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lastnik\Desktop\"/>
    </mc:Choice>
  </mc:AlternateContent>
  <bookViews>
    <workbookView xWindow="0" yWindow="0" windowWidth="0" windowHeight="0"/>
  </bookViews>
  <sheets>
    <sheet name="Rekapitulace stavby" sheetId="1" r:id="rId1"/>
    <sheet name="00 - Vedlejší rozpočtové ..." sheetId="2" r:id="rId2"/>
    <sheet name="01 - Stavebně konstrukční..." sheetId="3" r:id="rId3"/>
    <sheet name="02 - Technika prostředí s..." sheetId="4" r:id="rId4"/>
    <sheet name="Seznam figur" sheetId="5" r:id="rId5"/>
    <sheet name="Pokyny pro vyplnění" sheetId="6" r:id="rId6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'00 - Vedlejší rozpočtové ...'!$C$83:$K$114</definedName>
    <definedName name="_xlnm.Print_Area" localSheetId="1">'00 - Vedlejší rozpočtové ...'!$C$4:$J$39,'00 - Vedlejší rozpočtové ...'!$C$45:$J$65,'00 - Vedlejší rozpočtové ...'!$C$71:$K$114</definedName>
    <definedName name="_xlnm.Print_Titles" localSheetId="1">'00 - Vedlejší rozpočtové ...'!$83:$83</definedName>
    <definedName name="_xlnm._FilterDatabase" localSheetId="2" hidden="1">'01 - Stavebně konstrukční...'!$C$95:$K$967</definedName>
    <definedName name="_xlnm.Print_Area" localSheetId="2">'01 - Stavebně konstrukční...'!$C$4:$J$39,'01 - Stavebně konstrukční...'!$C$45:$J$77,'01 - Stavebně konstrukční...'!$C$83:$K$967</definedName>
    <definedName name="_xlnm.Print_Titles" localSheetId="2">'01 - Stavebně konstrukční...'!$95:$95</definedName>
    <definedName name="_xlnm._FilterDatabase" localSheetId="3" hidden="1">'02 - Technika prostředí s...'!$C$96:$K$820</definedName>
    <definedName name="_xlnm.Print_Area" localSheetId="3">'02 - Technika prostředí s...'!$C$4:$J$39,'02 - Technika prostředí s...'!$C$45:$J$78,'02 - Technika prostředí s...'!$C$84:$K$820</definedName>
    <definedName name="_xlnm.Print_Titles" localSheetId="3">'02 - Technika prostředí s...'!$96:$96</definedName>
    <definedName name="_xlnm.Print_Area" localSheetId="4">'Seznam figur'!$C$4:$G$144</definedName>
    <definedName name="_xlnm.Print_Titles" localSheetId="4">'Seznam figur'!$9:$9</definedName>
    <definedName name="_xlnm.Print_Area" localSheetId="5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57"/>
  <c i="4" r="J35"/>
  <c i="1" r="AX57"/>
  <c i="4" r="BI817"/>
  <c r="BH817"/>
  <c r="BG817"/>
  <c r="BF817"/>
  <c r="T817"/>
  <c r="T816"/>
  <c r="R817"/>
  <c r="R816"/>
  <c r="P817"/>
  <c r="P816"/>
  <c r="BI814"/>
  <c r="BH814"/>
  <c r="BG814"/>
  <c r="BF814"/>
  <c r="T814"/>
  <c r="R814"/>
  <c r="P814"/>
  <c r="BI811"/>
  <c r="BH811"/>
  <c r="BG811"/>
  <c r="BF811"/>
  <c r="T811"/>
  <c r="R811"/>
  <c r="P811"/>
  <c r="BI808"/>
  <c r="BH808"/>
  <c r="BG808"/>
  <c r="BF808"/>
  <c r="T808"/>
  <c r="R808"/>
  <c r="P808"/>
  <c r="BI804"/>
  <c r="BH804"/>
  <c r="BG804"/>
  <c r="BF804"/>
  <c r="T804"/>
  <c r="R804"/>
  <c r="P804"/>
  <c r="BI801"/>
  <c r="BH801"/>
  <c r="BG801"/>
  <c r="BF801"/>
  <c r="T801"/>
  <c r="R801"/>
  <c r="P801"/>
  <c r="BI797"/>
  <c r="BH797"/>
  <c r="BG797"/>
  <c r="BF797"/>
  <c r="T797"/>
  <c r="R797"/>
  <c r="P797"/>
  <c r="BI793"/>
  <c r="BH793"/>
  <c r="BG793"/>
  <c r="BF793"/>
  <c r="T793"/>
  <c r="R793"/>
  <c r="P793"/>
  <c r="BI790"/>
  <c r="BH790"/>
  <c r="BG790"/>
  <c r="BF790"/>
  <c r="T790"/>
  <c r="R790"/>
  <c r="P790"/>
  <c r="BI786"/>
  <c r="BH786"/>
  <c r="BG786"/>
  <c r="BF786"/>
  <c r="T786"/>
  <c r="R786"/>
  <c r="P786"/>
  <c r="BI783"/>
  <c r="BH783"/>
  <c r="BG783"/>
  <c r="BF783"/>
  <c r="T783"/>
  <c r="R783"/>
  <c r="P783"/>
  <c r="BI779"/>
  <c r="BH779"/>
  <c r="BG779"/>
  <c r="BF779"/>
  <c r="T779"/>
  <c r="R779"/>
  <c r="P779"/>
  <c r="BI776"/>
  <c r="BH776"/>
  <c r="BG776"/>
  <c r="BF776"/>
  <c r="T776"/>
  <c r="R776"/>
  <c r="P776"/>
  <c r="BI772"/>
  <c r="BH772"/>
  <c r="BG772"/>
  <c r="BF772"/>
  <c r="T772"/>
  <c r="R772"/>
  <c r="P772"/>
  <c r="BI769"/>
  <c r="BH769"/>
  <c r="BG769"/>
  <c r="BF769"/>
  <c r="T769"/>
  <c r="R769"/>
  <c r="P769"/>
  <c r="BI765"/>
  <c r="BH765"/>
  <c r="BG765"/>
  <c r="BF765"/>
  <c r="T765"/>
  <c r="R765"/>
  <c r="P765"/>
  <c r="BI762"/>
  <c r="BH762"/>
  <c r="BG762"/>
  <c r="BF762"/>
  <c r="T762"/>
  <c r="R762"/>
  <c r="P762"/>
  <c r="BI758"/>
  <c r="BH758"/>
  <c r="BG758"/>
  <c r="BF758"/>
  <c r="T758"/>
  <c r="R758"/>
  <c r="P758"/>
  <c r="BI752"/>
  <c r="BH752"/>
  <c r="BG752"/>
  <c r="BF752"/>
  <c r="T752"/>
  <c r="R752"/>
  <c r="P752"/>
  <c r="BI748"/>
  <c r="BH748"/>
  <c r="BG748"/>
  <c r="BF748"/>
  <c r="T748"/>
  <c r="R748"/>
  <c r="P748"/>
  <c r="BI745"/>
  <c r="BH745"/>
  <c r="BG745"/>
  <c r="BF745"/>
  <c r="T745"/>
  <c r="R745"/>
  <c r="P745"/>
  <c r="BI741"/>
  <c r="BH741"/>
  <c r="BG741"/>
  <c r="BF741"/>
  <c r="T741"/>
  <c r="R741"/>
  <c r="P741"/>
  <c r="BI738"/>
  <c r="BH738"/>
  <c r="BG738"/>
  <c r="BF738"/>
  <c r="T738"/>
  <c r="R738"/>
  <c r="P738"/>
  <c r="BI735"/>
  <c r="BH735"/>
  <c r="BG735"/>
  <c r="BF735"/>
  <c r="T735"/>
  <c r="R735"/>
  <c r="P735"/>
  <c r="BI731"/>
  <c r="BH731"/>
  <c r="BG731"/>
  <c r="BF731"/>
  <c r="T731"/>
  <c r="R731"/>
  <c r="P731"/>
  <c r="BI728"/>
  <c r="BH728"/>
  <c r="BG728"/>
  <c r="BF728"/>
  <c r="T728"/>
  <c r="R728"/>
  <c r="P728"/>
  <c r="BI724"/>
  <c r="BH724"/>
  <c r="BG724"/>
  <c r="BF724"/>
  <c r="T724"/>
  <c r="R724"/>
  <c r="P724"/>
  <c r="BI721"/>
  <c r="BH721"/>
  <c r="BG721"/>
  <c r="BF721"/>
  <c r="T721"/>
  <c r="R721"/>
  <c r="P721"/>
  <c r="BI718"/>
  <c r="BH718"/>
  <c r="BG718"/>
  <c r="BF718"/>
  <c r="T718"/>
  <c r="R718"/>
  <c r="P718"/>
  <c r="BI714"/>
  <c r="BH714"/>
  <c r="BG714"/>
  <c r="BF714"/>
  <c r="T714"/>
  <c r="R714"/>
  <c r="P714"/>
  <c r="BI711"/>
  <c r="BH711"/>
  <c r="BG711"/>
  <c r="BF711"/>
  <c r="T711"/>
  <c r="R711"/>
  <c r="P711"/>
  <c r="BI707"/>
  <c r="BH707"/>
  <c r="BG707"/>
  <c r="BF707"/>
  <c r="T707"/>
  <c r="R707"/>
  <c r="P707"/>
  <c r="BI704"/>
  <c r="BH704"/>
  <c r="BG704"/>
  <c r="BF704"/>
  <c r="T704"/>
  <c r="R704"/>
  <c r="P704"/>
  <c r="BI700"/>
  <c r="BH700"/>
  <c r="BG700"/>
  <c r="BF700"/>
  <c r="T700"/>
  <c r="R700"/>
  <c r="P700"/>
  <c r="BI696"/>
  <c r="BH696"/>
  <c r="BG696"/>
  <c r="BF696"/>
  <c r="T696"/>
  <c r="R696"/>
  <c r="P696"/>
  <c r="BI692"/>
  <c r="BH692"/>
  <c r="BG692"/>
  <c r="BF692"/>
  <c r="T692"/>
  <c r="R692"/>
  <c r="P692"/>
  <c r="BI690"/>
  <c r="BH690"/>
  <c r="BG690"/>
  <c r="BF690"/>
  <c r="T690"/>
  <c r="R690"/>
  <c r="P690"/>
  <c r="BI689"/>
  <c r="BH689"/>
  <c r="BG689"/>
  <c r="BF689"/>
  <c r="T689"/>
  <c r="R689"/>
  <c r="P689"/>
  <c r="BI682"/>
  <c r="BH682"/>
  <c r="BG682"/>
  <c r="BF682"/>
  <c r="T682"/>
  <c r="R682"/>
  <c r="P682"/>
  <c r="BI680"/>
  <c r="BH680"/>
  <c r="BG680"/>
  <c r="BF680"/>
  <c r="T680"/>
  <c r="R680"/>
  <c r="P680"/>
  <c r="BI677"/>
  <c r="BH677"/>
  <c r="BG677"/>
  <c r="BF677"/>
  <c r="T677"/>
  <c r="R677"/>
  <c r="P677"/>
  <c r="BI670"/>
  <c r="BH670"/>
  <c r="BG670"/>
  <c r="BF670"/>
  <c r="T670"/>
  <c r="R670"/>
  <c r="P670"/>
  <c r="BI662"/>
  <c r="BH662"/>
  <c r="BG662"/>
  <c r="BF662"/>
  <c r="T662"/>
  <c r="R662"/>
  <c r="P662"/>
  <c r="BI656"/>
  <c r="BH656"/>
  <c r="BG656"/>
  <c r="BF656"/>
  <c r="T656"/>
  <c r="R656"/>
  <c r="P656"/>
  <c r="BI650"/>
  <c r="BH650"/>
  <c r="BG650"/>
  <c r="BF650"/>
  <c r="T650"/>
  <c r="R650"/>
  <c r="P650"/>
  <c r="BI647"/>
  <c r="BH647"/>
  <c r="BG647"/>
  <c r="BF647"/>
  <c r="T647"/>
  <c r="R647"/>
  <c r="P647"/>
  <c r="BI643"/>
  <c r="BH643"/>
  <c r="BG643"/>
  <c r="BF643"/>
  <c r="T643"/>
  <c r="R643"/>
  <c r="P643"/>
  <c r="BI642"/>
  <c r="BH642"/>
  <c r="BG642"/>
  <c r="BF642"/>
  <c r="T642"/>
  <c r="R642"/>
  <c r="P642"/>
  <c r="BI640"/>
  <c r="BH640"/>
  <c r="BG640"/>
  <c r="BF640"/>
  <c r="T640"/>
  <c r="R640"/>
  <c r="P640"/>
  <c r="BI639"/>
  <c r="BH639"/>
  <c r="BG639"/>
  <c r="BF639"/>
  <c r="T639"/>
  <c r="R639"/>
  <c r="P639"/>
  <c r="BI638"/>
  <c r="BH638"/>
  <c r="BG638"/>
  <c r="BF638"/>
  <c r="T638"/>
  <c r="R638"/>
  <c r="P638"/>
  <c r="BI636"/>
  <c r="BH636"/>
  <c r="BG636"/>
  <c r="BF636"/>
  <c r="T636"/>
  <c r="R636"/>
  <c r="P636"/>
  <c r="BI633"/>
  <c r="BH633"/>
  <c r="BG633"/>
  <c r="BF633"/>
  <c r="T633"/>
  <c r="R633"/>
  <c r="P633"/>
  <c r="BI629"/>
  <c r="BH629"/>
  <c r="BG629"/>
  <c r="BF629"/>
  <c r="T629"/>
  <c r="R629"/>
  <c r="P629"/>
  <c r="BI626"/>
  <c r="BH626"/>
  <c r="BG626"/>
  <c r="BF626"/>
  <c r="T626"/>
  <c r="R626"/>
  <c r="P626"/>
  <c r="BI622"/>
  <c r="BH622"/>
  <c r="BG622"/>
  <c r="BF622"/>
  <c r="T622"/>
  <c r="R622"/>
  <c r="P622"/>
  <c r="BI619"/>
  <c r="BH619"/>
  <c r="BG619"/>
  <c r="BF619"/>
  <c r="T619"/>
  <c r="R619"/>
  <c r="P619"/>
  <c r="BI615"/>
  <c r="BH615"/>
  <c r="BG615"/>
  <c r="BF615"/>
  <c r="T615"/>
  <c r="R615"/>
  <c r="P615"/>
  <c r="BI612"/>
  <c r="BH612"/>
  <c r="BG612"/>
  <c r="BF612"/>
  <c r="T612"/>
  <c r="R612"/>
  <c r="P612"/>
  <c r="BI608"/>
  <c r="BH608"/>
  <c r="BG608"/>
  <c r="BF608"/>
  <c r="T608"/>
  <c r="R608"/>
  <c r="P608"/>
  <c r="BI605"/>
  <c r="BH605"/>
  <c r="BG605"/>
  <c r="BF605"/>
  <c r="T605"/>
  <c r="R605"/>
  <c r="P605"/>
  <c r="BI601"/>
  <c r="BH601"/>
  <c r="BG601"/>
  <c r="BF601"/>
  <c r="T601"/>
  <c r="R601"/>
  <c r="P601"/>
  <c r="BI600"/>
  <c r="BH600"/>
  <c r="BG600"/>
  <c r="BF600"/>
  <c r="T600"/>
  <c r="R600"/>
  <c r="P600"/>
  <c r="BI595"/>
  <c r="BH595"/>
  <c r="BG595"/>
  <c r="BF595"/>
  <c r="T595"/>
  <c r="R595"/>
  <c r="P595"/>
  <c r="BI589"/>
  <c r="BH589"/>
  <c r="BG589"/>
  <c r="BF589"/>
  <c r="T589"/>
  <c r="R589"/>
  <c r="P589"/>
  <c r="BI584"/>
  <c r="BH584"/>
  <c r="BG584"/>
  <c r="BF584"/>
  <c r="T584"/>
  <c r="R584"/>
  <c r="P584"/>
  <c r="BI578"/>
  <c r="BH578"/>
  <c r="BG578"/>
  <c r="BF578"/>
  <c r="T578"/>
  <c r="R578"/>
  <c r="P578"/>
  <c r="BI570"/>
  <c r="BH570"/>
  <c r="BG570"/>
  <c r="BF570"/>
  <c r="T570"/>
  <c r="R570"/>
  <c r="P570"/>
  <c r="BI567"/>
  <c r="BH567"/>
  <c r="BG567"/>
  <c r="BF567"/>
  <c r="T567"/>
  <c r="R567"/>
  <c r="P567"/>
  <c r="BI563"/>
  <c r="BH563"/>
  <c r="BG563"/>
  <c r="BF563"/>
  <c r="T563"/>
  <c r="R563"/>
  <c r="P563"/>
  <c r="BI559"/>
  <c r="BH559"/>
  <c r="BG559"/>
  <c r="BF559"/>
  <c r="T559"/>
  <c r="R559"/>
  <c r="P559"/>
  <c r="BI555"/>
  <c r="BH555"/>
  <c r="BG555"/>
  <c r="BF555"/>
  <c r="T555"/>
  <c r="R555"/>
  <c r="P555"/>
  <c r="BI552"/>
  <c r="BH552"/>
  <c r="BG552"/>
  <c r="BF552"/>
  <c r="T552"/>
  <c r="R552"/>
  <c r="P552"/>
  <c r="BI548"/>
  <c r="BH548"/>
  <c r="BG548"/>
  <c r="BF548"/>
  <c r="T548"/>
  <c r="R548"/>
  <c r="P548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34"/>
  <c r="BH534"/>
  <c r="BG534"/>
  <c r="BF534"/>
  <c r="T534"/>
  <c r="R534"/>
  <c r="P534"/>
  <c r="BI531"/>
  <c r="BH531"/>
  <c r="BG531"/>
  <c r="BF531"/>
  <c r="T531"/>
  <c r="R531"/>
  <c r="P531"/>
  <c r="BI527"/>
  <c r="BH527"/>
  <c r="BG527"/>
  <c r="BF527"/>
  <c r="T527"/>
  <c r="R527"/>
  <c r="P527"/>
  <c r="BI519"/>
  <c r="BH519"/>
  <c r="BG519"/>
  <c r="BF519"/>
  <c r="T519"/>
  <c r="R519"/>
  <c r="P519"/>
  <c r="BI510"/>
  <c r="BH510"/>
  <c r="BG510"/>
  <c r="BF510"/>
  <c r="T510"/>
  <c r="R510"/>
  <c r="P510"/>
  <c r="BI504"/>
  <c r="BH504"/>
  <c r="BG504"/>
  <c r="BF504"/>
  <c r="T504"/>
  <c r="R504"/>
  <c r="P504"/>
  <c r="BI497"/>
  <c r="BH497"/>
  <c r="BG497"/>
  <c r="BF497"/>
  <c r="T497"/>
  <c r="R497"/>
  <c r="P497"/>
  <c r="BI494"/>
  <c r="BH494"/>
  <c r="BG494"/>
  <c r="BF494"/>
  <c r="T494"/>
  <c r="R494"/>
  <c r="P494"/>
  <c r="BI490"/>
  <c r="BH490"/>
  <c r="BG490"/>
  <c r="BF490"/>
  <c r="T490"/>
  <c r="R490"/>
  <c r="P490"/>
  <c r="BI486"/>
  <c r="BH486"/>
  <c r="BG486"/>
  <c r="BF486"/>
  <c r="T486"/>
  <c r="R486"/>
  <c r="P486"/>
  <c r="BI482"/>
  <c r="BH482"/>
  <c r="BG482"/>
  <c r="BF482"/>
  <c r="T482"/>
  <c r="R482"/>
  <c r="P482"/>
  <c r="BI478"/>
  <c r="BH478"/>
  <c r="BG478"/>
  <c r="BF478"/>
  <c r="T478"/>
  <c r="R478"/>
  <c r="P478"/>
  <c r="BI475"/>
  <c r="BH475"/>
  <c r="BG475"/>
  <c r="BF475"/>
  <c r="T475"/>
  <c r="R475"/>
  <c r="P475"/>
  <c r="BI471"/>
  <c r="BH471"/>
  <c r="BG471"/>
  <c r="BF471"/>
  <c r="T471"/>
  <c r="R471"/>
  <c r="P471"/>
  <c r="BI467"/>
  <c r="BH467"/>
  <c r="BG467"/>
  <c r="BF467"/>
  <c r="T467"/>
  <c r="R467"/>
  <c r="P467"/>
  <c r="BI461"/>
  <c r="BH461"/>
  <c r="BG461"/>
  <c r="BF461"/>
  <c r="T461"/>
  <c r="R461"/>
  <c r="P461"/>
  <c r="BI455"/>
  <c r="BH455"/>
  <c r="BG455"/>
  <c r="BF455"/>
  <c r="T455"/>
  <c r="R455"/>
  <c r="P455"/>
  <c r="BI453"/>
  <c r="BH453"/>
  <c r="BG453"/>
  <c r="BF453"/>
  <c r="T453"/>
  <c r="R453"/>
  <c r="P453"/>
  <c r="BI449"/>
  <c r="BH449"/>
  <c r="BG449"/>
  <c r="BF449"/>
  <c r="T449"/>
  <c r="R449"/>
  <c r="P449"/>
  <c r="BI445"/>
  <c r="BH445"/>
  <c r="BG445"/>
  <c r="BF445"/>
  <c r="T445"/>
  <c r="R445"/>
  <c r="P445"/>
  <c r="BI441"/>
  <c r="BH441"/>
  <c r="BG441"/>
  <c r="BF441"/>
  <c r="T441"/>
  <c r="R441"/>
  <c r="P441"/>
  <c r="BI437"/>
  <c r="BH437"/>
  <c r="BG437"/>
  <c r="BF437"/>
  <c r="T437"/>
  <c r="R437"/>
  <c r="P437"/>
  <c r="BI429"/>
  <c r="BH429"/>
  <c r="BG429"/>
  <c r="BF429"/>
  <c r="T429"/>
  <c r="R429"/>
  <c r="P429"/>
  <c r="BI425"/>
  <c r="BH425"/>
  <c r="BG425"/>
  <c r="BF425"/>
  <c r="T425"/>
  <c r="R425"/>
  <c r="P425"/>
  <c r="BI418"/>
  <c r="BH418"/>
  <c r="BG418"/>
  <c r="BF418"/>
  <c r="T418"/>
  <c r="R418"/>
  <c r="P418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R408"/>
  <c r="P408"/>
  <c r="BI405"/>
  <c r="BH405"/>
  <c r="BG405"/>
  <c r="BF405"/>
  <c r="T405"/>
  <c r="R405"/>
  <c r="P405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84"/>
  <c r="BH384"/>
  <c r="BG384"/>
  <c r="BF384"/>
  <c r="T384"/>
  <c r="R384"/>
  <c r="P384"/>
  <c r="BI381"/>
  <c r="BH381"/>
  <c r="BG381"/>
  <c r="BF381"/>
  <c r="T381"/>
  <c r="R381"/>
  <c r="P381"/>
  <c r="BI379"/>
  <c r="BH379"/>
  <c r="BG379"/>
  <c r="BF379"/>
  <c r="T379"/>
  <c r="R379"/>
  <c r="P379"/>
  <c r="BI376"/>
  <c r="BH376"/>
  <c r="BG376"/>
  <c r="BF376"/>
  <c r="T376"/>
  <c r="R376"/>
  <c r="P376"/>
  <c r="BI372"/>
  <c r="BH372"/>
  <c r="BG372"/>
  <c r="BF372"/>
  <c r="T372"/>
  <c r="R372"/>
  <c r="P372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56"/>
  <c r="BH356"/>
  <c r="BG356"/>
  <c r="BF356"/>
  <c r="T356"/>
  <c r="R356"/>
  <c r="P356"/>
  <c r="BI351"/>
  <c r="BH351"/>
  <c r="BG351"/>
  <c r="BF351"/>
  <c r="T351"/>
  <c r="R351"/>
  <c r="P351"/>
  <c r="BI344"/>
  <c r="BH344"/>
  <c r="BG344"/>
  <c r="BF344"/>
  <c r="T344"/>
  <c r="R344"/>
  <c r="P344"/>
  <c r="BI341"/>
  <c r="BH341"/>
  <c r="BG341"/>
  <c r="BF341"/>
  <c r="T341"/>
  <c r="R341"/>
  <c r="P341"/>
  <c r="BI337"/>
  <c r="BH337"/>
  <c r="BG337"/>
  <c r="BF337"/>
  <c r="T337"/>
  <c r="R337"/>
  <c r="P337"/>
  <c r="BI333"/>
  <c r="BH333"/>
  <c r="BG333"/>
  <c r="BF333"/>
  <c r="T333"/>
  <c r="R333"/>
  <c r="P333"/>
  <c r="BI330"/>
  <c r="BH330"/>
  <c r="BG330"/>
  <c r="BF330"/>
  <c r="T330"/>
  <c r="R330"/>
  <c r="P330"/>
  <c r="BI326"/>
  <c r="BH326"/>
  <c r="BG326"/>
  <c r="BF326"/>
  <c r="T326"/>
  <c r="R326"/>
  <c r="P326"/>
  <c r="BI323"/>
  <c r="BH323"/>
  <c r="BG323"/>
  <c r="BF323"/>
  <c r="T323"/>
  <c r="R323"/>
  <c r="P323"/>
  <c r="BI319"/>
  <c r="BH319"/>
  <c r="BG319"/>
  <c r="BF319"/>
  <c r="T319"/>
  <c r="R319"/>
  <c r="P319"/>
  <c r="BI316"/>
  <c r="BH316"/>
  <c r="BG316"/>
  <c r="BF316"/>
  <c r="T316"/>
  <c r="R316"/>
  <c r="P316"/>
  <c r="BI312"/>
  <c r="BH312"/>
  <c r="BG312"/>
  <c r="BF312"/>
  <c r="T312"/>
  <c r="R312"/>
  <c r="P312"/>
  <c r="BI309"/>
  <c r="BH309"/>
  <c r="BG309"/>
  <c r="BF309"/>
  <c r="T309"/>
  <c r="R309"/>
  <c r="P309"/>
  <c r="BI305"/>
  <c r="BH305"/>
  <c r="BG305"/>
  <c r="BF305"/>
  <c r="T305"/>
  <c r="R305"/>
  <c r="P305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5"/>
  <c r="BH275"/>
  <c r="BG275"/>
  <c r="BF275"/>
  <c r="T275"/>
  <c r="R275"/>
  <c r="P275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3"/>
  <c r="BH253"/>
  <c r="BG253"/>
  <c r="BF253"/>
  <c r="T253"/>
  <c r="R253"/>
  <c r="P253"/>
  <c r="BI249"/>
  <c r="BH249"/>
  <c r="BG249"/>
  <c r="BF249"/>
  <c r="T249"/>
  <c r="R249"/>
  <c r="P249"/>
  <c r="BI242"/>
  <c r="BH242"/>
  <c r="BG242"/>
  <c r="BF242"/>
  <c r="T242"/>
  <c r="R242"/>
  <c r="P242"/>
  <c r="BI234"/>
  <c r="BH234"/>
  <c r="BG234"/>
  <c r="BF234"/>
  <c r="T234"/>
  <c r="R234"/>
  <c r="P234"/>
  <c r="BI232"/>
  <c r="BH232"/>
  <c r="BG232"/>
  <c r="BF232"/>
  <c r="T232"/>
  <c r="R232"/>
  <c r="P232"/>
  <c r="BI225"/>
  <c r="BH225"/>
  <c r="BG225"/>
  <c r="BF225"/>
  <c r="T225"/>
  <c r="R225"/>
  <c r="P225"/>
  <c r="BI217"/>
  <c r="BH217"/>
  <c r="BG217"/>
  <c r="BF217"/>
  <c r="T217"/>
  <c r="R217"/>
  <c r="P217"/>
  <c r="BI211"/>
  <c r="BH211"/>
  <c r="BG211"/>
  <c r="BF211"/>
  <c r="T211"/>
  <c r="R211"/>
  <c r="P211"/>
  <c r="BI205"/>
  <c r="BH205"/>
  <c r="BG205"/>
  <c r="BF205"/>
  <c r="T205"/>
  <c r="R205"/>
  <c r="P205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4"/>
  <c r="BH174"/>
  <c r="BG174"/>
  <c r="BF174"/>
  <c r="T174"/>
  <c r="R174"/>
  <c r="P174"/>
  <c r="BI170"/>
  <c r="BH170"/>
  <c r="BG170"/>
  <c r="BF170"/>
  <c r="T170"/>
  <c r="R170"/>
  <c r="P170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T142"/>
  <c r="R143"/>
  <c r="R142"/>
  <c r="P143"/>
  <c r="P142"/>
  <c r="BI140"/>
  <c r="BH140"/>
  <c r="BG140"/>
  <c r="BF140"/>
  <c r="T140"/>
  <c r="T139"/>
  <c r="R140"/>
  <c r="R139"/>
  <c r="P140"/>
  <c r="P139"/>
  <c r="BI135"/>
  <c r="BH135"/>
  <c r="BG135"/>
  <c r="BF135"/>
  <c r="T135"/>
  <c r="R135"/>
  <c r="P135"/>
  <c r="BI131"/>
  <c r="BH131"/>
  <c r="BG131"/>
  <c r="BF131"/>
  <c r="T131"/>
  <c r="R131"/>
  <c r="P131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1"/>
  <c r="BH111"/>
  <c r="BG111"/>
  <c r="BF111"/>
  <c r="T111"/>
  <c r="R111"/>
  <c r="P111"/>
  <c r="BI107"/>
  <c r="BH107"/>
  <c r="BG107"/>
  <c r="BF107"/>
  <c r="T107"/>
  <c r="R107"/>
  <c r="P107"/>
  <c r="BI100"/>
  <c r="BH100"/>
  <c r="BG100"/>
  <c r="BF100"/>
  <c r="T100"/>
  <c r="R100"/>
  <c r="P100"/>
  <c r="J94"/>
  <c r="J93"/>
  <c r="F93"/>
  <c r="F91"/>
  <c r="E89"/>
  <c r="J55"/>
  <c r="J54"/>
  <c r="F54"/>
  <c r="F52"/>
  <c r="E50"/>
  <c r="J18"/>
  <c r="E18"/>
  <c r="F94"/>
  <c r="J17"/>
  <c r="J12"/>
  <c r="J91"/>
  <c r="E7"/>
  <c r="E87"/>
  <c i="3" r="J37"/>
  <c r="J36"/>
  <c i="1" r="AY56"/>
  <c i="3" r="J35"/>
  <c i="1" r="AX56"/>
  <c i="3" r="BI964"/>
  <c r="BH964"/>
  <c r="BG964"/>
  <c r="BF964"/>
  <c r="T964"/>
  <c r="T963"/>
  <c r="R964"/>
  <c r="R963"/>
  <c r="P964"/>
  <c r="P963"/>
  <c r="BI959"/>
  <c r="BH959"/>
  <c r="BG959"/>
  <c r="BF959"/>
  <c r="T959"/>
  <c r="T958"/>
  <c r="R959"/>
  <c r="R958"/>
  <c r="P959"/>
  <c r="P958"/>
  <c r="BI939"/>
  <c r="BH939"/>
  <c r="BG939"/>
  <c r="BF939"/>
  <c r="T939"/>
  <c r="R939"/>
  <c r="P939"/>
  <c r="BI935"/>
  <c r="BH935"/>
  <c r="BG935"/>
  <c r="BF935"/>
  <c r="T935"/>
  <c r="R935"/>
  <c r="P935"/>
  <c r="BI923"/>
  <c r="BH923"/>
  <c r="BG923"/>
  <c r="BF923"/>
  <c r="T923"/>
  <c r="R923"/>
  <c r="P923"/>
  <c r="BI919"/>
  <c r="BH919"/>
  <c r="BG919"/>
  <c r="BF919"/>
  <c r="T919"/>
  <c r="R919"/>
  <c r="P919"/>
  <c r="BI893"/>
  <c r="BH893"/>
  <c r="BG893"/>
  <c r="BF893"/>
  <c r="T893"/>
  <c r="R893"/>
  <c r="P893"/>
  <c r="BI892"/>
  <c r="BH892"/>
  <c r="BG892"/>
  <c r="BF892"/>
  <c r="T892"/>
  <c r="R892"/>
  <c r="P892"/>
  <c r="BI888"/>
  <c r="BH888"/>
  <c r="BG888"/>
  <c r="BF888"/>
  <c r="T888"/>
  <c r="R888"/>
  <c r="P888"/>
  <c r="BI879"/>
  <c r="BH879"/>
  <c r="BG879"/>
  <c r="BF879"/>
  <c r="T879"/>
  <c r="R879"/>
  <c r="P879"/>
  <c r="BI863"/>
  <c r="BH863"/>
  <c r="BG863"/>
  <c r="BF863"/>
  <c r="T863"/>
  <c r="R863"/>
  <c r="P863"/>
  <c r="BI852"/>
  <c r="BH852"/>
  <c r="BG852"/>
  <c r="BF852"/>
  <c r="T852"/>
  <c r="R852"/>
  <c r="P852"/>
  <c r="BI840"/>
  <c r="BH840"/>
  <c r="BG840"/>
  <c r="BF840"/>
  <c r="T840"/>
  <c r="R840"/>
  <c r="P840"/>
  <c r="BI823"/>
  <c r="BH823"/>
  <c r="BG823"/>
  <c r="BF823"/>
  <c r="T823"/>
  <c r="R823"/>
  <c r="P823"/>
  <c r="BI807"/>
  <c r="BH807"/>
  <c r="BG807"/>
  <c r="BF807"/>
  <c r="T807"/>
  <c r="R807"/>
  <c r="P807"/>
  <c r="BI790"/>
  <c r="BH790"/>
  <c r="BG790"/>
  <c r="BF790"/>
  <c r="T790"/>
  <c r="R790"/>
  <c r="P790"/>
  <c r="BI787"/>
  <c r="BH787"/>
  <c r="BG787"/>
  <c r="BF787"/>
  <c r="T787"/>
  <c r="R787"/>
  <c r="P787"/>
  <c r="BI779"/>
  <c r="BH779"/>
  <c r="BG779"/>
  <c r="BF779"/>
  <c r="T779"/>
  <c r="R779"/>
  <c r="P779"/>
  <c r="BI771"/>
  <c r="BH771"/>
  <c r="BG771"/>
  <c r="BF771"/>
  <c r="T771"/>
  <c r="R771"/>
  <c r="P771"/>
  <c r="BI767"/>
  <c r="BH767"/>
  <c r="BG767"/>
  <c r="BF767"/>
  <c r="T767"/>
  <c r="R767"/>
  <c r="P767"/>
  <c r="BI763"/>
  <c r="BH763"/>
  <c r="BG763"/>
  <c r="BF763"/>
  <c r="T763"/>
  <c r="R763"/>
  <c r="P763"/>
  <c r="BI759"/>
  <c r="BH759"/>
  <c r="BG759"/>
  <c r="BF759"/>
  <c r="T759"/>
  <c r="R759"/>
  <c r="P759"/>
  <c r="BI755"/>
  <c r="BH755"/>
  <c r="BG755"/>
  <c r="BF755"/>
  <c r="T755"/>
  <c r="R755"/>
  <c r="P755"/>
  <c r="BI751"/>
  <c r="BH751"/>
  <c r="BG751"/>
  <c r="BF751"/>
  <c r="T751"/>
  <c r="R751"/>
  <c r="P751"/>
  <c r="BI748"/>
  <c r="BH748"/>
  <c r="BG748"/>
  <c r="BF748"/>
  <c r="T748"/>
  <c r="R748"/>
  <c r="P748"/>
  <c r="BI743"/>
  <c r="BH743"/>
  <c r="BG743"/>
  <c r="BF743"/>
  <c r="T743"/>
  <c r="R743"/>
  <c r="P743"/>
  <c r="BI738"/>
  <c r="BH738"/>
  <c r="BG738"/>
  <c r="BF738"/>
  <c r="T738"/>
  <c r="R738"/>
  <c r="P738"/>
  <c r="BI733"/>
  <c r="BH733"/>
  <c r="BG733"/>
  <c r="BF733"/>
  <c r="T733"/>
  <c r="R733"/>
  <c r="P733"/>
  <c r="BI724"/>
  <c r="BH724"/>
  <c r="BG724"/>
  <c r="BF724"/>
  <c r="T724"/>
  <c r="R724"/>
  <c r="P724"/>
  <c r="BI715"/>
  <c r="BH715"/>
  <c r="BG715"/>
  <c r="BF715"/>
  <c r="T715"/>
  <c r="R715"/>
  <c r="P715"/>
  <c r="BI710"/>
  <c r="BH710"/>
  <c r="BG710"/>
  <c r="BF710"/>
  <c r="T710"/>
  <c r="R710"/>
  <c r="P710"/>
  <c r="BI705"/>
  <c r="BH705"/>
  <c r="BG705"/>
  <c r="BF705"/>
  <c r="T705"/>
  <c r="R705"/>
  <c r="P705"/>
  <c r="BI700"/>
  <c r="BH700"/>
  <c r="BG700"/>
  <c r="BF700"/>
  <c r="T700"/>
  <c r="R700"/>
  <c r="P700"/>
  <c r="BI697"/>
  <c r="BH697"/>
  <c r="BG697"/>
  <c r="BF697"/>
  <c r="T697"/>
  <c r="R697"/>
  <c r="P697"/>
  <c r="BI691"/>
  <c r="BH691"/>
  <c r="BG691"/>
  <c r="BF691"/>
  <c r="T691"/>
  <c r="R691"/>
  <c r="P691"/>
  <c r="BI685"/>
  <c r="BH685"/>
  <c r="BG685"/>
  <c r="BF685"/>
  <c r="T685"/>
  <c r="R685"/>
  <c r="P685"/>
  <c r="BI679"/>
  <c r="BH679"/>
  <c r="BG679"/>
  <c r="BF679"/>
  <c r="T679"/>
  <c r="R679"/>
  <c r="P679"/>
  <c r="BI676"/>
  <c r="BH676"/>
  <c r="BG676"/>
  <c r="BF676"/>
  <c r="T676"/>
  <c r="R676"/>
  <c r="P676"/>
  <c r="BI673"/>
  <c r="BH673"/>
  <c r="BG673"/>
  <c r="BF673"/>
  <c r="T673"/>
  <c r="R673"/>
  <c r="P673"/>
  <c r="BI669"/>
  <c r="BH669"/>
  <c r="BG669"/>
  <c r="BF669"/>
  <c r="T669"/>
  <c r="R669"/>
  <c r="P669"/>
  <c r="BI666"/>
  <c r="BH666"/>
  <c r="BG666"/>
  <c r="BF666"/>
  <c r="T666"/>
  <c r="R666"/>
  <c r="P666"/>
  <c r="BI659"/>
  <c r="BH659"/>
  <c r="BG659"/>
  <c r="BF659"/>
  <c r="T659"/>
  <c r="R659"/>
  <c r="P659"/>
  <c r="BI651"/>
  <c r="BH651"/>
  <c r="BG651"/>
  <c r="BF651"/>
  <c r="T651"/>
  <c r="R651"/>
  <c r="P651"/>
  <c r="BI645"/>
  <c r="BH645"/>
  <c r="BG645"/>
  <c r="BF645"/>
  <c r="T645"/>
  <c r="R645"/>
  <c r="P645"/>
  <c r="BI627"/>
  <c r="BH627"/>
  <c r="BG627"/>
  <c r="BF627"/>
  <c r="T627"/>
  <c r="R627"/>
  <c r="P627"/>
  <c r="BI617"/>
  <c r="BH617"/>
  <c r="BG617"/>
  <c r="BF617"/>
  <c r="T617"/>
  <c r="R617"/>
  <c r="P617"/>
  <c r="BI613"/>
  <c r="BH613"/>
  <c r="BG613"/>
  <c r="BF613"/>
  <c r="T613"/>
  <c r="R613"/>
  <c r="P613"/>
  <c r="BI609"/>
  <c r="BH609"/>
  <c r="BG609"/>
  <c r="BF609"/>
  <c r="T609"/>
  <c r="R609"/>
  <c r="P609"/>
  <c r="BI605"/>
  <c r="BH605"/>
  <c r="BG605"/>
  <c r="BF605"/>
  <c r="T605"/>
  <c r="R605"/>
  <c r="P605"/>
  <c r="BI602"/>
  <c r="BH602"/>
  <c r="BG602"/>
  <c r="BF602"/>
  <c r="T602"/>
  <c r="R602"/>
  <c r="P602"/>
  <c r="BI599"/>
  <c r="BH599"/>
  <c r="BG599"/>
  <c r="BF599"/>
  <c r="T599"/>
  <c r="R599"/>
  <c r="P599"/>
  <c r="BI594"/>
  <c r="BH594"/>
  <c r="BG594"/>
  <c r="BF594"/>
  <c r="T594"/>
  <c r="R594"/>
  <c r="P594"/>
  <c r="BI589"/>
  <c r="BH589"/>
  <c r="BG589"/>
  <c r="BF589"/>
  <c r="T589"/>
  <c r="R589"/>
  <c r="P589"/>
  <c r="BI585"/>
  <c r="BH585"/>
  <c r="BG585"/>
  <c r="BF585"/>
  <c r="T585"/>
  <c r="R585"/>
  <c r="P585"/>
  <c r="BI578"/>
  <c r="BH578"/>
  <c r="BG578"/>
  <c r="BF578"/>
  <c r="T578"/>
  <c r="R578"/>
  <c r="P578"/>
  <c r="BI571"/>
  <c r="BH571"/>
  <c r="BG571"/>
  <c r="BF571"/>
  <c r="T571"/>
  <c r="R571"/>
  <c r="P571"/>
  <c r="BI567"/>
  <c r="BH567"/>
  <c r="BG567"/>
  <c r="BF567"/>
  <c r="T567"/>
  <c r="R567"/>
  <c r="P567"/>
  <c r="BI563"/>
  <c r="BH563"/>
  <c r="BG563"/>
  <c r="BF563"/>
  <c r="T563"/>
  <c r="R563"/>
  <c r="P563"/>
  <c r="BI560"/>
  <c r="BH560"/>
  <c r="BG560"/>
  <c r="BF560"/>
  <c r="T560"/>
  <c r="R560"/>
  <c r="P560"/>
  <c r="BI554"/>
  <c r="BH554"/>
  <c r="BG554"/>
  <c r="BF554"/>
  <c r="T554"/>
  <c r="R554"/>
  <c r="P554"/>
  <c r="BI548"/>
  <c r="BH548"/>
  <c r="BG548"/>
  <c r="BF548"/>
  <c r="T548"/>
  <c r="R548"/>
  <c r="P548"/>
  <c r="BI542"/>
  <c r="BH542"/>
  <c r="BG542"/>
  <c r="BF542"/>
  <c r="T542"/>
  <c r="R542"/>
  <c r="P542"/>
  <c r="BI534"/>
  <c r="BH534"/>
  <c r="BG534"/>
  <c r="BF534"/>
  <c r="T534"/>
  <c r="R534"/>
  <c r="P534"/>
  <c r="BI520"/>
  <c r="BH520"/>
  <c r="BG520"/>
  <c r="BF520"/>
  <c r="T520"/>
  <c r="R520"/>
  <c r="P520"/>
  <c r="BI516"/>
  <c r="BH516"/>
  <c r="BG516"/>
  <c r="BF516"/>
  <c r="T516"/>
  <c r="R516"/>
  <c r="P516"/>
  <c r="BI506"/>
  <c r="BH506"/>
  <c r="BG506"/>
  <c r="BF506"/>
  <c r="T506"/>
  <c r="R506"/>
  <c r="P506"/>
  <c r="BI493"/>
  <c r="BH493"/>
  <c r="BG493"/>
  <c r="BF493"/>
  <c r="T493"/>
  <c r="R493"/>
  <c r="P493"/>
  <c r="BI480"/>
  <c r="BH480"/>
  <c r="BG480"/>
  <c r="BF480"/>
  <c r="T480"/>
  <c r="R480"/>
  <c r="P480"/>
  <c r="BI476"/>
  <c r="BH476"/>
  <c r="BG476"/>
  <c r="BF476"/>
  <c r="T476"/>
  <c r="R476"/>
  <c r="P476"/>
  <c r="BI462"/>
  <c r="BH462"/>
  <c r="BG462"/>
  <c r="BF462"/>
  <c r="T462"/>
  <c r="R462"/>
  <c r="P462"/>
  <c r="BI455"/>
  <c r="BH455"/>
  <c r="BG455"/>
  <c r="BF455"/>
  <c r="T455"/>
  <c r="R455"/>
  <c r="P455"/>
  <c r="BI444"/>
  <c r="BH444"/>
  <c r="BG444"/>
  <c r="BF444"/>
  <c r="T444"/>
  <c r="R444"/>
  <c r="P444"/>
  <c r="BI440"/>
  <c r="BH440"/>
  <c r="BG440"/>
  <c r="BF440"/>
  <c r="T440"/>
  <c r="T439"/>
  <c r="R440"/>
  <c r="R439"/>
  <c r="P440"/>
  <c r="P439"/>
  <c r="BI432"/>
  <c r="BH432"/>
  <c r="BG432"/>
  <c r="BF432"/>
  <c r="T432"/>
  <c r="R432"/>
  <c r="P432"/>
  <c r="BI423"/>
  <c r="BH423"/>
  <c r="BG423"/>
  <c r="BF423"/>
  <c r="T423"/>
  <c r="R423"/>
  <c r="P423"/>
  <c r="BI413"/>
  <c r="BH413"/>
  <c r="BG413"/>
  <c r="BF413"/>
  <c r="T413"/>
  <c r="R413"/>
  <c r="P413"/>
  <c r="BI402"/>
  <c r="BH402"/>
  <c r="BG402"/>
  <c r="BF402"/>
  <c r="T402"/>
  <c r="R402"/>
  <c r="P402"/>
  <c r="BI399"/>
  <c r="BH399"/>
  <c r="BG399"/>
  <c r="BF399"/>
  <c r="T399"/>
  <c r="R399"/>
  <c r="P399"/>
  <c r="BI397"/>
  <c r="BH397"/>
  <c r="BG397"/>
  <c r="BF397"/>
  <c r="T397"/>
  <c r="R397"/>
  <c r="P397"/>
  <c r="BI387"/>
  <c r="BH387"/>
  <c r="BG387"/>
  <c r="BF387"/>
  <c r="T387"/>
  <c r="R387"/>
  <c r="P387"/>
  <c r="BI382"/>
  <c r="BH382"/>
  <c r="BG382"/>
  <c r="BF382"/>
  <c r="T382"/>
  <c r="R382"/>
  <c r="P382"/>
  <c r="BI375"/>
  <c r="BH375"/>
  <c r="BG375"/>
  <c r="BF375"/>
  <c r="T375"/>
  <c r="R375"/>
  <c r="P375"/>
  <c r="BI362"/>
  <c r="BH362"/>
  <c r="BG362"/>
  <c r="BF362"/>
  <c r="T362"/>
  <c r="R362"/>
  <c r="P362"/>
  <c r="BI350"/>
  <c r="BH350"/>
  <c r="BG350"/>
  <c r="BF350"/>
  <c r="T350"/>
  <c r="R350"/>
  <c r="P350"/>
  <c r="BI332"/>
  <c r="BH332"/>
  <c r="BG332"/>
  <c r="BF332"/>
  <c r="T332"/>
  <c r="R332"/>
  <c r="P332"/>
  <c r="BI324"/>
  <c r="BH324"/>
  <c r="BG324"/>
  <c r="BF324"/>
  <c r="T324"/>
  <c r="R324"/>
  <c r="P324"/>
  <c r="BI318"/>
  <c r="BH318"/>
  <c r="BG318"/>
  <c r="BF318"/>
  <c r="T318"/>
  <c r="R318"/>
  <c r="P318"/>
  <c r="BI309"/>
  <c r="BH309"/>
  <c r="BG309"/>
  <c r="BF309"/>
  <c r="T309"/>
  <c r="R309"/>
  <c r="P309"/>
  <c r="BI298"/>
  <c r="BH298"/>
  <c r="BG298"/>
  <c r="BF298"/>
  <c r="T298"/>
  <c r="R298"/>
  <c r="P298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64"/>
  <c r="BH264"/>
  <c r="BG264"/>
  <c r="BF264"/>
  <c r="T264"/>
  <c r="R264"/>
  <c r="P264"/>
  <c r="BI260"/>
  <c r="BH260"/>
  <c r="BG260"/>
  <c r="BF260"/>
  <c r="T260"/>
  <c r="R260"/>
  <c r="P260"/>
  <c r="BI252"/>
  <c r="BH252"/>
  <c r="BG252"/>
  <c r="BF252"/>
  <c r="T252"/>
  <c r="R252"/>
  <c r="P252"/>
  <c r="BI247"/>
  <c r="BH247"/>
  <c r="BG247"/>
  <c r="BF247"/>
  <c r="T247"/>
  <c r="R247"/>
  <c r="P247"/>
  <c r="BI243"/>
  <c r="BH243"/>
  <c r="BG243"/>
  <c r="BF243"/>
  <c r="T243"/>
  <c r="R243"/>
  <c r="P243"/>
  <c r="BI238"/>
  <c r="BH238"/>
  <c r="BG238"/>
  <c r="BF238"/>
  <c r="T238"/>
  <c r="R238"/>
  <c r="P238"/>
  <c r="BI234"/>
  <c r="BH234"/>
  <c r="BG234"/>
  <c r="BF234"/>
  <c r="T234"/>
  <c r="R234"/>
  <c r="P234"/>
  <c r="BI215"/>
  <c r="BH215"/>
  <c r="BG215"/>
  <c r="BF215"/>
  <c r="T215"/>
  <c r="R215"/>
  <c r="P215"/>
  <c r="BI206"/>
  <c r="BH206"/>
  <c r="BG206"/>
  <c r="BF206"/>
  <c r="T206"/>
  <c r="R206"/>
  <c r="P206"/>
  <c r="BI202"/>
  <c r="BH202"/>
  <c r="BG202"/>
  <c r="BF202"/>
  <c r="T202"/>
  <c r="R202"/>
  <c r="P202"/>
  <c r="BI196"/>
  <c r="BH196"/>
  <c r="BG196"/>
  <c r="BF196"/>
  <c r="T196"/>
  <c r="R196"/>
  <c r="P196"/>
  <c r="BI190"/>
  <c r="BH190"/>
  <c r="BG190"/>
  <c r="BF190"/>
  <c r="T190"/>
  <c r="R190"/>
  <c r="P190"/>
  <c r="BI186"/>
  <c r="BH186"/>
  <c r="BG186"/>
  <c r="BF186"/>
  <c r="T186"/>
  <c r="R186"/>
  <c r="P186"/>
  <c r="BI177"/>
  <c r="BH177"/>
  <c r="BG177"/>
  <c r="BF177"/>
  <c r="T177"/>
  <c r="R177"/>
  <c r="P177"/>
  <c r="BI168"/>
  <c r="BH168"/>
  <c r="BG168"/>
  <c r="BF168"/>
  <c r="T168"/>
  <c r="R168"/>
  <c r="P168"/>
  <c r="BI162"/>
  <c r="BH162"/>
  <c r="BG162"/>
  <c r="BF162"/>
  <c r="T162"/>
  <c r="R162"/>
  <c r="P162"/>
  <c r="BI155"/>
  <c r="BH155"/>
  <c r="BG155"/>
  <c r="BF155"/>
  <c r="T155"/>
  <c r="R155"/>
  <c r="P155"/>
  <c r="BI144"/>
  <c r="BH144"/>
  <c r="BG144"/>
  <c r="BF144"/>
  <c r="T144"/>
  <c r="R144"/>
  <c r="P144"/>
  <c r="BI139"/>
  <c r="BH139"/>
  <c r="BG139"/>
  <c r="BF139"/>
  <c r="T139"/>
  <c r="R139"/>
  <c r="P139"/>
  <c r="BI132"/>
  <c r="BH132"/>
  <c r="BG132"/>
  <c r="BF132"/>
  <c r="T132"/>
  <c r="R132"/>
  <c r="P132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09"/>
  <c r="BH109"/>
  <c r="BG109"/>
  <c r="BF109"/>
  <c r="T109"/>
  <c r="R109"/>
  <c r="P109"/>
  <c r="BI103"/>
  <c r="BH103"/>
  <c r="BG103"/>
  <c r="BF103"/>
  <c r="T103"/>
  <c r="R103"/>
  <c r="P103"/>
  <c r="BI99"/>
  <c r="BH99"/>
  <c r="BG99"/>
  <c r="BF99"/>
  <c r="T99"/>
  <c r="R99"/>
  <c r="P99"/>
  <c r="J93"/>
  <c r="J92"/>
  <c r="F92"/>
  <c r="F90"/>
  <c r="E88"/>
  <c r="J55"/>
  <c r="J54"/>
  <c r="F54"/>
  <c r="F52"/>
  <c r="E50"/>
  <c r="J18"/>
  <c r="E18"/>
  <c r="F93"/>
  <c r="J17"/>
  <c r="J12"/>
  <c r="J52"/>
  <c r="E7"/>
  <c r="E48"/>
  <c i="2" r="J37"/>
  <c r="J36"/>
  <c i="1" r="AY55"/>
  <c i="2" r="J35"/>
  <c i="1" r="AX55"/>
  <c i="2" r="BI110"/>
  <c r="BH110"/>
  <c r="BG110"/>
  <c r="BF110"/>
  <c r="T110"/>
  <c r="T109"/>
  <c r="R110"/>
  <c r="R109"/>
  <c r="P110"/>
  <c r="P109"/>
  <c r="BI104"/>
  <c r="BH104"/>
  <c r="BG104"/>
  <c r="BF104"/>
  <c r="T104"/>
  <c r="T103"/>
  <c r="R104"/>
  <c r="R103"/>
  <c r="P104"/>
  <c r="P103"/>
  <c r="BI98"/>
  <c r="BH98"/>
  <c r="BG98"/>
  <c r="BF98"/>
  <c r="T98"/>
  <c r="T97"/>
  <c r="R98"/>
  <c r="R97"/>
  <c r="P98"/>
  <c r="P97"/>
  <c r="BI93"/>
  <c r="BH93"/>
  <c r="BG93"/>
  <c r="BF93"/>
  <c r="T93"/>
  <c r="R93"/>
  <c r="P93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1" r="L50"/>
  <c r="AM50"/>
  <c r="AM49"/>
  <c r="L49"/>
  <c r="AM47"/>
  <c r="L47"/>
  <c r="L45"/>
  <c r="L44"/>
  <c r="AS54"/>
  <c i="3" r="BK919"/>
  <c r="J893"/>
  <c r="J807"/>
  <c r="J779"/>
  <c r="BK743"/>
  <c r="J685"/>
  <c r="J627"/>
  <c r="J548"/>
  <c r="J440"/>
  <c r="J324"/>
  <c r="BK238"/>
  <c r="J126"/>
  <c r="J879"/>
  <c r="BK763"/>
  <c r="BK738"/>
  <c r="BK685"/>
  <c r="BK609"/>
  <c r="J578"/>
  <c r="BK506"/>
  <c r="J397"/>
  <c r="J298"/>
  <c r="BK202"/>
  <c r="BK139"/>
  <c r="BK935"/>
  <c r="BK787"/>
  <c r="BK578"/>
  <c r="BK455"/>
  <c r="BK375"/>
  <c r="J243"/>
  <c r="BK116"/>
  <c i="4" r="BK804"/>
  <c r="BK765"/>
  <c r="J700"/>
  <c r="BK626"/>
  <c r="BK578"/>
  <c r="BK534"/>
  <c r="BK467"/>
  <c r="BK414"/>
  <c r="BK356"/>
  <c r="J309"/>
  <c r="BK280"/>
  <c r="BK211"/>
  <c r="J180"/>
  <c r="J140"/>
  <c r="J817"/>
  <c r="J793"/>
  <c r="J758"/>
  <c r="BK724"/>
  <c r="BK682"/>
  <c r="BK638"/>
  <c r="BK595"/>
  <c r="J534"/>
  <c r="BK486"/>
  <c r="BK445"/>
  <c r="J396"/>
  <c r="BK365"/>
  <c r="BK337"/>
  <c r="BK295"/>
  <c r="BK242"/>
  <c r="BK170"/>
  <c r="BK111"/>
  <c r="BK786"/>
  <c r="J752"/>
  <c r="BK718"/>
  <c r="BK690"/>
  <c r="J656"/>
  <c r="J633"/>
  <c r="J589"/>
  <c r="BK539"/>
  <c r="J471"/>
  <c r="J414"/>
  <c r="J323"/>
  <c r="J263"/>
  <c r="J188"/>
  <c r="J111"/>
  <c i="2" r="J104"/>
  <c r="J87"/>
  <c i="3" r="J935"/>
  <c r="J852"/>
  <c r="J763"/>
  <c r="J715"/>
  <c r="BK673"/>
  <c r="J609"/>
  <c r="BK560"/>
  <c r="BK476"/>
  <c r="BK382"/>
  <c r="BK276"/>
  <c r="J202"/>
  <c r="BK121"/>
  <c r="J823"/>
  <c r="BK755"/>
  <c r="BK705"/>
  <c r="BK659"/>
  <c r="BK594"/>
  <c r="BK534"/>
  <c r="BK432"/>
  <c r="J332"/>
  <c r="BK215"/>
  <c r="J144"/>
  <c r="J964"/>
  <c r="BK807"/>
  <c r="BK697"/>
  <c r="J560"/>
  <c r="BK423"/>
  <c r="J276"/>
  <c r="BK206"/>
  <c i="4" r="BK814"/>
  <c r="J783"/>
  <c r="BK741"/>
  <c r="J670"/>
  <c r="J615"/>
  <c r="BK567"/>
  <c r="J537"/>
  <c r="J482"/>
  <c r="J425"/>
  <c r="BK379"/>
  <c r="J326"/>
  <c r="BK284"/>
  <c r="J234"/>
  <c r="J192"/>
  <c r="J147"/>
  <c r="J801"/>
  <c r="BK752"/>
  <c r="BK721"/>
  <c r="J689"/>
  <c r="BK639"/>
  <c r="J601"/>
  <c r="J548"/>
  <c r="J490"/>
  <c r="BK441"/>
  <c r="J408"/>
  <c r="J372"/>
  <c r="J333"/>
  <c r="J288"/>
  <c r="BK225"/>
  <c r="J174"/>
  <c r="BK131"/>
  <c r="J731"/>
  <c r="BK696"/>
  <c r="J662"/>
  <c r="BK636"/>
  <c r="J578"/>
  <c r="BK504"/>
  <c r="BK453"/>
  <c r="BK396"/>
  <c r="BK319"/>
  <c r="BK259"/>
  <c r="BK155"/>
  <c i="2" r="BK98"/>
  <c r="BK104"/>
  <c r="J93"/>
  <c r="J34"/>
  <c i="3" r="J751"/>
  <c r="BK710"/>
  <c r="BK669"/>
  <c r="BK605"/>
  <c r="BK563"/>
  <c r="J480"/>
  <c r="J387"/>
  <c r="J279"/>
  <c r="J196"/>
  <c r="BK162"/>
  <c r="BK852"/>
  <c r="BK751"/>
  <c r="BK700"/>
  <c r="J651"/>
  <c r="BK599"/>
  <c r="J542"/>
  <c r="BK440"/>
  <c r="J382"/>
  <c r="BK247"/>
  <c r="J177"/>
  <c r="BK99"/>
  <c r="J888"/>
  <c r="J700"/>
  <c r="J563"/>
  <c r="J534"/>
  <c r="BK298"/>
  <c r="BK252"/>
  <c r="BK144"/>
  <c i="4" r="J811"/>
  <c r="J772"/>
  <c r="J718"/>
  <c r="BK633"/>
  <c r="BK600"/>
  <c r="BK548"/>
  <c r="BK510"/>
  <c r="J437"/>
  <c r="BK381"/>
  <c r="J344"/>
  <c r="BK316"/>
  <c r="J270"/>
  <c r="J205"/>
  <c r="J170"/>
  <c r="J120"/>
  <c r="BK811"/>
  <c r="J790"/>
  <c r="J748"/>
  <c r="J714"/>
  <c r="J690"/>
  <c r="BK642"/>
  <c r="J605"/>
  <c r="J541"/>
  <c r="J494"/>
  <c r="J453"/>
  <c r="J405"/>
  <c r="J369"/>
  <c r="J330"/>
  <c r="BK270"/>
  <c r="J253"/>
  <c r="BK192"/>
  <c r="BK143"/>
  <c r="BK797"/>
  <c r="BK769"/>
  <c r="BK735"/>
  <c r="BK704"/>
  <c r="BK670"/>
  <c r="J638"/>
  <c r="J595"/>
  <c r="BK519"/>
  <c r="J455"/>
  <c r="J392"/>
  <c r="BK330"/>
  <c r="J280"/>
  <c r="J217"/>
  <c r="BK120"/>
  <c i="2" r="BK110"/>
  <c i="3" r="BK964"/>
  <c r="J923"/>
  <c r="BK823"/>
  <c r="BK748"/>
  <c r="J705"/>
  <c r="J659"/>
  <c r="J599"/>
  <c r="J506"/>
  <c r="J455"/>
  <c r="BK332"/>
  <c r="BK264"/>
  <c r="BK155"/>
  <c r="J919"/>
  <c r="BK771"/>
  <c r="J743"/>
  <c r="J673"/>
  <c r="BK627"/>
  <c r="BK602"/>
  <c r="BK548"/>
  <c r="BK444"/>
  <c r="BK362"/>
  <c r="BK243"/>
  <c r="BK168"/>
  <c r="BK109"/>
  <c r="BK879"/>
  <c r="J748"/>
  <c r="BK567"/>
  <c r="J444"/>
  <c r="BK309"/>
  <c r="J238"/>
  <c r="J121"/>
  <c i="4" r="J797"/>
  <c r="J745"/>
  <c r="J647"/>
  <c r="J608"/>
  <c r="BK559"/>
  <c r="BK531"/>
  <c r="BK461"/>
  <c r="J411"/>
  <c r="BK369"/>
  <c r="J341"/>
  <c r="J295"/>
  <c r="BK253"/>
  <c r="BK184"/>
  <c r="BK135"/>
  <c r="J786"/>
  <c r="BK745"/>
  <c r="J707"/>
  <c r="J680"/>
  <c r="J636"/>
  <c r="BK589"/>
  <c r="BK537"/>
  <c r="BK482"/>
  <c r="BK455"/>
  <c r="BK400"/>
  <c r="J356"/>
  <c r="J319"/>
  <c r="BK263"/>
  <c r="BK205"/>
  <c r="J163"/>
  <c r="J116"/>
  <c r="J721"/>
  <c r="J692"/>
  <c r="BK650"/>
  <c r="J626"/>
  <c r="BK608"/>
  <c r="BK552"/>
  <c r="BK475"/>
  <c r="J400"/>
  <c r="BK326"/>
  <c r="J249"/>
  <c r="J184"/>
  <c r="J107"/>
  <c i="3" r="BK840"/>
  <c r="BK759"/>
  <c r="J724"/>
  <c r="J697"/>
  <c r="BK651"/>
  <c r="BK589"/>
  <c r="BK516"/>
  <c r="J423"/>
  <c r="J362"/>
  <c r="BK260"/>
  <c r="BK190"/>
  <c r="BK103"/>
  <c r="J790"/>
  <c r="BK724"/>
  <c r="BK676"/>
  <c r="BK645"/>
  <c r="J589"/>
  <c r="J520"/>
  <c r="J402"/>
  <c r="BK324"/>
  <c r="BK234"/>
  <c r="J162"/>
  <c r="J959"/>
  <c r="J840"/>
  <c r="BK679"/>
  <c r="BK554"/>
  <c r="BK413"/>
  <c r="J272"/>
  <c r="J234"/>
  <c r="J103"/>
  <c i="4" r="BK793"/>
  <c r="J762"/>
  <c r="BK662"/>
  <c r="J612"/>
  <c r="BK563"/>
  <c r="BK527"/>
  <c r="J441"/>
  <c r="BK388"/>
  <c r="J365"/>
  <c r="J337"/>
  <c r="BK291"/>
  <c r="BK232"/>
  <c r="J196"/>
  <c r="J131"/>
  <c r="J814"/>
  <c r="J804"/>
  <c r="BK772"/>
  <c r="J741"/>
  <c r="J704"/>
  <c r="J677"/>
  <c r="J619"/>
  <c r="J555"/>
  <c r="J497"/>
  <c r="J467"/>
  <c r="BK411"/>
  <c r="BK384"/>
  <c r="BK344"/>
  <c r="BK309"/>
  <c r="J266"/>
  <c r="J211"/>
  <c r="J159"/>
  <c r="BK124"/>
  <c r="J779"/>
  <c r="BK762"/>
  <c r="J724"/>
  <c r="J682"/>
  <c r="BK643"/>
  <c r="BK622"/>
  <c r="BK570"/>
  <c r="BK497"/>
  <c r="J445"/>
  <c r="J388"/>
  <c r="J299"/>
  <c r="J232"/>
  <c r="J151"/>
  <c i="2" r="BK87"/>
  <c r="J98"/>
  <c i="3" r="J939"/>
  <c r="J863"/>
  <c r="J755"/>
  <c r="BK691"/>
  <c r="J645"/>
  <c r="BK585"/>
  <c r="BK542"/>
  <c r="J432"/>
  <c r="J309"/>
  <c r="J215"/>
  <c r="BK132"/>
  <c r="BK893"/>
  <c r="J759"/>
  <c r="BK715"/>
  <c r="J613"/>
  <c r="J585"/>
  <c r="BK480"/>
  <c r="BK387"/>
  <c r="J318"/>
  <c r="J186"/>
  <c r="J116"/>
  <c r="BK923"/>
  <c r="BK779"/>
  <c r="J594"/>
  <c r="BK520"/>
  <c r="BK399"/>
  <c r="J247"/>
  <c r="J155"/>
  <c i="4" r="BK801"/>
  <c r="J769"/>
  <c r="BK728"/>
  <c r="J640"/>
  <c r="BK584"/>
  <c r="BK541"/>
  <c r="BK490"/>
  <c r="J429"/>
  <c r="J384"/>
  <c r="J361"/>
  <c r="J312"/>
  <c r="BK266"/>
  <c r="J199"/>
  <c r="BK163"/>
  <c r="BK116"/>
  <c r="J765"/>
  <c r="J728"/>
  <c r="BK692"/>
  <c r="BK647"/>
  <c r="BK615"/>
  <c r="J563"/>
  <c r="J527"/>
  <c r="BK478"/>
  <c r="J418"/>
  <c r="J381"/>
  <c r="BK341"/>
  <c r="J305"/>
  <c r="BK249"/>
  <c r="BK196"/>
  <c r="BK147"/>
  <c r="BK748"/>
  <c r="BK714"/>
  <c r="BK689"/>
  <c r="J642"/>
  <c r="BK619"/>
  <c r="J567"/>
  <c r="BK494"/>
  <c r="J449"/>
  <c r="J379"/>
  <c r="J291"/>
  <c r="BK275"/>
  <c r="J225"/>
  <c r="J135"/>
  <c i="3" r="BK888"/>
  <c r="J767"/>
  <c r="BK733"/>
  <c r="J676"/>
  <c r="BK613"/>
  <c r="BK571"/>
  <c r="J462"/>
  <c r="J413"/>
  <c r="BK318"/>
  <c r="J206"/>
  <c r="J139"/>
  <c r="J99"/>
  <c r="J787"/>
  <c r="J710"/>
  <c r="BK666"/>
  <c r="J617"/>
  <c r="J554"/>
  <c r="BK462"/>
  <c r="BK350"/>
  <c r="BK272"/>
  <c r="J190"/>
  <c r="BK126"/>
  <c r="BK892"/>
  <c r="BK767"/>
  <c r="J602"/>
  <c r="J493"/>
  <c r="BK402"/>
  <c r="J264"/>
  <c r="J168"/>
  <c i="4" r="BK817"/>
  <c r="BK790"/>
  <c r="BK731"/>
  <c r="J643"/>
  <c r="BK605"/>
  <c r="BK555"/>
  <c r="J539"/>
  <c r="J486"/>
  <c r="BK408"/>
  <c r="BK372"/>
  <c r="BK323"/>
  <c r="BK299"/>
  <c r="J242"/>
  <c r="BK188"/>
  <c r="BK159"/>
  <c r="J100"/>
  <c r="BK808"/>
  <c r="BK783"/>
  <c r="J735"/>
  <c r="J696"/>
  <c r="J650"/>
  <c r="J629"/>
  <c r="J570"/>
  <c r="J510"/>
  <c r="J475"/>
  <c r="BK429"/>
  <c r="J376"/>
  <c r="J351"/>
  <c r="J316"/>
  <c r="J259"/>
  <c r="BK199"/>
  <c r="BK151"/>
  <c r="BK107"/>
  <c r="J776"/>
  <c r="BK738"/>
  <c r="BK711"/>
  <c r="BK677"/>
  <c r="BK640"/>
  <c r="BK612"/>
  <c r="J559"/>
  <c r="J478"/>
  <c r="BK418"/>
  <c r="BK376"/>
  <c r="BK288"/>
  <c r="J255"/>
  <c r="BK140"/>
  <c i="2" r="J110"/>
  <c r="BK93"/>
  <c i="3" r="BK959"/>
  <c r="J892"/>
  <c r="J771"/>
  <c r="J738"/>
  <c r="J679"/>
  <c r="BK617"/>
  <c r="J567"/>
  <c r="BK493"/>
  <c r="BK397"/>
  <c r="J375"/>
  <c r="J252"/>
  <c r="BK177"/>
  <c r="J109"/>
  <c r="BK863"/>
  <c r="J733"/>
  <c r="J691"/>
  <c r="J669"/>
  <c r="J605"/>
  <c r="J571"/>
  <c r="J516"/>
  <c r="J399"/>
  <c r="BK279"/>
  <c r="BK196"/>
  <c r="J132"/>
  <c r="BK939"/>
  <c r="BK790"/>
  <c r="J666"/>
  <c r="J476"/>
  <c r="J350"/>
  <c r="J260"/>
  <c r="BK186"/>
  <c i="4" r="J808"/>
  <c r="BK779"/>
  <c r="J711"/>
  <c r="BK629"/>
  <c r="BK601"/>
  <c r="J552"/>
  <c r="J519"/>
  <c r="BK449"/>
  <c r="BK405"/>
  <c r="BK351"/>
  <c r="BK305"/>
  <c r="J275"/>
  <c r="BK217"/>
  <c r="BK174"/>
  <c r="J124"/>
  <c r="BK776"/>
  <c r="J738"/>
  <c r="BK700"/>
  <c r="BK656"/>
  <c r="J622"/>
  <c r="J584"/>
  <c r="J504"/>
  <c r="BK471"/>
  <c r="BK425"/>
  <c r="BK392"/>
  <c r="BK361"/>
  <c r="BK312"/>
  <c r="BK255"/>
  <c r="BK180"/>
  <c r="J155"/>
  <c r="BK758"/>
  <c r="BK707"/>
  <c r="BK680"/>
  <c r="J639"/>
  <c r="J600"/>
  <c r="J531"/>
  <c r="J461"/>
  <c r="BK437"/>
  <c r="BK333"/>
  <c r="J284"/>
  <c r="BK234"/>
  <c r="J143"/>
  <c r="BK100"/>
  <c i="2" l="1" r="P86"/>
  <c r="P85"/>
  <c r="P84"/>
  <c i="1" r="AU55"/>
  <c i="3" r="R98"/>
  <c i="2" r="R86"/>
  <c r="R85"/>
  <c r="R84"/>
  <c r="T86"/>
  <c r="T85"/>
  <c r="T84"/>
  <c i="3" r="P98"/>
  <c r="T98"/>
  <c r="BK115"/>
  <c r="J115"/>
  <c r="J62"/>
  <c r="T115"/>
  <c r="P251"/>
  <c r="T251"/>
  <c r="P396"/>
  <c r="T396"/>
  <c r="P443"/>
  <c r="T443"/>
  <c r="P562"/>
  <c r="R562"/>
  <c r="BK601"/>
  <c r="J601"/>
  <c r="J69"/>
  <c r="R601"/>
  <c r="BK678"/>
  <c r="J678"/>
  <c r="J70"/>
  <c r="T678"/>
  <c r="P699"/>
  <c r="R699"/>
  <c r="BK750"/>
  <c r="J750"/>
  <c r="J72"/>
  <c r="T750"/>
  <c r="P789"/>
  <c r="T789"/>
  <c r="P839"/>
  <c r="T839"/>
  <c i="4" r="P198"/>
  <c r="R198"/>
  <c r="P265"/>
  <c r="BK383"/>
  <c r="J383"/>
  <c r="J69"/>
  <c r="BK413"/>
  <c r="J413"/>
  <c r="J70"/>
  <c r="R413"/>
  <c r="BK466"/>
  <c r="J466"/>
  <c r="J71"/>
  <c r="P466"/>
  <c r="BK477"/>
  <c r="J477"/>
  <c r="J72"/>
  <c r="R477"/>
  <c r="T496"/>
  <c r="T688"/>
  <c r="R691"/>
  <c r="P757"/>
  <c r="BK99"/>
  <c r="R99"/>
  <c r="BK115"/>
  <c r="J115"/>
  <c r="J62"/>
  <c r="R115"/>
  <c r="R146"/>
  <c r="BK198"/>
  <c r="J198"/>
  <c r="J67"/>
  <c r="T198"/>
  <c r="R265"/>
  <c r="P383"/>
  <c r="T383"/>
  <c r="T413"/>
  <c r="R466"/>
  <c r="T466"/>
  <c r="P477"/>
  <c r="T477"/>
  <c r="R496"/>
  <c r="P688"/>
  <c r="R688"/>
  <c r="P691"/>
  <c r="BK757"/>
  <c r="J757"/>
  <c r="J76"/>
  <c r="T757"/>
  <c i="3" r="P115"/>
  <c r="P97"/>
  <c r="R115"/>
  <c r="BK251"/>
  <c r="J251"/>
  <c r="J63"/>
  <c r="R251"/>
  <c r="BK396"/>
  <c r="J396"/>
  <c r="J64"/>
  <c r="R396"/>
  <c r="BK443"/>
  <c r="R443"/>
  <c r="BK562"/>
  <c r="J562"/>
  <c r="J68"/>
  <c r="T562"/>
  <c r="P601"/>
  <c r="T601"/>
  <c r="P678"/>
  <c r="R678"/>
  <c r="BK699"/>
  <c r="J699"/>
  <c r="J71"/>
  <c r="T699"/>
  <c r="P750"/>
  <c r="R750"/>
  <c r="BK789"/>
  <c r="J789"/>
  <c r="J73"/>
  <c r="R789"/>
  <c r="BK839"/>
  <c r="J839"/>
  <c r="J74"/>
  <c r="R839"/>
  <c i="4" r="P99"/>
  <c r="T99"/>
  <c r="P115"/>
  <c r="T115"/>
  <c r="BK146"/>
  <c r="J146"/>
  <c r="J66"/>
  <c r="P146"/>
  <c r="T146"/>
  <c r="BK265"/>
  <c r="J265"/>
  <c r="J68"/>
  <c r="T265"/>
  <c r="R383"/>
  <c r="P413"/>
  <c r="BK496"/>
  <c r="J496"/>
  <c r="J73"/>
  <c r="P496"/>
  <c r="BK688"/>
  <c r="J688"/>
  <c r="J74"/>
  <c r="BK691"/>
  <c r="J691"/>
  <c r="J75"/>
  <c r="T691"/>
  <c r="R757"/>
  <c i="2" r="BK86"/>
  <c r="J86"/>
  <c r="J61"/>
  <c r="BK109"/>
  <c r="J109"/>
  <c r="J64"/>
  <c i="3" r="BK98"/>
  <c r="J98"/>
  <c r="J61"/>
  <c r="BK958"/>
  <c r="J958"/>
  <c r="J75"/>
  <c r="BK963"/>
  <c r="J963"/>
  <c r="J76"/>
  <c i="4" r="BK139"/>
  <c r="J139"/>
  <c r="J63"/>
  <c r="BK142"/>
  <c r="J142"/>
  <c r="J64"/>
  <c i="2" r="BK97"/>
  <c r="J97"/>
  <c r="J62"/>
  <c r="BK103"/>
  <c r="J103"/>
  <c r="J63"/>
  <c i="3" r="BK439"/>
  <c r="J439"/>
  <c r="J65"/>
  <c i="4" r="BK816"/>
  <c r="J816"/>
  <c r="J77"/>
  <c r="BE116"/>
  <c r="BE295"/>
  <c r="BE361"/>
  <c r="BE369"/>
  <c r="BE372"/>
  <c r="BE381"/>
  <c r="BE414"/>
  <c r="BE429"/>
  <c r="BE441"/>
  <c r="BE445"/>
  <c r="BE455"/>
  <c r="BE471"/>
  <c r="BE486"/>
  <c r="BE510"/>
  <c r="BE527"/>
  <c r="BE537"/>
  <c r="BE541"/>
  <c r="BE548"/>
  <c r="BE555"/>
  <c r="BE563"/>
  <c r="BE567"/>
  <c r="BE595"/>
  <c r="BE605"/>
  <c r="BE608"/>
  <c r="BE615"/>
  <c r="BE619"/>
  <c r="BE629"/>
  <c r="BE633"/>
  <c r="BE639"/>
  <c r="BE642"/>
  <c r="BE647"/>
  <c r="BE656"/>
  <c r="BE670"/>
  <c r="BE682"/>
  <c r="BE692"/>
  <c r="BE700"/>
  <c r="BE707"/>
  <c r="BE711"/>
  <c r="BE714"/>
  <c r="BE721"/>
  <c r="BE728"/>
  <c r="BE731"/>
  <c r="BE735"/>
  <c r="BE745"/>
  <c r="BE748"/>
  <c r="BE758"/>
  <c r="BE765"/>
  <c r="BE772"/>
  <c r="BE776"/>
  <c r="BE793"/>
  <c r="BE797"/>
  <c i="3" r="BK97"/>
  <c r="J97"/>
  <c r="J60"/>
  <c r="J443"/>
  <c r="J67"/>
  <c i="4" r="E48"/>
  <c r="BE100"/>
  <c r="BE120"/>
  <c r="BE140"/>
  <c r="BE143"/>
  <c r="BE147"/>
  <c r="BE151"/>
  <c r="BE159"/>
  <c r="BE163"/>
  <c r="BE174"/>
  <c r="BE188"/>
  <c r="BE192"/>
  <c r="BE205"/>
  <c r="BE217"/>
  <c r="BE232"/>
  <c r="BE234"/>
  <c r="BE242"/>
  <c r="BE249"/>
  <c r="BE253"/>
  <c r="BE259"/>
  <c r="BE266"/>
  <c r="BE284"/>
  <c r="BE305"/>
  <c r="BE316"/>
  <c r="BE326"/>
  <c r="BE330"/>
  <c r="BE337"/>
  <c r="BE356"/>
  <c r="BE379"/>
  <c r="BE388"/>
  <c r="BE396"/>
  <c r="BE418"/>
  <c r="BE425"/>
  <c r="BE437"/>
  <c r="BE449"/>
  <c r="BE453"/>
  <c r="BE461"/>
  <c r="BE467"/>
  <c r="BE478"/>
  <c r="BE482"/>
  <c r="BE490"/>
  <c r="BE497"/>
  <c r="BE504"/>
  <c r="BE519"/>
  <c r="BE531"/>
  <c r="BE534"/>
  <c r="BE539"/>
  <c r="BE552"/>
  <c r="BE559"/>
  <c r="BE578"/>
  <c r="BE584"/>
  <c r="BE589"/>
  <c r="BE600"/>
  <c r="BE601"/>
  <c r="BE612"/>
  <c r="BE626"/>
  <c r="BE636"/>
  <c r="BE638"/>
  <c r="BE640"/>
  <c r="BE643"/>
  <c r="BE650"/>
  <c r="BE662"/>
  <c r="BE677"/>
  <c r="BE680"/>
  <c r="BE689"/>
  <c r="BE696"/>
  <c r="BE704"/>
  <c r="BE718"/>
  <c r="BE724"/>
  <c r="BE738"/>
  <c r="BE741"/>
  <c r="BE752"/>
  <c r="BE762"/>
  <c r="BE769"/>
  <c r="BE779"/>
  <c r="BE783"/>
  <c r="BE790"/>
  <c r="BE801"/>
  <c r="BE804"/>
  <c r="BE808"/>
  <c r="BE811"/>
  <c r="BE817"/>
  <c r="J52"/>
  <c r="F55"/>
  <c r="BE107"/>
  <c r="BE111"/>
  <c r="BE124"/>
  <c r="BE131"/>
  <c r="BE135"/>
  <c r="BE155"/>
  <c r="BE170"/>
  <c r="BE180"/>
  <c r="BE184"/>
  <c r="BE196"/>
  <c r="BE199"/>
  <c r="BE211"/>
  <c r="BE225"/>
  <c r="BE255"/>
  <c r="BE263"/>
  <c r="BE270"/>
  <c r="BE275"/>
  <c r="BE280"/>
  <c r="BE288"/>
  <c r="BE291"/>
  <c r="BE299"/>
  <c r="BE309"/>
  <c r="BE312"/>
  <c r="BE319"/>
  <c r="BE323"/>
  <c r="BE333"/>
  <c r="BE341"/>
  <c r="BE344"/>
  <c r="BE351"/>
  <c r="BE365"/>
  <c r="BE376"/>
  <c r="BE384"/>
  <c r="BE392"/>
  <c r="BE400"/>
  <c r="BE405"/>
  <c r="BE408"/>
  <c r="BE411"/>
  <c r="BE475"/>
  <c r="BE494"/>
  <c r="BE570"/>
  <c r="BE622"/>
  <c r="BE690"/>
  <c r="BE786"/>
  <c r="BE814"/>
  <c i="3" r="E86"/>
  <c r="BE190"/>
  <c r="BE196"/>
  <c r="BE202"/>
  <c r="BE279"/>
  <c r="BE318"/>
  <c r="BE432"/>
  <c r="BE506"/>
  <c r="BE516"/>
  <c r="BE548"/>
  <c r="BE571"/>
  <c r="BE609"/>
  <c r="BE613"/>
  <c r="BE676"/>
  <c r="BE691"/>
  <c r="BE743"/>
  <c r="BE751"/>
  <c r="BE763"/>
  <c r="BE787"/>
  <c r="BE863"/>
  <c r="BE923"/>
  <c r="BE959"/>
  <c r="J90"/>
  <c r="BE103"/>
  <c r="BE116"/>
  <c r="BE121"/>
  <c r="BE132"/>
  <c r="BE139"/>
  <c r="BE162"/>
  <c r="BE168"/>
  <c r="BE186"/>
  <c r="BE206"/>
  <c r="BE215"/>
  <c r="BE238"/>
  <c r="BE243"/>
  <c r="BE252"/>
  <c r="BE264"/>
  <c r="BE276"/>
  <c r="BE332"/>
  <c r="BE382"/>
  <c r="BE397"/>
  <c r="BE399"/>
  <c r="BE423"/>
  <c r="BE476"/>
  <c r="BE493"/>
  <c r="BE520"/>
  <c r="BE542"/>
  <c r="BE567"/>
  <c r="BE578"/>
  <c r="BE599"/>
  <c r="BE605"/>
  <c r="BE645"/>
  <c r="BE651"/>
  <c r="BE659"/>
  <c r="BE669"/>
  <c r="BE679"/>
  <c r="BE697"/>
  <c r="BE700"/>
  <c r="BE710"/>
  <c r="BE715"/>
  <c r="BE733"/>
  <c r="BE748"/>
  <c r="BE759"/>
  <c r="BE767"/>
  <c r="BE779"/>
  <c r="BE790"/>
  <c r="BE807"/>
  <c r="BE840"/>
  <c r="BE852"/>
  <c r="BE893"/>
  <c r="F55"/>
  <c r="BE99"/>
  <c r="BE109"/>
  <c r="BE126"/>
  <c r="BE144"/>
  <c r="BE155"/>
  <c r="BE177"/>
  <c r="BE234"/>
  <c r="BE247"/>
  <c r="BE260"/>
  <c r="BE272"/>
  <c r="BE298"/>
  <c r="BE309"/>
  <c r="BE324"/>
  <c r="BE350"/>
  <c r="BE362"/>
  <c r="BE375"/>
  <c r="BE387"/>
  <c r="BE402"/>
  <c r="BE413"/>
  <c r="BE440"/>
  <c r="BE444"/>
  <c r="BE455"/>
  <c r="BE462"/>
  <c r="BE480"/>
  <c r="BE534"/>
  <c r="BE554"/>
  <c r="BE560"/>
  <c r="BE563"/>
  <c r="BE585"/>
  <c r="BE589"/>
  <c r="BE594"/>
  <c r="BE602"/>
  <c r="BE617"/>
  <c r="BE627"/>
  <c r="BE666"/>
  <c r="BE673"/>
  <c r="BE685"/>
  <c r="BE705"/>
  <c r="BE724"/>
  <c r="BE738"/>
  <c r="BE755"/>
  <c r="BE771"/>
  <c r="BE823"/>
  <c r="BE879"/>
  <c r="BE888"/>
  <c r="BE892"/>
  <c r="BE919"/>
  <c r="BE935"/>
  <c r="BE939"/>
  <c r="BE964"/>
  <c i="2" r="E48"/>
  <c r="J78"/>
  <c r="F55"/>
  <c r="BE87"/>
  <c r="BE98"/>
  <c r="BE110"/>
  <c i="1" r="AW55"/>
  <c i="2" r="BE93"/>
  <c r="BE104"/>
  <c i="3" r="F37"/>
  <c i="1" r="BD56"/>
  <c i="2" r="F35"/>
  <c i="1" r="BB55"/>
  <c i="3" r="F36"/>
  <c i="1" r="BC56"/>
  <c i="2" r="F34"/>
  <c i="1" r="BA55"/>
  <c i="3" r="F35"/>
  <c i="1" r="BB56"/>
  <c i="4" r="F34"/>
  <c i="1" r="BA57"/>
  <c i="3" r="F34"/>
  <c i="1" r="BA56"/>
  <c i="2" r="F36"/>
  <c i="1" r="BC55"/>
  <c i="4" r="F37"/>
  <c i="1" r="BD57"/>
  <c i="4" r="J34"/>
  <c i="1" r="AW57"/>
  <c i="4" r="F35"/>
  <c i="1" r="BB57"/>
  <c i="4" r="F36"/>
  <c i="1" r="BC57"/>
  <c i="2" r="F37"/>
  <c i="1" r="BD55"/>
  <c i="3" r="J34"/>
  <c i="1" r="AW56"/>
  <c i="3" l="1" r="R97"/>
  <c r="T97"/>
  <c r="BK442"/>
  <c r="J442"/>
  <c r="J66"/>
  <c r="P442"/>
  <c r="P96"/>
  <c i="1" r="AU56"/>
  <c i="4" r="T145"/>
  <c r="P98"/>
  <c i="3" r="R442"/>
  <c r="R96"/>
  <c i="4" r="R145"/>
  <c i="3" r="T442"/>
  <c r="T96"/>
  <c i="4" r="T98"/>
  <c r="T97"/>
  <c r="R98"/>
  <c r="BK98"/>
  <c r="J98"/>
  <c r="J60"/>
  <c r="P145"/>
  <c r="J99"/>
  <c r="J61"/>
  <c r="BK145"/>
  <c r="J145"/>
  <c r="J65"/>
  <c i="2" r="BK85"/>
  <c r="J85"/>
  <c r="J60"/>
  <c i="3" r="BK96"/>
  <c r="J96"/>
  <c r="J59"/>
  <c i="1" r="BD54"/>
  <c r="W33"/>
  <c i="3" r="F33"/>
  <c i="1" r="AZ56"/>
  <c r="BC54"/>
  <c r="AY54"/>
  <c r="BB54"/>
  <c r="W31"/>
  <c i="2" r="J33"/>
  <c i="1" r="AV55"/>
  <c r="AT55"/>
  <c i="2" r="F33"/>
  <c i="1" r="AZ55"/>
  <c i="4" r="J33"/>
  <c i="1" r="AV57"/>
  <c r="AT57"/>
  <c i="3" r="J33"/>
  <c i="1" r="AV56"/>
  <c r="AT56"/>
  <c r="BA54"/>
  <c r="W30"/>
  <c i="4" r="F33"/>
  <c i="1" r="AZ57"/>
  <c i="4" l="1" r="P97"/>
  <c i="1" r="AU57"/>
  <c i="4" r="R97"/>
  <c i="2" r="BK84"/>
  <c r="J84"/>
  <c r="J59"/>
  <c i="4" r="BK97"/>
  <c r="J97"/>
  <c r="J59"/>
  <c i="3" r="J30"/>
  <c i="1" r="AG56"/>
  <c r="AW54"/>
  <c r="AK30"/>
  <c r="AU54"/>
  <c r="AZ54"/>
  <c r="W29"/>
  <c r="W32"/>
  <c r="AX54"/>
  <c i="3" l="1" r="J39"/>
  <c i="1" r="AN56"/>
  <c r="AV54"/>
  <c r="AK29"/>
  <c i="4" r="J30"/>
  <c i="1" r="AG57"/>
  <c i="2" r="J30"/>
  <c i="1" r="AG55"/>
  <c i="2" l="1" r="J39"/>
  <c i="4" r="J39"/>
  <c i="1" r="AN55"/>
  <c r="AN57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<sst xmlns="http://schemas.openxmlformats.org/spreadsheetml/2006/main">
  <si>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</si>
  <si>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</si>
  <si>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</si>
  <si>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</si>
  <si>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</si>
  <si>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{38f1d7e9-331b-4d95-980c-6d7ae673035f}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</si>
  <si>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</si>
  <si>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</si>
  <si>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</si>
  <si>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</si>
  <si>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</si>
  <si>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</si>
  <si>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</si>
  <si>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</si>
  <si>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S2025/38x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</si>
  <si>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</si>
  <si>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</si>
  <si>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SÚ MěÚ Bruntál - prostor před zasedací mítností ZMě v 1.NP budovy A</t>
  </si>
  <si>
    <t>KSO:</t>
  </si>
  <si>
    <t/>
  </si>
  <si>
    <t>CC-CZ:</t>
  </si>
  <si>
    <t>Místo:</t>
  </si>
  <si>
    <t>Nádražní 994/20, Bruntál</t>
  </si>
  <si>
    <t>Datum:</t>
  </si>
  <si>
    <t>27. 11. 2025</t>
  </si>
  <si>
    <t>Zadavatel:</t>
  </si>
  <si>
    <t>IČ:</t>
  </si>
  <si>
    <t>00295892</t>
  </si>
  <si>
    <t>Město Bruntál, Nádražní 994/20, Bruntál, 792 01</t>
  </si>
  <si>
    <t>DIČ:</t>
  </si>
  <si>
    <t>Uchazeč:</t>
  </si>
  <si>
    <t>Vyplň údaj</t>
  </si>
  <si>
    <t>Projektant:</t>
  </si>
  <si>
    <t>07921934</t>
  </si>
  <si>
    <t>Bc. Jakub Macoszek, Palackého 368, Vrbno p/P.</t>
  </si>
  <si>
    <t>True</t>
  </si>
  <si>
    <t>Zpracovatel:</t>
  </si>
  <si>
    <t>js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</si>
  <si>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</si>
  <si>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</si>
  <si>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</si>
  <si>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</si>
  <si>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</si>
  <si>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</si>
  <si>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</si>
  <si>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</si>
  <si>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</si>
  <si>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</si>
  <si>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</si>
  <si>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</si>
  <si>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</si>
  <si>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</si>
  <si>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</si>
  <si>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</si>
  <si>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</si>
  <si>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</si>
  <si>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</si>
  <si>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</si>
  <si>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</si>
  <si>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</si>
  <si>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</si>
  <si>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</si>
  <si>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</si>
  <si>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</si>
  <si>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</si>
  <si>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</si>
  <si>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</si>
  <si>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</si>
  <si>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</si>
  <si>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</si>
  <si>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</si>
  <si>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</si>
  <si>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</si>
  <si>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</si>
  <si>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</si>
  <si>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</si>
  <si>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</si>
  <si>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</si>
  <si>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</si>
  <si>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</si>
  <si>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</si>
  <si>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VON</t>
  </si>
  <si>
    <t>1</t>
  </si>
  <si>
    <t>{d72d3265-f998-492a-bc80-029ae5d1df0f}</t>
  </si>
  <si>
    <t>2</t>
  </si>
  <si>
    <t>01</t>
  </si>
  <si>
    <t>Stavebně konstrukční řešení</t>
  </si>
  <si>
    <t>STA</t>
  </si>
  <si>
    <t>{ff74c710-8e8d-4126-a5f2-8bdbdfa4afa3}</t>
  </si>
  <si>
    <t>02</t>
  </si>
  <si>
    <t>Technika prostředí staveb</t>
  </si>
  <si>
    <t>{42469b01-911c-4c07-9235-24d2ece2d2e0}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</si>
  <si>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</si>
  <si>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</si>
  <si>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</si>
  <si>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</si>
  <si>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</si>
  <si>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</si>
  <si>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</si>
  <si>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</si>
  <si>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VRN3 - Zařízení staveniště</t>
  </si>
  <si>
    <t xml:space="preserve">    VRN5 - Finanční náklady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</si>
  <si>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</si>
  <si>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</si>
  <si>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</si>
  <si>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</si>
  <si>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</si>
  <si>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</si>
  <si>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</si>
  <si>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</si>
  <si>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</si>
  <si>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</si>
  <si>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</si>
  <si>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</si>
  <si>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</si>
  <si>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</si>
  <si>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</si>
  <si>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</si>
  <si>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</si>
  <si>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</si>
  <si>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VRN3</t>
  </si>
  <si>
    <t>Zařízení staveniště</t>
  </si>
  <si>
    <t>K</t>
  </si>
  <si>
    <t>032103000</t>
  </si>
  <si>
    <t>Náklady na stavební buňky</t>
  </si>
  <si>
    <t>…</t>
  </si>
  <si>
    <t>1024</t>
  </si>
  <si>
    <t>-145075504</t>
  </si>
  <si>
    <t>VV</t>
  </si>
  <si>
    <t>ZS je možno zřídit na zpevněné ploše u bočního vstupu do bud. MěÚ Bruntál a obsahuje:</t>
  </si>
  <si>
    <t xml:space="preserve">náklady zhotovitele na 1x stavební buňku - kontejner (min. 2,75x6,0m) oddych pracovníků, v tom část kancelář  (2,75x6,0 m) </t>
  </si>
  <si>
    <t xml:space="preserve">náklady zhotovitele na 1x mobilní WC pro pracovníky zhotovitele stavby </t>
  </si>
  <si>
    <t xml:space="preserve">náklady zhotovitele na  1x skladovací kontejner kusového stav. mat.,  (palety s cihelnými prvky poblíž vstupu do budovy  za mobilní oplocením ZS)</t>
  </si>
  <si>
    <t>"celkem vč. dovozu složení, zpět naložení a odvozu, vč. udržby - komplet buňky" 1</t>
  </si>
  <si>
    <t>034103000</t>
  </si>
  <si>
    <t>Oplocení staveniště</t>
  </si>
  <si>
    <t>-1005677281</t>
  </si>
  <si>
    <t>Venkovní ohrazení prostoru pro ZS a uzavření plochy u bočního vstupu o budovy MěÚ Br.</t>
  </si>
  <si>
    <t>předpokládá se oplocení mobilními díly v do 2,0 m s výstražnými tabulkami zákazu vstupu - doba použití oplocení po celou lhůtu výstavby, vč. manipulac</t>
  </si>
  <si>
    <t>VRN5</t>
  </si>
  <si>
    <t>Finanční náklady</t>
  </si>
  <si>
    <t>3</t>
  </si>
  <si>
    <t>052103000</t>
  </si>
  <si>
    <t>Rezerva investora - nesoutěžitelná rezerva</t>
  </si>
  <si>
    <t>-238172971</t>
  </si>
  <si>
    <t>pro krytí NÁKLADŮ ZHOTOVITELE NA DODÁVKY A ČINNOSTI, KTERÉ NEBYLY PD PODCHYCENY a vzešly z nutné potřeby jejich provedení k dokončení díla</t>
  </si>
  <si>
    <t>čerpání rezervy investora musí být STANOVENO ujednáním v SoD</t>
  </si>
  <si>
    <t>(!) uchazeč o veřejnou zakázku jednotně vyplní jednotkovou cenu ve výši 100 000,- kč (bez DPH)</t>
  </si>
  <si>
    <t>VRN7</t>
  </si>
  <si>
    <t>Provozní vlivy</t>
  </si>
  <si>
    <t>4</t>
  </si>
  <si>
    <t>071103000</t>
  </si>
  <si>
    <t>Provoz investora</t>
  </si>
  <si>
    <t>-1657411454</t>
  </si>
  <si>
    <t>náklady zhotovitele na organizační opatření k provádění prací dle požadavků investora/zadavatele</t>
  </si>
  <si>
    <t xml:space="preserve">práce se zvýšenou hladinou hluku (bourací) NEPROVÁDĚT  v úřední dny Po, Stř (oba do 17,30 hod), Čtv dopoledne do 12,00 hod</t>
  </si>
  <si>
    <t>možnost provádění prací o sobotách a nedělích po dohodě s odpovědnou osobou investora/zadavtele</t>
  </si>
  <si>
    <t>VRN9</t>
  </si>
  <si>
    <t>Ostatní náklady</t>
  </si>
  <si>
    <t>094104000</t>
  </si>
  <si>
    <t>Náklady na opatření BOZP</t>
  </si>
  <si>
    <t>1869113936</t>
  </si>
  <si>
    <t>P</t>
  </si>
  <si>
    <t xml:space="preserve">Poznámka k položce:_x000d_
_x000d_
</t>
  </si>
  <si>
    <t xml:space="preserve">náklady zhotovitele na technicko-organizační opatření, vedoucí ke snížení rizika úrazu/ škody pracovníků zhotovitele i třetích osob (vliv investora), </t>
  </si>
  <si>
    <t xml:space="preserve">náklady zhotovitele na zmírnění negativního vlivu působení prachu (utěsnění dveří folií, dotčeného prostoru plachtami apod.) a hluku a ost. opatření </t>
  </si>
  <si>
    <t>dl_dmt_mram_sokl</t>
  </si>
  <si>
    <t>celkem délka mramorového soklu v. 100 mm</t>
  </si>
  <si>
    <t>m</t>
  </si>
  <si>
    <t>33,35</t>
  </si>
  <si>
    <t>obj_bet_mazan</t>
  </si>
  <si>
    <t>celkem objem betonové mazaniny pro novou skladnu podlahy</t>
  </si>
  <si>
    <t>m3</t>
  </si>
  <si>
    <t>15,5</t>
  </si>
  <si>
    <t>pl_malby_nad_KO</t>
  </si>
  <si>
    <t>plocha maleb stěn wc nad keramický obklad od v. úrovně +2,4m do +3,05m</t>
  </si>
  <si>
    <t>m2</t>
  </si>
  <si>
    <t>34</t>
  </si>
  <si>
    <t>pl_malby_str_wc</t>
  </si>
  <si>
    <t>celkem plocha maleb strop wc</t>
  </si>
  <si>
    <t>24,2</t>
  </si>
  <si>
    <t>pl_SDK_WC_podhled</t>
  </si>
  <si>
    <t>celkem plocha SDK stropu místností WC</t>
  </si>
  <si>
    <t>pl_strop_chodby</t>
  </si>
  <si>
    <t>celkem plocha stropů místn. vstup, chodba, šatna</t>
  </si>
  <si>
    <t>85,5</t>
  </si>
  <si>
    <t>01 - Stavebně konstrukční řešení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</si>
  <si>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</si>
  <si>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</si>
  <si>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</si>
  <si>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</si>
  <si>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</si>
  <si>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</si>
  <si>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</si>
  <si>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</si>
  <si>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</si>
  <si>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</si>
  <si>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</si>
  <si>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772 - Podlahy z kamene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</si>
  <si>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</si>
  <si>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</si>
  <si>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</si>
  <si>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787 - Dokončovací práce - zasklívání</t>
  </si>
  <si>
    <t>HZS - Hodinové zúčtovací sazby</t>
  </si>
  <si>
    <t>HSV</t>
  </si>
  <si>
    <t>Práce a dodávky HSV</t>
  </si>
  <si>
    <t>Svislé a kompletní konstrukce</t>
  </si>
  <si>
    <t>311272031</t>
  </si>
  <si>
    <t>Zdivo z pórobetonových tvárnic na tenké maltové lože, tl. zdiva 200 mm pevnost tvárnic přes P2 do P4, objemová hmotnost přes 450 do 600 kg/m3 hladkých</t>
  </si>
  <si>
    <t>CS ÚRS 2025 02</t>
  </si>
  <si>
    <t>-523478948</t>
  </si>
  <si>
    <t>Online PSC</t>
  </si>
  <si>
    <t>https://podminky.urs.cz/item/CS_URS_2025_02/311272031</t>
  </si>
  <si>
    <t>v.č. D.1.1.6 půdorys nový; v.č. D.1.2 půdorys současný</t>
  </si>
  <si>
    <t>2,55*2,8</t>
  </si>
  <si>
    <t>311272211</t>
  </si>
  <si>
    <t>Zdivo z pórobetonových tvárnic na tenké maltové lože, tl. zdiva 300 mm pevnost tvárnic do P2, objemová hmotnost do 450 kg/m3 hladkých</t>
  </si>
  <si>
    <t>-901027377</t>
  </si>
  <si>
    <t>https://podminky.urs.cz/item/CS_URS_2025_02/311272211</t>
  </si>
  <si>
    <t>2,95*2,5</t>
  </si>
  <si>
    <t>Součet</t>
  </si>
  <si>
    <t>312231115</t>
  </si>
  <si>
    <t>Zdivo z cihel pálených výplňové z cihel plných dl. 290 mm P 7 až 15, na maltu ze suché maltové směsi 5 MPa</t>
  </si>
  <si>
    <t>-1362688657</t>
  </si>
  <si>
    <t>https://podminky.urs.cz/item/CS_URS_2025_02/312231115</t>
  </si>
  <si>
    <t>v.č. D.1.1.6 půdorys nový; v.č. D.1.1.7 řez B-B</t>
  </si>
  <si>
    <t>(0,95+1,25)*4,0/2*0,15</t>
  </si>
  <si>
    <t>"(r)" 4,0*0,15*0,15+0,1*1,0/2*0,15*3</t>
  </si>
  <si>
    <t>6</t>
  </si>
  <si>
    <t>Úpravy povrchů, podlahy a osazování výplní</t>
  </si>
  <si>
    <t>611131125</t>
  </si>
  <si>
    <t>Podkladní a spojovací vrstva vnitřních omítaných ploch penetrace disperzní nanášená ručně schodišťových konstrukcí</t>
  </si>
  <si>
    <t>362060910</t>
  </si>
  <si>
    <t>https://podminky.urs.cz/item/CS_URS_2025_02/611131125</t>
  </si>
  <si>
    <t>na dozdívka z porobetonových tvárnic ze strany hlavního schodiště</t>
  </si>
  <si>
    <t>611321135</t>
  </si>
  <si>
    <t>Potažení vnitřních ploch vápenocementovým štukem tloušťky do 3 mm schodišťových konstrukcí stropů, stěn, ramen nebo nosníků</t>
  </si>
  <si>
    <t>-1378041269</t>
  </si>
  <si>
    <t>https://podminky.urs.cz/item/CS_URS_2025_02/611321135</t>
  </si>
  <si>
    <t>612131101</t>
  </si>
  <si>
    <t>Podkladní a spojovací vrstva vnitřních omítaných ploch cementový postřik nanášený ručně celoplošně stěn</t>
  </si>
  <si>
    <t>1205170440</t>
  </si>
  <si>
    <t>https://podminky.urs.cz/item/CS_URS_2025_02/612131101</t>
  </si>
  <si>
    <t>"parapetní zídka u schod. rampy" (0,95+1,25)*4,0/2*2</t>
  </si>
  <si>
    <t>(0,95+1,25)*0,2</t>
  </si>
  <si>
    <t>Mezisoučet</t>
  </si>
  <si>
    <t>7</t>
  </si>
  <si>
    <t>612131121</t>
  </si>
  <si>
    <t>Podkladní a spojovací vrstva vnitřních omítaných ploch penetrace disperzní nanášená ručně stěn</t>
  </si>
  <si>
    <t>-87390283</t>
  </si>
  <si>
    <t>https://podminky.urs.cz/item/CS_URS_2025_02/612131121</t>
  </si>
  <si>
    <t>na dozdívka z porobetonových tvárnic</t>
  </si>
  <si>
    <t>8</t>
  </si>
  <si>
    <t>612135011</t>
  </si>
  <si>
    <t>Vyrovnání nerovností podkladu vnitřních omítaných ploch tmelem, tloušťky do 2 mm stěn</t>
  </si>
  <si>
    <t>1816668217</t>
  </si>
  <si>
    <t>https://podminky.urs.cz/item/CS_URS_2025_02/612135011</t>
  </si>
  <si>
    <t>v.č. D.1.1.6 půdorys nový; v.č. D.1.1.9 řez E-E, F-F</t>
  </si>
  <si>
    <t>vyrovnání podkladu po odbourání stáv. mramor. soklů</t>
  </si>
  <si>
    <t>dl_dmt_mram_sokl*0,15</t>
  </si>
  <si>
    <t>9</t>
  </si>
  <si>
    <t>612142001</t>
  </si>
  <si>
    <t>Potažení vnitřních ploch pletivem v ploše nebo pruzích, na plném podkladu sklovláknitým vtlačením do tmelu stěn</t>
  </si>
  <si>
    <t>-403449046</t>
  </si>
  <si>
    <t>https://podminky.urs.cz/item/CS_URS_2025_02/612142001</t>
  </si>
  <si>
    <t>10</t>
  </si>
  <si>
    <t>612321131</t>
  </si>
  <si>
    <t>Potažení vnitřních ploch vápenocementovým štukem tloušťky do 3 mm svislých konstrukcí stěn</t>
  </si>
  <si>
    <t>-497801302</t>
  </si>
  <si>
    <t>https://podminky.urs.cz/item/CS_URS_2025_02/612321131</t>
  </si>
  <si>
    <t>11</t>
  </si>
  <si>
    <t>612321141</t>
  </si>
  <si>
    <t>Omítka vápenocementová vnitřních ploch nanášená ručně dvouvrstvá, tloušťky jádrové omítky do 10 mm a tloušťky štuku do 3 mm štuková svislých konstrukcí stěn</t>
  </si>
  <si>
    <t>-612860855</t>
  </si>
  <si>
    <t>https://podminky.urs.cz/item/CS_URS_2025_02/612321141</t>
  </si>
  <si>
    <t>12</t>
  </si>
  <si>
    <t>612331121</t>
  </si>
  <si>
    <t>Omítka cementová vnitřních ploch nanášená ručně jednovrstvá, tloušťky do 10 mm hladká svislých konstrukcí stěn</t>
  </si>
  <si>
    <t>1921900121</t>
  </si>
  <si>
    <t>https://podminky.urs.cz/item/CS_URS_2025_02/612331121</t>
  </si>
  <si>
    <t>v.č. D.1.1.4 - půdorys bourané konstrukce</t>
  </si>
  <si>
    <t>"m.č. 102" (0,3+3,7+0,3+0,3+1,45)*1,5</t>
  </si>
  <si>
    <t>"m.č. 104,109" (1,14+1,1)*1,5</t>
  </si>
  <si>
    <t>"m.č. 106" (1,25+0,55+1,9+2,15+0,3)*1,5</t>
  </si>
  <si>
    <t>"(r)" 0,34</t>
  </si>
  <si>
    <t>13</t>
  </si>
  <si>
    <t>612331191</t>
  </si>
  <si>
    <t>Omítka cementová vnitřních ploch nanášená ručně Příplatek k cenám za každých dalších i započatých 5 mm tloušťky omítky přes 10 mm stěn</t>
  </si>
  <si>
    <t>1310038729</t>
  </si>
  <si>
    <t>https://podminky.urs.cz/item/CS_URS_2025_02/612331191</t>
  </si>
  <si>
    <t>"m.č. 102" (0,3+3,7+0,3+0,3+1,45)*1,5*3</t>
  </si>
  <si>
    <t>"m.č. 104,109" (1,14+1,1)*1,5*3</t>
  </si>
  <si>
    <t>"m.č. 106" (1,25+0,55+1,9+2,15+0,3)*1,5*3</t>
  </si>
  <si>
    <t>"(r)" 0,34*3</t>
  </si>
  <si>
    <t>14</t>
  </si>
  <si>
    <t>619996127</t>
  </si>
  <si>
    <t>Ochrana stavebních konstrukcí a samostatných prvků včetně pozdějšího odstranění obedněním z OSB desek svislých ploch</t>
  </si>
  <si>
    <t>-1692024919</t>
  </si>
  <si>
    <t>https://podminky.urs.cz/item/CS_URS_2025_02/619996127</t>
  </si>
  <si>
    <t>bednění oddělující prostor stavebních úprav od chodby a schodiště budovy</t>
  </si>
  <si>
    <t>(2,6+2,5)*3,5</t>
  </si>
  <si>
    <t>622143003</t>
  </si>
  <si>
    <t>Montáž omítkových profilů plastových, pozinkovaných nebo dřevěných upevněných vtlačením do podkladní vrstvy nebo přibitím rohových s tkaninou</t>
  </si>
  <si>
    <t>1659758689</t>
  </si>
  <si>
    <t>https://podminky.urs.cz/item/CS_URS_2025_02/622143003</t>
  </si>
  <si>
    <t>"parapetní zídka u schod. rampy" (0,18+4,0)*2</t>
  </si>
  <si>
    <t>0,95*2+1,25*2</t>
  </si>
  <si>
    <t>16</t>
  </si>
  <si>
    <t>M</t>
  </si>
  <si>
    <t>55343021</t>
  </si>
  <si>
    <t>profil rohový Pz s kulatou hlavou pro vnitřní omítky tl 12mm</t>
  </si>
  <si>
    <t>2005028352</t>
  </si>
  <si>
    <t>12,76*1,05 'Přepočtené koeficientem množství</t>
  </si>
  <si>
    <t>17</t>
  </si>
  <si>
    <t>629135102</t>
  </si>
  <si>
    <t>Vyrovnávací vrstva z cementové malty pod klempířskými prvky šířky přes 150 do 300 mm</t>
  </si>
  <si>
    <t>-430159419</t>
  </si>
  <si>
    <t>https://podminky.urs.cz/item/CS_URS_2025_02/629135102</t>
  </si>
  <si>
    <t>"horní plocha parapetní zídka u schod. rampy" 4,0</t>
  </si>
  <si>
    <t>18</t>
  </si>
  <si>
    <t>629991011</t>
  </si>
  <si>
    <t>Zakrytí vnějších ploch před znečištěním včetně pozdějšího odkrytí výplní otvorů a svislých ploch fólií přilepenou lepící páskou</t>
  </si>
  <si>
    <t>98568322</t>
  </si>
  <si>
    <t>https://podminky.urs.cz/item/CS_URS_2025_02/629991011</t>
  </si>
  <si>
    <t>v.č. D.1.1.4 bourané konstrukce půdorys; D.1.1.5 bourané konstr. řez A-A, B-B</t>
  </si>
  <si>
    <t>"zakrytí ploch oken"0,9*0,85*4</t>
  </si>
  <si>
    <t>"zakrytí ploch vchodových dveří" 2,0*2,7</t>
  </si>
  <si>
    <t>"zakrytí ploch interiérové prosklené stěny s dvoukř. dveřmi" 3,55*2,6</t>
  </si>
  <si>
    <t>"zakrytí ploch dveří 4/L" 0,9*2,0</t>
  </si>
  <si>
    <t>19</t>
  </si>
  <si>
    <t>631311136</t>
  </si>
  <si>
    <t>Mazanina z betonu prostého bez zvýšených nároků na prostředí tl. přes 120 do 240 mm tř. C 25/30</t>
  </si>
  <si>
    <t>1755126317</t>
  </si>
  <si>
    <t>https://podminky.urs.cz/item/CS_URS_2025_02/631311136</t>
  </si>
  <si>
    <t>v.č. D.1.1.6 - půdorys navrhovaný stav - Legenda místn, v.č. D.1.1.7 řez A-A, B-B - skladby</t>
  </si>
  <si>
    <t>pl_SDK_WC_podhled*0,135</t>
  </si>
  <si>
    <t>pl_strop_chodby*0,135</t>
  </si>
  <si>
    <t>5,5*0,15*0,135</t>
  </si>
  <si>
    <t>(1,6*0,1+1,6*0,15)*0,135</t>
  </si>
  <si>
    <t>1,6*0,2*0,135</t>
  </si>
  <si>
    <t>0,4*2*0,1*0,135</t>
  </si>
  <si>
    <t>2,55*0,1*3*0,135</t>
  </si>
  <si>
    <t>0,75*0,1*0,135</t>
  </si>
  <si>
    <t>1,8*0,1*0,135</t>
  </si>
  <si>
    <t>1,5*0,1*0,135</t>
  </si>
  <si>
    <t>3,75*0,15*0,135</t>
  </si>
  <si>
    <t>1,0*0,2*0,135</t>
  </si>
  <si>
    <t>"(r)" 0,211</t>
  </si>
  <si>
    <t>20</t>
  </si>
  <si>
    <t>631319175</t>
  </si>
  <si>
    <t>Příplatek k cenám mazanin za stržení povrchu spodní vrstvy mazaniny latí před vložením výztuže nebo pletiva pro tl. obou vrstev mazaniny přes 120 do 240 mm</t>
  </si>
  <si>
    <t>543229978</t>
  </si>
  <si>
    <t>https://podminky.urs.cz/item/CS_URS_2025_02/631319175</t>
  </si>
  <si>
    <t>631362021</t>
  </si>
  <si>
    <t>Výztuž mazanin ze svařovaných sítí z drátů typu KARI</t>
  </si>
  <si>
    <t>t</t>
  </si>
  <si>
    <t>-2060199192</t>
  </si>
  <si>
    <t>https://podminky.urs.cz/item/CS_URS_2025_02/631362021</t>
  </si>
  <si>
    <t>KARI sít 100x100x6 mm</t>
  </si>
  <si>
    <t>obj_bet_mazan/0,135*4,44*1,3/1000</t>
  </si>
  <si>
    <t>22</t>
  </si>
  <si>
    <t>642944121</t>
  </si>
  <si>
    <t>Osazení ocelových dveřních zárubní lisovaných nebo z úhelníků dodatečně s vybetonováním prahu, plochy do 2,5 m2</t>
  </si>
  <si>
    <t>kus</t>
  </si>
  <si>
    <t>-841183793</t>
  </si>
  <si>
    <t>https://podminky.urs.cz/item/CS_URS_2025_02/642944121</t>
  </si>
  <si>
    <t>v.č. D.1.1.6 půdorys nový; v.č. D.1.1.. výpis dveří</t>
  </si>
  <si>
    <t>"ozn. 4/L" 1</t>
  </si>
  <si>
    <t>23</t>
  </si>
  <si>
    <t>553315.R3</t>
  </si>
  <si>
    <t>zárubeň jednokřídlá ocelová bezfalcová s těsněním pro dodatečnou montáž, bílý nástřik, do zděné konstrukce tl. stěny 300(320) mm pro rozměr dveří 900/2000 mm</t>
  </si>
  <si>
    <t>R-položka</t>
  </si>
  <si>
    <t>32</t>
  </si>
  <si>
    <t>257898486</t>
  </si>
  <si>
    <t>technické specifikace dveří viz popis dveří - zhotovitel před realizací dodávky předloží vzor k odsouhlasení INV a GP!</t>
  </si>
  <si>
    <t>Ostatní konstrukce a práce, bourání</t>
  </si>
  <si>
    <t>24</t>
  </si>
  <si>
    <t>949101111</t>
  </si>
  <si>
    <t>Lešení pomocné pracovní pro objekty pozemních staveb pro zatížení do 150 kg/m2, o výšce lešeňové podlahy do 1,9 m</t>
  </si>
  <si>
    <t>-1863316813</t>
  </si>
  <si>
    <t>https://podminky.urs.cz/item/CS_URS_2025_02/949101111</t>
  </si>
  <si>
    <t>strop wc</t>
  </si>
  <si>
    <t>strop místn. vstup, chodba, šatna</t>
  </si>
  <si>
    <t>25</t>
  </si>
  <si>
    <t>953962112</t>
  </si>
  <si>
    <t>Kotvy chemické s vyvrtáním otvoru do zdiva z plných cihel tmel, hloubka 80 mm, velikost M 10</t>
  </si>
  <si>
    <t>822139122</t>
  </si>
  <si>
    <t>https://podminky.urs.cz/item/CS_URS_2025_02/953962112</t>
  </si>
  <si>
    <t>viz v.č. D.1.1.11 výpis prvků</t>
  </si>
  <si>
    <t>"ozn. 8/T" 2*4</t>
  </si>
  <si>
    <t>26</t>
  </si>
  <si>
    <t>95396211.R</t>
  </si>
  <si>
    <t>Kotvy chemické s vyvrtáním otvoru do zdiva z plných cihel tmel, hloubka 100 mm, velikost M 12</t>
  </si>
  <si>
    <t>-277236257</t>
  </si>
  <si>
    <t>viz v.č. D.1.1.11 - výpis prvků</t>
  </si>
  <si>
    <t>"ozn. 3/T _ kotvení madla na parapetní zdi" 5</t>
  </si>
  <si>
    <t>"ozn. 4/T _ kotvení 3x nad sebou madla rampa" 30</t>
  </si>
  <si>
    <t>"ozn. 5/T _ kotvení 3x nad sebou madla rampa" 30</t>
  </si>
  <si>
    <t>"ozn. 6/T _ kotvení madla na schodišti" 8</t>
  </si>
  <si>
    <t>"ozn. 7/T _ kotvení madla na schodišti" 4</t>
  </si>
  <si>
    <t>27</t>
  </si>
  <si>
    <t>953965115</t>
  </si>
  <si>
    <t>Kotvy chemické s vyvrtáním otvoru kotevní šrouby pro chemické kotvy, velikost M 10, délka 130 mm</t>
  </si>
  <si>
    <t>-1009796041</t>
  </si>
  <si>
    <t>https://podminky.urs.cz/item/CS_URS_2025_02/953965115</t>
  </si>
  <si>
    <t>28</t>
  </si>
  <si>
    <t>n.c. 767.01</t>
  </si>
  <si>
    <t xml:space="preserve">nástěnný otočný věšák s háčky do šatny </t>
  </si>
  <si>
    <t>ks</t>
  </si>
  <si>
    <t>506278248</t>
  </si>
  <si>
    <t>"ozn. 8/T" 2</t>
  </si>
  <si>
    <t>29</t>
  </si>
  <si>
    <t>962031132</t>
  </si>
  <si>
    <t>Bourání příček z cihel, tvárnic nebo příčkovek z cihel pálených, plných nebo dutých na maltu vápennou nebo vápenocementovou, tl. do 100 mm</t>
  </si>
  <si>
    <t>226601254</t>
  </si>
  <si>
    <t>https://podminky.urs.cz/item/CS_URS_2025_02/962031132</t>
  </si>
  <si>
    <t xml:space="preserve">v.č. D.1.1.4 bourané konstrukce půdorys; D.1.1.5 bourané konstrukce řez A-A, B-B  </t>
  </si>
  <si>
    <t>dle čl. 3102. VP katalogu vč. omítek, obkladů...</t>
  </si>
  <si>
    <t>m.č. 102/105,103,104</t>
  </si>
  <si>
    <t>4,0*2,3</t>
  </si>
  <si>
    <t>0,6*1,97*-1*2</t>
  </si>
  <si>
    <t>0,65*2,4</t>
  </si>
  <si>
    <t>m.č. 103/104 + m.č. 105/103</t>
  </si>
  <si>
    <t>1,1*3,3+(0,25+0,55)*3,3</t>
  </si>
  <si>
    <t>1,1*2,4</t>
  </si>
  <si>
    <t>m.č. 109/108 + m.č. 108/107</t>
  </si>
  <si>
    <t>1,1*2,4*2</t>
  </si>
  <si>
    <t>m.č. 106/107,108,109</t>
  </si>
  <si>
    <t>(4,05+0,4)*2,3</t>
  </si>
  <si>
    <t>0,6*1,97*-1*3</t>
  </si>
  <si>
    <t>"(r)" 0,225</t>
  </si>
  <si>
    <t>30</t>
  </si>
  <si>
    <t>962031133</t>
  </si>
  <si>
    <t>Bourání příček z cihel, tvárnic nebo příčkovek z cihel pálených, plných nebo dutých na maltu vápennou nebo vápenocementovou, tl. do 150 mm</t>
  </si>
  <si>
    <t>97380210</t>
  </si>
  <si>
    <t>https://podminky.urs.cz/item/CS_URS_2025_02/962031133</t>
  </si>
  <si>
    <t>Poznámka k položce:_x000d_
3102._x000d_
Bourání zdiva nebo příček se oceňuje jednou položkou konstrukce jako celku včetně všech povrchových úprav, nepředepíše-li projekt bourání po vrstvách (sejmutí obkladu, otlučení omítky a následné zbourání zdiva nebo příčky).</t>
  </si>
  <si>
    <t>m.č. 101/102,105,107,106</t>
  </si>
  <si>
    <t>5,55*3,3</t>
  </si>
  <si>
    <t>0,8*1,97*-1*3</t>
  </si>
  <si>
    <t>"(r)" 0,163</t>
  </si>
  <si>
    <t>31</t>
  </si>
  <si>
    <t>962032240</t>
  </si>
  <si>
    <t>Bourání zdiva nadzákladového z cihel nebo tvárnic z cihel pálených nebo vápenopískových, na maltu cementovou, objemu do 1 m3</t>
  </si>
  <si>
    <t>-95707609</t>
  </si>
  <si>
    <t>https://podminky.urs.cz/item/CS_URS_2025_02/962032240</t>
  </si>
  <si>
    <t>m.č. 105,103,104/107,108,109</t>
  </si>
  <si>
    <t>"tl. stěny 200 mm" 4,1*3,3*0,2</t>
  </si>
  <si>
    <t>"(r)" 0,044</t>
  </si>
  <si>
    <t>962081131</t>
  </si>
  <si>
    <t>Bourání zdiva příček nebo vybourání otvorů ze skleněných tvárnic, tl. do 100 mm</t>
  </si>
  <si>
    <t>-1589078969</t>
  </si>
  <si>
    <t>https://podminky.urs.cz/item/CS_URS_2025_02/962081131</t>
  </si>
  <si>
    <t>4,0*1,0</t>
  </si>
  <si>
    <t>33</t>
  </si>
  <si>
    <t>965042141</t>
  </si>
  <si>
    <t>Bourání mazanin betonových nebo z litého asfaltu tl. do 100 mm, plochy přes 4 m2</t>
  </si>
  <si>
    <t>1417598552</t>
  </si>
  <si>
    <t>https://podminky.urs.cz/item/CS_URS_2025_02/965042141</t>
  </si>
  <si>
    <t>"3x stupeň pro založení rampy a parapetní podezdívky" 1,8*1,05*0,10*4</t>
  </si>
  <si>
    <t>1,05*0,1/2*1,8*0,10*2</t>
  </si>
  <si>
    <t>"(r)" 0,025</t>
  </si>
  <si>
    <t>965042241</t>
  </si>
  <si>
    <t>Bourání mazanin betonových nebo z litého asfaltu tl. přes 100 mm, plochy přes 4 m2</t>
  </si>
  <si>
    <t>1885542952</t>
  </si>
  <si>
    <t>https://podminky.urs.cz/item/CS_URS_2025_02/965042241</t>
  </si>
  <si>
    <t>v.č. D.1.1.4 bourané konstrukce půdorys - plocha viz Legenda místn.; D.1.1.5 bourané konstr. řez A-A, B-B</t>
  </si>
  <si>
    <t>"m.č. 101" 16,9*0,12</t>
  </si>
  <si>
    <t>"m.č. 102" 7,0*0,15</t>
  </si>
  <si>
    <t>"m.č. 103" 1,1*0,15</t>
  </si>
  <si>
    <t>"m.č. 104" 1,1*0,15</t>
  </si>
  <si>
    <t>"m.č. 105" 2,4*0,15</t>
  </si>
  <si>
    <t>"m.č. 106" 6,4*0,15</t>
  </si>
  <si>
    <t>"m.č. 107" 3,1*0,15</t>
  </si>
  <si>
    <t>"m.č. 108" 1,1*0,15</t>
  </si>
  <si>
    <t>"m.č. 109" 1,1*0,15</t>
  </si>
  <si>
    <t>"m.č. 110" 52,7*0,12</t>
  </si>
  <si>
    <t>"m.č. 111" 19,5*0,12</t>
  </si>
  <si>
    <t>"předsaz. schod. stupeň" 1,95*0,4*0,12</t>
  </si>
  <si>
    <t>"(r)" 0,019</t>
  </si>
  <si>
    <t>obj_bourání_podklad</t>
  </si>
  <si>
    <t>35</t>
  </si>
  <si>
    <t>965081213</t>
  </si>
  <si>
    <t>Bourání podlah z dlaždic bez podkladního lože nebo mazaniny, s jakoukoliv výplní spár keramických nebo xylolitových tl. do 10 mm, plochy přes 1 m2</t>
  </si>
  <si>
    <t>-2136003432</t>
  </si>
  <si>
    <t>https://podminky.urs.cz/item/CS_URS_2025_02/965081213</t>
  </si>
  <si>
    <t>"m.č. 102" 7,0</t>
  </si>
  <si>
    <t>"m.č. 103" 1,1</t>
  </si>
  <si>
    <t>"m.č. 104" 1,1</t>
  </si>
  <si>
    <t>"m.č. 105" 2,4</t>
  </si>
  <si>
    <t>"m.č. 106" 6,4</t>
  </si>
  <si>
    <t>"m.č. 107" 3,1</t>
  </si>
  <si>
    <t>"m.č. 108" 1,1</t>
  </si>
  <si>
    <t>"m.č. 109" 1,1</t>
  </si>
  <si>
    <t>36</t>
  </si>
  <si>
    <t>968072455</t>
  </si>
  <si>
    <t>Vybourání kovových rámů oken s křídly, dveřních zárubní, vrat, stěn, ostění nebo obkladů dveřních zárubní, plochy do 2 m2</t>
  </si>
  <si>
    <t>-956125778</t>
  </si>
  <si>
    <t>https://podminky.urs.cz/item/CS_URS_2025_02/968072455</t>
  </si>
  <si>
    <t>dveřní zárubně v bouraných příčkách s vyvěšením dveřních křídel</t>
  </si>
  <si>
    <t>stáv m.č. 102/103,104</t>
  </si>
  <si>
    <t>0,6*1,97*2</t>
  </si>
  <si>
    <t>stáv m.č. 106/107,108,109</t>
  </si>
  <si>
    <t>0,6*1,97*3</t>
  </si>
  <si>
    <t>stáv m.č. 101/102,105,106</t>
  </si>
  <si>
    <t>0,8*1,97*3</t>
  </si>
  <si>
    <t>"(r)" 0,012</t>
  </si>
  <si>
    <t>37</t>
  </si>
  <si>
    <t>968082018</t>
  </si>
  <si>
    <t>Vybourání plastových rámů oken s křídly, dveřních zárubní, vrat rámu oken s křídly, plochy přes 4 m2</t>
  </si>
  <si>
    <t>-1756289287</t>
  </si>
  <si>
    <t>https://podminky.urs.cz/item/CS_URS_2025_02/968082018</t>
  </si>
  <si>
    <t>"2x dvoukř. plast. dveře" 3,55*2,65</t>
  </si>
  <si>
    <t>"(r)" 0,042</t>
  </si>
  <si>
    <t>38</t>
  </si>
  <si>
    <t>977311113</t>
  </si>
  <si>
    <t>Řezání stávajících betonových mazanin bez vyztužení hloubky přes 100 do 150 mm</t>
  </si>
  <si>
    <t>1258765947</t>
  </si>
  <si>
    <t>https://podminky.urs.cz/item/CS_URS_2025_02/977311113</t>
  </si>
  <si>
    <t xml:space="preserve">v.č. D.1.2 půdorys současný stav; </t>
  </si>
  <si>
    <t>m.č. 101 rozhraní nového řešení a stávající dlažby u hlavního schodiště</t>
  </si>
  <si>
    <t>2,7</t>
  </si>
  <si>
    <t>39</t>
  </si>
  <si>
    <t>978059541</t>
  </si>
  <si>
    <t>Odsekání obkladů stěn včetně otlučení podkladní omítky až na zdivo z obkládaček vnitřních, z jakýchkoliv materiálů, plochy přes 1 m2</t>
  </si>
  <si>
    <t>-69823229</t>
  </si>
  <si>
    <t>https://podminky.urs.cz/item/CS_URS_2025_02/978059541</t>
  </si>
  <si>
    <t>997</t>
  </si>
  <si>
    <t>Přesun sutě</t>
  </si>
  <si>
    <t>40</t>
  </si>
  <si>
    <t>997013211</t>
  </si>
  <si>
    <t>Vnitrostaveništní doprava suti a vybouraných hmot vodorovně do 50 m svisle ručně pro budovy a haly výšky do 6 m</t>
  </si>
  <si>
    <t>-1518630980</t>
  </si>
  <si>
    <t>https://podminky.urs.cz/item/CS_URS_2025_02/997013211</t>
  </si>
  <si>
    <t>41</t>
  </si>
  <si>
    <t>997013501</t>
  </si>
  <si>
    <t>Odvoz suti a vybouraných hmot na skládku nebo meziskládku se složením, na vzdálenost do 1 km</t>
  </si>
  <si>
    <t>441831238</t>
  </si>
  <si>
    <t>https://podminky.urs.cz/item/CS_URS_2025_02/997013501</t>
  </si>
  <si>
    <t>"viz pol. 99701363.R" 1,804</t>
  </si>
  <si>
    <t>42</t>
  </si>
  <si>
    <t>997013509</t>
  </si>
  <si>
    <t>Odvoz suti a vybouraných hmot na skládku nebo meziskládku se složením, na vzdálenost Příplatek k ceně za každý další i započatý 1 km přes 1 km</t>
  </si>
  <si>
    <t>-1780394646</t>
  </si>
  <si>
    <t>https://podminky.urs.cz/item/CS_URS_2025_02/997013509</t>
  </si>
  <si>
    <t>na recyklační skládku v místě do 3 km</t>
  </si>
  <si>
    <t>"beton" (1,76+31,46)*2</t>
  </si>
  <si>
    <t>"cihla+omítka+ker. obklad" (3,865+3,589+5,363)*2</t>
  </si>
  <si>
    <t>"ker.obklad+omítka" 1,496*2</t>
  </si>
  <si>
    <t>"ker. dlažba" 0,816*2</t>
  </si>
  <si>
    <t>"PSV dlažba" 11,450*2</t>
  </si>
  <si>
    <t>43</t>
  </si>
  <si>
    <t>-1513998976</t>
  </si>
  <si>
    <t>na skládku do 17 km</t>
  </si>
  <si>
    <t>"kov+dřevo" 0,809*16</t>
  </si>
  <si>
    <t>"plast+sklo" 0,406*16</t>
  </si>
  <si>
    <t>"sklo" 0,44*16</t>
  </si>
  <si>
    <t>"z odd. PSV" (0,011+0,104+0,034)*16</t>
  </si>
  <si>
    <t>44</t>
  </si>
  <si>
    <t>99701363.R</t>
  </si>
  <si>
    <t>Poplatek za uložení stavebního odpadu na skládce (skládkovné) směsného stavebního a demoličního zatříděného do Katalogu odpadů pod kódem 17 09 04</t>
  </si>
  <si>
    <t>1248893520</t>
  </si>
  <si>
    <t>celkem hmotnost ostatního vybouraných materiálů odd. HSV</t>
  </si>
  <si>
    <t xml:space="preserve">(!) cenu  je nutno upravit podle aktuálních cen místně příslušné skládky odpadů</t>
  </si>
  <si>
    <t>"kov+dřevo" 0,809</t>
  </si>
  <si>
    <t>"plast+sklo" 0,406</t>
  </si>
  <si>
    <t>"sklo" 0,44</t>
  </si>
  <si>
    <t>"ostatní suť odd. PSV" 0,011+0,104+0,034</t>
  </si>
  <si>
    <t>45</t>
  </si>
  <si>
    <t>99701387.R</t>
  </si>
  <si>
    <t>Poplatek za uložení stavebního odpadu na recyklační skládce (skládkovné) směsného stavebního a demoličního zatříděného do Katalogu odpadů pod kódem 17 09 04</t>
  </si>
  <si>
    <t>-915243013</t>
  </si>
  <si>
    <t>celkem hmotnost recyklovatelné suti oddíly HSV</t>
  </si>
  <si>
    <t>(!) cenu je nutno upravit podle aktuálních cen místně příslušné skládky odpadů</t>
  </si>
  <si>
    <t>48,349</t>
  </si>
  <si>
    <t>celkem hmotnost recyklovatelné suti oddíly PSV</t>
  </si>
  <si>
    <t>11,450</t>
  </si>
  <si>
    <t>998</t>
  </si>
  <si>
    <t>Přesun hmot</t>
  </si>
  <si>
    <t>46</t>
  </si>
  <si>
    <t>998018001</t>
  </si>
  <si>
    <t>Přesun hmot pro budovy občanské výstavby, bydlení, výrobu a služby ruční - bez užití mechanizace vodorovná dopravní vzdálenost do 100 m pro budovy s jakoukoliv nosnou konstrukcí výšky do 6 m</t>
  </si>
  <si>
    <t>1603488873</t>
  </si>
  <si>
    <t>https://podminky.urs.cz/item/CS_URS_2025_02/998018001</t>
  </si>
  <si>
    <t>PSV</t>
  </si>
  <si>
    <t>Práce a dodávky PSV</t>
  </si>
  <si>
    <t>763</t>
  </si>
  <si>
    <t>Konstrukce suché výstavby</t>
  </si>
  <si>
    <t>47</t>
  </si>
  <si>
    <t>763111333</t>
  </si>
  <si>
    <t>Příčka ze sádrokartonových desek s nosnou konstrukcí z jednoduchých ocelových profilů UW, CW jednoduše opláštěná deskou impregnovanou H2 tl. 12,5 mm, příčka tl. 100 mm, profil 75, s izolací, EI 30, Rw do 45 dB</t>
  </si>
  <si>
    <t>1829555850</t>
  </si>
  <si>
    <t>https://podminky.urs.cz/item/CS_URS_2025_02/763111333</t>
  </si>
  <si>
    <t>v.č. D.1.1.6 půdorys nový; v.č. D.1.1.8 řez C-C, D-D</t>
  </si>
  <si>
    <t>"m.č. 1.02/1.03" 1,8*3,3-0,7*1,97</t>
  </si>
  <si>
    <t>"m.č. 1.02/1.05" 1,6*3,3</t>
  </si>
  <si>
    <t>"m.č. 1.02,1.03/1.09" (0,3+2,7)*3,3-0,7*1,97</t>
  </si>
  <si>
    <t>"m.č. 1.04/1.08" (0,3+2,7)*3,3</t>
  </si>
  <si>
    <t>"m.č. 1.08/1.07,1.09" (0,3+2,7)*3,3-0,7*1,97</t>
  </si>
  <si>
    <t>"m.č. 1.09/1.07" 1,7*3,3-0,7*1,97</t>
  </si>
  <si>
    <t>"m.č. 1.06" 0,75*3,3</t>
  </si>
  <si>
    <t>pl_SDK_100</t>
  </si>
  <si>
    <t>48</t>
  </si>
  <si>
    <t>763111437</t>
  </si>
  <si>
    <t>Příčka ze sádrokartonových desek s nosnou konstrukcí z jednoduchých ocelových profilů UW, CW dvojitě opláštěná deskami impregnovanými H2 tl. 2 x 12,5 mm EI 60, příčka tl. 150 mm, profil 100, s izolací, Rw do 56 dB</t>
  </si>
  <si>
    <t>-1149294654</t>
  </si>
  <si>
    <t>https://podminky.urs.cz/item/CS_URS_2025_02/763111437</t>
  </si>
  <si>
    <t>v.č. D.1.1.6 půdorys nový; v.č. D.1.1.7 řez A-A, B-B</t>
  </si>
  <si>
    <t>5,5*3,3</t>
  </si>
  <si>
    <t>0,8*1,97*-1*2</t>
  </si>
  <si>
    <t>0,9*1,97*-1</t>
  </si>
  <si>
    <t>49</t>
  </si>
  <si>
    <t>763111718</t>
  </si>
  <si>
    <t>Příčka ze sádrokartonových desek ostatní konstrukce a práce na příčkách ze sádrokartonových desek úprava styku příčky a podhledu (oboustranně) separační páskou s akrylátem</t>
  </si>
  <si>
    <t>930465095</t>
  </si>
  <si>
    <t>https://podminky.urs.cz/item/CS_URS_2025_02/763111718</t>
  </si>
  <si>
    <t>"m.č. 102/105" 1,7</t>
  </si>
  <si>
    <t>"m.č. 105/106" 1,7</t>
  </si>
  <si>
    <t>"m.č. 105/104,108" 1,8</t>
  </si>
  <si>
    <t>"m.č. 102,103/104" 2,6+0,4</t>
  </si>
  <si>
    <t>"m.č. 104/108" 2,6</t>
  </si>
  <si>
    <t>"m.č. 108/107,109"2,6+0,4</t>
  </si>
  <si>
    <t>"m.č. 102/103" 1,8</t>
  </si>
  <si>
    <t>"m.č. 107/109" 1,7</t>
  </si>
  <si>
    <t>"m.č. 106/107" 0,8</t>
  </si>
  <si>
    <t>50</t>
  </si>
  <si>
    <t>763113343</t>
  </si>
  <si>
    <t>Příčka instalační ze sádrokartonových desek s nosnou konstrukcí ze zdvojených ocelových profilů UW, CW s mezerou, CW profily navzájem spojeny páskem sádry dvojitě opláštěná deskami impregnovanými H2 tl. 2 x 12,5 mm s izolací, EI 60, Rw do 54 dB, příčka tl. 205 - 700 mm, profil 75</t>
  </si>
  <si>
    <t>-107102887</t>
  </si>
  <si>
    <t>https://podminky.urs.cz/item/CS_URS_2025_02/763113343</t>
  </si>
  <si>
    <t>1,8*3,3</t>
  </si>
  <si>
    <t>51</t>
  </si>
  <si>
    <t>763121590</t>
  </si>
  <si>
    <t>Stěna předsazená ze sádrokartonových desek pro osazení závěsného WC s nosnou konstrukcí z ocelových profilů CW, UW dvojitě opláštěná deskami impregnovanými H2 tl. 2x12,5 mm bez izolace, stěna tl. 150 - 250 mm, profil 50</t>
  </si>
  <si>
    <t>-875914738</t>
  </si>
  <si>
    <t>https://podminky.urs.cz/item/CS_URS_2025_02/763121590</t>
  </si>
  <si>
    <t>"m.č. 109" 0,7*3,05</t>
  </si>
  <si>
    <t>"m.č. 107" (1,65+0,1)*3,05</t>
  </si>
  <si>
    <t>"m.č. 106" (1,15+0,1)*3,05</t>
  </si>
  <si>
    <t>"m.č. 103" 1,2*1,2</t>
  </si>
  <si>
    <t>"m.č. 104" 1,1*1,2</t>
  </si>
  <si>
    <t>"m.č. 108" 1,1*1,2</t>
  </si>
  <si>
    <t>52</t>
  </si>
  <si>
    <t>763121714</t>
  </si>
  <si>
    <t>Stěna předsazená ze sádrokartonových desek ostatní konstrukce a práce na předsazených stěnách ze sádrokartonových desek základní penetrační nátěr</t>
  </si>
  <si>
    <t>591335709</t>
  </si>
  <si>
    <t>https://podminky.urs.cz/item/CS_URS_2025_02/763121714</t>
  </si>
  <si>
    <t>53</t>
  </si>
  <si>
    <t>763121715</t>
  </si>
  <si>
    <t>Stěna předsazená ze sádrokartonových desek ostatní konstrukce a práce na předsazených stěnách ze sádrokartonových desek úprava styku stěny a podhledu separační páskou s akrylátem</t>
  </si>
  <si>
    <t>1455763833</t>
  </si>
  <si>
    <t>https://podminky.urs.cz/item/CS_URS_2025_02/763121715</t>
  </si>
  <si>
    <t>"m.č. 106,107,109" 1,7+1,7+1,0</t>
  </si>
  <si>
    <t>"m.č. 101" 2,4+6,3+2,0+0,3+0,5</t>
  </si>
  <si>
    <t>"m.č. 110" 2,95+0,5+0,4+3,25+1,1+0,5+3,35+1,05</t>
  </si>
  <si>
    <t>"m.č. 111" 1,55+1,2+1,2+5,8+4,25+0,2+0,5+2,8+2,55+0,45</t>
  </si>
  <si>
    <t>54</t>
  </si>
  <si>
    <t>763131411</t>
  </si>
  <si>
    <t>Podhled ze sádrokartonových desek dvouvrstvá zavěšená spodní konstrukce z ocelových profilů CD, UD jednoduše opláštěná deskou standardní A, tl. 12,5 mm, bez izolace</t>
  </si>
  <si>
    <t>-2141405621</t>
  </si>
  <si>
    <t>https://podminky.urs.cz/item/CS_URS_2025_02/763131411</t>
  </si>
  <si>
    <t>55</t>
  </si>
  <si>
    <t>763131451</t>
  </si>
  <si>
    <t>Podhled ze sádrokartonových desek dvouvrstvá zavěšená spodní konstrukce z ocelových profilů CD, UD jednoduše opláštěná deskou impregnovanou H2, tl. 12,5 mm, bez izolace</t>
  </si>
  <si>
    <t>663550322</t>
  </si>
  <si>
    <t>https://podminky.urs.cz/item/CS_URS_2025_02/763131451</t>
  </si>
  <si>
    <t>"m.č. 102" 5,8</t>
  </si>
  <si>
    <t>"m.č. 103" 1,05*1,8+0,3*1,5</t>
  </si>
  <si>
    <t>"m.č. 104" 1,1*2,55</t>
  </si>
  <si>
    <t>"m.č. 105" 2,6</t>
  </si>
  <si>
    <t>"m.č. 106" 3,2</t>
  </si>
  <si>
    <t>"m.č. 107" 2,9</t>
  </si>
  <si>
    <t>"m.č. 108" 1,1*2,55</t>
  </si>
  <si>
    <t>"m.č. 109" 1,75</t>
  </si>
  <si>
    <t>56</t>
  </si>
  <si>
    <t>763131714</t>
  </si>
  <si>
    <t>Podhled ze sádrokartonových desek ostatní práce a konstrukce na podhledech ze sádrokartonových desek základní penetrační nátěr</t>
  </si>
  <si>
    <t>1502100362</t>
  </si>
  <si>
    <t>https://podminky.urs.cz/item/CS_URS_2025_02/763131714</t>
  </si>
  <si>
    <t>57</t>
  </si>
  <si>
    <t>76318131.R</t>
  </si>
  <si>
    <t>Výplně otvorů konstrukcí ze sádrokartonových desek montáž zárubně kovové s konstrukcí jednokřídlové</t>
  </si>
  <si>
    <t>1857238006</t>
  </si>
  <si>
    <t>"ozn. 1/P" 1</t>
  </si>
  <si>
    <t>"ozn. 2/P; 2/L" 1+1</t>
  </si>
  <si>
    <t>"ozn. 3/P; 3/L" 3+1</t>
  </si>
  <si>
    <t>58</t>
  </si>
  <si>
    <t>553315.R1</t>
  </si>
  <si>
    <t xml:space="preserve">zárubeň jednokřídlá ocelová bezfalcová s těsněním, bílý nástřik,  pro sádrokartonové příčky tl stěny 100 mm pro rozměr dveří 700/2100 mm</t>
  </si>
  <si>
    <t>-2074360158</t>
  </si>
  <si>
    <t>"ozn. 3/P" 3</t>
  </si>
  <si>
    <t>"ozn. 3/L" 1</t>
  </si>
  <si>
    <t>59</t>
  </si>
  <si>
    <t>553315.R2</t>
  </si>
  <si>
    <t xml:space="preserve">zárubeň jednokřídlá ocelová bezfalcová s těsněním, bílý nástřik,  pro sádrokartonové příčky tl stěny 150 mm pro rozměr dveří 800,900/2100 mm</t>
  </si>
  <si>
    <t>92391463</t>
  </si>
  <si>
    <t>"ozn. 2/P; 2/L" 2</t>
  </si>
  <si>
    <t>60</t>
  </si>
  <si>
    <t>998763120</t>
  </si>
  <si>
    <t>Přesun hmot pro dřevostavby stanovený z hmotnosti přesunovaného materiálu vodorovná dopravní vzdálenost do 50 m ruční (bez užití mechanizace) v objektech výšky do 6 m</t>
  </si>
  <si>
    <t>-87418807</t>
  </si>
  <si>
    <t>https://podminky.urs.cz/item/CS_URS_2025_02/998763120</t>
  </si>
  <si>
    <t>766</t>
  </si>
  <si>
    <t>Konstrukce truhlářské</t>
  </si>
  <si>
    <t>61</t>
  </si>
  <si>
    <t>766691811</t>
  </si>
  <si>
    <t>Demontáž parapetních desek šířky do 300 mm</t>
  </si>
  <si>
    <t>-593630337</t>
  </si>
  <si>
    <t>https://podminky.urs.cz/item/CS_URS_2025_02/766691811</t>
  </si>
  <si>
    <t xml:space="preserve"> m.č. stáv. 102,104,109,106</t>
  </si>
  <si>
    <t>4*0,9</t>
  </si>
  <si>
    <t>62</t>
  </si>
  <si>
    <t>766660.R1</t>
  </si>
  <si>
    <t>Montáž dveřních křídel dřevěných otevíravých do ocelové zárubně se skrytými panty povrchově upravených jednokřídlových, šířky do 800 mm</t>
  </si>
  <si>
    <t>-746433942</t>
  </si>
  <si>
    <t xml:space="preserve">kompletní montáž  vč. doplňků dveřního křídla viz popis výpisu dveří</t>
  </si>
  <si>
    <t>4+2</t>
  </si>
  <si>
    <t>63</t>
  </si>
  <si>
    <t>611620.R1</t>
  </si>
  <si>
    <t>dveře interiérové jednokřídlé plné, DTD, HPL laminát, bílé, skryté panty, zámek, dveřní kování, vel. 700x2100 mm</t>
  </si>
  <si>
    <t>-954218005</t>
  </si>
  <si>
    <t>Poznámka k položce:_x000d_
plné, DTD, HPL laminát, bílé plné, 80x197</t>
  </si>
  <si>
    <t>64</t>
  </si>
  <si>
    <t>611620.R2</t>
  </si>
  <si>
    <t>dveře interiérové jednokřídlé plné, DTD, HPL laminát, bílé, skryté panty, zámek, dveřní kování, vel. 800x2100 mm</t>
  </si>
  <si>
    <t>-1262400690</t>
  </si>
  <si>
    <t>"ozn. 2/L" 1</t>
  </si>
  <si>
    <t>"ozn. 2/P" 1</t>
  </si>
  <si>
    <t>65</t>
  </si>
  <si>
    <t>766660.R2</t>
  </si>
  <si>
    <t>Montáž dveřních křídel dřevěných otevíravých do ocelové zárubně se skrytými panty povrchově upravených jednokřídlových, šířky přes 800 mm</t>
  </si>
  <si>
    <t>-142289195</t>
  </si>
  <si>
    <t>66</t>
  </si>
  <si>
    <t>611620.R3</t>
  </si>
  <si>
    <t>dveře interiérové jednokřídlé plné, DTD, HPL laminát, bílé, skryté panty, zámek, dveřní kování, vel. 900x2100 mm</t>
  </si>
  <si>
    <t>-213297753</t>
  </si>
  <si>
    <t>67</t>
  </si>
  <si>
    <t>611620.R4</t>
  </si>
  <si>
    <t>dveře interiérové jednokřídlé plné, DTD, HPL laminát, bílé, skryté panty, zámek, dveřní kování, vel. 900x2000 mm</t>
  </si>
  <si>
    <t>1209880161</t>
  </si>
  <si>
    <t>68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</si>
  <si>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</si>
  <si>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</si>
  <si>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537242618</t>
  </si>
  <si>
    <t>https://podminky.urs.cz/item/CS_URS_2025_02/998766121</t>
  </si>
  <si>
    <t>767</t>
  </si>
  <si>
    <t>Konstrukce zámečnické</t>
  </si>
  <si>
    <t>69</t>
  </si>
  <si>
    <t>76711332.R</t>
  </si>
  <si>
    <t>Montáž stěn a příček pro zasklení z hliníkových profilů bez požární odolnosti do zdiva nebo lehčeného betonu, plochy jednotlivých stěn do 6 m2</t>
  </si>
  <si>
    <t>-2127043694</t>
  </si>
  <si>
    <t xml:space="preserve">v.č. D.1.1. . - výpis prvků </t>
  </si>
  <si>
    <t>"ozn. 2/T - prosklená stěna" 2,15*2,5</t>
  </si>
  <si>
    <t>70</t>
  </si>
  <si>
    <t>1941373.R</t>
  </si>
  <si>
    <t>profil U Al zasklívací š.25 mm</t>
  </si>
  <si>
    <t>1213129139</t>
  </si>
  <si>
    <t>Poznámka k položce:_x000d_
Hmotnost: 0,69 kg/m</t>
  </si>
  <si>
    <t>"ozn. 2/T - prosklená stěna" (2,15+2,5)*2</t>
  </si>
  <si>
    <t>71</t>
  </si>
  <si>
    <t>767161813</t>
  </si>
  <si>
    <t>Demontáž zábradlí do suti rovného nerozebíratelný spoj hmotnosti 1 m zábradlí do 20 kg</t>
  </si>
  <si>
    <t>-1836989268</t>
  </si>
  <si>
    <t>https://podminky.urs.cz/item/CS_URS_2025_02/767161813</t>
  </si>
  <si>
    <t>v.č. D.1.1.4 bourané konstrukce půdorys</t>
  </si>
  <si>
    <t>1,8+2,2</t>
  </si>
  <si>
    <t>72</t>
  </si>
  <si>
    <t>767161823</t>
  </si>
  <si>
    <t>Demontáž zábradlí do suti schodišťového nerozebíratelný spoj hmotnosti 1 m zábradlí do 20 kg</t>
  </si>
  <si>
    <t>-1648218245</t>
  </si>
  <si>
    <t>https://podminky.urs.cz/item/CS_URS_2025_02/767161823</t>
  </si>
  <si>
    <t xml:space="preserve">v.č. D.1.1.4 bourané konstrukce půdorys </t>
  </si>
  <si>
    <t>2,5</t>
  </si>
  <si>
    <t>73</t>
  </si>
  <si>
    <t>767165114</t>
  </si>
  <si>
    <t>Montáž zábradlí rovného madel z trubek nebo tenkostěnných profilů svařováním</t>
  </si>
  <si>
    <t>1615243035</t>
  </si>
  <si>
    <t>https://podminky.urs.cz/item/CS_URS_2025_02/767165114</t>
  </si>
  <si>
    <t>Poznámka k položce:_x000d_
se zabudovanými kotevními prvky</t>
  </si>
  <si>
    <t>"ozn. 3/T" 3,9</t>
  </si>
  <si>
    <t>"ozn. 4/T" 3,92*3</t>
  </si>
  <si>
    <t>"ozn. 5/T" 3,92*3</t>
  </si>
  <si>
    <t>"ozn. 6/T" 3,05</t>
  </si>
  <si>
    <t>"ozn. 7/T" 0,8*2</t>
  </si>
  <si>
    <t>74</t>
  </si>
  <si>
    <t>KP553439.1</t>
  </si>
  <si>
    <t>zhotovení zámečnického výrobku - madla vč. kotvení do zdi</t>
  </si>
  <si>
    <t>kg</t>
  </si>
  <si>
    <t>-430619700</t>
  </si>
  <si>
    <t>doplňky stavební ostatní atypické hmotnosti dokončeného výrobku od 10kg do 20 kg; normativ stupně složitosti 3.</t>
  </si>
  <si>
    <t>"ozn. 3/T" 3,9*5,53</t>
  </si>
  <si>
    <t>"ozn. 4/T" 3,92*3*4,65</t>
  </si>
  <si>
    <t>"ozn. 5/T" 3,92*3*4,65</t>
  </si>
  <si>
    <t>"ozn. 6/T" 3,05*5,53</t>
  </si>
  <si>
    <t>"ozn. 7/T" 0,8*2*5,53</t>
  </si>
  <si>
    <t>kotvení pr. 10 mm</t>
  </si>
  <si>
    <t>"ozn. 3/T" 5*0,21*0,617</t>
  </si>
  <si>
    <t>"ozn. 4/T" 30*0,265*0,617</t>
  </si>
  <si>
    <t>"ozn. 5/T" 30*0,265*0,617</t>
  </si>
  <si>
    <t>"ozn. 6/T" 8*0,283*0,617</t>
  </si>
  <si>
    <t>"ozn. 7/T" 4*0,283*0,617</t>
  </si>
  <si>
    <t>"(r)" 0,797</t>
  </si>
  <si>
    <t>75</t>
  </si>
  <si>
    <t>14550334</t>
  </si>
  <si>
    <t>profil ocelový svařovaný jakost S235 průřez obdelníkový 60x40x4mm</t>
  </si>
  <si>
    <t>-159537516</t>
  </si>
  <si>
    <t>"ozn. 3/T" 3,9*5,53*1,08/1000</t>
  </si>
  <si>
    <t>"ozn. 6/T" 3,05*5,53*1,08/1000</t>
  </si>
  <si>
    <t>"ozn. 7/T" 0,8*2*5,53*1,08/1000</t>
  </si>
  <si>
    <t>76</t>
  </si>
  <si>
    <t>13010011</t>
  </si>
  <si>
    <t>tyč ocelová kruhová jakost S235JR (11 375) D 10mm</t>
  </si>
  <si>
    <t>1029500778</t>
  </si>
  <si>
    <t>"ozn. 3/T" 5*0,21*0,617*1,08/1000</t>
  </si>
  <si>
    <t>"ozn. 4/T" 30*0,265*0,617*1,08/1000</t>
  </si>
  <si>
    <t>"ozn. 5/T" 30*0,265*0,617*1,08/1000</t>
  </si>
  <si>
    <t>"ozn. 6/T" 8*0,283*0,617*1,08/1000</t>
  </si>
  <si>
    <t>"ozn. 7/T" 2*0,283*0,617*1,08/1000</t>
  </si>
  <si>
    <t>77</t>
  </si>
  <si>
    <t>55283904</t>
  </si>
  <si>
    <t>trubka ocelová bezešvá hladká jakost 11 353 51x4,0mm</t>
  </si>
  <si>
    <t>112623029</t>
  </si>
  <si>
    <t>"ozn. 4/T _ madla na rampě" 3,92*3</t>
  </si>
  <si>
    <t>"ozn. 5/T _ madla na rampě" 3,92*3</t>
  </si>
  <si>
    <t>"(r)" 0,48</t>
  </si>
  <si>
    <t>78</t>
  </si>
  <si>
    <t>76764022.R</t>
  </si>
  <si>
    <t>Montáž hliníkových stěn/dveří dvoukřídlové s oboustranným pevným bočním dílem s bezpečnostním sklem</t>
  </si>
  <si>
    <t>-663048754</t>
  </si>
  <si>
    <t>"ozn. 1/T - interiérová prosklená stěna 3550x2650mm" 1</t>
  </si>
  <si>
    <t>79</t>
  </si>
  <si>
    <t>55341.R</t>
  </si>
  <si>
    <t xml:space="preserve">interiérová prosklená stěna 3550x2650 mm z Al profilů a bezpečnostním sklem,  dveře dvoukřídlé Al prosklené s oboustrannými pevně prosklenými bočními díly</t>
  </si>
  <si>
    <t>kpl</t>
  </si>
  <si>
    <t>-2119593637</t>
  </si>
  <si>
    <t>80</t>
  </si>
  <si>
    <t>76764835.R</t>
  </si>
  <si>
    <t>Montáž dveří hliníkových spojení dveří a stěn kolmé</t>
  </si>
  <si>
    <t>718549728</t>
  </si>
  <si>
    <t>"ozn. 1/T - interiérová prosklená stěna 3550x2650mm"2,65*2</t>
  </si>
  <si>
    <t>81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</si>
  <si>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</si>
  <si>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</si>
  <si>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1325925832</t>
  </si>
  <si>
    <t>https://podminky.urs.cz/item/CS_URS_2025_02/998767121</t>
  </si>
  <si>
    <t>771</t>
  </si>
  <si>
    <t>Podlahy z dlaždic</t>
  </si>
  <si>
    <t>82</t>
  </si>
  <si>
    <t>771121011</t>
  </si>
  <si>
    <t>Příprava podkladu před provedením dlažby nátěr penetrační na podlahu</t>
  </si>
  <si>
    <t>674203067</t>
  </si>
  <si>
    <t>https://podminky.urs.cz/item/CS_URS_2025_02/771121011</t>
  </si>
  <si>
    <t>viz specifikace obkladů a dlažby; v.č. D.1.1.6 Legenda místností</t>
  </si>
  <si>
    <t>5,8+2,1+2,7+2,6+3,2+2,9+2,79+1,75</t>
  </si>
  <si>
    <t>"(r)" 0,16</t>
  </si>
  <si>
    <t>83</t>
  </si>
  <si>
    <t>771574413</t>
  </si>
  <si>
    <t>Montáž podlah z dlaždic keramických lepených cementovým flexibilním lepidlem hladkých, tloušťky do 10 mm přes 2 do 4 ks/m2</t>
  </si>
  <si>
    <t>-2057808696</t>
  </si>
  <si>
    <t>https://podminky.urs.cz/item/CS_URS_2025_02/771574413</t>
  </si>
  <si>
    <t>84</t>
  </si>
  <si>
    <t>59761110</t>
  </si>
  <si>
    <t>dlažba keramická slinutá mrazuvzdorná R10/B povrch hladký/matný tl do 10mm přes 2 do 4ks/m</t>
  </si>
  <si>
    <t>-2107945846</t>
  </si>
  <si>
    <t>24*1,15 'Přepočtené koeficientem množství</t>
  </si>
  <si>
    <t>85</t>
  </si>
  <si>
    <t>998771121</t>
  </si>
  <si>
    <t>Přesun hmot pro podlahy z dlaždic stanovený z hmotnosti přesunovaného materiálu vodorovná dopravní vzdálenost do 50 m ruční (bez užití mechanizace) v objektech výšky do 6 m</t>
  </si>
  <si>
    <t>1477392690</t>
  </si>
  <si>
    <t>https://podminky.urs.cz/item/CS_URS_2025_02/998771121</t>
  </si>
  <si>
    <t>772</t>
  </si>
  <si>
    <t>Podlahy z kamene</t>
  </si>
  <si>
    <t>86</t>
  </si>
  <si>
    <t>772211312</t>
  </si>
  <si>
    <t>Montáž obkladu schodišťových stupňů deskami z měkkých kamenů kladených do lepidla s přímou nebo zakřivenou výstupní čárou deskami stupnicovými pravoúhlými nebo kosoúhlými, tl. 30 mm</t>
  </si>
  <si>
    <t>-1855536267</t>
  </si>
  <si>
    <t>https://podminky.urs.cz/item/CS_URS_2025_02/772211312</t>
  </si>
  <si>
    <t xml:space="preserve">v.č. D.1.1.6 půdorys nový; </t>
  </si>
  <si>
    <t>m.č. 110 - 2x schod. stupně vedle rampy</t>
  </si>
  <si>
    <t>3,55</t>
  </si>
  <si>
    <t>87</t>
  </si>
  <si>
    <t>772211423</t>
  </si>
  <si>
    <t>Montáž obkladu schodišťových stupňů deskami z měkkých kamenů kladených do lepidla s přímou nebo zakřivenou výstupní čárou deskami podstupnicovými v. do 200 mm, tl. do 30 mm</t>
  </si>
  <si>
    <t>107303679</t>
  </si>
  <si>
    <t>https://podminky.urs.cz/item/CS_URS_2025_02/772211423</t>
  </si>
  <si>
    <t>2*3,55</t>
  </si>
  <si>
    <t>88</t>
  </si>
  <si>
    <t>772211812</t>
  </si>
  <si>
    <t>Demontáž obkladů schodišťových stupňů z kamenných desek do suti stupnic z měkkých kamenů lepených</t>
  </si>
  <si>
    <t>-1638664523</t>
  </si>
  <si>
    <t>https://podminky.urs.cz/item/CS_URS_2025_02/772211812</t>
  </si>
  <si>
    <t>m.č. 110 - 2x schod. stupně 150x400 mm</t>
  </si>
  <si>
    <t>1,95*0,4</t>
  </si>
  <si>
    <t>89</t>
  </si>
  <si>
    <t>772211822</t>
  </si>
  <si>
    <t>Demontáž obkladů schodišťových stupňů z kamenných desek do suti podstupnic z měkkých kamenů lepených</t>
  </si>
  <si>
    <t>1692000973</t>
  </si>
  <si>
    <t>https://podminky.urs.cz/item/CS_URS_2025_02/772211822</t>
  </si>
  <si>
    <t>1,95+0,15*2</t>
  </si>
  <si>
    <t>0,4*2*0,15</t>
  </si>
  <si>
    <t>obklad stupně z úrovně +/-0,0 na +0,300m</t>
  </si>
  <si>
    <t>(1,8+2,1)*0,3</t>
  </si>
  <si>
    <t>90</t>
  </si>
  <si>
    <t>772422812</t>
  </si>
  <si>
    <t>Demontáž obkladu soklů z kamenných desek do suti lepených schodišťových</t>
  </si>
  <si>
    <t>-915136494</t>
  </si>
  <si>
    <t>https://podminky.urs.cz/item/CS_URS_2025_02/772422812</t>
  </si>
  <si>
    <t>stěny vstup, chodba, šatna</t>
  </si>
  <si>
    <t>"m.č. 101" (5,5+0,35+0,35-3*0,8)</t>
  </si>
  <si>
    <t>"m.č. 110" (0,3+2,95+0,3+0,5+0,3+2,0+0,25+1,1+0,5+1,05+2*0,15+2,8)</t>
  </si>
  <si>
    <t>"m.č. 110sch " 2,5</t>
  </si>
  <si>
    <t>"m.č. 111" (3,95+5,8+4,25+0,2+0,5)</t>
  </si>
  <si>
    <t>91</t>
  </si>
  <si>
    <t>772521240</t>
  </si>
  <si>
    <t>Kladení dlažby z kamene do lepidla z nejvýše dvou rozdílných druhů pravoúhlých desek nebo dlaždic ve skladbě se pravidelně opakujících, tl. do 30 mm</t>
  </si>
  <si>
    <t>1537472780</t>
  </si>
  <si>
    <t>https://podminky.urs.cz/item/CS_URS_2025_02/772521240</t>
  </si>
  <si>
    <t xml:space="preserve"> plocha podlaha celkem místn. vstup, chodba, šatna</t>
  </si>
  <si>
    <t>92</t>
  </si>
  <si>
    <t>58384650</t>
  </si>
  <si>
    <t>deska dlažební leštěná formátovaná mramor tl 20mm</t>
  </si>
  <si>
    <t>-663649942</t>
  </si>
  <si>
    <t>85,5*1,04 'Přepočtené koeficientem množství</t>
  </si>
  <si>
    <t>93</t>
  </si>
  <si>
    <t>772521812</t>
  </si>
  <si>
    <t>Demontáž dlažby z kamene do suti z měkkých kamenů lepených</t>
  </si>
  <si>
    <t>CS ÚRS 2022 02</t>
  </si>
  <si>
    <t>-1151311556</t>
  </si>
  <si>
    <t>https://podminky.urs.cz/item/CS_URS_2022_02/772521812</t>
  </si>
  <si>
    <t>94</t>
  </si>
  <si>
    <t>998772121</t>
  </si>
  <si>
    <t>Přesun hmot pro kamenné dlažby, obklady schodišťových stupňů a soklů stanovený z hmotnosti přesunovaného materiálu vodorovná dopravní vzdálenost do 50 m v objektech výšky do 6 m</t>
  </si>
  <si>
    <t>-455897399</t>
  </si>
  <si>
    <t>https://podminky.urs.cz/item/CS_URS_2025_02/998772121</t>
  </si>
  <si>
    <t>781</t>
  </si>
  <si>
    <t>Dokončovací práce - obklady</t>
  </si>
  <si>
    <t>95</t>
  </si>
  <si>
    <t>781121011</t>
  </si>
  <si>
    <t>Příprava podkladu před provedením obkladu nátěr penetrační na stěnu</t>
  </si>
  <si>
    <t>-1392013276</t>
  </si>
  <si>
    <t>https://podminky.urs.cz/item/CS_URS_2025_02/781121011</t>
  </si>
  <si>
    <t>"VV viz výkaz GP" 107,0+18,50</t>
  </si>
  <si>
    <t>96</t>
  </si>
  <si>
    <t>781484411</t>
  </si>
  <si>
    <t>Montáž keramických obkladů stěn z mozaiky nebo dekoru lepených na síti lepené cementovým flexibilním lepidlem, základní prvek do 100 ks/m2</t>
  </si>
  <si>
    <t>993299520</t>
  </si>
  <si>
    <t>https://podminky.urs.cz/item/CS_URS_2025_02/781484411</t>
  </si>
  <si>
    <t>"VV viz výkaz GP" 107,0</t>
  </si>
  <si>
    <t>97</t>
  </si>
  <si>
    <t>597612.R1</t>
  </si>
  <si>
    <t>mozaika keramická hladká na stěnu pro interiér čtverec 10x10 cm bílá matná</t>
  </si>
  <si>
    <t>679558403</t>
  </si>
  <si>
    <t>107*1,15 'Přepočtené koeficientem množství</t>
  </si>
  <si>
    <t>98</t>
  </si>
  <si>
    <t>781484415</t>
  </si>
  <si>
    <t>Montáž keramických obkladů stěn z mozaiky nebo dekoru lepených na síti lepené cementovým flexibilním lepidlem, základní prvek přes 800 ks/m2</t>
  </si>
  <si>
    <t>469950326</t>
  </si>
  <si>
    <t>https://podminky.urs.cz/item/CS_URS_2025_02/781484415</t>
  </si>
  <si>
    <t>"VV viz výkaz GP" 18,50</t>
  </si>
  <si>
    <t>99</t>
  </si>
  <si>
    <t>597612.R2</t>
  </si>
  <si>
    <t>mozaika keramická hladká na stěnu pro interiér čtverec 2,3x2,3 cm černá matná</t>
  </si>
  <si>
    <t>307479007</t>
  </si>
  <si>
    <t>18,5*1,15 'Přepočtené koeficientem množství</t>
  </si>
  <si>
    <t>100</t>
  </si>
  <si>
    <t>781492211</t>
  </si>
  <si>
    <t>Obklad - dokončující práce montáž profilu lepeného flexibilním cementovým lepidlem rohového</t>
  </si>
  <si>
    <t>398817586</t>
  </si>
  <si>
    <t>https://podminky.urs.cz/item/CS_URS_2025_02/781492211</t>
  </si>
  <si>
    <t>"m.č. 103" 1,5+0,9</t>
  </si>
  <si>
    <t>"m.č. 104" 1,1+0,9</t>
  </si>
  <si>
    <t>"m.č. 108" 1,1+0,9</t>
  </si>
  <si>
    <t>"m.č. 109" 1,5+0,9</t>
  </si>
  <si>
    <t>101</t>
  </si>
  <si>
    <t>59054123</t>
  </si>
  <si>
    <t>profil ukončovací pro vnější hrany obkladů hliník matně eloxovaný 10x2500mm</t>
  </si>
  <si>
    <t>1954652322</t>
  </si>
  <si>
    <t>8,8*1,1 'Přepočtené koeficientem množství</t>
  </si>
  <si>
    <t>102</t>
  </si>
  <si>
    <t>998781121</t>
  </si>
  <si>
    <t>Přesun hmot pro obklady keramické stanovený z hmotnosti přesunovaného materiálu vodorovná dopravní vzdálenost do 50 m ruční (bez užití mechanizace) v objektech výšky do 6 m</t>
  </si>
  <si>
    <t>-1853474443</t>
  </si>
  <si>
    <t>https://podminky.urs.cz/item/CS_URS_2025_02/998781121</t>
  </si>
  <si>
    <t>783</t>
  </si>
  <si>
    <t>Dokončovací práce - nátěry</t>
  </si>
  <si>
    <t>103</t>
  </si>
  <si>
    <t>783614651</t>
  </si>
  <si>
    <t>Základní antikorozní nátěr armatur a kovových potrubí jednonásobný potrubí do DN 50 mm syntetický standardní</t>
  </si>
  <si>
    <t>172008835</t>
  </si>
  <si>
    <t>https://podminky.urs.cz/item/CS_URS_2022_02/783614651</t>
  </si>
  <si>
    <t>Poznámka k položce:_x000d_
3542._x000d_
Nátěry zábradlí s osovou vzdáleností příčlí přes 300 mm, madel se oceňují příslušnými cenami souborů cen Nátěry potrubí.</t>
  </si>
  <si>
    <t>"ozn. 3/T" 5*0,21</t>
  </si>
  <si>
    <t>"ozn. 4/T" 30*0,265</t>
  </si>
  <si>
    <t>"ozn. 5/T" 30*0,265</t>
  </si>
  <si>
    <t>"ozn. 6/T" 8*0,283</t>
  </si>
  <si>
    <t>"ozn. 7/T" 2*0,283</t>
  </si>
  <si>
    <t>104</t>
  </si>
  <si>
    <t>783615551</t>
  </si>
  <si>
    <t>Mezinátěr armatur a kovových potrubí potrubí do DN 50 mm syntetický standardní</t>
  </si>
  <si>
    <t>60305803</t>
  </si>
  <si>
    <t>https://podminky.urs.cz/item/CS_URS_2022_02/783615551</t>
  </si>
  <si>
    <t>105</t>
  </si>
  <si>
    <t>783617611</t>
  </si>
  <si>
    <t>Krycí nátěr (email) armatur a kovových potrubí potrubí do DN 50 mm dvojnásobný syntetický standardní</t>
  </si>
  <si>
    <t>367665962</t>
  </si>
  <si>
    <t>https://podminky.urs.cz/item/CS_URS_2022_02/783617611</t>
  </si>
  <si>
    <t>784</t>
  </si>
  <si>
    <t>Dokončovací práce - malby a tapety</t>
  </si>
  <si>
    <t>106</t>
  </si>
  <si>
    <t>784121001</t>
  </si>
  <si>
    <t>Oškrabání malby v místnostech výšky do 3,80 m</t>
  </si>
  <si>
    <t>-28841083</t>
  </si>
  <si>
    <t>https://podminky.urs.cz/item/CS_URS_2025_02/784121001</t>
  </si>
  <si>
    <t>"m.č. 101" (0,35+2,0+0,35+5,5+0,55)*3,15</t>
  </si>
  <si>
    <t>"m.č. 101" (2,0*2,7-4,0)*-1</t>
  </si>
  <si>
    <t>"m.č. 110" 3,5*3,0+(0,5+2,5+0,5+0,3+1,1+0,5+3,55+1,05)*2,85</t>
  </si>
  <si>
    <t>"m.č. 110" (3,55*2,65-4,0)*-1</t>
  </si>
  <si>
    <t>"m.č. 111" (3,95+5,8+4,25+0,2+0,5)*2,85</t>
  </si>
  <si>
    <t>"(r)" 0,21</t>
  </si>
  <si>
    <t>107</t>
  </si>
  <si>
    <t>784121011</t>
  </si>
  <si>
    <t>Rozmývání podkladu po oškrabání malby v místnostech výšky do 3,80 m</t>
  </si>
  <si>
    <t>433783661</t>
  </si>
  <si>
    <t>https://podminky.urs.cz/item/CS_URS_2025_02/784121011</t>
  </si>
  <si>
    <t>108</t>
  </si>
  <si>
    <t>784171111</t>
  </si>
  <si>
    <t>Zakrytí nemalovaných ploch (materiál ve specifikaci) včetně pozdějšího odkrytí svislých ploch např. stěn, oken, dveří v místnostech výšky do 3,80</t>
  </si>
  <si>
    <t>-9758306</t>
  </si>
  <si>
    <t>https://podminky.urs.cz/item/CS_URS_2025_02/784171111</t>
  </si>
  <si>
    <t>0,9*0,85*4</t>
  </si>
  <si>
    <t>3,55*2,65</t>
  </si>
  <si>
    <t>0,9*2,0</t>
  </si>
  <si>
    <t>2,0*2,7</t>
  </si>
  <si>
    <t>0,9*1,97</t>
  </si>
  <si>
    <t>0,8*1,98*2</t>
  </si>
  <si>
    <t>0,7*1,97*4</t>
  </si>
  <si>
    <t>pi*0,16*3,0*2</t>
  </si>
  <si>
    <t>"(r)"0,799</t>
  </si>
  <si>
    <t>109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</si>
  <si>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</si>
  <si>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</si>
  <si>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1148899100</t>
  </si>
  <si>
    <t>https://podminky.urs.cz/item/CS_URS_2025_02/784171121</t>
  </si>
  <si>
    <t>0,75*1,6*2</t>
  </si>
  <si>
    <t>0,75*1,0</t>
  </si>
  <si>
    <t>0,76*0,6*2</t>
  </si>
  <si>
    <t>0,75*0,5*2</t>
  </si>
  <si>
    <t>"(r)"0,188</t>
  </si>
  <si>
    <t>110</t>
  </si>
  <si>
    <t>28323156</t>
  </si>
  <si>
    <t>fólie pro malířské potřeby zakrývací tl 41µ 4x5m</t>
  </si>
  <si>
    <t>-228130339</t>
  </si>
  <si>
    <t>vv viz 784171111, -1121</t>
  </si>
  <si>
    <t>37,0+5,0</t>
  </si>
  <si>
    <t>42*1,05 'Přepočtené koeficientem množství</t>
  </si>
  <si>
    <t>111</t>
  </si>
  <si>
    <t>58124838</t>
  </si>
  <si>
    <t>páska maskovací krepová pro malířské potřeby š 50mm</t>
  </si>
  <si>
    <t>-2078090538</t>
  </si>
  <si>
    <t>112</t>
  </si>
  <si>
    <t>784211121</t>
  </si>
  <si>
    <t>Malby z malířských směsí oděruvzdorných za mokra dvojnásobné, bílé za mokra oděruvzdorné středně v místnostech výšky do 3,80 m</t>
  </si>
  <si>
    <t>-505525395</t>
  </si>
  <si>
    <t>https://podminky.urs.cz/item/CS_URS_2025_02/784211121</t>
  </si>
  <si>
    <t>"(r)" 0,</t>
  </si>
  <si>
    <t>stěny nad ker. obklad wc</t>
  </si>
  <si>
    <t>"m.č. 102"(1,55+2,95+1,8+1,25+0,35+1,7)*0,65</t>
  </si>
  <si>
    <t>"m.č. 103" (1,8+1,35)*2*0,65</t>
  </si>
  <si>
    <t>"m.č. 104" (1,1+2,4)*2*0,65</t>
  </si>
  <si>
    <t>"m.č. 105" (1,6+1,6)*2*0,65</t>
  </si>
  <si>
    <t>"m.č. 106" (1,7+0,35+0,1+0,75+0,15+0,35+1,85)*0,65</t>
  </si>
  <si>
    <t>"m.č. 107" (1,55+1,7+1,65+0,75)*0,65</t>
  </si>
  <si>
    <t>"m.č. 108" (1,1+2,4)*2*0,65</t>
  </si>
  <si>
    <t>"m.č. 109" (1,5+1,0)*2*0,65</t>
  </si>
  <si>
    <t>"(r)" 0,069</t>
  </si>
  <si>
    <t>113</t>
  </si>
  <si>
    <t>784211141</t>
  </si>
  <si>
    <t>Malby z malířských směsí oděruvzdorných za mokra Příplatek k cenám dvojnásobných maleb za zvýšenou pracnost při provádění malého rozsahu plochy do 5 m2</t>
  </si>
  <si>
    <t>-993226436</t>
  </si>
  <si>
    <t>https://podminky.urs.cz/item/CS_URS_2025_02/784211141</t>
  </si>
  <si>
    <t>pl_malby_str_wc+pl_malby_nad_KO</t>
  </si>
  <si>
    <t>114</t>
  </si>
  <si>
    <t>784211143</t>
  </si>
  <si>
    <t>Malby z malířských směsí oděruvzdorných za mokra Příplatek k cenám dvojnásobných maleb za zvýšenou pracnost při provádění styku 2 barev</t>
  </si>
  <si>
    <t>-274540539</t>
  </si>
  <si>
    <t>https://podminky.urs.cz/item/CS_URS_2025_02/784211143</t>
  </si>
  <si>
    <t>"m.č. 102"(1,55+2,95+1,8+1,25+0,35+1,7)</t>
  </si>
  <si>
    <t>"m.č. 103" (1,8+1,35)*2</t>
  </si>
  <si>
    <t>"m.č. 104" (1,1+2,4)*2</t>
  </si>
  <si>
    <t>"m.č. 105" (1,6+1,6)*2</t>
  </si>
  <si>
    <t>"m.č. 106" (1,7+0,35+0,1+0,75+0,15+0,35+1,85)</t>
  </si>
  <si>
    <t>"m.č. 107" (1,55+1,7+1,65+0,75)</t>
  </si>
  <si>
    <t>"m.č. 108" (1,1+2,4)*2</t>
  </si>
  <si>
    <t>"m.č. 109" (1,5+1,0)*2</t>
  </si>
  <si>
    <t>115</t>
  </si>
  <si>
    <t>784211165</t>
  </si>
  <si>
    <t>Malby z malířských směsí oděruvzdorných za mokra Příplatek k cenám dvojnásobných maleb za provádění barevné malby tónované na tónovacích automatech, v odstínu sytém</t>
  </si>
  <si>
    <t>-2020716577</t>
  </si>
  <si>
    <t>https://podminky.urs.cz/item/CS_URS_2025_02/784211165</t>
  </si>
  <si>
    <t>116</t>
  </si>
  <si>
    <t>784221101</t>
  </si>
  <si>
    <t>Malby z malířských směsí otěruvzdorných za sucha dvojnásobné, bílé za sucha otěruvzdorné dobře v místnostech výšky do 3,80 m</t>
  </si>
  <si>
    <t>274922541</t>
  </si>
  <si>
    <t>https://podminky.urs.cz/item/CS_URS_2025_02/784221101</t>
  </si>
  <si>
    <t>strop vstup, chodba, šatna</t>
  </si>
  <si>
    <t>"m.č. 101" 15,0</t>
  </si>
  <si>
    <t>"m.č. 110" 50,0</t>
  </si>
  <si>
    <t>"m.č. 111" 20,5</t>
  </si>
  <si>
    <t>"parapetní zídka u rampy" (0,15+4,0)*2*1,1</t>
  </si>
  <si>
    <t>"(r)" 0,08</t>
  </si>
  <si>
    <t>pl_stěny_chodby</t>
  </si>
  <si>
    <t>787</t>
  </si>
  <si>
    <t>Dokončovací práce - zasklívání</t>
  </si>
  <si>
    <t>117</t>
  </si>
  <si>
    <t>787192522</t>
  </si>
  <si>
    <t>Zasklívání stěn a příček, balkónového zábradlí deskami ostatními sklem bezpečnostním do profilového těsnění, tl. přes 6 do 8 mm</t>
  </si>
  <si>
    <t>81062844</t>
  </si>
  <si>
    <t>https://podminky.urs.cz/item/CS_URS_2025_02/787192522</t>
  </si>
  <si>
    <t>HZS</t>
  </si>
  <si>
    <t>Hodinové zúčtovací sazby</t>
  </si>
  <si>
    <t>118</t>
  </si>
  <si>
    <t>HZS2491</t>
  </si>
  <si>
    <t>Hodinové zúčtovací sazby profesí PSV zednické výpomoci a pomocné práce PSV dělník zednických výpomocí</t>
  </si>
  <si>
    <t>hod</t>
  </si>
  <si>
    <t>512</t>
  </si>
  <si>
    <t>-201256698</t>
  </si>
  <si>
    <t>https://podminky.urs.cz/item/CS_URS_2025_02/HZS2491</t>
  </si>
  <si>
    <t>demontáž interiérových prvků upevněných na stěnách, jinde neuvedených (zrcadla, HPP, reproduktory, stěny, zástěny aj. vč.uložení resp likvidace)</t>
  </si>
  <si>
    <t>10,0</t>
  </si>
  <si>
    <t>02 - Technika prostředí staveb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</si>
  <si>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</si>
  <si>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</si>
  <si>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</si>
  <si>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</si>
  <si>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</si>
  <si>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</si>
  <si>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</si>
  <si>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</si>
  <si>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</si>
  <si>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742.x - Elektroinstalace - slaboproud - systém signal. nouzov. volání (SSNV)</t>
  </si>
  <si>
    <t xml:space="preserve">    751 - Vzduchotechnika</t>
  </si>
  <si>
    <t>612325121</t>
  </si>
  <si>
    <t>Vápenocementová omítka rýh štuková ve stěnách, šířky rýhy do 150 mm</t>
  </si>
  <si>
    <t>357676979</t>
  </si>
  <si>
    <t>https://podminky.urs.cz/item/CS_URS_2025_02/612325121</t>
  </si>
  <si>
    <t>v.č. D.1.2.5 - TPS, půdorys - elektroinstalace</t>
  </si>
  <si>
    <t>20,0*0,10</t>
  </si>
  <si>
    <t>v.č. D.1.2.6 - TPS, půdorys - osvětlení a podhled</t>
  </si>
  <si>
    <t>10,0*0,10</t>
  </si>
  <si>
    <t>-1981346421</t>
  </si>
  <si>
    <t>zakrytí ploch fasády před znečištěním při bourání prostupu pro VZT potrubí</t>
  </si>
  <si>
    <t>2,0*3,5*2</t>
  </si>
  <si>
    <t>64494112.R</t>
  </si>
  <si>
    <t>Montáž prostupu v KZS - zhotovení otvoru v tepelné izolaci</t>
  </si>
  <si>
    <t>-1764963399</t>
  </si>
  <si>
    <t>https://podminky.urs.cz/item/CS_URS_2025_02/64494112.R</t>
  </si>
  <si>
    <t>v.č. D.1.2.4 - TPS, půdorys - vzduchotechnika</t>
  </si>
  <si>
    <t>"ozn. VZT 1, VZT2" 2</t>
  </si>
  <si>
    <t>-1074017985</t>
  </si>
  <si>
    <t>"ozn. VZT 1, VZT2" 2*2,0*1,0</t>
  </si>
  <si>
    <t>971042441</t>
  </si>
  <si>
    <t>Vybourání otvorů v betonových příčkách a zdech základových nebo nadzákladových plochy do 0,25 m2, tl. do 300 mm</t>
  </si>
  <si>
    <t>-1913379846</t>
  </si>
  <si>
    <t>https://podminky.urs.cz/item/CS_URS_2025_02/971042441</t>
  </si>
  <si>
    <t>974032133</t>
  </si>
  <si>
    <t>Vysekání rýh ve stěnách nebo příčkách z dutých cihel, tvárnic, desek z dutých cihel nebo tvárnic do hl. 50 mm a šířky do 100 mm</t>
  </si>
  <si>
    <t>-58778417</t>
  </si>
  <si>
    <t>https://podminky.urs.cz/item/CS_URS_2025_02/974032133</t>
  </si>
  <si>
    <t>20,0</t>
  </si>
  <si>
    <t>977151114</t>
  </si>
  <si>
    <t>Jádrové vrty diamantovými korunkami do stavebních materiálů (železobetonu, betonu, cihel, obkladů, dlažeb, kamene) průměru přes 50 do 60 mm</t>
  </si>
  <si>
    <t>1856403792</t>
  </si>
  <si>
    <t>https://podminky.urs.cz/item/CS_URS_2025_02/977151114</t>
  </si>
  <si>
    <t>v.č. D.1.2.2 - TPS, půdorys vodoinstalace</t>
  </si>
  <si>
    <t>"ozn. - přeložení stáv. stoupačky" 2*2*0,25</t>
  </si>
  <si>
    <t>977151124</t>
  </si>
  <si>
    <t>Jádrové vrty diamantovými korunkami do stavebních materiálů (železobetonu, betonu, cihel, obkladů, dlažeb, kamene) průměru přes 150 do 180 mm</t>
  </si>
  <si>
    <t>747218790</t>
  </si>
  <si>
    <t>https://podminky.urs.cz/item/CS_URS_2025_02/977151124</t>
  </si>
  <si>
    <t xml:space="preserve">v.č. D.1.2.1 - TPS, půdorys - kanalizace; </t>
  </si>
  <si>
    <t>"ozn. - přeložení stáv. stoupaček kanal. poturbí" 2*0,25</t>
  </si>
  <si>
    <t>1633617519</t>
  </si>
  <si>
    <t>1129732665</t>
  </si>
  <si>
    <t>721</t>
  </si>
  <si>
    <t>Zdravotechnika - vnitřní kanalizace</t>
  </si>
  <si>
    <t>721171917</t>
  </si>
  <si>
    <t>Opravy odpadního potrubí plastového propojení dosavadního potrubí DN 160</t>
  </si>
  <si>
    <t>-1914887413</t>
  </si>
  <si>
    <t>https://podminky.urs.cz/item/CS_URS_2025_02/721171917</t>
  </si>
  <si>
    <t>"ozn. - 2x dopojení páteřního rozvodu z 1.pp přes 1.np do 2.np uhnout v podhledu" 2</t>
  </si>
  <si>
    <t>721174006</t>
  </si>
  <si>
    <t>Potrubí z trub polypropylenových svodné (ležaté) DN 125</t>
  </si>
  <si>
    <t>833231307</t>
  </si>
  <si>
    <t>https://podminky.urs.cz/item/CS_URS_2025_02/721174006</t>
  </si>
  <si>
    <t>"ozn. - je vedeno zavěšené pod stropem 1.pp" 1,5+1,0</t>
  </si>
  <si>
    <t>721174007</t>
  </si>
  <si>
    <t>Potrubí z trub polypropylenových svodné (ležaté) DN 160</t>
  </si>
  <si>
    <t>1172687207</t>
  </si>
  <si>
    <t>https://podminky.urs.cz/item/CS_URS_2025_02/721174007</t>
  </si>
  <si>
    <t>"ozn. - je vedeno zavěšené pod stropem 1.pp" 2</t>
  </si>
  <si>
    <t>721174027</t>
  </si>
  <si>
    <t>Potrubí z trub polypropylenových odpadní (svislé) DN 160</t>
  </si>
  <si>
    <t>1613819847</t>
  </si>
  <si>
    <t>https://podminky.urs.cz/item/CS_URS_2025_02/721174027</t>
  </si>
  <si>
    <t>"ozn. - 2x dopojení páteřního rozvodu z 1.pp přes 1.np do 2.np uhnout v podhledu" 4,0+0,5</t>
  </si>
  <si>
    <t>721174043</t>
  </si>
  <si>
    <t>Potrubí z trub polypropylenových připojovací DN 50</t>
  </si>
  <si>
    <t>-2010227748</t>
  </si>
  <si>
    <t>https://podminky.urs.cz/item/CS_URS_2025_02/721174043</t>
  </si>
  <si>
    <t>v.č. D.1.2.1 - TPS, půdorys - kanalizace;</t>
  </si>
  <si>
    <t>"ozn. K1 - je vedeno zavěšené pod stropem 1.pp" 3,0+1,0</t>
  </si>
  <si>
    <t>"ozn. PZ- je vedeno v příčkách SDK" 2*1,0</t>
  </si>
  <si>
    <t>"ozn. UM1, UM- je vedeno v příčkách SDK" 2,5+1,5</t>
  </si>
  <si>
    <t>721174044</t>
  </si>
  <si>
    <t>Potrubí z trub polypropylenových připojovací DN 75</t>
  </si>
  <si>
    <t>1079230418</t>
  </si>
  <si>
    <t>https://podminky.urs.cz/item/CS_URS_2025_02/721174044</t>
  </si>
  <si>
    <t>"ozn. PZ - je vedeno v příčkách SDK" 1,5</t>
  </si>
  <si>
    <t>721174045</t>
  </si>
  <si>
    <t>Potrubí z trub polypropylenových připojovací DN 110</t>
  </si>
  <si>
    <t>-1807642500</t>
  </si>
  <si>
    <t>https://podminky.urs.cz/item/CS_URS_2025_02/721174045</t>
  </si>
  <si>
    <t>"ozn. K2,K3,K4, - je vedeno zavěšené pod stropem 1.pp" 3*1,5</t>
  </si>
  <si>
    <t>"ozn. K5, WC1 - je vedeno v příčkách SDK" 1,5+1,0</t>
  </si>
  <si>
    <t>721194105</t>
  </si>
  <si>
    <t>Vyměření přípojek na potrubí vyvedení a upevnění odpadních výpustek DN 50</t>
  </si>
  <si>
    <t>-1957324396</t>
  </si>
  <si>
    <t>https://podminky.urs.cz/item/CS_URS_2025_02/721194105</t>
  </si>
  <si>
    <t>"ozn. UM, UM1" 3</t>
  </si>
  <si>
    <t>721194107</t>
  </si>
  <si>
    <t>Vyměření přípojek na potrubí vyvedení a upevnění odpadních výpustek DN 70</t>
  </si>
  <si>
    <t>-322409811</t>
  </si>
  <si>
    <t>https://podminky.urs.cz/item/CS_URS_2025_02/721194107</t>
  </si>
  <si>
    <t>"ozn. PZ" 2</t>
  </si>
  <si>
    <t>721194109</t>
  </si>
  <si>
    <t>Vyměření přípojek na potrubí vyvedení a upevnění odpadních výpustek DN 110</t>
  </si>
  <si>
    <t>176196493</t>
  </si>
  <si>
    <t>https://podminky.urs.cz/item/CS_URS_2025_02/721194109</t>
  </si>
  <si>
    <t>"ozn. WC, WC1, VÝ" 3+1+1</t>
  </si>
  <si>
    <t>721290111</t>
  </si>
  <si>
    <t>Zkouška těsnosti kanalizace v objektech vodou do DN 125</t>
  </si>
  <si>
    <t>62910394</t>
  </si>
  <si>
    <t>https://podminky.urs.cz/item/CS_URS_2025_02/721290111</t>
  </si>
  <si>
    <t>2,5+2,0+4,5+10,0+1,5+7,0</t>
  </si>
  <si>
    <t>998721121</t>
  </si>
  <si>
    <t>Přesun hmot pro vnitřní kanalizaci stanovený z hmotnosti přesunovaného materiálu vodorovná dopravní vzdálenost do 50 m ruční (bez užití mechanizace) v objektech výšky do 6 m</t>
  </si>
  <si>
    <t>2027588140</t>
  </si>
  <si>
    <t>https://podminky.urs.cz/item/CS_URS_2025_02/998721121</t>
  </si>
  <si>
    <t>722</t>
  </si>
  <si>
    <t>Zdravotechnika - vnitřní vodovod</t>
  </si>
  <si>
    <t>722171933</t>
  </si>
  <si>
    <t>Výměna trubky, tvarovky, vsazení odbočky na rozvodech vody z plastů D přes 20 do 25 mm</t>
  </si>
  <si>
    <t>-570692771</t>
  </si>
  <si>
    <t>https://podminky.urs.cz/item/CS_URS_2025_02/722171933</t>
  </si>
  <si>
    <t>"ozn. - napojení na stáv. přívod vody z kuchyňky" 1</t>
  </si>
  <si>
    <t>"ozn. - napojení na stáv. stoupačku m.č. 109, 105*104" 2+2</t>
  </si>
  <si>
    <t>28654102</t>
  </si>
  <si>
    <t>T-kus redukovaný PPR D 25x20x25mm</t>
  </si>
  <si>
    <t>-1646061681</t>
  </si>
  <si>
    <t>5*1,03 'Přepočtené koeficientem množství</t>
  </si>
  <si>
    <t>28615135</t>
  </si>
  <si>
    <t>trubka vodovodní tlaková PPR řada PN 16 D 25mm dl 4m</t>
  </si>
  <si>
    <t>292559460</t>
  </si>
  <si>
    <t>"ozn. - napojení na stáv. přívod vody z kuchyňky" 1*1,0</t>
  </si>
  <si>
    <t>"ozn. - napojení na stáv. stoupačku m.č. 109, 105*104" (2+2)*1,0</t>
  </si>
  <si>
    <t>722174022</t>
  </si>
  <si>
    <t>Potrubí z plastových trubek z polypropylenu PPR svařovaných polyfúzně PN 20 (SDR 6) D 20 x 3,4</t>
  </si>
  <si>
    <t>124032213</t>
  </si>
  <si>
    <t>https://podminky.urs.cz/item/CS_URS_2025_02/722174022</t>
  </si>
  <si>
    <t>v.č. D.1.2.1 - TPS, půdorys - kanalizace; v.č. D.1.2.2 - TPS, půdorys vodoinstalace</t>
  </si>
  <si>
    <t>"ozn. ST z kuchyňky do m.č. 111 pro připoj. kávovar" 1,0+6,0+1,7+0,5+3,5+0,8</t>
  </si>
  <si>
    <t>"ozn. ST m.č. 103,104,108" 2,8</t>
  </si>
  <si>
    <t>"ozn. ST m.č. 109" 1,0</t>
  </si>
  <si>
    <t>"ozn. ST+T m.č. 102,106,107,109" (2,7+0,7+1,5+1,5+0,7+0,7)*2</t>
  </si>
  <si>
    <t>722174023</t>
  </si>
  <si>
    <t>Potrubí z plastových trubek z polypropylenu PPR svařovaných polyfúzně PN 20 (SDR 6) D 25 x 4,2</t>
  </si>
  <si>
    <t>849756522</t>
  </si>
  <si>
    <t>https://podminky.urs.cz/item/CS_URS_2025_02/722174023</t>
  </si>
  <si>
    <t>"ozn. ST m.č. 104/108" 2,8</t>
  </si>
  <si>
    <t>"ozn. ST+T m.č. 105/104,108,105" (1,5+1,5)*2</t>
  </si>
  <si>
    <t>"ozn. ST+T m.č. 107" (1,5+0,5)*2</t>
  </si>
  <si>
    <t>722179191</t>
  </si>
  <si>
    <t>Příplatek k ceně rozvody vody z plastů za práce malého rozsahu na zakázce do 20 m rozvodu</t>
  </si>
  <si>
    <t>soubor</t>
  </si>
  <si>
    <t>-236777292</t>
  </si>
  <si>
    <t>https://podminky.urs.cz/item/CS_URS_2025_02/722179191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</si>
  <si>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</si>
  <si>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</si>
  <si>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-1487118653</t>
  </si>
  <si>
    <t>https://podminky.urs.cz/item/CS_URS_2025_02/722181231</t>
  </si>
  <si>
    <t>722181242</t>
  </si>
  <si>
    <t>Ochrana potrubí termoizolačními trubicemi z pěnového polyetylenu PE přilepenými v příčných a podélných spojích, tloušťky izolace přes 13 do 20 mm, vnitřního průměru izolace DN přes 22 do 45 mm</t>
  </si>
  <si>
    <t>1476365651</t>
  </si>
  <si>
    <t>https://podminky.urs.cz/item/CS_URS_2025_02/722181242</t>
  </si>
  <si>
    <t>722190401</t>
  </si>
  <si>
    <t>Zřízení přípojek na potrubí vyvedení a upevnění výpustek do DN 25</t>
  </si>
  <si>
    <t>1328750126</t>
  </si>
  <si>
    <t>https://podminky.urs.cz/item/CS_URS_2025_02/722190401</t>
  </si>
  <si>
    <t>1+2+3*1+1+2+1+2+1+1+2</t>
  </si>
  <si>
    <t>722220861</t>
  </si>
  <si>
    <t>Demontáž armatur závitových se dvěma závity do G 3/4</t>
  </si>
  <si>
    <t>2129399608</t>
  </si>
  <si>
    <t>https://podminky.urs.cz/item/CS_URS_2025_02/722220861</t>
  </si>
  <si>
    <t>722290226</t>
  </si>
  <si>
    <t>Zkoušky, proplach a desinfekce vodovodního potrubí zkoušky těsnosti vodovodního potrubí závitového do DN 50</t>
  </si>
  <si>
    <t>-1158481321</t>
  </si>
  <si>
    <t>https://podminky.urs.cz/item/CS_URS_2025_02/722290226</t>
  </si>
  <si>
    <t xml:space="preserve"> v.č. D.1.2.2 - TPS, půdorys vodoinstalace</t>
  </si>
  <si>
    <t>32,9+12,8+5,0</t>
  </si>
  <si>
    <t>722290234</t>
  </si>
  <si>
    <t>Zkoušky, proplach a desinfekce vodovodního potrubí proplach a desinfekce vodovodního potrubí do DN 80</t>
  </si>
  <si>
    <t>-685693762</t>
  </si>
  <si>
    <t>https://podminky.urs.cz/item/CS_URS_2025_02/722290234</t>
  </si>
  <si>
    <t>998722121</t>
  </si>
  <si>
    <t>Přesun hmot pro vnitřní vodovod stanovený z hmotnosti přesunovaného materiálu vodorovná dopravní vzdálenost do 50 m ruční (bez užití mechanizace) v objektech výšky do 6 m</t>
  </si>
  <si>
    <t>-1445093114</t>
  </si>
  <si>
    <t>https://podminky.urs.cz/item/CS_URS_2025_02/998722121</t>
  </si>
  <si>
    <t>725</t>
  </si>
  <si>
    <t>Zdravotechnika - zařizovací předměty</t>
  </si>
  <si>
    <t>725110811</t>
  </si>
  <si>
    <t>Demontáž klozetů splachovacích s nádrží nebo tlakovým splachovačem</t>
  </si>
  <si>
    <t>1431123587</t>
  </si>
  <si>
    <t>https://podminky.urs.cz/item/CS_URS_2025_02/725110811</t>
  </si>
  <si>
    <t>v.č. D.1.1.4 bourané konstrukce půdorys - Poznámka</t>
  </si>
  <si>
    <t>2+2+1</t>
  </si>
  <si>
    <t>725112022</t>
  </si>
  <si>
    <t>Zařízení záchodů klozety keramické závěsné na nosné stěny s hlubokým splachováním odpad vodorovný</t>
  </si>
  <si>
    <t>-659185013</t>
  </si>
  <si>
    <t>https://podminky.urs.cz/item/CS_URS_2025_02/725112022</t>
  </si>
  <si>
    <t>vč. sedátko klozetové duroplastové bílé antibakteriální</t>
  </si>
  <si>
    <t>"ozn. WC " 3</t>
  </si>
  <si>
    <t>725119125</t>
  </si>
  <si>
    <t>Zařízení záchodů montáž klozetových mís závěsných na nosné stěny</t>
  </si>
  <si>
    <t>-1509490701</t>
  </si>
  <si>
    <t>https://podminky.urs.cz/item/CS_URS_2025_02/725119125</t>
  </si>
  <si>
    <t>"ozn. WC1" 1</t>
  </si>
  <si>
    <t>64236051</t>
  </si>
  <si>
    <t>klozet keramický bílý závěsný hluboké splachování pro handicapované</t>
  </si>
  <si>
    <t>-221985350</t>
  </si>
  <si>
    <t>725121525</t>
  </si>
  <si>
    <t>Pisoárové záchodky keramické automatické s radarovým senzorem</t>
  </si>
  <si>
    <t>1655295527</t>
  </si>
  <si>
    <t>https://podminky.urs.cz/item/CS_URS_2025_02/725121525</t>
  </si>
  <si>
    <t>37422.R1</t>
  </si>
  <si>
    <t>napájecí zdroj pro napájení pisoárů, 230V/50Hz, výstup. napětí stab. 24V ss, výkon 25W, krytí IP 55</t>
  </si>
  <si>
    <t>-860784810</t>
  </si>
  <si>
    <t>"ozn. AS" 1</t>
  </si>
  <si>
    <t>725122817</t>
  </si>
  <si>
    <t>Demontáž pisoárů bez nádrže s rohovým ventilem s 1 záchodkem</t>
  </si>
  <si>
    <t>-1157680391</t>
  </si>
  <si>
    <t>https://podminky.urs.cz/item/CS_URS_2025_02/725122817</t>
  </si>
  <si>
    <t>725210821</t>
  </si>
  <si>
    <t>Demontáž umyvadel bez výtokových armatur umyvadel</t>
  </si>
  <si>
    <t>819890987</t>
  </si>
  <si>
    <t>https://podminky.urs.cz/item/CS_URS_2025_02/725210821</t>
  </si>
  <si>
    <t>725219102</t>
  </si>
  <si>
    <t>Umyvadla montáž umyvadel ostatních typů na šrouby</t>
  </si>
  <si>
    <t>132031121</t>
  </si>
  <si>
    <t>https://podminky.urs.cz/item/CS_URS_2025_02/725219102</t>
  </si>
  <si>
    <t>"ozn. UM" 2</t>
  </si>
  <si>
    <t>"ozn. UM1" 1</t>
  </si>
  <si>
    <t>642110.R</t>
  </si>
  <si>
    <t>umyvadlo keramické závěsné 1000x450x150mm, otvor pro baterii a s přepadem</t>
  </si>
  <si>
    <t>-2037183686</t>
  </si>
  <si>
    <t>Poznámka k položce:_x000d_
s povrchovou úpravou Jika Perla_x000d_
rozměry: 1000 x 450 x 150 mm_x000d_
s odkládací plochou po stranách_x000d_
otvor pro baterii_x000d_
s přepadem</t>
  </si>
  <si>
    <t>"ozn. UM (var. s odkládací plochou po obou stranách)" 2</t>
  </si>
  <si>
    <t>551613.R1</t>
  </si>
  <si>
    <t>sifon umyvadlový s přípojkou 5/4"- 32 chrom, mosaz, s výpustí click-clack</t>
  </si>
  <si>
    <t>69797847</t>
  </si>
  <si>
    <t>6421102.R</t>
  </si>
  <si>
    <t>bezbariérové umyvadlo 55x55 cm, s otvorem pro baterii, s přepadem, bílá</t>
  </si>
  <si>
    <t>145960361</t>
  </si>
  <si>
    <t>Poznámka k položce:_x000d_
bezbariérové umyvadlo 55x55 cm, s otvorem pro baterii, s přepadem, bílá</t>
  </si>
  <si>
    <t>6421102.R1</t>
  </si>
  <si>
    <t>sifon pro zdravotní umyvadlo</t>
  </si>
  <si>
    <t>1822396212</t>
  </si>
  <si>
    <t>725291669</t>
  </si>
  <si>
    <t>Montáž doplňků zařízení koupelen a záchodů madla invalidního krakorcového</t>
  </si>
  <si>
    <t>-1730353013</t>
  </si>
  <si>
    <t>https://podminky.urs.cz/item/CS_URS_2025_02/725291669</t>
  </si>
  <si>
    <t>55147104</t>
  </si>
  <si>
    <t>madlo invalidní krakorcové nerez mat 900mm</t>
  </si>
  <si>
    <t>-319796506</t>
  </si>
  <si>
    <t>725291670</t>
  </si>
  <si>
    <t>Montáž doplňků zařízení koupelen a záchodů madla invalidního krakorcového sklopného</t>
  </si>
  <si>
    <t>-1713317240</t>
  </si>
  <si>
    <t>https://podminky.urs.cz/item/CS_URS_2025_02/725291670</t>
  </si>
  <si>
    <t>55147117</t>
  </si>
  <si>
    <t>madlo invalidní krakorcové sklopné nerez mat 813mm</t>
  </si>
  <si>
    <t>-642496690</t>
  </si>
  <si>
    <t>725330820</t>
  </si>
  <si>
    <t>Demontáž výlevek bez výtokových armatur a bez nádrže a splachovacího potrubí diturvitových</t>
  </si>
  <si>
    <t>947073691</t>
  </si>
  <si>
    <t>https://podminky.urs.cz/item/CS_URS_2025_02/725330820</t>
  </si>
  <si>
    <t>725339111</t>
  </si>
  <si>
    <t>Výlevky montáž výlevky</t>
  </si>
  <si>
    <t>-821953077</t>
  </si>
  <si>
    <t>https://podminky.urs.cz/item/CS_URS_2025_02/725339111</t>
  </si>
  <si>
    <t>"ozn. VÝ" 1</t>
  </si>
  <si>
    <t>64271101</t>
  </si>
  <si>
    <t>výlevka keramická závěsná, 43x50 cm, bílá</t>
  </si>
  <si>
    <t>-1287301472</t>
  </si>
  <si>
    <t>725813111</t>
  </si>
  <si>
    <t>Ventily rohové bez připojovací trubičky nebo flexi hadičky G 1/2"</t>
  </si>
  <si>
    <t>-922566850</t>
  </si>
  <si>
    <t>https://podminky.urs.cz/item/CS_URS_2025_02/725813111</t>
  </si>
  <si>
    <t>"ozn. UM1" 2</t>
  </si>
  <si>
    <t>"ozn. VÝ" 2</t>
  </si>
  <si>
    <t>55190005</t>
  </si>
  <si>
    <t>flexi hadice ohebná k baterii D 8x12mm F 1/2"xM10 500mm</t>
  </si>
  <si>
    <t>863035365</t>
  </si>
  <si>
    <t>"ozn. UM" 2*2*0,4</t>
  </si>
  <si>
    <t>"ozn. UM1" 1*2*0,4</t>
  </si>
  <si>
    <t>55190003</t>
  </si>
  <si>
    <t>flexi hadice ohebná sanitární D 9x13mm FF 1/2" 500mm</t>
  </si>
  <si>
    <t>-1165750236</t>
  </si>
  <si>
    <t>"ozn. WC" 3*0,4</t>
  </si>
  <si>
    <t>"ozn. WC1" 1*0,4</t>
  </si>
  <si>
    <t>725820801</t>
  </si>
  <si>
    <t>Demontáž baterií nástěnných do G 3/4</t>
  </si>
  <si>
    <t>800232101</t>
  </si>
  <si>
    <t>https://podminky.urs.cz/item/CS_URS_2025_02/725820801</t>
  </si>
  <si>
    <t>725829131</t>
  </si>
  <si>
    <t>Baterie umyvadlové montáž ostatních typů stojánkových G 1/2"</t>
  </si>
  <si>
    <t>1747654587</t>
  </si>
  <si>
    <t>https://podminky.urs.cz/item/CS_URS_2025_02/725829131</t>
  </si>
  <si>
    <t>551456.R</t>
  </si>
  <si>
    <t>baterie umyvadlová stojánková páková s prodlouženou pákou (lékařská)</t>
  </si>
  <si>
    <t>-1059616330</t>
  </si>
  <si>
    <t>725839101</t>
  </si>
  <si>
    <t>Baterie vanové montáž ostatních typů nástěnných nebo stojánkových G 1/2"</t>
  </si>
  <si>
    <t>734725211</t>
  </si>
  <si>
    <t>https://podminky.urs.cz/item/CS_URS_2025_02/725839101</t>
  </si>
  <si>
    <t>5514492.R</t>
  </si>
  <si>
    <t>baterie vanová/umyvadlová páková, kulaté ústí 300 mm, nástěnná kombinovaná se sprchovou soupravou</t>
  </si>
  <si>
    <t>346879538</t>
  </si>
  <si>
    <t>725860811</t>
  </si>
  <si>
    <t>Demontáž zápachových uzávěrek pro zařizovací předměty jednoduchých</t>
  </si>
  <si>
    <t>-34962057</t>
  </si>
  <si>
    <t>https://podminky.urs.cz/item/CS_URS_2025_02/725860811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</si>
  <si>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</si>
  <si>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</si>
  <si>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221039710</t>
  </si>
  <si>
    <t>https://podminky.urs.cz/item/CS_URS_2025_02/998725121</t>
  </si>
  <si>
    <t>726</t>
  </si>
  <si>
    <t>Zdravotechnika - předstěnové instalace</t>
  </si>
  <si>
    <t>726131001</t>
  </si>
  <si>
    <t>Předstěnové instalační systémy do lehkých stěn s kovovou konstrukcí pro umyvadla stavební výšky do 1120 mm se stojánkovou baterií</t>
  </si>
  <si>
    <t>1737786641</t>
  </si>
  <si>
    <t>https://podminky.urs.cz/item/CS_URS_2025_02/726131001</t>
  </si>
  <si>
    <t>"ozn. UM" 1</t>
  </si>
  <si>
    <t>726131002</t>
  </si>
  <si>
    <t>Předstěnové instalační systémy do lehkých stěn s kovovou konstrukcí pro umyvadla stavební výšky do 1120 mm pro tělesně postižené</t>
  </si>
  <si>
    <t>604775475</t>
  </si>
  <si>
    <t>https://podminky.urs.cz/item/CS_URS_2025_02/726131002</t>
  </si>
  <si>
    <t>726131021</t>
  </si>
  <si>
    <t>Předstěnové instalační systémy do lehkých stěn s kovovou konstrukcí pro pisoáry stavební výška 1300 mm</t>
  </si>
  <si>
    <t>-2006269817</t>
  </si>
  <si>
    <t>https://podminky.urs.cz/item/CS_URS_2025_02/726131021</t>
  </si>
  <si>
    <t>726131041</t>
  </si>
  <si>
    <t>Předstěnové instalační systémy do lehkých stěn s kovovou konstrukcí pro závěsné klozety ovládání zepředu, stavební výšky 1120 mm</t>
  </si>
  <si>
    <t>-1334099020</t>
  </si>
  <si>
    <t>https://podminky.urs.cz/item/CS_URS_2025_02/726131041</t>
  </si>
  <si>
    <t>"ozn. WC" 3</t>
  </si>
  <si>
    <t>726131043</t>
  </si>
  <si>
    <t>Předstěnové instalační systémy do lehkých stěn s kovovou konstrukcí pro závěsné klozety ovládání zepředu, stavební výšky 1120 mm pro tělesně postižené</t>
  </si>
  <si>
    <t>1776791498</t>
  </si>
  <si>
    <t>https://podminky.urs.cz/item/CS_URS_2025_02/726131043</t>
  </si>
  <si>
    <t xml:space="preserve">speciál modul pro WC a invalidní madla, 112cm,  do sádrokartonu</t>
  </si>
  <si>
    <t>726131205.R</t>
  </si>
  <si>
    <t>Předstěnové instalační systémy do lehkých stěn s kovovou konstrukcí montáž ostatních typů výlevek</t>
  </si>
  <si>
    <t>-2073432770</t>
  </si>
  <si>
    <t>55231.R</t>
  </si>
  <si>
    <t>montážní rám s nádržkou pro výlevku s odpadem d90/110 a baterii</t>
  </si>
  <si>
    <t>1756012383</t>
  </si>
  <si>
    <t>998726131</t>
  </si>
  <si>
    <t>Přesun hmot pro instalační prefabrikáty stanovený z hmotnosti přesunovaného materiálu vodorovná dopravní vzdálenost do 50 m ruční (bez užití mechanizace) v objektech výšky do 6 m</t>
  </si>
  <si>
    <t>947265636</t>
  </si>
  <si>
    <t>https://podminky.urs.cz/item/CS_URS_2025_02/998726131</t>
  </si>
  <si>
    <t>733</t>
  </si>
  <si>
    <t>Ústřední vytápění - rozvodné potrubí</t>
  </si>
  <si>
    <t>733110806</t>
  </si>
  <si>
    <t>Demontáž potrubí z trubek ocelových závitových DN přes 15 do 32</t>
  </si>
  <si>
    <t>-2012295499</t>
  </si>
  <si>
    <t>https://podminky.urs.cz/item/CS_URS_2025_02/733110806</t>
  </si>
  <si>
    <t>v.č. D.1.2.3 - TPS, půdorys - vytápění</t>
  </si>
  <si>
    <t xml:space="preserve">"celkem 3x2 potrubí přeložení stoupacího potrubí do SDK příček (viz LEGENDA); 1x v 1.pp+1x pod stropem nad 1.np"  3*2*4,0</t>
  </si>
  <si>
    <t>733222102</t>
  </si>
  <si>
    <t>Potrubí z trubek měděných polotvrdých spojovaných měkkým pájením Ø 15/1</t>
  </si>
  <si>
    <t>-248626703</t>
  </si>
  <si>
    <t>https://podminky.urs.cz/item/CS_URS_2025_02/733222102</t>
  </si>
  <si>
    <t>"m.č. 110,111" (0,5+5,8+1,7+4,1+1,6+0,5)*2</t>
  </si>
  <si>
    <t>"m.č. 105/108,107" (1,0+0,5)*2</t>
  </si>
  <si>
    <t>"m.č. 102/103" 1,0*2</t>
  </si>
  <si>
    <t>733222103</t>
  </si>
  <si>
    <t>Potrubí z trubek měděných polotvrdých spojovaných měkkým pájením Ø 18/1</t>
  </si>
  <si>
    <t>1597763205</t>
  </si>
  <si>
    <t>https://podminky.urs.cz/item/CS_URS_2025_02/733222103</t>
  </si>
  <si>
    <t>"m.č. 105/104" (0,6+2*0,5)*2</t>
  </si>
  <si>
    <t>733222104</t>
  </si>
  <si>
    <t>Potrubí z trubek měděných polotvrdých spojovaných měkkým pájením Ø 22/1</t>
  </si>
  <si>
    <t>-1917158315</t>
  </si>
  <si>
    <t>https://podminky.urs.cz/item/CS_URS_2025_02/733222104</t>
  </si>
  <si>
    <t>"1.pp+m.č. 103" (1,1+0,7)*2*2</t>
  </si>
  <si>
    <t>"1.pp+m.č. 104" 1,1*2*2</t>
  </si>
  <si>
    <t>"1.pp+m.č. 106" 0,5*2*2</t>
  </si>
  <si>
    <t>733224222</t>
  </si>
  <si>
    <t>Potrubí z trubek měděných Příplatek k cenám za zhotovení přípojky z trubek měděných Ø 15/1</t>
  </si>
  <si>
    <t>408858320</t>
  </si>
  <si>
    <t>https://podminky.urs.cz/item/CS_URS_2025_02/733224222</t>
  </si>
  <si>
    <t>5*2</t>
  </si>
  <si>
    <t>733224223</t>
  </si>
  <si>
    <t>Potrubí z trubek měděných Příplatek k cenám za zhotovení přípojky z trubek měděných Ø 18/1</t>
  </si>
  <si>
    <t>-160237433</t>
  </si>
  <si>
    <t>https://podminky.urs.cz/item/CS_URS_2025_02/733224223</t>
  </si>
  <si>
    <t>2*2</t>
  </si>
  <si>
    <t>733291101</t>
  </si>
  <si>
    <t>Zkoušky těsnosti potrubí z trubek měděných Ø do 35/1,5</t>
  </si>
  <si>
    <t>-1995529024</t>
  </si>
  <si>
    <t>https://podminky.urs.cz/item/CS_URS_2025_02/733291101</t>
  </si>
  <si>
    <t>33,4+3,2+37,6</t>
  </si>
  <si>
    <t>733811221</t>
  </si>
  <si>
    <t>Ochrana potrubí termoizolačními trubicemi z pěnového polyetylenu PE přilepenými v příčných a podélných spojích, tloušťky izolace přes 6 do 9 mm, vnitřního průměru izolace DN do 22 mm</t>
  </si>
  <si>
    <t>-266475886</t>
  </si>
  <si>
    <t>https://podminky.urs.cz/item/CS_URS_2025_02/733811221</t>
  </si>
  <si>
    <t>998733121</t>
  </si>
  <si>
    <t>Přesun hmot pro rozvody potrubí stanovený z hmotnosti přesunovaného materiálu vodorovná dopravní vzdálenost do 50 m ruční (bez užití mechanizace) v objektech výšky do 6 m</t>
  </si>
  <si>
    <t>1234510098</t>
  </si>
  <si>
    <t>https://podminky.urs.cz/item/CS_URS_2025_02/998733121</t>
  </si>
  <si>
    <t>HZS2222</t>
  </si>
  <si>
    <t>Hodinové zúčtovací sazby profesí PSV provádění stavebních instalací topenář odborný</t>
  </si>
  <si>
    <t>-1690177079</t>
  </si>
  <si>
    <t>https://podminky.urs.cz/item/CS_URS_2025_02/HZS2222</t>
  </si>
  <si>
    <t xml:space="preserve">- rozpojení stáv. potrubí ÚT -  zamrazení  potrubí otopné soustavy (v místě odpojení) pro osazení uzavíracích šroubení a ost. armatur</t>
  </si>
  <si>
    <t>- osazení uzavíracích armatur na topné a zpětné potrubí (svěrná šroubení, t-kus, přechod ocel na Cu, a ost.)</t>
  </si>
  <si>
    <t xml:space="preserve">"celkem 3x2 potrubí přeložení stoupacího potrubí do SDK příček (viz LEGENDA); 1x v 1.pp+1x pod stropem nad 1.np - odhad časový fond"  32,0</t>
  </si>
  <si>
    <t>n.c. 733.1</t>
  </si>
  <si>
    <t>ostatní vodo-topo materiál tvarovky armatury k provedení napojení nových Cu rozvodů ÚT na stávající ocel stoupací potrubí</t>
  </si>
  <si>
    <t>1000291216</t>
  </si>
  <si>
    <t>- dodávka tvarovek a armatur na topné a zpětné potrubí (svěrná šroubení, t-kus, přechod ocel na Cu, a ost.)</t>
  </si>
  <si>
    <t>- celkem 3x2 potrubí přeložení stoupacího potrubí do SDK příček (viz LEGENDA); 1x v 1.pp+1x pod stropem nad 1.np</t>
  </si>
  <si>
    <t>"propojení 3x2 ocel potrubí na Cu nové potrubí 2x" 6*2</t>
  </si>
  <si>
    <t>734</t>
  </si>
  <si>
    <t>Ústřední vytápění - armatury</t>
  </si>
  <si>
    <t>734221682</t>
  </si>
  <si>
    <t>Ventily regulační závitové hlavice termostatické pro ovládání ventilů PN 10 do 110°C kapalinové otopných těles VK</t>
  </si>
  <si>
    <t>1567691765</t>
  </si>
  <si>
    <t>https://podminky.urs.cz/item/CS_URS_2025_02/734221682</t>
  </si>
  <si>
    <t>734261406</t>
  </si>
  <si>
    <t>Šroubení připojovací armatury radiátorů VK PN 10 do 110°C, regulační uzavíratelné přímé G 1/2 x 18</t>
  </si>
  <si>
    <t>1421274658</t>
  </si>
  <si>
    <t>https://podminky.urs.cz/item/CS_URS_2025_02/734261406</t>
  </si>
  <si>
    <t>998734121</t>
  </si>
  <si>
    <t>Přesun hmot pro armatury stanovený z hmotnosti přesunovaného materiálu vodorovná dopravní vzdálenost do 50 m ruční (bez užití mechanizace) v objektech výšky do 6 m</t>
  </si>
  <si>
    <t>1344157828</t>
  </si>
  <si>
    <t>https://podminky.urs.cz/item/CS_URS_2025_02/998734121</t>
  </si>
  <si>
    <t>735</t>
  </si>
  <si>
    <t>Ústřední vytápění - otopná tělesa</t>
  </si>
  <si>
    <t>735152672</t>
  </si>
  <si>
    <t>Otopná tělesa panelová VK třídesková PN 1,0 MPa, T do 110°C se třemi přídavnými přestupními plochami výšky tělesa 600 mm stavební délky / výkonu 500 mm / 1230 W</t>
  </si>
  <si>
    <t>-1319658764</t>
  </si>
  <si>
    <t>https://podminky.urs.cz/item/CS_URS_2025_02/735152672</t>
  </si>
  <si>
    <t>"m.č. 104,108" 1+1</t>
  </si>
  <si>
    <t>735152674</t>
  </si>
  <si>
    <t>Otopná tělesa panelová VK třídesková PN 1,0 MPa, T do 110°C se třemi přídavnými přestupními plochami výšky tělesa 600 mm stavební délky / výkonu 700 mm / 1684 W</t>
  </si>
  <si>
    <t>47958498</t>
  </si>
  <si>
    <t>https://podminky.urs.cz/item/CS_URS_2025_02/735152674</t>
  </si>
  <si>
    <t>"m.č. 103,106" 1+1</t>
  </si>
  <si>
    <t>735152677</t>
  </si>
  <si>
    <t>Otopná tělesa panelová VK třídesková PN 1,0 MPa, T do 110°C se třemi přídavnými přestupními plochami výšky tělesa 600 mm stavební délky / výkonu 1000 mm / 2406 W</t>
  </si>
  <si>
    <t>-1981908888</t>
  </si>
  <si>
    <t>https://podminky.urs.cz/item/CS_URS_2025_02/735152677</t>
  </si>
  <si>
    <t>"m.č. 102" 1</t>
  </si>
  <si>
    <t>735152681</t>
  </si>
  <si>
    <t>Otopná tělesa panelová VK třídesková PN 1,0 MPa, T do 110°C se třemi přídavnými přestupními plochami výšky tělesa 600 mm stavební délky / výkonu 1600 mm / 3850 W</t>
  </si>
  <si>
    <t>-1879328713</t>
  </si>
  <si>
    <t>https://podminky.urs.cz/item/CS_URS_2025_02/735152681</t>
  </si>
  <si>
    <t>"m.č. 110,111" 1+1</t>
  </si>
  <si>
    <t>998735121</t>
  </si>
  <si>
    <t>Přesun hmot pro otopná tělesa stanovený z hmotnosti přesunovaného materiálu vodorovná dopravní vzdálenost do 50 m ruční (bez užití mechanizace) v objektech výšky do 6 m</t>
  </si>
  <si>
    <t>-1906819035</t>
  </si>
  <si>
    <t>https://podminky.urs.cz/item/CS_URS_2025_02/998735121</t>
  </si>
  <si>
    <t>741</t>
  </si>
  <si>
    <t>Elektroinstalace - silnoproud</t>
  </si>
  <si>
    <t>741112061</t>
  </si>
  <si>
    <t>Montáž krabic elektroinstalačních bez napojení na trubky a lišty, demontáže a montáže víčka a přístroje přístrojových zapuštěných plastových kruhových</t>
  </si>
  <si>
    <t>-1836215319</t>
  </si>
  <si>
    <t>https://podminky.urs.cz/item/CS_URS_2025_02/741112061</t>
  </si>
  <si>
    <t>"ozn. dvojzásuvka"3+3</t>
  </si>
  <si>
    <t>"ozn. spinač IP20" 2</t>
  </si>
  <si>
    <t>34571451</t>
  </si>
  <si>
    <t>krabice pod omítku PVC přístrojová kruhová D 70mm hluboká</t>
  </si>
  <si>
    <t>-964713760</t>
  </si>
  <si>
    <t>"ozn. dvojzásuvka" 3+3</t>
  </si>
  <si>
    <t>741112062</t>
  </si>
  <si>
    <t>Montáž krabic elektroinstalačních bez napojení na trubky a lišty, demontáže a montáže víčka a přístroje přístrojových zapuštěných plastových kruhových pro sádrokartonové příčky</t>
  </si>
  <si>
    <t>-754755865</t>
  </si>
  <si>
    <t>https://podminky.urs.cz/item/CS_URS_2025_02/741112062</t>
  </si>
  <si>
    <t>"ozn. zásuvka" 2</t>
  </si>
  <si>
    <t>"ozn. dvojzásuvka"3+1</t>
  </si>
  <si>
    <t>"ozn. spinač IP44" 2</t>
  </si>
  <si>
    <t>34571465</t>
  </si>
  <si>
    <t>krabice do dutých stěn PVC přístrojová kruhová D 70mm hluboká</t>
  </si>
  <si>
    <t>137170025</t>
  </si>
  <si>
    <t>741112102</t>
  </si>
  <si>
    <t>Montáž krabic elektroinstalačních bez napojení na trubky a lišty, demontáže a montáže víčka a přístroje rozvodek se zapojením vodičů na svorkovnici zapuštěných plastových kruhových pro sádrokartonové příčky s montáží svorkovnic</t>
  </si>
  <si>
    <t>-1124015832</t>
  </si>
  <si>
    <t>https://podminky.urs.cz/item/CS_URS_2025_02/741112102</t>
  </si>
  <si>
    <t>"ozn. 10x st. ved." 10</t>
  </si>
  <si>
    <t>34571471</t>
  </si>
  <si>
    <t>krabice do dutých stěn PVC odbočná kruhová D 100mm s víčkem</t>
  </si>
  <si>
    <t>1720817709</t>
  </si>
  <si>
    <t>"ozn. 10x st. ved."10</t>
  </si>
  <si>
    <t>34562691</t>
  </si>
  <si>
    <t>svorkovnice krabicová šroubovací čtyřpólová pro 4x4 vodiče 1,5-4,0mm2, 500V</t>
  </si>
  <si>
    <t>1117054515</t>
  </si>
  <si>
    <t>741120201</t>
  </si>
  <si>
    <t>Montáž vodičů izolovaných měděných bez ukončení uložených volně plných a laněných s PVC pláštěm, bezhalogenových, ohniodolných (např. CY, CHAH-V) průřezu žíly 1,5 až 16 mm2</t>
  </si>
  <si>
    <t>-1326047148</t>
  </si>
  <si>
    <t>https://podminky.urs.cz/item/CS_URS_2025_02/741120201</t>
  </si>
  <si>
    <t>34141027</t>
  </si>
  <si>
    <t>vodič propojovací flexibilní jádro Cu lanované izolace PVC 450/750V (H07V-K) 1x6mm2</t>
  </si>
  <si>
    <t>1690186724</t>
  </si>
  <si>
    <t>50*1,15 'Přepočtené koeficientem množství</t>
  </si>
  <si>
    <t>741122211</t>
  </si>
  <si>
    <t>Montáž kabelů měděných bez ukončení uložených volně nebo v liště plných kulatých (např. CYKY) počtu a průřezu žil 3x1,5 až 6 mm2</t>
  </si>
  <si>
    <t>997768952</t>
  </si>
  <si>
    <t>https://podminky.urs.cz/item/CS_URS_2025_02/741122211</t>
  </si>
  <si>
    <t>150,0</t>
  </si>
  <si>
    <t>200,0</t>
  </si>
  <si>
    <t>741122611</t>
  </si>
  <si>
    <t>Montáž kabelů měděných bez ukončení uložených pevně plných kulatých nebo bezhalogenových (např. CYKY) počtu a průřezu žil 3x1,5 až 6 mm2</t>
  </si>
  <si>
    <t>-1618810083</t>
  </si>
  <si>
    <t>https://podminky.urs.cz/item/CS_URS_2025_02/741122611</t>
  </si>
  <si>
    <t>50,0</t>
  </si>
  <si>
    <t>34111030</t>
  </si>
  <si>
    <t>kabel instalační jádro Cu plné izolace PVC plášť PVC 450/750V (CYKY) 3x1,5mm2</t>
  </si>
  <si>
    <t>1381548778</t>
  </si>
  <si>
    <t>200</t>
  </si>
  <si>
    <t>200*1,15 'Přepočtené koeficientem množství</t>
  </si>
  <si>
    <t>34111036</t>
  </si>
  <si>
    <t>kabel instalační jádro Cu plné izolace PVC plášť PVC 450/750V (CYKY) 3x2,5mm2</t>
  </si>
  <si>
    <t>1451178726</t>
  </si>
  <si>
    <t>741124701</t>
  </si>
  <si>
    <t>Montáž kabelů měděných ovládacích bez ukončení uložených volně stíněných ovládacích s plným jádrem (např. JYTY) počtu a průměru žil 2 až 19x0,8 mm2</t>
  </si>
  <si>
    <t>34799094</t>
  </si>
  <si>
    <t>https://podminky.urs.cz/item/CS_URS_2025_02/741124701</t>
  </si>
  <si>
    <t>34113141</t>
  </si>
  <si>
    <t>kabel ovládací průmyslový stíněný laminovanou Al fólií s příložným Cu drátem jádro Cu plné izolace PVC plášť PVC 225V (JE-Y(St)Y...Bd) 4x2x0,80mm2</t>
  </si>
  <si>
    <t>1301477764</t>
  </si>
  <si>
    <t>741130021</t>
  </si>
  <si>
    <t>Ukončení vodičů izolovaných s označením a zapojením na svorkovnici s otevřením a uzavřením krytu, průřezu žíly do 2,5 mm2</t>
  </si>
  <si>
    <t>-217762391</t>
  </si>
  <si>
    <t>https://podminky.urs.cz/item/CS_URS_2025_02/741130021</t>
  </si>
  <si>
    <t>741310101</t>
  </si>
  <si>
    <t>Montáž spínačů jedno nebo dvoupólových polozapuštěných nebo zapuštěných se zapojením vodičů bezšroubové připojení spínačů, řazení 1-jednopólových</t>
  </si>
  <si>
    <t>-966528377</t>
  </si>
  <si>
    <t>https://podminky.urs.cz/item/CS_URS_2025_02/741310101</t>
  </si>
  <si>
    <t>"m.č. 105" 1</t>
  </si>
  <si>
    <t>"m.č. 109" 1</t>
  </si>
  <si>
    <t>"m.č. 101"2</t>
  </si>
  <si>
    <t>"m.č. 1110,111" 2</t>
  </si>
  <si>
    <t>741310201</t>
  </si>
  <si>
    <t>Montáž spínačů jedno nebo dvoupólových polozapuštěných nebo zapuštěných se zapojením vodičů šroubové připojení, pro prostředí normální spínačů, řazení 1-jednopólových</t>
  </si>
  <si>
    <t>1388961429</t>
  </si>
  <si>
    <t>https://podminky.urs.cz/item/CS_URS_2025_02/741310201</t>
  </si>
  <si>
    <t>34535008</t>
  </si>
  <si>
    <t>ovládač zapínací kompletní, zápustný, řazení 1/0, šroubové svorky</t>
  </si>
  <si>
    <t>-817827788</t>
  </si>
  <si>
    <t>741310251</t>
  </si>
  <si>
    <t>Montáž spínačů jedno nebo dvoupólových polozapuštěných nebo zapuštěných se zapojením vodičů šroubové připojení, pro prostředí venkovní nebo mokré spínačů, řazení 1-jednopólových</t>
  </si>
  <si>
    <t>-1248520178</t>
  </si>
  <si>
    <t>https://podminky.urs.cz/item/CS_URS_2025_02/741310251</t>
  </si>
  <si>
    <t>34535025</t>
  </si>
  <si>
    <t>přístroj spínače zapuštěného jednopólového, s krytem, řazení 1, IP44, šroubové svorky</t>
  </si>
  <si>
    <t>-154083198</t>
  </si>
  <si>
    <t>34539059</t>
  </si>
  <si>
    <t>rámeček jednonásobný</t>
  </si>
  <si>
    <t>348554566</t>
  </si>
  <si>
    <t>741311003</t>
  </si>
  <si>
    <t>Montáž spínačů speciálních se zapojením vodičů čidla pohybu vestavného</t>
  </si>
  <si>
    <t>-1965009805</t>
  </si>
  <si>
    <t>https://podminky.urs.cz/item/CS_URS_2025_02/741311003</t>
  </si>
  <si>
    <t>4046101.R</t>
  </si>
  <si>
    <t xml:space="preserve">detektor pohybu stropní, spínač pro automatické ovládání ventilace </t>
  </si>
  <si>
    <t>-171146211</t>
  </si>
  <si>
    <t>"ozn. čidlo VZT " 2</t>
  </si>
  <si>
    <t>4046101.R1</t>
  </si>
  <si>
    <t>detektor pohybu stropní, spínač pro automatické ovládání osvětlení WC</t>
  </si>
  <si>
    <t>-1533573918</t>
  </si>
  <si>
    <t xml:space="preserve">Poznámka k položce:_x000d_
40461016..._x000d_
</t>
  </si>
  <si>
    <t>"ozn. infrapasivní spínač..." 3</t>
  </si>
  <si>
    <t>4046105.R</t>
  </si>
  <si>
    <t xml:space="preserve">detektor přítomnosti osob, stropní, 10A, 230V </t>
  </si>
  <si>
    <t>-551615752</t>
  </si>
  <si>
    <t>"ozn. detektor přítomnosti osob" 3</t>
  </si>
  <si>
    <t>119</t>
  </si>
  <si>
    <t>741313041</t>
  </si>
  <si>
    <t>Montáž zásuvek domovních se zapojením vodičů šroubové připojení polozapuštěných nebo zapuštěných 10/16 A, provedení 2P + PE</t>
  </si>
  <si>
    <t>-593633887</t>
  </si>
  <si>
    <t>https://podminky.urs.cz/item/CS_URS_2025_02/741313041</t>
  </si>
  <si>
    <t>"ozn. zásuvka IP 44" 2</t>
  </si>
  <si>
    <t>120</t>
  </si>
  <si>
    <t>34555230</t>
  </si>
  <si>
    <t>zásuvka zápustná jednonásobná s clonkami, víčkem, rámečkem, s drápky, IP44, šroubové svorky</t>
  </si>
  <si>
    <t>-490548473</t>
  </si>
  <si>
    <t>121</t>
  </si>
  <si>
    <t>741313043</t>
  </si>
  <si>
    <t>Montáž zásuvek domovních se zapojením vodičů šroubové připojení polozapuštěných nebo zapuštěných 10/16 A, provedení 2x (2P + PE) dvojnásobná</t>
  </si>
  <si>
    <t>211212356</t>
  </si>
  <si>
    <t>https://podminky.urs.cz/item/CS_URS_2025_02/741313043</t>
  </si>
  <si>
    <t>"ozn. dvojzásuvka" 3+1+3+3</t>
  </si>
  <si>
    <t>122</t>
  </si>
  <si>
    <t>34555201</t>
  </si>
  <si>
    <t>zásuvka zápustná dvojnásobná chráněná, šroubové svorky</t>
  </si>
  <si>
    <t>-1219110134</t>
  </si>
  <si>
    <t>"ozn. dvojzásuvka" 1+3+3</t>
  </si>
  <si>
    <t>123</t>
  </si>
  <si>
    <t>741313234</t>
  </si>
  <si>
    <t>Montáž zásuvek průmyslových se zapojením vodičů nástěnných, provedení IP 44 2P+PE dvojnásobná 16 A</t>
  </si>
  <si>
    <t>1074145067</t>
  </si>
  <si>
    <t>https://podminky.urs.cz/item/CS_URS_2025_02/741313234</t>
  </si>
  <si>
    <t>"ozn. dvojzásuvka" 3</t>
  </si>
  <si>
    <t>124</t>
  </si>
  <si>
    <t>34555225</t>
  </si>
  <si>
    <t>zásuvka nástěnná dvojnásobná, IP44, šroubové svorky</t>
  </si>
  <si>
    <t>1944709099</t>
  </si>
  <si>
    <t>125</t>
  </si>
  <si>
    <t>741320101</t>
  </si>
  <si>
    <t>Montáž jističů se zapojením vodičů jednopólových nn do 25 A bez krytu</t>
  </si>
  <si>
    <t>-1558585406</t>
  </si>
  <si>
    <t>https://podminky.urs.cz/item/CS_URS_2025_02/741320101</t>
  </si>
  <si>
    <t>126</t>
  </si>
  <si>
    <t>35822109</t>
  </si>
  <si>
    <t>jistič 1-pólový 10A vypínací charakteristika B vypínací schopnost 10 kA</t>
  </si>
  <si>
    <t>-2146601501</t>
  </si>
  <si>
    <t>127</t>
  </si>
  <si>
    <t>35822111</t>
  </si>
  <si>
    <t>jistič 1-pólový 16 A vypínací charakteristika B vypínací schopnost 10 kA</t>
  </si>
  <si>
    <t>1439347962</t>
  </si>
  <si>
    <t>128</t>
  </si>
  <si>
    <t>741321031</t>
  </si>
  <si>
    <t>Montáž proudových chráničů se zapojením vodičů čtyřpólových nn do 25 A bez krytu</t>
  </si>
  <si>
    <t>1738810752</t>
  </si>
  <si>
    <t>https://podminky.urs.cz/item/CS_URS_2025_02/741321031</t>
  </si>
  <si>
    <t>129</t>
  </si>
  <si>
    <t>35889206</t>
  </si>
  <si>
    <t>chránič proudový 4pólový 25A pracovního proudu 0,03A</t>
  </si>
  <si>
    <t>-1415285518</t>
  </si>
  <si>
    <t>130</t>
  </si>
  <si>
    <t>741370002</t>
  </si>
  <si>
    <t>Montáž svítidel žárovkových se zapojením vodičů bytových nebo společenských místností stropních přisazených 1 zdroj se sklem</t>
  </si>
  <si>
    <t>-570787161</t>
  </si>
  <si>
    <t>https://podminky.urs.cz/item/CS_URS_2025_02/741370002</t>
  </si>
  <si>
    <t>131</t>
  </si>
  <si>
    <t>348250.R1</t>
  </si>
  <si>
    <t xml:space="preserve">bodové osvětlení - 1xGU10/30W/230V, černá barva, rozměry 8,4×8 cm, vč. LED zdroje </t>
  </si>
  <si>
    <t>-422025616</t>
  </si>
  <si>
    <t>132</t>
  </si>
  <si>
    <t>74137003.R</t>
  </si>
  <si>
    <t>Montáž svítidel se zapojením vodičů nástěnných přisazených 2 zdroje nouzové</t>
  </si>
  <si>
    <t>-38677714</t>
  </si>
  <si>
    <t>pozn. svitidlo bude shdné se svítidly nad vstupem do budovy A!</t>
  </si>
  <si>
    <t>"m.č. 101" 1</t>
  </si>
  <si>
    <t>133</t>
  </si>
  <si>
    <t>34835012</t>
  </si>
  <si>
    <t>svítidlo LED nouzové přisazené baterie 3h</t>
  </si>
  <si>
    <t>63481870</t>
  </si>
  <si>
    <t>134</t>
  </si>
  <si>
    <t>741372112</t>
  </si>
  <si>
    <t>Montáž svítidel s integrovaným zdrojem LED se zapojením vodičů interiérových vestavných stropních panelových hranatých nebo kruhových, plochy přes 0,09 do 0,36 m2</t>
  </si>
  <si>
    <t>-324527468</t>
  </si>
  <si>
    <t>https://podminky.urs.cz/item/CS_URS_2025_02/741372112</t>
  </si>
  <si>
    <t>"m.č. 101" 3</t>
  </si>
  <si>
    <t>"m.č. 110" 6+5</t>
  </si>
  <si>
    <t>"m.č. 111" 4</t>
  </si>
  <si>
    <t>135</t>
  </si>
  <si>
    <t>3482501.R1</t>
  </si>
  <si>
    <t>svítidlo vestavné stropní panelové čtvercové/obdélníkové 0,09-0,36m2 2200-5000lm - LED 50W/230V/4250lm</t>
  </si>
  <si>
    <t>-68687127</t>
  </si>
  <si>
    <t>136</t>
  </si>
  <si>
    <t>741810001</t>
  </si>
  <si>
    <t>Zkoušky a prohlídky elektrických rozvodů a zařízení celková prohlídka a vyhotovení revizní zprávy pro objem montážních prací do 100 tis. Kč</t>
  </si>
  <si>
    <t>1616717341</t>
  </si>
  <si>
    <t>https://podminky.urs.cz/item/CS_URS_2025_02/741810001</t>
  </si>
  <si>
    <t>137</t>
  </si>
  <si>
    <t>HZS2232</t>
  </si>
  <si>
    <t>Hodinové zúčtovací sazby profesí PSV provádění stavebních instalací elektrikář odborný</t>
  </si>
  <si>
    <t>-347296590</t>
  </si>
  <si>
    <t>https://podminky.urs.cz/item/CS_URS_2025_02/HZS2232</t>
  </si>
  <si>
    <t>138</t>
  </si>
  <si>
    <t>013254000</t>
  </si>
  <si>
    <t>Dokumentace skutečného provedení elektroinstalace</t>
  </si>
  <si>
    <t>-1359252730</t>
  </si>
  <si>
    <t>https://podminky.urs.cz/item/CS_URS_2025_02/013254000</t>
  </si>
  <si>
    <t>dokumentace skutečného provedení elektroinstalace v min. rozsahu:</t>
  </si>
  <si>
    <t>- půdorys se zákresem tras okruhů kabelových vedení nn, umístění svítidel, zásuvek, spinačů</t>
  </si>
  <si>
    <t>- schématický zákres jistících prvků v RS1 s označením kabelových tras pro wc, chodbu, šatnu</t>
  </si>
  <si>
    <t>742</t>
  </si>
  <si>
    <t>Elektroinstalace - slaboproud</t>
  </si>
  <si>
    <t>139</t>
  </si>
  <si>
    <t>n.c. 01</t>
  </si>
  <si>
    <t>Samostatný rozpočet specialisty - přeložení kabelových tras (vestibul) a přeložení zdroje pro docházkový systém</t>
  </si>
  <si>
    <t>1509136496</t>
  </si>
  <si>
    <t>140</t>
  </si>
  <si>
    <t>n.c. 02</t>
  </si>
  <si>
    <t>Samostatný rozpočet specialisty - úpravy prostor před zasedací místností - SLP</t>
  </si>
  <si>
    <t>1123345446</t>
  </si>
  <si>
    <t>742.x</t>
  </si>
  <si>
    <t>Elektroinstalace - slaboproud - systém signal. nouzov. volání (SSNV)</t>
  </si>
  <si>
    <t>141</t>
  </si>
  <si>
    <t>742110041</t>
  </si>
  <si>
    <t>Montáž lišt elektroinstalačních vkládacích</t>
  </si>
  <si>
    <t>-1330645428</t>
  </si>
  <si>
    <t>https://podminky.urs.cz/item/CS_URS_2025_02/742110041</t>
  </si>
  <si>
    <t>142</t>
  </si>
  <si>
    <t>34571003</t>
  </si>
  <si>
    <t>lišta elektroinstalační hranatá PVC 17x17mm</t>
  </si>
  <si>
    <t>745521656</t>
  </si>
  <si>
    <t>20*1,05 'Přepočtené koeficientem množství</t>
  </si>
  <si>
    <t>143</t>
  </si>
  <si>
    <t>-1955907015</t>
  </si>
  <si>
    <t>144</t>
  </si>
  <si>
    <t>1523713013</t>
  </si>
  <si>
    <t>145</t>
  </si>
  <si>
    <t>741112071</t>
  </si>
  <si>
    <t>Montáž krabic elektroinstalačních bez napojení na trubky a lišty, demontáže a montáže víčka a přístroje přístrojových lištových plastových jednoduchých</t>
  </si>
  <si>
    <t>-1317995113</t>
  </si>
  <si>
    <t>https://podminky.urs.cz/item/CS_URS_2025_02/741112071</t>
  </si>
  <si>
    <t>146</t>
  </si>
  <si>
    <t>34571476</t>
  </si>
  <si>
    <t>krabice lištová PVC přístrojová čtvercová 80x80mm hluboká</t>
  </si>
  <si>
    <t>-40055113</t>
  </si>
  <si>
    <t>147</t>
  </si>
  <si>
    <t>742350001</t>
  </si>
  <si>
    <t>Montáž zařízení pro tělesně postižené signalizačního světla s akustickou signalizací</t>
  </si>
  <si>
    <t>775482415</t>
  </si>
  <si>
    <t>https://podminky.urs.cz/item/CS_URS_2025_02/742350001</t>
  </si>
  <si>
    <t>148</t>
  </si>
  <si>
    <t>404640.R1</t>
  </si>
  <si>
    <t>světelná signalizace - alarm akustický a optický (pro signalizační systém), alpská bílá,</t>
  </si>
  <si>
    <t>-1356777718</t>
  </si>
  <si>
    <t>149</t>
  </si>
  <si>
    <t>404640.R2</t>
  </si>
  <si>
    <t>světelná signalizace - modul kontrolní s alarmem (pro signalizační systém), alpská bílá,</t>
  </si>
  <si>
    <t>1024192609</t>
  </si>
  <si>
    <t>150</t>
  </si>
  <si>
    <t>742350002</t>
  </si>
  <si>
    <t>Montáž zařízení pro tělesně postižené potvrzovacího tlačítka</t>
  </si>
  <si>
    <t>-681918429</t>
  </si>
  <si>
    <t>https://podminky.urs.cz/item/CS_URS_2025_02/742350002</t>
  </si>
  <si>
    <t>151</t>
  </si>
  <si>
    <t>404670.R1</t>
  </si>
  <si>
    <t xml:space="preserve">modul kontrolní s resetovacím tlačítkem (pro signalizační systém) </t>
  </si>
  <si>
    <t>-1264785257</t>
  </si>
  <si>
    <t>152</t>
  </si>
  <si>
    <t>742350003</t>
  </si>
  <si>
    <t>Montáž zařízení pro tělesně postižené volacího tlačítka do výšky 900 mm a táhla do výšky 150 mm</t>
  </si>
  <si>
    <t>-2131116992</t>
  </si>
  <si>
    <t>https://podminky.urs.cz/item/CS_URS_2025_02/742350003</t>
  </si>
  <si>
    <t>153</t>
  </si>
  <si>
    <t>404670.R2</t>
  </si>
  <si>
    <t xml:space="preserve">tlačítko signální tahové (pro signalizační systém), alpská bílá, </t>
  </si>
  <si>
    <t>-2256355</t>
  </si>
  <si>
    <t>154</t>
  </si>
  <si>
    <t>404670.R3</t>
  </si>
  <si>
    <t>tlačítko signální, jednonásobné, zapínací, alpská bílá, (pro signalizační systém), se zapínacím kontaktem</t>
  </si>
  <si>
    <t>-1631600082</t>
  </si>
  <si>
    <t>155</t>
  </si>
  <si>
    <t>742350004</t>
  </si>
  <si>
    <t>Montáž zařízení pro tělesně postižené napájecího zdroje 24 V</t>
  </si>
  <si>
    <t>9164124</t>
  </si>
  <si>
    <t>https://podminky.urs.cz/item/CS_URS_2025_02/742350004</t>
  </si>
  <si>
    <t>156</t>
  </si>
  <si>
    <t>404630.R1</t>
  </si>
  <si>
    <t>napájecí zdroj pro signalizační moduly, sek. napětí: 15 V. 2 V·A, 230 V AC.</t>
  </si>
  <si>
    <t>2044542672</t>
  </si>
  <si>
    <t>157</t>
  </si>
  <si>
    <t>-1382075851</t>
  </si>
  <si>
    <t xml:space="preserve">ostatní elektroinstalační práce, jinde neuvedené,  pro kompletní provedení systému (SSNV) a uvedení do provozu </t>
  </si>
  <si>
    <t>158</t>
  </si>
  <si>
    <t>685521924</t>
  </si>
  <si>
    <t>Poznámka k položce:_x000d_
zednické práce, pokud není uvedeno jinak: např. vysekání rýh, kapes, nik a vyvrtání otvorů, osazení kotevních prvků</t>
  </si>
  <si>
    <t>zednické práce pro systém (SSNV), pokud není uvedeno jinak: např. vysekání rýh, kapes, nik a vyvrtání otvorů/prostupů, osazení kotevních prvků</t>
  </si>
  <si>
    <t>5,0</t>
  </si>
  <si>
    <t>751</t>
  </si>
  <si>
    <t>Vzduchotechnika</t>
  </si>
  <si>
    <t>159</t>
  </si>
  <si>
    <t>751122092</t>
  </si>
  <si>
    <t>Montáž ventilátoru radiálního nízkotlakého potrubního základního do kruhového potrubí, průměru přes 100 do 200 mm</t>
  </si>
  <si>
    <t>1658717373</t>
  </si>
  <si>
    <t>https://podminky.urs.cz/item/CS_URS_2025_02/751122092</t>
  </si>
  <si>
    <t>160</t>
  </si>
  <si>
    <t>42914543</t>
  </si>
  <si>
    <t>ventilátor radiální potrubní ocelový IP44 výkon 60-110W D 160mm</t>
  </si>
  <si>
    <t>-1075787407</t>
  </si>
  <si>
    <t>161</t>
  </si>
  <si>
    <t>751322012</t>
  </si>
  <si>
    <t>Montáž talířových ventilů, anemostatů, dýz talířového ventilu, průměru přes 100 do 200 mm</t>
  </si>
  <si>
    <t>1231372269</t>
  </si>
  <si>
    <t>https://podminky.urs.cz/item/CS_URS_2025_02/751322012</t>
  </si>
  <si>
    <t>"ozn. VZT 1, VZT2" 2*5</t>
  </si>
  <si>
    <t>162</t>
  </si>
  <si>
    <t>42972202</t>
  </si>
  <si>
    <t>ventil talířový pro přívod a odvod vzduchu plastový D 125mm</t>
  </si>
  <si>
    <t>-1237977906</t>
  </si>
  <si>
    <t>163</t>
  </si>
  <si>
    <t>751344112</t>
  </si>
  <si>
    <t>Montáž tlumičů hluku pro kruhové potrubí, průměru přes 100 do 200 mm</t>
  </si>
  <si>
    <t>-2145289782</t>
  </si>
  <si>
    <t>https://podminky.urs.cz/item/CS_URS_2025_02/751344112</t>
  </si>
  <si>
    <t>164</t>
  </si>
  <si>
    <t>42976204</t>
  </si>
  <si>
    <t>tlumič hluku kruhový Pz, D 160mm, l=500mm</t>
  </si>
  <si>
    <t>437579950</t>
  </si>
  <si>
    <t>165</t>
  </si>
  <si>
    <t>751398012</t>
  </si>
  <si>
    <t>Montáž ostatních zařízení větrací mřížky na kruhové potrubí, průměru přes 100 do 200 mm</t>
  </si>
  <si>
    <t>435141666</t>
  </si>
  <si>
    <t>https://podminky.urs.cz/item/CS_URS_2025_02/751398012</t>
  </si>
  <si>
    <t>166</t>
  </si>
  <si>
    <t>42972913</t>
  </si>
  <si>
    <t>žaluzie protidešťová s pevnými lamelami, pozink, pro potrubí 160x160mm</t>
  </si>
  <si>
    <t>90309050</t>
  </si>
  <si>
    <t>167</t>
  </si>
  <si>
    <t>751398102</t>
  </si>
  <si>
    <t>Montáž ostatních zařízení uzavírací klapky do kruhového potrubí bez příruby, průměru přes 100 do 200 mm</t>
  </si>
  <si>
    <t>1319598402</t>
  </si>
  <si>
    <t>https://podminky.urs.cz/item/CS_URS_2025_02/751398102</t>
  </si>
  <si>
    <t>168</t>
  </si>
  <si>
    <t>42981004</t>
  </si>
  <si>
    <t>klapka kruhová regulační Pz D 160mm</t>
  </si>
  <si>
    <t>105691270</t>
  </si>
  <si>
    <t>169</t>
  </si>
  <si>
    <t>751511182</t>
  </si>
  <si>
    <t>Montáž potrubí plechového skupiny I kruhového bez příruby tloušťky plechu 0,6 mm, průměru přes 100 do 200 mm</t>
  </si>
  <si>
    <t>-581902769</t>
  </si>
  <si>
    <t>https://podminky.urs.cz/item/CS_URS_2025_02/751511182</t>
  </si>
  <si>
    <t>"ozn. VZT 1, VZT2" 2*5,0</t>
  </si>
  <si>
    <t>170</t>
  </si>
  <si>
    <t>42981099</t>
  </si>
  <si>
    <t>trouba spirálně vinutá Pz D 160mm, l=3000mm</t>
  </si>
  <si>
    <t>545478073</t>
  </si>
  <si>
    <t>"ozn. VZT 1, VZT2" 2*6,0</t>
  </si>
  <si>
    <t>12*1,2 'Přepočtené koeficientem množství</t>
  </si>
  <si>
    <t>171</t>
  </si>
  <si>
    <t>42975102</t>
  </si>
  <si>
    <t>objímka s gumou Pz M8/M10 D 160mm</t>
  </si>
  <si>
    <t>485552815</t>
  </si>
  <si>
    <t>172</t>
  </si>
  <si>
    <t>751613113</t>
  </si>
  <si>
    <t>Montáž ostatních zařízení dodatečné izolace potrubí kruhového izolačním návlekem</t>
  </si>
  <si>
    <t>-668592591</t>
  </si>
  <si>
    <t>https://podminky.urs.cz/item/CS_URS_2025_02/751613113</t>
  </si>
  <si>
    <t>173</t>
  </si>
  <si>
    <t>63152516</t>
  </si>
  <si>
    <t>návlek tepelně izolační tl 25mm s hliníkovým laminátem pro VZT potrubí D 160mm</t>
  </si>
  <si>
    <t>-1564364779</t>
  </si>
  <si>
    <t>"ozn. VZT 1, VZT2" 5,0*2</t>
  </si>
  <si>
    <t>174</t>
  </si>
  <si>
    <t>28355322</t>
  </si>
  <si>
    <t>páska lepící AL folie pro tepelně izolační pásy š 50mm</t>
  </si>
  <si>
    <t>-1169399500</t>
  </si>
  <si>
    <t>"ozn. VZT 1, VZT2" 50,0</t>
  </si>
  <si>
    <t>175</t>
  </si>
  <si>
    <t>998751121</t>
  </si>
  <si>
    <t>Přesun hmot pro vzduchotechniku stanovený z hmotnosti přesunovaného materiálu vodorovná dopravní vzdálenost do 100 m ruční (bez užití mechanizace) v objektech výšky do 12 m</t>
  </si>
  <si>
    <t>777135921</t>
  </si>
  <si>
    <t>https://podminky.urs.cz/item/CS_URS_2025_02/998751121</t>
  </si>
  <si>
    <t>176</t>
  </si>
  <si>
    <t>HZS2211</t>
  </si>
  <si>
    <t>Hodinové zúčtovací sazby profesí PSV provádění stavebních instalací instalatér</t>
  </si>
  <si>
    <t>-816736085</t>
  </si>
  <si>
    <t>https://podminky.urs.cz/item/CS_URS_2025_02/HZS2211</t>
  </si>
  <si>
    <t>demontáže vnitní kanalizace a vnitřního vodovodu jinde blíže neuvedené, vč. odvozu a likvidace vybouraného materiálu</t>
  </si>
  <si>
    <t>24,0</t>
  </si>
  <si>
    <t>SEZNAM FIGUR</t>
  </si>
  <si>
    <t>Výměra</t>
  </si>
  <si>
    <t xml:space="preserve"> 01</t>
  </si>
  <si>
    <t>Použití figury:</t>
  </si>
  <si>
    <t>Demontáž obkladů soklů do suti z desek z kamene kladených do lepidla schodišťových</t>
  </si>
  <si>
    <t>Vyrovnání podkladu vnitřních stěn tmelem tl do 2 mm</t>
  </si>
  <si>
    <t>Mazanina tl přes 120 do 240 mm z betonu prostého bez zvýšených nároků na prostředí tř. C 25/30</t>
  </si>
  <si>
    <t>Příplatek k mazanině tl přes 120 do 240 mm za stržení povrchu spodní vrstvy před vložením výztuže</t>
  </si>
  <si>
    <t>Výztuž mazanin svařovanými sítěmi Kari</t>
  </si>
  <si>
    <t>celkem objem bourání podkladů - pro plochu dlažeb celkem</t>
  </si>
  <si>
    <t>Dvojnásobné bílé malby ze směsí za mokra středně oděruvzdorných v místnostech v do 3,80 m</t>
  </si>
  <si>
    <t>Příplatek k cenám 2x maleb ze směsí za mokra oděruvzdorných za provádění pl do 5 m2</t>
  </si>
  <si>
    <t>Příplatek k cenám 2x maleb ze směsí za mokra oděruvzdorných za barevnou malbu v sytém odstínu</t>
  </si>
  <si>
    <t>celkem plocha příček SDK tl. 100 mm</t>
  </si>
  <si>
    <t>SDK podhled deska 1xH2 12,5 bez izolace dvouvrstvá spodní kce profil CD+UD</t>
  </si>
  <si>
    <t>SDK podhled základní penetrační nátěr</t>
  </si>
  <si>
    <t>Lešení pomocné pro objekty pozemních staveb s lešeňovou podlahou v do 1,9 m zatížení do 150 kg/m2</t>
  </si>
  <si>
    <t xml:space="preserve">celkem plocha maleb stěn  v místn. vstup. chodba, šatna</t>
  </si>
  <si>
    <t>Dvojnásobné bílé malby ze směsí za sucha dobře otěruvzdorných v místnostech do 3,80 m</t>
  </si>
  <si>
    <t>SDK podhled desky 1xA 12,5 bez izolace dvouvrstvá spodní kce profil CD+UD</t>
  </si>
  <si>
    <t>Kladení dlažby z kamene z pravoúhlých desek a dlaždic lepených tl do 30 mm</t>
  </si>
  <si>
    <t>Demontáž dlažby z kamene do suti z měkkých kamenů kladených do lepidla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</si>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</sst>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1272031" TargetMode="External" /><Relationship Id="rId2" Type="http://schemas.openxmlformats.org/officeDocument/2006/relationships/hyperlink" Target="https://podminky.urs.cz/item/CS_URS_2025_02/311272211" TargetMode="External" /><Relationship Id="rId3" Type="http://schemas.openxmlformats.org/officeDocument/2006/relationships/hyperlink" Target="https://podminky.urs.cz/item/CS_URS_2025_02/312231115" TargetMode="External" /><Relationship Id="rId4" Type="http://schemas.openxmlformats.org/officeDocument/2006/relationships/hyperlink" Target="https://podminky.urs.cz/item/CS_URS_2025_02/611131125" TargetMode="External" /><Relationship Id="rId5" Type="http://schemas.openxmlformats.org/officeDocument/2006/relationships/hyperlink" Target="https://podminky.urs.cz/item/CS_URS_2025_02/611321135" TargetMode="External" /><Relationship Id="rId6" Type="http://schemas.openxmlformats.org/officeDocument/2006/relationships/hyperlink" Target="https://podminky.urs.cz/item/CS_URS_2025_02/612131101" TargetMode="External" /><Relationship Id="rId7" Type="http://schemas.openxmlformats.org/officeDocument/2006/relationships/hyperlink" Target="https://podminky.urs.cz/item/CS_URS_2025_02/612131121" TargetMode="External" /><Relationship Id="rId8" Type="http://schemas.openxmlformats.org/officeDocument/2006/relationships/hyperlink" Target="https://podminky.urs.cz/item/CS_URS_2025_02/612135011" TargetMode="External" /><Relationship Id="rId9" Type="http://schemas.openxmlformats.org/officeDocument/2006/relationships/hyperlink" Target="https://podminky.urs.cz/item/CS_URS_2025_02/612142001" TargetMode="External" /><Relationship Id="rId10" Type="http://schemas.openxmlformats.org/officeDocument/2006/relationships/hyperlink" Target="https://podminky.urs.cz/item/CS_URS_2025_02/612321131" TargetMode="External" /><Relationship Id="rId11" Type="http://schemas.openxmlformats.org/officeDocument/2006/relationships/hyperlink" Target="https://podminky.urs.cz/item/CS_URS_2025_02/612321141" TargetMode="External" /><Relationship Id="rId12" Type="http://schemas.openxmlformats.org/officeDocument/2006/relationships/hyperlink" Target="https://podminky.urs.cz/item/CS_URS_2025_02/612331121" TargetMode="External" /><Relationship Id="rId13" Type="http://schemas.openxmlformats.org/officeDocument/2006/relationships/hyperlink" Target="https://podminky.urs.cz/item/CS_URS_2025_02/612331191" TargetMode="External" /><Relationship Id="rId14" Type="http://schemas.openxmlformats.org/officeDocument/2006/relationships/hyperlink" Target="https://podminky.urs.cz/item/CS_URS_2025_02/619996127" TargetMode="External" /><Relationship Id="rId15" Type="http://schemas.openxmlformats.org/officeDocument/2006/relationships/hyperlink" Target="https://podminky.urs.cz/item/CS_URS_2025_02/622143003" TargetMode="External" /><Relationship Id="rId16" Type="http://schemas.openxmlformats.org/officeDocument/2006/relationships/hyperlink" Target="https://podminky.urs.cz/item/CS_URS_2025_02/629135102" TargetMode="External" /><Relationship Id="rId17" Type="http://schemas.openxmlformats.org/officeDocument/2006/relationships/hyperlink" Target="https://podminky.urs.cz/item/CS_URS_2025_02/629991011" TargetMode="External" /><Relationship Id="rId18" Type="http://schemas.openxmlformats.org/officeDocument/2006/relationships/hyperlink" Target="https://podminky.urs.cz/item/CS_URS_2025_02/631311136" TargetMode="External" /><Relationship Id="rId19" Type="http://schemas.openxmlformats.org/officeDocument/2006/relationships/hyperlink" Target="https://podminky.urs.cz/item/CS_URS_2025_02/631319175" TargetMode="External" /><Relationship Id="rId20" Type="http://schemas.openxmlformats.org/officeDocument/2006/relationships/hyperlink" Target="https://podminky.urs.cz/item/CS_URS_2025_02/631362021" TargetMode="External" /><Relationship Id="rId21" Type="http://schemas.openxmlformats.org/officeDocument/2006/relationships/hyperlink" Target="https://podminky.urs.cz/item/CS_URS_2025_02/642944121" TargetMode="External" /><Relationship Id="rId22" Type="http://schemas.openxmlformats.org/officeDocument/2006/relationships/hyperlink" Target="https://podminky.urs.cz/item/CS_URS_2025_02/949101111" TargetMode="External" /><Relationship Id="rId23" Type="http://schemas.openxmlformats.org/officeDocument/2006/relationships/hyperlink" Target="https://podminky.urs.cz/item/CS_URS_2025_02/953962112" TargetMode="External" /><Relationship Id="rId24" Type="http://schemas.openxmlformats.org/officeDocument/2006/relationships/hyperlink" Target="https://podminky.urs.cz/item/CS_URS_2025_02/953965115" TargetMode="External" /><Relationship Id="rId25" Type="http://schemas.openxmlformats.org/officeDocument/2006/relationships/hyperlink" Target="https://podminky.urs.cz/item/CS_URS_2025_02/962031132" TargetMode="External" /><Relationship Id="rId26" Type="http://schemas.openxmlformats.org/officeDocument/2006/relationships/hyperlink" Target="https://podminky.urs.cz/item/CS_URS_2025_02/962031133" TargetMode="External" /><Relationship Id="rId27" Type="http://schemas.openxmlformats.org/officeDocument/2006/relationships/hyperlink" Target="https://podminky.urs.cz/item/CS_URS_2025_02/962032240" TargetMode="External" /><Relationship Id="rId28" Type="http://schemas.openxmlformats.org/officeDocument/2006/relationships/hyperlink" Target="https://podminky.urs.cz/item/CS_URS_2025_02/962081131" TargetMode="External" /><Relationship Id="rId29" Type="http://schemas.openxmlformats.org/officeDocument/2006/relationships/hyperlink" Target="https://podminky.urs.cz/item/CS_URS_2025_02/965042141" TargetMode="External" /><Relationship Id="rId30" Type="http://schemas.openxmlformats.org/officeDocument/2006/relationships/hyperlink" Target="https://podminky.urs.cz/item/CS_URS_2025_02/965042241" TargetMode="External" /><Relationship Id="rId31" Type="http://schemas.openxmlformats.org/officeDocument/2006/relationships/hyperlink" Target="https://podminky.urs.cz/item/CS_URS_2025_02/965081213" TargetMode="External" /><Relationship Id="rId32" Type="http://schemas.openxmlformats.org/officeDocument/2006/relationships/hyperlink" Target="https://podminky.urs.cz/item/CS_URS_2025_02/968072455" TargetMode="External" /><Relationship Id="rId33" Type="http://schemas.openxmlformats.org/officeDocument/2006/relationships/hyperlink" Target="https://podminky.urs.cz/item/CS_URS_2025_02/968082018" TargetMode="External" /><Relationship Id="rId34" Type="http://schemas.openxmlformats.org/officeDocument/2006/relationships/hyperlink" Target="https://podminky.urs.cz/item/CS_URS_2025_02/977311113" TargetMode="External" /><Relationship Id="rId35" Type="http://schemas.openxmlformats.org/officeDocument/2006/relationships/hyperlink" Target="https://podminky.urs.cz/item/CS_URS_2025_02/978059541" TargetMode="External" /><Relationship Id="rId36" Type="http://schemas.openxmlformats.org/officeDocument/2006/relationships/hyperlink" Target="https://podminky.urs.cz/item/CS_URS_2025_02/997013211" TargetMode="External" /><Relationship Id="rId37" Type="http://schemas.openxmlformats.org/officeDocument/2006/relationships/hyperlink" Target="https://podminky.urs.cz/item/CS_URS_2025_02/997013501" TargetMode="External" /><Relationship Id="rId38" Type="http://schemas.openxmlformats.org/officeDocument/2006/relationships/hyperlink" Target="https://podminky.urs.cz/item/CS_URS_2025_02/997013509" TargetMode="External" /><Relationship Id="rId39" Type="http://schemas.openxmlformats.org/officeDocument/2006/relationships/hyperlink" Target="https://podminky.urs.cz/item/CS_URS_2025_02/997013509" TargetMode="External" /><Relationship Id="rId40" Type="http://schemas.openxmlformats.org/officeDocument/2006/relationships/hyperlink" Target="https://podminky.urs.cz/item/CS_URS_2025_02/998018001" TargetMode="External" /><Relationship Id="rId41" Type="http://schemas.openxmlformats.org/officeDocument/2006/relationships/hyperlink" Target="https://podminky.urs.cz/item/CS_URS_2025_02/763111333" TargetMode="External" /><Relationship Id="rId42" Type="http://schemas.openxmlformats.org/officeDocument/2006/relationships/hyperlink" Target="https://podminky.urs.cz/item/CS_URS_2025_02/763111437" TargetMode="External" /><Relationship Id="rId43" Type="http://schemas.openxmlformats.org/officeDocument/2006/relationships/hyperlink" Target="https://podminky.urs.cz/item/CS_URS_2025_02/763111718" TargetMode="External" /><Relationship Id="rId44" Type="http://schemas.openxmlformats.org/officeDocument/2006/relationships/hyperlink" Target="https://podminky.urs.cz/item/CS_URS_2025_02/763113343" TargetMode="External" /><Relationship Id="rId45" Type="http://schemas.openxmlformats.org/officeDocument/2006/relationships/hyperlink" Target="https://podminky.urs.cz/item/CS_URS_2025_02/763121590" TargetMode="External" /><Relationship Id="rId46" Type="http://schemas.openxmlformats.org/officeDocument/2006/relationships/hyperlink" Target="https://podminky.urs.cz/item/CS_URS_2025_02/763121714" TargetMode="External" /><Relationship Id="rId47" Type="http://schemas.openxmlformats.org/officeDocument/2006/relationships/hyperlink" Target="https://podminky.urs.cz/item/CS_URS_2025_02/763121715" TargetMode="External" /><Relationship Id="rId48" Type="http://schemas.openxmlformats.org/officeDocument/2006/relationships/hyperlink" Target="https://podminky.urs.cz/item/CS_URS_2025_02/763131411" TargetMode="External" /><Relationship Id="rId49" Type="http://schemas.openxmlformats.org/officeDocument/2006/relationships/hyperlink" Target="https://podminky.urs.cz/item/CS_URS_2025_02/763131451" TargetMode="External" /><Relationship Id="rId50" Type="http://schemas.openxmlformats.org/officeDocument/2006/relationships/hyperlink" Target="https://podminky.urs.cz/item/CS_URS_2025_02/763131714" TargetMode="External" /><Relationship Id="rId51" Type="http://schemas.openxmlformats.org/officeDocument/2006/relationships/hyperlink" Target="https://podminky.urs.cz/item/CS_URS_2025_02/998763120" TargetMode="External" /><Relationship Id="rId52" Type="http://schemas.openxmlformats.org/officeDocument/2006/relationships/hyperlink" Target="https://podminky.urs.cz/item/CS_URS_2025_02/766691811" TargetMode="External" /><Relationship Id="rId53" Type="http://schemas.openxmlformats.org/officeDocument/2006/relationships/hyperlink" Target="https://podminky.urs.cz/item/CS_URS_2025_02/998766121" TargetMode="External" /><Relationship Id="rId54" Type="http://schemas.openxmlformats.org/officeDocument/2006/relationships/hyperlink" Target="https://podminky.urs.cz/item/CS_URS_2025_02/767161813" TargetMode="External" /><Relationship Id="rId55" Type="http://schemas.openxmlformats.org/officeDocument/2006/relationships/hyperlink" Target="https://podminky.urs.cz/item/CS_URS_2025_02/767161823" TargetMode="External" /><Relationship Id="rId56" Type="http://schemas.openxmlformats.org/officeDocument/2006/relationships/hyperlink" Target="https://podminky.urs.cz/item/CS_URS_2025_02/767165114" TargetMode="External" /><Relationship Id="rId57" Type="http://schemas.openxmlformats.org/officeDocument/2006/relationships/hyperlink" Target="https://podminky.urs.cz/item/CS_URS_2025_02/998767121" TargetMode="External" /><Relationship Id="rId58" Type="http://schemas.openxmlformats.org/officeDocument/2006/relationships/hyperlink" Target="https://podminky.urs.cz/item/CS_URS_2025_02/771121011" TargetMode="External" /><Relationship Id="rId59" Type="http://schemas.openxmlformats.org/officeDocument/2006/relationships/hyperlink" Target="https://podminky.urs.cz/item/CS_URS_2025_02/771574413" TargetMode="External" /><Relationship Id="rId60" Type="http://schemas.openxmlformats.org/officeDocument/2006/relationships/hyperlink" Target="https://podminky.urs.cz/item/CS_URS_2025_02/998771121" TargetMode="External" /><Relationship Id="rId61" Type="http://schemas.openxmlformats.org/officeDocument/2006/relationships/hyperlink" Target="https://podminky.urs.cz/item/CS_URS_2025_02/772211312" TargetMode="External" /><Relationship Id="rId62" Type="http://schemas.openxmlformats.org/officeDocument/2006/relationships/hyperlink" Target="https://podminky.urs.cz/item/CS_URS_2025_02/772211423" TargetMode="External" /><Relationship Id="rId63" Type="http://schemas.openxmlformats.org/officeDocument/2006/relationships/hyperlink" Target="https://podminky.urs.cz/item/CS_URS_2025_02/772211812" TargetMode="External" /><Relationship Id="rId64" Type="http://schemas.openxmlformats.org/officeDocument/2006/relationships/hyperlink" Target="https://podminky.urs.cz/item/CS_URS_2025_02/772211822" TargetMode="External" /><Relationship Id="rId65" Type="http://schemas.openxmlformats.org/officeDocument/2006/relationships/hyperlink" Target="https://podminky.urs.cz/item/CS_URS_2025_02/772422812" TargetMode="External" /><Relationship Id="rId66" Type="http://schemas.openxmlformats.org/officeDocument/2006/relationships/hyperlink" Target="https://podminky.urs.cz/item/CS_URS_2025_02/772521240" TargetMode="External" /><Relationship Id="rId67" Type="http://schemas.openxmlformats.org/officeDocument/2006/relationships/hyperlink" Target="https://podminky.urs.cz/item/CS_URS_2022_02/772521812" TargetMode="External" /><Relationship Id="rId68" Type="http://schemas.openxmlformats.org/officeDocument/2006/relationships/hyperlink" Target="https://podminky.urs.cz/item/CS_URS_2025_02/998772121" TargetMode="External" /><Relationship Id="rId69" Type="http://schemas.openxmlformats.org/officeDocument/2006/relationships/hyperlink" Target="https://podminky.urs.cz/item/CS_URS_2025_02/781121011" TargetMode="External" /><Relationship Id="rId70" Type="http://schemas.openxmlformats.org/officeDocument/2006/relationships/hyperlink" Target="https://podminky.urs.cz/item/CS_URS_2025_02/781484411" TargetMode="External" /><Relationship Id="rId71" Type="http://schemas.openxmlformats.org/officeDocument/2006/relationships/hyperlink" Target="https://podminky.urs.cz/item/CS_URS_2025_02/781484415" TargetMode="External" /><Relationship Id="rId72" Type="http://schemas.openxmlformats.org/officeDocument/2006/relationships/hyperlink" Target="https://podminky.urs.cz/item/CS_URS_2025_02/781492211" TargetMode="External" /><Relationship Id="rId73" Type="http://schemas.openxmlformats.org/officeDocument/2006/relationships/hyperlink" Target="https://podminky.urs.cz/item/CS_URS_2025_02/998781121" TargetMode="External" /><Relationship Id="rId74" Type="http://schemas.openxmlformats.org/officeDocument/2006/relationships/hyperlink" Target="https://podminky.urs.cz/item/CS_URS_2022_02/783614651" TargetMode="External" /><Relationship Id="rId75" Type="http://schemas.openxmlformats.org/officeDocument/2006/relationships/hyperlink" Target="https://podminky.urs.cz/item/CS_URS_2022_02/783615551" TargetMode="External" /><Relationship Id="rId76" Type="http://schemas.openxmlformats.org/officeDocument/2006/relationships/hyperlink" Target="https://podminky.urs.cz/item/CS_URS_2022_02/783617611" TargetMode="External" /><Relationship Id="rId77" Type="http://schemas.openxmlformats.org/officeDocument/2006/relationships/hyperlink" Target="https://podminky.urs.cz/item/CS_URS_2025_02/784121001" TargetMode="External" /><Relationship Id="rId78" Type="http://schemas.openxmlformats.org/officeDocument/2006/relationships/hyperlink" Target="https://podminky.urs.cz/item/CS_URS_2025_02/784121011" TargetMode="External" /><Relationship Id="rId79" Type="http://schemas.openxmlformats.org/officeDocument/2006/relationships/hyperlink" Target="https://podminky.urs.cz/item/CS_URS_2025_02/784171111" TargetMode="External" /><Relationship Id="rId80" Type="http://schemas.openxmlformats.org/officeDocument/2006/relationships/hyperlink" Target="https://podminky.urs.cz/item/CS_URS_2025_02/784171121" TargetMode="External" /><Relationship Id="rId81" Type="http://schemas.openxmlformats.org/officeDocument/2006/relationships/hyperlink" Target="https://podminky.urs.cz/item/CS_URS_2025_02/784211121" TargetMode="External" /><Relationship Id="rId82" Type="http://schemas.openxmlformats.org/officeDocument/2006/relationships/hyperlink" Target="https://podminky.urs.cz/item/CS_URS_2025_02/784211141" TargetMode="External" /><Relationship Id="rId83" Type="http://schemas.openxmlformats.org/officeDocument/2006/relationships/hyperlink" Target="https://podminky.urs.cz/item/CS_URS_2025_02/784211143" TargetMode="External" /><Relationship Id="rId84" Type="http://schemas.openxmlformats.org/officeDocument/2006/relationships/hyperlink" Target="https://podminky.urs.cz/item/CS_URS_2025_02/784211165" TargetMode="External" /><Relationship Id="rId85" Type="http://schemas.openxmlformats.org/officeDocument/2006/relationships/hyperlink" Target="https://podminky.urs.cz/item/CS_URS_2025_02/784221101" TargetMode="External" /><Relationship Id="rId86" Type="http://schemas.openxmlformats.org/officeDocument/2006/relationships/hyperlink" Target="https://podminky.urs.cz/item/CS_URS_2025_02/787192522" TargetMode="External" /><Relationship Id="rId87" Type="http://schemas.openxmlformats.org/officeDocument/2006/relationships/hyperlink" Target="https://podminky.urs.cz/item/CS_URS_2025_02/HZS2491" TargetMode="External" /><Relationship Id="rId8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2325121" TargetMode="External" /><Relationship Id="rId2" Type="http://schemas.openxmlformats.org/officeDocument/2006/relationships/hyperlink" Target="https://podminky.urs.cz/item/CS_URS_2025_02/629991011" TargetMode="External" /><Relationship Id="rId3" Type="http://schemas.openxmlformats.org/officeDocument/2006/relationships/hyperlink" Target="https://podminky.urs.cz/item/CS_URS_2025_02/64494112.R" TargetMode="External" /><Relationship Id="rId4" Type="http://schemas.openxmlformats.org/officeDocument/2006/relationships/hyperlink" Target="https://podminky.urs.cz/item/CS_URS_2025_02/949101111" TargetMode="External" /><Relationship Id="rId5" Type="http://schemas.openxmlformats.org/officeDocument/2006/relationships/hyperlink" Target="https://podminky.urs.cz/item/CS_URS_2025_02/971042441" TargetMode="External" /><Relationship Id="rId6" Type="http://schemas.openxmlformats.org/officeDocument/2006/relationships/hyperlink" Target="https://podminky.urs.cz/item/CS_URS_2025_02/974032133" TargetMode="External" /><Relationship Id="rId7" Type="http://schemas.openxmlformats.org/officeDocument/2006/relationships/hyperlink" Target="https://podminky.urs.cz/item/CS_URS_2025_02/977151114" TargetMode="External" /><Relationship Id="rId8" Type="http://schemas.openxmlformats.org/officeDocument/2006/relationships/hyperlink" Target="https://podminky.urs.cz/item/CS_URS_2025_02/977151124" TargetMode="External" /><Relationship Id="rId9" Type="http://schemas.openxmlformats.org/officeDocument/2006/relationships/hyperlink" Target="https://podminky.urs.cz/item/CS_URS_2025_02/997013211" TargetMode="External" /><Relationship Id="rId10" Type="http://schemas.openxmlformats.org/officeDocument/2006/relationships/hyperlink" Target="https://podminky.urs.cz/item/CS_URS_2025_02/998018001" TargetMode="External" /><Relationship Id="rId11" Type="http://schemas.openxmlformats.org/officeDocument/2006/relationships/hyperlink" Target="https://podminky.urs.cz/item/CS_URS_2025_02/721171917" TargetMode="External" /><Relationship Id="rId12" Type="http://schemas.openxmlformats.org/officeDocument/2006/relationships/hyperlink" Target="https://podminky.urs.cz/item/CS_URS_2025_02/721174006" TargetMode="External" /><Relationship Id="rId13" Type="http://schemas.openxmlformats.org/officeDocument/2006/relationships/hyperlink" Target="https://podminky.urs.cz/item/CS_URS_2025_02/721174007" TargetMode="External" /><Relationship Id="rId14" Type="http://schemas.openxmlformats.org/officeDocument/2006/relationships/hyperlink" Target="https://podminky.urs.cz/item/CS_URS_2025_02/721174027" TargetMode="External" /><Relationship Id="rId15" Type="http://schemas.openxmlformats.org/officeDocument/2006/relationships/hyperlink" Target="https://podminky.urs.cz/item/CS_URS_2025_02/721174043" TargetMode="External" /><Relationship Id="rId16" Type="http://schemas.openxmlformats.org/officeDocument/2006/relationships/hyperlink" Target="https://podminky.urs.cz/item/CS_URS_2025_02/721174044" TargetMode="External" /><Relationship Id="rId17" Type="http://schemas.openxmlformats.org/officeDocument/2006/relationships/hyperlink" Target="https://podminky.urs.cz/item/CS_URS_2025_02/721174045" TargetMode="External" /><Relationship Id="rId18" Type="http://schemas.openxmlformats.org/officeDocument/2006/relationships/hyperlink" Target="https://podminky.urs.cz/item/CS_URS_2025_02/721194105" TargetMode="External" /><Relationship Id="rId19" Type="http://schemas.openxmlformats.org/officeDocument/2006/relationships/hyperlink" Target="https://podminky.urs.cz/item/CS_URS_2025_02/721194107" TargetMode="External" /><Relationship Id="rId20" Type="http://schemas.openxmlformats.org/officeDocument/2006/relationships/hyperlink" Target="https://podminky.urs.cz/item/CS_URS_2025_02/721194109" TargetMode="External" /><Relationship Id="rId21" Type="http://schemas.openxmlformats.org/officeDocument/2006/relationships/hyperlink" Target="https://podminky.urs.cz/item/CS_URS_2025_02/721290111" TargetMode="External" /><Relationship Id="rId22" Type="http://schemas.openxmlformats.org/officeDocument/2006/relationships/hyperlink" Target="https://podminky.urs.cz/item/CS_URS_2025_02/998721121" TargetMode="External" /><Relationship Id="rId23" Type="http://schemas.openxmlformats.org/officeDocument/2006/relationships/hyperlink" Target="https://podminky.urs.cz/item/CS_URS_2025_02/722171933" TargetMode="External" /><Relationship Id="rId24" Type="http://schemas.openxmlformats.org/officeDocument/2006/relationships/hyperlink" Target="https://podminky.urs.cz/item/CS_URS_2025_02/722174022" TargetMode="External" /><Relationship Id="rId25" Type="http://schemas.openxmlformats.org/officeDocument/2006/relationships/hyperlink" Target="https://podminky.urs.cz/item/CS_URS_2025_02/722174023" TargetMode="External" /><Relationship Id="rId26" Type="http://schemas.openxmlformats.org/officeDocument/2006/relationships/hyperlink" Target="https://podminky.urs.cz/item/CS_URS_2025_02/722179191" TargetMode="External" /><Relationship Id="rId27" Type="http://schemas.openxmlformats.org/officeDocument/2006/relationships/hyperlink" Target="https://podminky.urs.cz/item/CS_URS_2025_02/722181231" TargetMode="External" /><Relationship Id="rId28" Type="http://schemas.openxmlformats.org/officeDocument/2006/relationships/hyperlink" Target="https://podminky.urs.cz/item/CS_URS_2025_02/722181242" TargetMode="External" /><Relationship Id="rId29" Type="http://schemas.openxmlformats.org/officeDocument/2006/relationships/hyperlink" Target="https://podminky.urs.cz/item/CS_URS_2025_02/722190401" TargetMode="External" /><Relationship Id="rId30" Type="http://schemas.openxmlformats.org/officeDocument/2006/relationships/hyperlink" Target="https://podminky.urs.cz/item/CS_URS_2025_02/722220861" TargetMode="External" /><Relationship Id="rId31" Type="http://schemas.openxmlformats.org/officeDocument/2006/relationships/hyperlink" Target="https://podminky.urs.cz/item/CS_URS_2025_02/722290226" TargetMode="External" /><Relationship Id="rId32" Type="http://schemas.openxmlformats.org/officeDocument/2006/relationships/hyperlink" Target="https://podminky.urs.cz/item/CS_URS_2025_02/722290234" TargetMode="External" /><Relationship Id="rId33" Type="http://schemas.openxmlformats.org/officeDocument/2006/relationships/hyperlink" Target="https://podminky.urs.cz/item/CS_URS_2025_02/998722121" TargetMode="External" /><Relationship Id="rId34" Type="http://schemas.openxmlformats.org/officeDocument/2006/relationships/hyperlink" Target="https://podminky.urs.cz/item/CS_URS_2025_02/725110811" TargetMode="External" /><Relationship Id="rId35" Type="http://schemas.openxmlformats.org/officeDocument/2006/relationships/hyperlink" Target="https://podminky.urs.cz/item/CS_URS_2025_02/725112022" TargetMode="External" /><Relationship Id="rId36" Type="http://schemas.openxmlformats.org/officeDocument/2006/relationships/hyperlink" Target="https://podminky.urs.cz/item/CS_URS_2025_02/725119125" TargetMode="External" /><Relationship Id="rId37" Type="http://schemas.openxmlformats.org/officeDocument/2006/relationships/hyperlink" Target="https://podminky.urs.cz/item/CS_URS_2025_02/725121525" TargetMode="External" /><Relationship Id="rId38" Type="http://schemas.openxmlformats.org/officeDocument/2006/relationships/hyperlink" Target="https://podminky.urs.cz/item/CS_URS_2025_02/725122817" TargetMode="External" /><Relationship Id="rId39" Type="http://schemas.openxmlformats.org/officeDocument/2006/relationships/hyperlink" Target="https://podminky.urs.cz/item/CS_URS_2025_02/725210821" TargetMode="External" /><Relationship Id="rId40" Type="http://schemas.openxmlformats.org/officeDocument/2006/relationships/hyperlink" Target="https://podminky.urs.cz/item/CS_URS_2025_02/725219102" TargetMode="External" /><Relationship Id="rId41" Type="http://schemas.openxmlformats.org/officeDocument/2006/relationships/hyperlink" Target="https://podminky.urs.cz/item/CS_URS_2025_02/725291669" TargetMode="External" /><Relationship Id="rId42" Type="http://schemas.openxmlformats.org/officeDocument/2006/relationships/hyperlink" Target="https://podminky.urs.cz/item/CS_URS_2025_02/725291670" TargetMode="External" /><Relationship Id="rId43" Type="http://schemas.openxmlformats.org/officeDocument/2006/relationships/hyperlink" Target="https://podminky.urs.cz/item/CS_URS_2025_02/725330820" TargetMode="External" /><Relationship Id="rId44" Type="http://schemas.openxmlformats.org/officeDocument/2006/relationships/hyperlink" Target="https://podminky.urs.cz/item/CS_URS_2025_02/725339111" TargetMode="External" /><Relationship Id="rId45" Type="http://schemas.openxmlformats.org/officeDocument/2006/relationships/hyperlink" Target="https://podminky.urs.cz/item/CS_URS_2025_02/725813111" TargetMode="External" /><Relationship Id="rId46" Type="http://schemas.openxmlformats.org/officeDocument/2006/relationships/hyperlink" Target="https://podminky.urs.cz/item/CS_URS_2025_02/725820801" TargetMode="External" /><Relationship Id="rId47" Type="http://schemas.openxmlformats.org/officeDocument/2006/relationships/hyperlink" Target="https://podminky.urs.cz/item/CS_URS_2025_02/725829131" TargetMode="External" /><Relationship Id="rId48" Type="http://schemas.openxmlformats.org/officeDocument/2006/relationships/hyperlink" Target="https://podminky.urs.cz/item/CS_URS_2025_02/725839101" TargetMode="External" /><Relationship Id="rId49" Type="http://schemas.openxmlformats.org/officeDocument/2006/relationships/hyperlink" Target="https://podminky.urs.cz/item/CS_URS_2025_02/725860811" TargetMode="External" /><Relationship Id="rId50" Type="http://schemas.openxmlformats.org/officeDocument/2006/relationships/hyperlink" Target="https://podminky.urs.cz/item/CS_URS_2025_02/998725121" TargetMode="External" /><Relationship Id="rId51" Type="http://schemas.openxmlformats.org/officeDocument/2006/relationships/hyperlink" Target="https://podminky.urs.cz/item/CS_URS_2025_02/726131001" TargetMode="External" /><Relationship Id="rId52" Type="http://schemas.openxmlformats.org/officeDocument/2006/relationships/hyperlink" Target="https://podminky.urs.cz/item/CS_URS_2025_02/726131002" TargetMode="External" /><Relationship Id="rId53" Type="http://schemas.openxmlformats.org/officeDocument/2006/relationships/hyperlink" Target="https://podminky.urs.cz/item/CS_URS_2025_02/726131021" TargetMode="External" /><Relationship Id="rId54" Type="http://schemas.openxmlformats.org/officeDocument/2006/relationships/hyperlink" Target="https://podminky.urs.cz/item/CS_URS_2025_02/726131041" TargetMode="External" /><Relationship Id="rId55" Type="http://schemas.openxmlformats.org/officeDocument/2006/relationships/hyperlink" Target="https://podminky.urs.cz/item/CS_URS_2025_02/726131043" TargetMode="External" /><Relationship Id="rId56" Type="http://schemas.openxmlformats.org/officeDocument/2006/relationships/hyperlink" Target="https://podminky.urs.cz/item/CS_URS_2025_02/998726131" TargetMode="External" /><Relationship Id="rId57" Type="http://schemas.openxmlformats.org/officeDocument/2006/relationships/hyperlink" Target="https://podminky.urs.cz/item/CS_URS_2025_02/733110806" TargetMode="External" /><Relationship Id="rId58" Type="http://schemas.openxmlformats.org/officeDocument/2006/relationships/hyperlink" Target="https://podminky.urs.cz/item/CS_URS_2025_02/733222102" TargetMode="External" /><Relationship Id="rId59" Type="http://schemas.openxmlformats.org/officeDocument/2006/relationships/hyperlink" Target="https://podminky.urs.cz/item/CS_URS_2025_02/733222103" TargetMode="External" /><Relationship Id="rId60" Type="http://schemas.openxmlformats.org/officeDocument/2006/relationships/hyperlink" Target="https://podminky.urs.cz/item/CS_URS_2025_02/733222104" TargetMode="External" /><Relationship Id="rId61" Type="http://schemas.openxmlformats.org/officeDocument/2006/relationships/hyperlink" Target="https://podminky.urs.cz/item/CS_URS_2025_02/733224222" TargetMode="External" /><Relationship Id="rId62" Type="http://schemas.openxmlformats.org/officeDocument/2006/relationships/hyperlink" Target="https://podminky.urs.cz/item/CS_URS_2025_02/733224223" TargetMode="External" /><Relationship Id="rId63" Type="http://schemas.openxmlformats.org/officeDocument/2006/relationships/hyperlink" Target="https://podminky.urs.cz/item/CS_URS_2025_02/733291101" TargetMode="External" /><Relationship Id="rId64" Type="http://schemas.openxmlformats.org/officeDocument/2006/relationships/hyperlink" Target="https://podminky.urs.cz/item/CS_URS_2025_02/733811221" TargetMode="External" /><Relationship Id="rId65" Type="http://schemas.openxmlformats.org/officeDocument/2006/relationships/hyperlink" Target="https://podminky.urs.cz/item/CS_URS_2025_02/998733121" TargetMode="External" /><Relationship Id="rId66" Type="http://schemas.openxmlformats.org/officeDocument/2006/relationships/hyperlink" Target="https://podminky.urs.cz/item/CS_URS_2025_02/HZS2222" TargetMode="External" /><Relationship Id="rId67" Type="http://schemas.openxmlformats.org/officeDocument/2006/relationships/hyperlink" Target="https://podminky.urs.cz/item/CS_URS_2025_02/734221682" TargetMode="External" /><Relationship Id="rId68" Type="http://schemas.openxmlformats.org/officeDocument/2006/relationships/hyperlink" Target="https://podminky.urs.cz/item/CS_URS_2025_02/734261406" TargetMode="External" /><Relationship Id="rId69" Type="http://schemas.openxmlformats.org/officeDocument/2006/relationships/hyperlink" Target="https://podminky.urs.cz/item/CS_URS_2025_02/998734121" TargetMode="External" /><Relationship Id="rId70" Type="http://schemas.openxmlformats.org/officeDocument/2006/relationships/hyperlink" Target="https://podminky.urs.cz/item/CS_URS_2025_02/735152672" TargetMode="External" /><Relationship Id="rId71" Type="http://schemas.openxmlformats.org/officeDocument/2006/relationships/hyperlink" Target="https://podminky.urs.cz/item/CS_URS_2025_02/735152674" TargetMode="External" /><Relationship Id="rId72" Type="http://schemas.openxmlformats.org/officeDocument/2006/relationships/hyperlink" Target="https://podminky.urs.cz/item/CS_URS_2025_02/735152677" TargetMode="External" /><Relationship Id="rId73" Type="http://schemas.openxmlformats.org/officeDocument/2006/relationships/hyperlink" Target="https://podminky.urs.cz/item/CS_URS_2025_02/735152681" TargetMode="External" /><Relationship Id="rId74" Type="http://schemas.openxmlformats.org/officeDocument/2006/relationships/hyperlink" Target="https://podminky.urs.cz/item/CS_URS_2025_02/998735121" TargetMode="External" /><Relationship Id="rId75" Type="http://schemas.openxmlformats.org/officeDocument/2006/relationships/hyperlink" Target="https://podminky.urs.cz/item/CS_URS_2025_02/741112061" TargetMode="External" /><Relationship Id="rId76" Type="http://schemas.openxmlformats.org/officeDocument/2006/relationships/hyperlink" Target="https://podminky.urs.cz/item/CS_URS_2025_02/741112062" TargetMode="External" /><Relationship Id="rId77" Type="http://schemas.openxmlformats.org/officeDocument/2006/relationships/hyperlink" Target="https://podminky.urs.cz/item/CS_URS_2025_02/741112102" TargetMode="External" /><Relationship Id="rId78" Type="http://schemas.openxmlformats.org/officeDocument/2006/relationships/hyperlink" Target="https://podminky.urs.cz/item/CS_URS_2025_02/741120201" TargetMode="External" /><Relationship Id="rId79" Type="http://schemas.openxmlformats.org/officeDocument/2006/relationships/hyperlink" Target="https://podminky.urs.cz/item/CS_URS_2025_02/741122211" TargetMode="External" /><Relationship Id="rId80" Type="http://schemas.openxmlformats.org/officeDocument/2006/relationships/hyperlink" Target="https://podminky.urs.cz/item/CS_URS_2025_02/741122611" TargetMode="External" /><Relationship Id="rId81" Type="http://schemas.openxmlformats.org/officeDocument/2006/relationships/hyperlink" Target="https://podminky.urs.cz/item/CS_URS_2025_02/741124701" TargetMode="External" /><Relationship Id="rId82" Type="http://schemas.openxmlformats.org/officeDocument/2006/relationships/hyperlink" Target="https://podminky.urs.cz/item/CS_URS_2025_02/741130021" TargetMode="External" /><Relationship Id="rId83" Type="http://schemas.openxmlformats.org/officeDocument/2006/relationships/hyperlink" Target="https://podminky.urs.cz/item/CS_URS_2025_02/741310101" TargetMode="External" /><Relationship Id="rId84" Type="http://schemas.openxmlformats.org/officeDocument/2006/relationships/hyperlink" Target="https://podminky.urs.cz/item/CS_URS_2025_02/741310201" TargetMode="External" /><Relationship Id="rId85" Type="http://schemas.openxmlformats.org/officeDocument/2006/relationships/hyperlink" Target="https://podminky.urs.cz/item/CS_URS_2025_02/741310251" TargetMode="External" /><Relationship Id="rId86" Type="http://schemas.openxmlformats.org/officeDocument/2006/relationships/hyperlink" Target="https://podminky.urs.cz/item/CS_URS_2025_02/741311003" TargetMode="External" /><Relationship Id="rId87" Type="http://schemas.openxmlformats.org/officeDocument/2006/relationships/hyperlink" Target="https://podminky.urs.cz/item/CS_URS_2025_02/741313041" TargetMode="External" /><Relationship Id="rId88" Type="http://schemas.openxmlformats.org/officeDocument/2006/relationships/hyperlink" Target="https://podminky.urs.cz/item/CS_URS_2025_02/741313043" TargetMode="External" /><Relationship Id="rId89" Type="http://schemas.openxmlformats.org/officeDocument/2006/relationships/hyperlink" Target="https://podminky.urs.cz/item/CS_URS_2025_02/741313234" TargetMode="External" /><Relationship Id="rId90" Type="http://schemas.openxmlformats.org/officeDocument/2006/relationships/hyperlink" Target="https://podminky.urs.cz/item/CS_URS_2025_02/741320101" TargetMode="External" /><Relationship Id="rId91" Type="http://schemas.openxmlformats.org/officeDocument/2006/relationships/hyperlink" Target="https://podminky.urs.cz/item/CS_URS_2025_02/741321031" TargetMode="External" /><Relationship Id="rId92" Type="http://schemas.openxmlformats.org/officeDocument/2006/relationships/hyperlink" Target="https://podminky.urs.cz/item/CS_URS_2025_02/741370002" TargetMode="External" /><Relationship Id="rId93" Type="http://schemas.openxmlformats.org/officeDocument/2006/relationships/hyperlink" Target="https://podminky.urs.cz/item/CS_URS_2025_02/741372112" TargetMode="External" /><Relationship Id="rId94" Type="http://schemas.openxmlformats.org/officeDocument/2006/relationships/hyperlink" Target="https://podminky.urs.cz/item/CS_URS_2025_02/741810001" TargetMode="External" /><Relationship Id="rId95" Type="http://schemas.openxmlformats.org/officeDocument/2006/relationships/hyperlink" Target="https://podminky.urs.cz/item/CS_URS_2025_02/HZS2232" TargetMode="External" /><Relationship Id="rId96" Type="http://schemas.openxmlformats.org/officeDocument/2006/relationships/hyperlink" Target="https://podminky.urs.cz/item/CS_URS_2025_02/013254000" TargetMode="External" /><Relationship Id="rId97" Type="http://schemas.openxmlformats.org/officeDocument/2006/relationships/hyperlink" Target="https://podminky.urs.cz/item/CS_URS_2025_02/742110041" TargetMode="External" /><Relationship Id="rId98" Type="http://schemas.openxmlformats.org/officeDocument/2006/relationships/hyperlink" Target="https://podminky.urs.cz/item/CS_URS_2025_02/741112062" TargetMode="External" /><Relationship Id="rId99" Type="http://schemas.openxmlformats.org/officeDocument/2006/relationships/hyperlink" Target="https://podminky.urs.cz/item/CS_URS_2025_02/741112071" TargetMode="External" /><Relationship Id="rId100" Type="http://schemas.openxmlformats.org/officeDocument/2006/relationships/hyperlink" Target="https://podminky.urs.cz/item/CS_URS_2025_02/742350001" TargetMode="External" /><Relationship Id="rId101" Type="http://schemas.openxmlformats.org/officeDocument/2006/relationships/hyperlink" Target="https://podminky.urs.cz/item/CS_URS_2025_02/742350002" TargetMode="External" /><Relationship Id="rId102" Type="http://schemas.openxmlformats.org/officeDocument/2006/relationships/hyperlink" Target="https://podminky.urs.cz/item/CS_URS_2025_02/742350003" TargetMode="External" /><Relationship Id="rId103" Type="http://schemas.openxmlformats.org/officeDocument/2006/relationships/hyperlink" Target="https://podminky.urs.cz/item/CS_URS_2025_02/742350004" TargetMode="External" /><Relationship Id="rId104" Type="http://schemas.openxmlformats.org/officeDocument/2006/relationships/hyperlink" Target="https://podminky.urs.cz/item/CS_URS_2025_02/HZS2232" TargetMode="External" /><Relationship Id="rId105" Type="http://schemas.openxmlformats.org/officeDocument/2006/relationships/hyperlink" Target="https://podminky.urs.cz/item/CS_URS_2025_02/HZS2491" TargetMode="External" /><Relationship Id="rId106" Type="http://schemas.openxmlformats.org/officeDocument/2006/relationships/hyperlink" Target="https://podminky.urs.cz/item/CS_URS_2025_02/751122092" TargetMode="External" /><Relationship Id="rId107" Type="http://schemas.openxmlformats.org/officeDocument/2006/relationships/hyperlink" Target="https://podminky.urs.cz/item/CS_URS_2025_02/751322012" TargetMode="External" /><Relationship Id="rId108" Type="http://schemas.openxmlformats.org/officeDocument/2006/relationships/hyperlink" Target="https://podminky.urs.cz/item/CS_URS_2025_02/751344112" TargetMode="External" /><Relationship Id="rId109" Type="http://schemas.openxmlformats.org/officeDocument/2006/relationships/hyperlink" Target="https://podminky.urs.cz/item/CS_URS_2025_02/751398012" TargetMode="External" /><Relationship Id="rId110" Type="http://schemas.openxmlformats.org/officeDocument/2006/relationships/hyperlink" Target="https://podminky.urs.cz/item/CS_URS_2025_02/751398102" TargetMode="External" /><Relationship Id="rId111" Type="http://schemas.openxmlformats.org/officeDocument/2006/relationships/hyperlink" Target="https://podminky.urs.cz/item/CS_URS_2025_02/751511182" TargetMode="External" /><Relationship Id="rId112" Type="http://schemas.openxmlformats.org/officeDocument/2006/relationships/hyperlink" Target="https://podminky.urs.cz/item/CS_URS_2025_02/751613113" TargetMode="External" /><Relationship Id="rId113" Type="http://schemas.openxmlformats.org/officeDocument/2006/relationships/hyperlink" Target="https://podminky.urs.cz/item/CS_URS_2025_02/998751121" TargetMode="External" /><Relationship Id="rId114" Type="http://schemas.openxmlformats.org/officeDocument/2006/relationships/hyperlink" Target="https://podminky.urs.cz/item/CS_URS_2025_02/HZS2211" TargetMode="External" /><Relationship Id="rId11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S2025/38x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SÚ MěÚ Bruntál - prostor před zasedací mítností ZMě v 1.NP budovy 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Nádražní 994/20, Bruntál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27. 11. 2025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Bruntál, Nádražní 994/20, Bruntál, 792 01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Bc. Jakub Macoszek, Palackého 368, Vrbno p/P.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js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'00 - Vedlejší rozpočtové 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'00 - Vedlejší rozpočtové ...'!P84</f>
        <v>0</v>
      </c>
      <c r="AV55" s="122">
        <f>'00 - Vedlejší rozpočtové ...'!J33</f>
        <v>0</v>
      </c>
      <c r="AW55" s="122">
        <f>'00 - Vedlejší rozpočtové ...'!J34</f>
        <v>0</v>
      </c>
      <c r="AX55" s="122">
        <f>'00 - Vedlejší rozpočtové ...'!J35</f>
        <v>0</v>
      </c>
      <c r="AY55" s="122">
        <f>'00 - Vedlejší rozpočtové ...'!J36</f>
        <v>0</v>
      </c>
      <c r="AZ55" s="122">
        <f>'00 - Vedlejší rozpočtové ...'!F33</f>
        <v>0</v>
      </c>
      <c r="BA55" s="122">
        <f>'00 - Vedlejší rozpočtové ...'!F34</f>
        <v>0</v>
      </c>
      <c r="BB55" s="122">
        <f>'00 - Vedlejší rozpočtové ...'!F35</f>
        <v>0</v>
      </c>
      <c r="BC55" s="122">
        <f>'00 - Vedlejší rozpočtové ...'!F36</f>
        <v>0</v>
      </c>
      <c r="BD55" s="124">
        <f>'00 - Vedlejší rozpočtové ...'!F37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'01 - Stavebně konstrukční...'!J30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87</v>
      </c>
      <c r="AR56" s="120"/>
      <c r="AS56" s="121">
        <v>0</v>
      </c>
      <c r="AT56" s="122">
        <f>ROUND(SUM(AV56:AW56),2)</f>
        <v>0</v>
      </c>
      <c r="AU56" s="123">
        <f>'01 - Stavebně konstrukční...'!P96</f>
        <v>0</v>
      </c>
      <c r="AV56" s="122">
        <f>'01 - Stavebně konstrukční...'!J33</f>
        <v>0</v>
      </c>
      <c r="AW56" s="122">
        <f>'01 - Stavebně konstrukční...'!J34</f>
        <v>0</v>
      </c>
      <c r="AX56" s="122">
        <f>'01 - Stavebně konstrukční...'!J35</f>
        <v>0</v>
      </c>
      <c r="AY56" s="122">
        <f>'01 - Stavebně konstrukční...'!J36</f>
        <v>0</v>
      </c>
      <c r="AZ56" s="122">
        <f>'01 - Stavebně konstrukční...'!F33</f>
        <v>0</v>
      </c>
      <c r="BA56" s="122">
        <f>'01 - Stavebně konstrukční...'!F34</f>
        <v>0</v>
      </c>
      <c r="BB56" s="122">
        <f>'01 - Stavebně konstrukční...'!F35</f>
        <v>0</v>
      </c>
      <c r="BC56" s="122">
        <f>'01 - Stavebně konstrukční...'!F36</f>
        <v>0</v>
      </c>
      <c r="BD56" s="124">
        <f>'01 - Stavebně konstrukční...'!F37</f>
        <v>0</v>
      </c>
      <c r="BE56" s="7"/>
      <c r="BT56" s="125" t="s">
        <v>82</v>
      </c>
      <c r="BV56" s="125" t="s">
        <v>76</v>
      </c>
      <c r="BW56" s="125" t="s">
        <v>88</v>
      </c>
      <c r="BX56" s="125" t="s">
        <v>5</v>
      </c>
      <c r="CL56" s="125" t="s">
        <v>19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89</v>
      </c>
      <c r="E57" s="116"/>
      <c r="F57" s="116"/>
      <c r="G57" s="116"/>
      <c r="H57" s="116"/>
      <c r="I57" s="117"/>
      <c r="J57" s="116" t="s">
        <v>90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'02 - Technika prostředí s...'!J30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87</v>
      </c>
      <c r="AR57" s="120"/>
      <c r="AS57" s="126">
        <v>0</v>
      </c>
      <c r="AT57" s="127">
        <f>ROUND(SUM(AV57:AW57),2)</f>
        <v>0</v>
      </c>
      <c r="AU57" s="128">
        <f>'02 - Technika prostředí s...'!P97</f>
        <v>0</v>
      </c>
      <c r="AV57" s="127">
        <f>'02 - Technika prostředí s...'!J33</f>
        <v>0</v>
      </c>
      <c r="AW57" s="127">
        <f>'02 - Technika prostředí s...'!J34</f>
        <v>0</v>
      </c>
      <c r="AX57" s="127">
        <f>'02 - Technika prostředí s...'!J35</f>
        <v>0</v>
      </c>
      <c r="AY57" s="127">
        <f>'02 - Technika prostředí s...'!J36</f>
        <v>0</v>
      </c>
      <c r="AZ57" s="127">
        <f>'02 - Technika prostředí s...'!F33</f>
        <v>0</v>
      </c>
      <c r="BA57" s="127">
        <f>'02 - Technika prostředí s...'!F34</f>
        <v>0</v>
      </c>
      <c r="BB57" s="127">
        <f>'02 - Technika prostředí s...'!F35</f>
        <v>0</v>
      </c>
      <c r="BC57" s="127">
        <f>'02 - Technika prostředí s...'!F36</f>
        <v>0</v>
      </c>
      <c r="BD57" s="129">
        <f>'02 - Technika prostředí s...'!F37</f>
        <v>0</v>
      </c>
      <c r="BE57" s="7"/>
      <c r="BT57" s="125" t="s">
        <v>82</v>
      </c>
      <c r="BV57" s="125" t="s">
        <v>76</v>
      </c>
      <c r="BW57" s="125" t="s">
        <v>91</v>
      </c>
      <c r="BX57" s="125" t="s">
        <v>5</v>
      </c>
      <c r="CL57" s="125" t="s">
        <v>19</v>
      </c>
      <c r="CM57" s="125" t="s">
        <v>84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YsRCoTqipBg+3g2f3aT+Hk2y2G4lEr53X/gD3ng7HynX5Jcwx9/tbs901WImm4vdgWrSJ2BGCM9iwQ57dkctNA==" hashValue="mEIuUS58Ezgw74KwNjszYmYH4UrAYGm+5hzURnkjffWdvYNa1KxIer+bil8ph2N73p2vbBJbroNngqlSH+O8cA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0 - Vedlejší rozpočtové ...'!C2" display="/"/>
    <hyperlink ref="A56" location="'01 - Stavebně konstrukční...'!C2" display="/"/>
    <hyperlink ref="A57" location="'02 - Technika prostředí 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SÚ MěÚ Bruntál - prostor před zasedací mítností ZMě v 1.NP budovy 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27. 11. 2025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ROUND((SUM(BE84:BE114)),  2)</f>
        <v>0</v>
      </c>
      <c r="G33" s="40"/>
      <c r="H33" s="40"/>
      <c r="I33" s="150">
        <v>0.20999999999999999</v>
      </c>
      <c r="J33" s="149">
        <f>ROUND(((SUM(BE84:BE114))*I33),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ROUND((SUM(BF84:BF114)),  2)</f>
        <v>0</v>
      </c>
      <c r="G34" s="40"/>
      <c r="H34" s="40"/>
      <c r="I34" s="150">
        <v>0.14999999999999999</v>
      </c>
      <c r="J34" s="149">
        <f>ROUND(((SUM(BF84:BF114))*I34),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ROUND((SUM(BG84:BG114)),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ROUND((SUM(BH84:BH114)),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ROUND((SUM(BI84:BI114)),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SÚ MěÚ Bruntál - prostor před zasedací mítností ZMě v 1.NP budovy 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Nádražní 994/20, Bruntál</v>
      </c>
      <c r="G52" s="42"/>
      <c r="H52" s="42"/>
      <c r="I52" s="34" t="s">
        <v>23</v>
      </c>
      <c r="J52" s="74" t="str">
        <f>IF(J12="","",J12)</f>
        <v>27. 11. 2025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Bruntál, Nádražní 994/20, Bruntál, 792 01</v>
      </c>
      <c r="G54" s="42"/>
      <c r="H54" s="42"/>
      <c r="I54" s="34" t="s">
        <v>32</v>
      </c>
      <c r="J54" s="38" t="str">
        <f>E21</f>
        <v>Bc. Jakub Macoszek, Palackého 368, Vrbno p/P.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js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J97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J103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J109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104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SÚ MěÚ Bruntál - prostor před zasedací mítností ZMě v 1.NP budovy A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00 - Vedlejší rozpočtové náklady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Nádražní 994/20, Bruntál</v>
      </c>
      <c r="G78" s="42"/>
      <c r="H78" s="42"/>
      <c r="I78" s="34" t="s">
        <v>23</v>
      </c>
      <c r="J78" s="74" t="str">
        <f>IF(J12="","",J12)</f>
        <v>27. 11. 2025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40.05" customHeight="1">
      <c r="A80" s="40"/>
      <c r="B80" s="41"/>
      <c r="C80" s="34" t="s">
        <v>25</v>
      </c>
      <c r="D80" s="42"/>
      <c r="E80" s="42"/>
      <c r="F80" s="29" t="str">
        <f>E15</f>
        <v>Město Bruntál, Nádražní 994/20, Bruntál, 792 01</v>
      </c>
      <c r="G80" s="42"/>
      <c r="H80" s="42"/>
      <c r="I80" s="34" t="s">
        <v>32</v>
      </c>
      <c r="J80" s="38" t="str">
        <f>E21</f>
        <v>Bc. Jakub Macoszek, Palackého 368, Vrbno p/P.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30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>js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105</v>
      </c>
      <c r="D83" s="182" t="s">
        <v>59</v>
      </c>
      <c r="E83" s="182" t="s">
        <v>55</v>
      </c>
      <c r="F83" s="182" t="s">
        <v>56</v>
      </c>
      <c r="G83" s="182" t="s">
        <v>106</v>
      </c>
      <c r="H83" s="182" t="s">
        <v>107</v>
      </c>
      <c r="I83" s="182" t="s">
        <v>108</v>
      </c>
      <c r="J83" s="182" t="s">
        <v>97</v>
      </c>
      <c r="K83" s="183" t="s">
        <v>109</v>
      </c>
      <c r="L83" s="184"/>
      <c r="M83" s="94" t="s">
        <v>19</v>
      </c>
      <c r="N83" s="95" t="s">
        <v>44</v>
      </c>
      <c r="O83" s="95" t="s">
        <v>110</v>
      </c>
      <c r="P83" s="95" t="s">
        <v>111</v>
      </c>
      <c r="Q83" s="95" t="s">
        <v>112</v>
      </c>
      <c r="R83" s="95" t="s">
        <v>113</v>
      </c>
      <c r="S83" s="95" t="s">
        <v>114</v>
      </c>
      <c r="T83" s="96" t="s">
        <v>115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116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73</v>
      </c>
      <c r="AU84" s="19" t="s">
        <v>98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73</v>
      </c>
      <c r="E85" s="193" t="s">
        <v>117</v>
      </c>
      <c r="F85" s="193" t="s">
        <v>80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P86+P97+P103+P109</f>
        <v>0</v>
      </c>
      <c r="Q85" s="198"/>
      <c r="R85" s="199">
        <f>R86+R97+R103+R109</f>
        <v>0</v>
      </c>
      <c r="S85" s="198"/>
      <c r="T85" s="200">
        <f>T86+T97+T103+T109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118</v>
      </c>
      <c r="AT85" s="202" t="s">
        <v>73</v>
      </c>
      <c r="AU85" s="202" t="s">
        <v>74</v>
      </c>
      <c r="AY85" s="201" t="s">
        <v>119</v>
      </c>
      <c r="BK85" s="203">
        <f>BK86+BK97+BK103+BK109</f>
        <v>0</v>
      </c>
    </row>
    <row r="86" s="12" customFormat="1" ht="22.8" customHeight="1">
      <c r="A86" s="12"/>
      <c r="B86" s="190"/>
      <c r="C86" s="191"/>
      <c r="D86" s="192" t="s">
        <v>73</v>
      </c>
      <c r="E86" s="204" t="s">
        <v>120</v>
      </c>
      <c r="F86" s="204" t="s">
        <v>121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SUM(P87:P96)</f>
        <v>0</v>
      </c>
      <c r="Q86" s="198"/>
      <c r="R86" s="199">
        <f>SUM(R87:R96)</f>
        <v>0</v>
      </c>
      <c r="S86" s="198"/>
      <c r="T86" s="200">
        <f>SUM(T87:T96)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118</v>
      </c>
      <c r="AT86" s="202" t="s">
        <v>73</v>
      </c>
      <c r="AU86" s="202" t="s">
        <v>82</v>
      </c>
      <c r="AY86" s="201" t="s">
        <v>119</v>
      </c>
      <c r="BK86" s="203">
        <f>SUM(BK87:BK96)</f>
        <v>0</v>
      </c>
    </row>
    <row r="87" s="2" customFormat="1" ht="16.5" customHeight="1">
      <c r="A87" s="40"/>
      <c r="B87" s="41"/>
      <c r="C87" s="206" t="s">
        <v>82</v>
      </c>
      <c r="D87" s="206" t="s">
        <v>122</v>
      </c>
      <c r="E87" s="207" t="s">
        <v>123</v>
      </c>
      <c r="F87" s="208" t="s">
        <v>124</v>
      </c>
      <c r="G87" s="209" t="s">
        <v>125</v>
      </c>
      <c r="H87" s="210">
        <v>1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126</v>
      </c>
      <c r="AT87" s="217" t="s">
        <v>122</v>
      </c>
      <c r="AU87" s="217" t="s">
        <v>84</v>
      </c>
      <c r="AY87" s="19" t="s">
        <v>119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126</v>
      </c>
      <c r="BM87" s="217" t="s">
        <v>127</v>
      </c>
    </row>
    <row r="88" s="13" customFormat="1">
      <c r="A88" s="13"/>
      <c r="B88" s="219"/>
      <c r="C88" s="220"/>
      <c r="D88" s="221" t="s">
        <v>128</v>
      </c>
      <c r="E88" s="222" t="s">
        <v>19</v>
      </c>
      <c r="F88" s="223" t="s">
        <v>129</v>
      </c>
      <c r="G88" s="220"/>
      <c r="H88" s="222" t="s">
        <v>19</v>
      </c>
      <c r="I88" s="224"/>
      <c r="J88" s="220"/>
      <c r="K88" s="220"/>
      <c r="L88" s="225"/>
      <c r="M88" s="226"/>
      <c r="N88" s="227"/>
      <c r="O88" s="227"/>
      <c r="P88" s="227"/>
      <c r="Q88" s="227"/>
      <c r="R88" s="227"/>
      <c r="S88" s="227"/>
      <c r="T88" s="228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29" t="s">
        <v>128</v>
      </c>
      <c r="AU88" s="229" t="s">
        <v>84</v>
      </c>
      <c r="AV88" s="13" t="s">
        <v>82</v>
      </c>
      <c r="AW88" s="13" t="s">
        <v>35</v>
      </c>
      <c r="AX88" s="13" t="s">
        <v>74</v>
      </c>
      <c r="AY88" s="229" t="s">
        <v>119</v>
      </c>
    </row>
    <row r="89" s="13" customFormat="1">
      <c r="A89" s="13"/>
      <c r="B89" s="219"/>
      <c r="C89" s="220"/>
      <c r="D89" s="221" t="s">
        <v>128</v>
      </c>
      <c r="E89" s="222" t="s">
        <v>19</v>
      </c>
      <c r="F89" s="223" t="s">
        <v>130</v>
      </c>
      <c r="G89" s="220"/>
      <c r="H89" s="222" t="s">
        <v>19</v>
      </c>
      <c r="I89" s="224"/>
      <c r="J89" s="220"/>
      <c r="K89" s="220"/>
      <c r="L89" s="225"/>
      <c r="M89" s="226"/>
      <c r="N89" s="227"/>
      <c r="O89" s="227"/>
      <c r="P89" s="227"/>
      <c r="Q89" s="227"/>
      <c r="R89" s="227"/>
      <c r="S89" s="227"/>
      <c r="T89" s="22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29" t="s">
        <v>128</v>
      </c>
      <c r="AU89" s="229" t="s">
        <v>84</v>
      </c>
      <c r="AV89" s="13" t="s">
        <v>82</v>
      </c>
      <c r="AW89" s="13" t="s">
        <v>35</v>
      </c>
      <c r="AX89" s="13" t="s">
        <v>74</v>
      </c>
      <c r="AY89" s="229" t="s">
        <v>119</v>
      </c>
    </row>
    <row r="90" s="13" customFormat="1">
      <c r="A90" s="13"/>
      <c r="B90" s="219"/>
      <c r="C90" s="220"/>
      <c r="D90" s="221" t="s">
        <v>128</v>
      </c>
      <c r="E90" s="222" t="s">
        <v>19</v>
      </c>
      <c r="F90" s="223" t="s">
        <v>131</v>
      </c>
      <c r="G90" s="220"/>
      <c r="H90" s="222" t="s">
        <v>19</v>
      </c>
      <c r="I90" s="224"/>
      <c r="J90" s="220"/>
      <c r="K90" s="220"/>
      <c r="L90" s="225"/>
      <c r="M90" s="226"/>
      <c r="N90" s="227"/>
      <c r="O90" s="227"/>
      <c r="P90" s="227"/>
      <c r="Q90" s="227"/>
      <c r="R90" s="227"/>
      <c r="S90" s="227"/>
      <c r="T90" s="22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29" t="s">
        <v>128</v>
      </c>
      <c r="AU90" s="229" t="s">
        <v>84</v>
      </c>
      <c r="AV90" s="13" t="s">
        <v>82</v>
      </c>
      <c r="AW90" s="13" t="s">
        <v>35</v>
      </c>
      <c r="AX90" s="13" t="s">
        <v>74</v>
      </c>
      <c r="AY90" s="229" t="s">
        <v>119</v>
      </c>
    </row>
    <row r="91" s="13" customFormat="1">
      <c r="A91" s="13"/>
      <c r="B91" s="219"/>
      <c r="C91" s="220"/>
      <c r="D91" s="221" t="s">
        <v>128</v>
      </c>
      <c r="E91" s="222" t="s">
        <v>19</v>
      </c>
      <c r="F91" s="223" t="s">
        <v>132</v>
      </c>
      <c r="G91" s="220"/>
      <c r="H91" s="222" t="s">
        <v>19</v>
      </c>
      <c r="I91" s="224"/>
      <c r="J91" s="220"/>
      <c r="K91" s="220"/>
      <c r="L91" s="225"/>
      <c r="M91" s="226"/>
      <c r="N91" s="227"/>
      <c r="O91" s="227"/>
      <c r="P91" s="227"/>
      <c r="Q91" s="227"/>
      <c r="R91" s="227"/>
      <c r="S91" s="227"/>
      <c r="T91" s="22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29" t="s">
        <v>128</v>
      </c>
      <c r="AU91" s="229" t="s">
        <v>84</v>
      </c>
      <c r="AV91" s="13" t="s">
        <v>82</v>
      </c>
      <c r="AW91" s="13" t="s">
        <v>35</v>
      </c>
      <c r="AX91" s="13" t="s">
        <v>74</v>
      </c>
      <c r="AY91" s="229" t="s">
        <v>119</v>
      </c>
    </row>
    <row r="92" s="14" customFormat="1">
      <c r="A92" s="14"/>
      <c r="B92" s="230"/>
      <c r="C92" s="231"/>
      <c r="D92" s="221" t="s">
        <v>128</v>
      </c>
      <c r="E92" s="232" t="s">
        <v>19</v>
      </c>
      <c r="F92" s="233" t="s">
        <v>133</v>
      </c>
      <c r="G92" s="231"/>
      <c r="H92" s="234">
        <v>1</v>
      </c>
      <c r="I92" s="235"/>
      <c r="J92" s="231"/>
      <c r="K92" s="231"/>
      <c r="L92" s="236"/>
      <c r="M92" s="237"/>
      <c r="N92" s="238"/>
      <c r="O92" s="238"/>
      <c r="P92" s="238"/>
      <c r="Q92" s="238"/>
      <c r="R92" s="238"/>
      <c r="S92" s="238"/>
      <c r="T92" s="239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0" t="s">
        <v>128</v>
      </c>
      <c r="AU92" s="240" t="s">
        <v>84</v>
      </c>
      <c r="AV92" s="14" t="s">
        <v>84</v>
      </c>
      <c r="AW92" s="14" t="s">
        <v>35</v>
      </c>
      <c r="AX92" s="14" t="s">
        <v>82</v>
      </c>
      <c r="AY92" s="240" t="s">
        <v>119</v>
      </c>
    </row>
    <row r="93" s="2" customFormat="1" ht="16.5" customHeight="1">
      <c r="A93" s="40"/>
      <c r="B93" s="41"/>
      <c r="C93" s="206" t="s">
        <v>84</v>
      </c>
      <c r="D93" s="206" t="s">
        <v>122</v>
      </c>
      <c r="E93" s="207" t="s">
        <v>134</v>
      </c>
      <c r="F93" s="208" t="s">
        <v>135</v>
      </c>
      <c r="G93" s="209" t="s">
        <v>125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126</v>
      </c>
      <c r="AT93" s="217" t="s">
        <v>122</v>
      </c>
      <c r="AU93" s="217" t="s">
        <v>84</v>
      </c>
      <c r="AY93" s="19" t="s">
        <v>119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126</v>
      </c>
      <c r="BM93" s="217" t="s">
        <v>136</v>
      </c>
    </row>
    <row r="94" s="13" customFormat="1">
      <c r="A94" s="13"/>
      <c r="B94" s="219"/>
      <c r="C94" s="220"/>
      <c r="D94" s="221" t="s">
        <v>128</v>
      </c>
      <c r="E94" s="222" t="s">
        <v>19</v>
      </c>
      <c r="F94" s="223" t="s">
        <v>137</v>
      </c>
      <c r="G94" s="220"/>
      <c r="H94" s="222" t="s">
        <v>19</v>
      </c>
      <c r="I94" s="224"/>
      <c r="J94" s="220"/>
      <c r="K94" s="220"/>
      <c r="L94" s="225"/>
      <c r="M94" s="226"/>
      <c r="N94" s="227"/>
      <c r="O94" s="227"/>
      <c r="P94" s="227"/>
      <c r="Q94" s="227"/>
      <c r="R94" s="227"/>
      <c r="S94" s="227"/>
      <c r="T94" s="228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29" t="s">
        <v>128</v>
      </c>
      <c r="AU94" s="229" t="s">
        <v>84</v>
      </c>
      <c r="AV94" s="13" t="s">
        <v>82</v>
      </c>
      <c r="AW94" s="13" t="s">
        <v>35</v>
      </c>
      <c r="AX94" s="13" t="s">
        <v>74</v>
      </c>
      <c r="AY94" s="229" t="s">
        <v>119</v>
      </c>
    </row>
    <row r="95" s="13" customFormat="1">
      <c r="A95" s="13"/>
      <c r="B95" s="219"/>
      <c r="C95" s="220"/>
      <c r="D95" s="221" t="s">
        <v>128</v>
      </c>
      <c r="E95" s="222" t="s">
        <v>19</v>
      </c>
      <c r="F95" s="223" t="s">
        <v>138</v>
      </c>
      <c r="G95" s="220"/>
      <c r="H95" s="222" t="s">
        <v>19</v>
      </c>
      <c r="I95" s="224"/>
      <c r="J95" s="220"/>
      <c r="K95" s="220"/>
      <c r="L95" s="225"/>
      <c r="M95" s="226"/>
      <c r="N95" s="227"/>
      <c r="O95" s="227"/>
      <c r="P95" s="227"/>
      <c r="Q95" s="227"/>
      <c r="R95" s="227"/>
      <c r="S95" s="227"/>
      <c r="T95" s="22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29" t="s">
        <v>128</v>
      </c>
      <c r="AU95" s="229" t="s">
        <v>84</v>
      </c>
      <c r="AV95" s="13" t="s">
        <v>82</v>
      </c>
      <c r="AW95" s="13" t="s">
        <v>35</v>
      </c>
      <c r="AX95" s="13" t="s">
        <v>74</v>
      </c>
      <c r="AY95" s="229" t="s">
        <v>119</v>
      </c>
    </row>
    <row r="96" s="14" customFormat="1">
      <c r="A96" s="14"/>
      <c r="B96" s="230"/>
      <c r="C96" s="231"/>
      <c r="D96" s="221" t="s">
        <v>128</v>
      </c>
      <c r="E96" s="232" t="s">
        <v>19</v>
      </c>
      <c r="F96" s="233" t="s">
        <v>82</v>
      </c>
      <c r="G96" s="231"/>
      <c r="H96" s="234">
        <v>1</v>
      </c>
      <c r="I96" s="235"/>
      <c r="J96" s="231"/>
      <c r="K96" s="231"/>
      <c r="L96" s="236"/>
      <c r="M96" s="237"/>
      <c r="N96" s="238"/>
      <c r="O96" s="238"/>
      <c r="P96" s="238"/>
      <c r="Q96" s="238"/>
      <c r="R96" s="238"/>
      <c r="S96" s="238"/>
      <c r="T96" s="239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0" t="s">
        <v>128</v>
      </c>
      <c r="AU96" s="240" t="s">
        <v>84</v>
      </c>
      <c r="AV96" s="14" t="s">
        <v>84</v>
      </c>
      <c r="AW96" s="14" t="s">
        <v>35</v>
      </c>
      <c r="AX96" s="14" t="s">
        <v>82</v>
      </c>
      <c r="AY96" s="240" t="s">
        <v>119</v>
      </c>
    </row>
    <row r="97" s="12" customFormat="1" ht="22.8" customHeight="1">
      <c r="A97" s="12"/>
      <c r="B97" s="190"/>
      <c r="C97" s="191"/>
      <c r="D97" s="192" t="s">
        <v>73</v>
      </c>
      <c r="E97" s="204" t="s">
        <v>139</v>
      </c>
      <c r="F97" s="204" t="s">
        <v>140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SUM(P98:P102)</f>
        <v>0</v>
      </c>
      <c r="Q97" s="198"/>
      <c r="R97" s="199">
        <f>SUM(R98:R102)</f>
        <v>0</v>
      </c>
      <c r="S97" s="198"/>
      <c r="T97" s="200">
        <f>SUM(T98:T102)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118</v>
      </c>
      <c r="AT97" s="202" t="s">
        <v>73</v>
      </c>
      <c r="AU97" s="202" t="s">
        <v>82</v>
      </c>
      <c r="AY97" s="201" t="s">
        <v>119</v>
      </c>
      <c r="BK97" s="203">
        <f>SUM(BK98:BK102)</f>
        <v>0</v>
      </c>
    </row>
    <row r="98" s="2" customFormat="1" ht="16.5" customHeight="1">
      <c r="A98" s="40"/>
      <c r="B98" s="41"/>
      <c r="C98" s="206" t="s">
        <v>141</v>
      </c>
      <c r="D98" s="206" t="s">
        <v>122</v>
      </c>
      <c r="E98" s="207" t="s">
        <v>142</v>
      </c>
      <c r="F98" s="208" t="s">
        <v>143</v>
      </c>
      <c r="G98" s="209" t="s">
        <v>125</v>
      </c>
      <c r="H98" s="210">
        <v>1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126</v>
      </c>
      <c r="AT98" s="217" t="s">
        <v>122</v>
      </c>
      <c r="AU98" s="217" t="s">
        <v>84</v>
      </c>
      <c r="AY98" s="19" t="s">
        <v>119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126</v>
      </c>
      <c r="BM98" s="217" t="s">
        <v>144</v>
      </c>
    </row>
    <row r="99" s="13" customFormat="1">
      <c r="A99" s="13"/>
      <c r="B99" s="219"/>
      <c r="C99" s="220"/>
      <c r="D99" s="221" t="s">
        <v>128</v>
      </c>
      <c r="E99" s="222" t="s">
        <v>19</v>
      </c>
      <c r="F99" s="223" t="s">
        <v>145</v>
      </c>
      <c r="G99" s="220"/>
      <c r="H99" s="222" t="s">
        <v>19</v>
      </c>
      <c r="I99" s="224"/>
      <c r="J99" s="220"/>
      <c r="K99" s="220"/>
      <c r="L99" s="225"/>
      <c r="M99" s="226"/>
      <c r="N99" s="227"/>
      <c r="O99" s="227"/>
      <c r="P99" s="227"/>
      <c r="Q99" s="227"/>
      <c r="R99" s="227"/>
      <c r="S99" s="227"/>
      <c r="T99" s="22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29" t="s">
        <v>128</v>
      </c>
      <c r="AU99" s="229" t="s">
        <v>84</v>
      </c>
      <c r="AV99" s="13" t="s">
        <v>82</v>
      </c>
      <c r="AW99" s="13" t="s">
        <v>35</v>
      </c>
      <c r="AX99" s="13" t="s">
        <v>74</v>
      </c>
      <c r="AY99" s="229" t="s">
        <v>119</v>
      </c>
    </row>
    <row r="100" s="13" customFormat="1">
      <c r="A100" s="13"/>
      <c r="B100" s="219"/>
      <c r="C100" s="220"/>
      <c r="D100" s="221" t="s">
        <v>128</v>
      </c>
      <c r="E100" s="222" t="s">
        <v>19</v>
      </c>
      <c r="F100" s="223" t="s">
        <v>146</v>
      </c>
      <c r="G100" s="220"/>
      <c r="H100" s="222" t="s">
        <v>19</v>
      </c>
      <c r="I100" s="224"/>
      <c r="J100" s="220"/>
      <c r="K100" s="220"/>
      <c r="L100" s="225"/>
      <c r="M100" s="226"/>
      <c r="N100" s="227"/>
      <c r="O100" s="227"/>
      <c r="P100" s="227"/>
      <c r="Q100" s="227"/>
      <c r="R100" s="227"/>
      <c r="S100" s="227"/>
      <c r="T100" s="22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9" t="s">
        <v>128</v>
      </c>
      <c r="AU100" s="229" t="s">
        <v>84</v>
      </c>
      <c r="AV100" s="13" t="s">
        <v>82</v>
      </c>
      <c r="AW100" s="13" t="s">
        <v>35</v>
      </c>
      <c r="AX100" s="13" t="s">
        <v>74</v>
      </c>
      <c r="AY100" s="229" t="s">
        <v>119</v>
      </c>
    </row>
    <row r="101" s="13" customFormat="1">
      <c r="A101" s="13"/>
      <c r="B101" s="219"/>
      <c r="C101" s="220"/>
      <c r="D101" s="221" t="s">
        <v>128</v>
      </c>
      <c r="E101" s="222" t="s">
        <v>19</v>
      </c>
      <c r="F101" s="223" t="s">
        <v>147</v>
      </c>
      <c r="G101" s="220"/>
      <c r="H101" s="222" t="s">
        <v>19</v>
      </c>
      <c r="I101" s="224"/>
      <c r="J101" s="220"/>
      <c r="K101" s="220"/>
      <c r="L101" s="225"/>
      <c r="M101" s="226"/>
      <c r="N101" s="227"/>
      <c r="O101" s="227"/>
      <c r="P101" s="227"/>
      <c r="Q101" s="227"/>
      <c r="R101" s="227"/>
      <c r="S101" s="227"/>
      <c r="T101" s="22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9" t="s">
        <v>128</v>
      </c>
      <c r="AU101" s="229" t="s">
        <v>84</v>
      </c>
      <c r="AV101" s="13" t="s">
        <v>82</v>
      </c>
      <c r="AW101" s="13" t="s">
        <v>35</v>
      </c>
      <c r="AX101" s="13" t="s">
        <v>74</v>
      </c>
      <c r="AY101" s="229" t="s">
        <v>119</v>
      </c>
    </row>
    <row r="102" s="14" customFormat="1">
      <c r="A102" s="14"/>
      <c r="B102" s="230"/>
      <c r="C102" s="231"/>
      <c r="D102" s="221" t="s">
        <v>128</v>
      </c>
      <c r="E102" s="232" t="s">
        <v>19</v>
      </c>
      <c r="F102" s="233" t="s">
        <v>82</v>
      </c>
      <c r="G102" s="231"/>
      <c r="H102" s="234">
        <v>1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0" t="s">
        <v>128</v>
      </c>
      <c r="AU102" s="240" t="s">
        <v>84</v>
      </c>
      <c r="AV102" s="14" t="s">
        <v>84</v>
      </c>
      <c r="AW102" s="14" t="s">
        <v>35</v>
      </c>
      <c r="AX102" s="14" t="s">
        <v>82</v>
      </c>
      <c r="AY102" s="240" t="s">
        <v>119</v>
      </c>
    </row>
    <row r="103" s="12" customFormat="1" ht="22.8" customHeight="1">
      <c r="A103" s="12"/>
      <c r="B103" s="190"/>
      <c r="C103" s="191"/>
      <c r="D103" s="192" t="s">
        <v>73</v>
      </c>
      <c r="E103" s="204" t="s">
        <v>148</v>
      </c>
      <c r="F103" s="204" t="s">
        <v>149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SUM(P104:P108)</f>
        <v>0</v>
      </c>
      <c r="Q103" s="198"/>
      <c r="R103" s="199">
        <f>SUM(R104:R108)</f>
        <v>0</v>
      </c>
      <c r="S103" s="198"/>
      <c r="T103" s="200">
        <f>SUM(T104:T108)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118</v>
      </c>
      <c r="AT103" s="202" t="s">
        <v>73</v>
      </c>
      <c r="AU103" s="202" t="s">
        <v>82</v>
      </c>
      <c r="AY103" s="201" t="s">
        <v>119</v>
      </c>
      <c r="BK103" s="203">
        <f>SUM(BK104:BK108)</f>
        <v>0</v>
      </c>
    </row>
    <row r="104" s="2" customFormat="1" ht="16.5" customHeight="1">
      <c r="A104" s="40"/>
      <c r="B104" s="41"/>
      <c r="C104" s="206" t="s">
        <v>150</v>
      </c>
      <c r="D104" s="206" t="s">
        <v>122</v>
      </c>
      <c r="E104" s="207" t="s">
        <v>151</v>
      </c>
      <c r="F104" s="208" t="s">
        <v>152</v>
      </c>
      <c r="G104" s="209" t="s">
        <v>125</v>
      </c>
      <c r="H104" s="210">
        <v>1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126</v>
      </c>
      <c r="AT104" s="217" t="s">
        <v>122</v>
      </c>
      <c r="AU104" s="217" t="s">
        <v>84</v>
      </c>
      <c r="AY104" s="19" t="s">
        <v>119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126</v>
      </c>
      <c r="BM104" s="217" t="s">
        <v>153</v>
      </c>
    </row>
    <row r="105" s="13" customFormat="1">
      <c r="A105" s="13"/>
      <c r="B105" s="219"/>
      <c r="C105" s="220"/>
      <c r="D105" s="221" t="s">
        <v>128</v>
      </c>
      <c r="E105" s="222" t="s">
        <v>19</v>
      </c>
      <c r="F105" s="223" t="s">
        <v>154</v>
      </c>
      <c r="G105" s="220"/>
      <c r="H105" s="222" t="s">
        <v>19</v>
      </c>
      <c r="I105" s="224"/>
      <c r="J105" s="220"/>
      <c r="K105" s="220"/>
      <c r="L105" s="225"/>
      <c r="M105" s="226"/>
      <c r="N105" s="227"/>
      <c r="O105" s="227"/>
      <c r="P105" s="227"/>
      <c r="Q105" s="227"/>
      <c r="R105" s="227"/>
      <c r="S105" s="227"/>
      <c r="T105" s="22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9" t="s">
        <v>128</v>
      </c>
      <c r="AU105" s="229" t="s">
        <v>84</v>
      </c>
      <c r="AV105" s="13" t="s">
        <v>82</v>
      </c>
      <c r="AW105" s="13" t="s">
        <v>35</v>
      </c>
      <c r="AX105" s="13" t="s">
        <v>74</v>
      </c>
      <c r="AY105" s="229" t="s">
        <v>119</v>
      </c>
    </row>
    <row r="106" s="13" customFormat="1">
      <c r="A106" s="13"/>
      <c r="B106" s="219"/>
      <c r="C106" s="220"/>
      <c r="D106" s="221" t="s">
        <v>128</v>
      </c>
      <c r="E106" s="222" t="s">
        <v>19</v>
      </c>
      <c r="F106" s="223" t="s">
        <v>155</v>
      </c>
      <c r="G106" s="220"/>
      <c r="H106" s="222" t="s">
        <v>19</v>
      </c>
      <c r="I106" s="224"/>
      <c r="J106" s="220"/>
      <c r="K106" s="220"/>
      <c r="L106" s="225"/>
      <c r="M106" s="226"/>
      <c r="N106" s="227"/>
      <c r="O106" s="227"/>
      <c r="P106" s="227"/>
      <c r="Q106" s="227"/>
      <c r="R106" s="227"/>
      <c r="S106" s="227"/>
      <c r="T106" s="22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9" t="s">
        <v>128</v>
      </c>
      <c r="AU106" s="229" t="s">
        <v>84</v>
      </c>
      <c r="AV106" s="13" t="s">
        <v>82</v>
      </c>
      <c r="AW106" s="13" t="s">
        <v>35</v>
      </c>
      <c r="AX106" s="13" t="s">
        <v>74</v>
      </c>
      <c r="AY106" s="229" t="s">
        <v>119</v>
      </c>
    </row>
    <row r="107" s="13" customFormat="1">
      <c r="A107" s="13"/>
      <c r="B107" s="219"/>
      <c r="C107" s="220"/>
      <c r="D107" s="221" t="s">
        <v>128</v>
      </c>
      <c r="E107" s="222" t="s">
        <v>19</v>
      </c>
      <c r="F107" s="223" t="s">
        <v>156</v>
      </c>
      <c r="G107" s="220"/>
      <c r="H107" s="222" t="s">
        <v>19</v>
      </c>
      <c r="I107" s="224"/>
      <c r="J107" s="220"/>
      <c r="K107" s="220"/>
      <c r="L107" s="225"/>
      <c r="M107" s="226"/>
      <c r="N107" s="227"/>
      <c r="O107" s="227"/>
      <c r="P107" s="227"/>
      <c r="Q107" s="227"/>
      <c r="R107" s="227"/>
      <c r="S107" s="227"/>
      <c r="T107" s="22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9" t="s">
        <v>128</v>
      </c>
      <c r="AU107" s="229" t="s">
        <v>84</v>
      </c>
      <c r="AV107" s="13" t="s">
        <v>82</v>
      </c>
      <c r="AW107" s="13" t="s">
        <v>35</v>
      </c>
      <c r="AX107" s="13" t="s">
        <v>74</v>
      </c>
      <c r="AY107" s="229" t="s">
        <v>119</v>
      </c>
    </row>
    <row r="108" s="14" customFormat="1">
      <c r="A108" s="14"/>
      <c r="B108" s="230"/>
      <c r="C108" s="231"/>
      <c r="D108" s="221" t="s">
        <v>128</v>
      </c>
      <c r="E108" s="232" t="s">
        <v>19</v>
      </c>
      <c r="F108" s="233" t="s">
        <v>82</v>
      </c>
      <c r="G108" s="231"/>
      <c r="H108" s="234">
        <v>1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0" t="s">
        <v>128</v>
      </c>
      <c r="AU108" s="240" t="s">
        <v>84</v>
      </c>
      <c r="AV108" s="14" t="s">
        <v>84</v>
      </c>
      <c r="AW108" s="14" t="s">
        <v>35</v>
      </c>
      <c r="AX108" s="14" t="s">
        <v>82</v>
      </c>
      <c r="AY108" s="240" t="s">
        <v>119</v>
      </c>
    </row>
    <row r="109" s="12" customFormat="1" ht="22.8" customHeight="1">
      <c r="A109" s="12"/>
      <c r="B109" s="190"/>
      <c r="C109" s="191"/>
      <c r="D109" s="192" t="s">
        <v>73</v>
      </c>
      <c r="E109" s="204" t="s">
        <v>157</v>
      </c>
      <c r="F109" s="204" t="s">
        <v>158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SUM(P110:P114)</f>
        <v>0</v>
      </c>
      <c r="Q109" s="198"/>
      <c r="R109" s="199">
        <f>SUM(R110:R114)</f>
        <v>0</v>
      </c>
      <c r="S109" s="198"/>
      <c r="T109" s="200">
        <f>SUM(T110:T114)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118</v>
      </c>
      <c r="AT109" s="202" t="s">
        <v>73</v>
      </c>
      <c r="AU109" s="202" t="s">
        <v>82</v>
      </c>
      <c r="AY109" s="201" t="s">
        <v>119</v>
      </c>
      <c r="BK109" s="203">
        <f>SUM(BK110:BK114)</f>
        <v>0</v>
      </c>
    </row>
    <row r="110" s="2" customFormat="1" ht="16.5" customHeight="1">
      <c r="A110" s="40"/>
      <c r="B110" s="41"/>
      <c r="C110" s="206" t="s">
        <v>118</v>
      </c>
      <c r="D110" s="206" t="s">
        <v>122</v>
      </c>
      <c r="E110" s="207" t="s">
        <v>159</v>
      </c>
      <c r="F110" s="208" t="s">
        <v>160</v>
      </c>
      <c r="G110" s="209" t="s">
        <v>125</v>
      </c>
      <c r="H110" s="210">
        <v>1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126</v>
      </c>
      <c r="AT110" s="217" t="s">
        <v>122</v>
      </c>
      <c r="AU110" s="217" t="s">
        <v>84</v>
      </c>
      <c r="AY110" s="19" t="s">
        <v>119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126</v>
      </c>
      <c r="BM110" s="217" t="s">
        <v>161</v>
      </c>
    </row>
    <row r="111" s="2" customFormat="1">
      <c r="A111" s="40"/>
      <c r="B111" s="41"/>
      <c r="C111" s="42"/>
      <c r="D111" s="221" t="s">
        <v>162</v>
      </c>
      <c r="E111" s="42"/>
      <c r="F111" s="241" t="s">
        <v>163</v>
      </c>
      <c r="G111" s="42"/>
      <c r="H111" s="42"/>
      <c r="I111" s="242"/>
      <c r="J111" s="42"/>
      <c r="K111" s="42"/>
      <c r="L111" s="46"/>
      <c r="M111" s="243"/>
      <c r="N111" s="24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162</v>
      </c>
      <c r="AU111" s="19" t="s">
        <v>84</v>
      </c>
    </row>
    <row r="112" s="13" customFormat="1">
      <c r="A112" s="13"/>
      <c r="B112" s="219"/>
      <c r="C112" s="220"/>
      <c r="D112" s="221" t="s">
        <v>128</v>
      </c>
      <c r="E112" s="222" t="s">
        <v>19</v>
      </c>
      <c r="F112" s="223" t="s">
        <v>164</v>
      </c>
      <c r="G112" s="220"/>
      <c r="H112" s="222" t="s">
        <v>19</v>
      </c>
      <c r="I112" s="224"/>
      <c r="J112" s="220"/>
      <c r="K112" s="220"/>
      <c r="L112" s="225"/>
      <c r="M112" s="226"/>
      <c r="N112" s="227"/>
      <c r="O112" s="227"/>
      <c r="P112" s="227"/>
      <c r="Q112" s="227"/>
      <c r="R112" s="227"/>
      <c r="S112" s="227"/>
      <c r="T112" s="22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9" t="s">
        <v>128</v>
      </c>
      <c r="AU112" s="229" t="s">
        <v>84</v>
      </c>
      <c r="AV112" s="13" t="s">
        <v>82</v>
      </c>
      <c r="AW112" s="13" t="s">
        <v>35</v>
      </c>
      <c r="AX112" s="13" t="s">
        <v>74</v>
      </c>
      <c r="AY112" s="229" t="s">
        <v>119</v>
      </c>
    </row>
    <row r="113" s="13" customFormat="1">
      <c r="A113" s="13"/>
      <c r="B113" s="219"/>
      <c r="C113" s="220"/>
      <c r="D113" s="221" t="s">
        <v>128</v>
      </c>
      <c r="E113" s="222" t="s">
        <v>19</v>
      </c>
      <c r="F113" s="223" t="s">
        <v>165</v>
      </c>
      <c r="G113" s="220"/>
      <c r="H113" s="222" t="s">
        <v>19</v>
      </c>
      <c r="I113" s="224"/>
      <c r="J113" s="220"/>
      <c r="K113" s="220"/>
      <c r="L113" s="225"/>
      <c r="M113" s="226"/>
      <c r="N113" s="227"/>
      <c r="O113" s="227"/>
      <c r="P113" s="227"/>
      <c r="Q113" s="227"/>
      <c r="R113" s="227"/>
      <c r="S113" s="227"/>
      <c r="T113" s="22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9" t="s">
        <v>128</v>
      </c>
      <c r="AU113" s="229" t="s">
        <v>84</v>
      </c>
      <c r="AV113" s="13" t="s">
        <v>82</v>
      </c>
      <c r="AW113" s="13" t="s">
        <v>35</v>
      </c>
      <c r="AX113" s="13" t="s">
        <v>74</v>
      </c>
      <c r="AY113" s="229" t="s">
        <v>119</v>
      </c>
    </row>
    <row r="114" s="14" customFormat="1">
      <c r="A114" s="14"/>
      <c r="B114" s="230"/>
      <c r="C114" s="231"/>
      <c r="D114" s="221" t="s">
        <v>128</v>
      </c>
      <c r="E114" s="232" t="s">
        <v>19</v>
      </c>
      <c r="F114" s="233" t="s">
        <v>82</v>
      </c>
      <c r="G114" s="231"/>
      <c r="H114" s="234">
        <v>1</v>
      </c>
      <c r="I114" s="235"/>
      <c r="J114" s="231"/>
      <c r="K114" s="231"/>
      <c r="L114" s="236"/>
      <c r="M114" s="245"/>
      <c r="N114" s="246"/>
      <c r="O114" s="246"/>
      <c r="P114" s="246"/>
      <c r="Q114" s="246"/>
      <c r="R114" s="246"/>
      <c r="S114" s="246"/>
      <c r="T114" s="24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0" t="s">
        <v>128</v>
      </c>
      <c r="AU114" s="240" t="s">
        <v>84</v>
      </c>
      <c r="AV114" s="14" t="s">
        <v>84</v>
      </c>
      <c r="AW114" s="14" t="s">
        <v>35</v>
      </c>
      <c r="AX114" s="14" t="s">
        <v>82</v>
      </c>
      <c r="AY114" s="240" t="s">
        <v>119</v>
      </c>
    </row>
    <row r="115" s="2" customFormat="1" ht="6.96" customHeight="1">
      <c r="A115" s="40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46"/>
      <c r="M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</sheetData>
  <sheetProtection sheet="1" autoFilter="0" formatColumns="0" formatRows="0" objects="1" scenarios="1" spinCount="100000" saltValue="EjLQU41HgI3LBPDy2Csg8Cs3UiWIG/n+is0aHvY2fPYV1o6TapGrN/Fr9zMvXVcbYPPMz0DEFezxtE4DbcF7Dw==" hashValue="/uABxxDbHAaP8gkAuD/EolTmbybp9A3NFsUW7sW2ZfMP3K9VZheRTQoB0an4KXJl2/b4+TGqm5QCcyx1Hcem2g==" algorithmName="SHA-512" password="CC35"/>
  <autoFilter ref="C83:K11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  <c r="AZ2" s="248" t="s">
        <v>166</v>
      </c>
      <c r="BA2" s="248" t="s">
        <v>167</v>
      </c>
      <c r="BB2" s="248" t="s">
        <v>168</v>
      </c>
      <c r="BC2" s="248" t="s">
        <v>169</v>
      </c>
      <c r="BD2" s="248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  <c r="AZ3" s="248" t="s">
        <v>170</v>
      </c>
      <c r="BA3" s="248" t="s">
        <v>171</v>
      </c>
      <c r="BB3" s="248" t="s">
        <v>172</v>
      </c>
      <c r="BC3" s="248" t="s">
        <v>173</v>
      </c>
      <c r="BD3" s="248" t="s">
        <v>84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  <c r="AZ4" s="248" t="s">
        <v>174</v>
      </c>
      <c r="BA4" s="248" t="s">
        <v>175</v>
      </c>
      <c r="BB4" s="248" t="s">
        <v>176</v>
      </c>
      <c r="BC4" s="248" t="s">
        <v>177</v>
      </c>
      <c r="BD4" s="248" t="s">
        <v>84</v>
      </c>
    </row>
    <row r="5" s="1" customFormat="1" ht="6.96" customHeight="1">
      <c r="B5" s="22"/>
      <c r="L5" s="22"/>
      <c r="AZ5" s="248" t="s">
        <v>178</v>
      </c>
      <c r="BA5" s="248" t="s">
        <v>179</v>
      </c>
      <c r="BB5" s="248" t="s">
        <v>176</v>
      </c>
      <c r="BC5" s="248" t="s">
        <v>180</v>
      </c>
      <c r="BD5" s="248" t="s">
        <v>84</v>
      </c>
    </row>
    <row r="6" s="1" customFormat="1" ht="12" customHeight="1">
      <c r="B6" s="22"/>
      <c r="D6" s="134" t="s">
        <v>16</v>
      </c>
      <c r="L6" s="22"/>
      <c r="AZ6" s="248" t="s">
        <v>181</v>
      </c>
      <c r="BA6" s="248" t="s">
        <v>182</v>
      </c>
      <c r="BB6" s="248" t="s">
        <v>176</v>
      </c>
      <c r="BC6" s="248" t="s">
        <v>180</v>
      </c>
      <c r="BD6" s="248" t="s">
        <v>84</v>
      </c>
    </row>
    <row r="7" s="1" customFormat="1" ht="26.25" customHeight="1">
      <c r="B7" s="22"/>
      <c r="E7" s="135" t="str">
        <f>'Rekapitulace stavby'!K6</f>
        <v>SÚ MěÚ Bruntál - prostor před zasedací mítností ZMě v 1.NP budovy A</v>
      </c>
      <c r="F7" s="134"/>
      <c r="G7" s="134"/>
      <c r="H7" s="134"/>
      <c r="L7" s="22"/>
      <c r="AZ7" s="248" t="s">
        <v>183</v>
      </c>
      <c r="BA7" s="248" t="s">
        <v>184</v>
      </c>
      <c r="BB7" s="248" t="s">
        <v>176</v>
      </c>
      <c r="BC7" s="248" t="s">
        <v>185</v>
      </c>
      <c r="BD7" s="248" t="s">
        <v>84</v>
      </c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186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27. 11. 2025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ROUND((SUM(BE96:BE967)),  2)</f>
        <v>0</v>
      </c>
      <c r="G33" s="40"/>
      <c r="H33" s="40"/>
      <c r="I33" s="150">
        <v>0.20999999999999999</v>
      </c>
      <c r="J33" s="149">
        <f>ROUND(((SUM(BE96:BE967))*I33),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ROUND((SUM(BF96:BF967)),  2)</f>
        <v>0</v>
      </c>
      <c r="G34" s="40"/>
      <c r="H34" s="40"/>
      <c r="I34" s="150">
        <v>0.14999999999999999</v>
      </c>
      <c r="J34" s="149">
        <f>ROUND(((SUM(BF96:BF967))*I34),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ROUND((SUM(BG96:BG967)),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ROUND((SUM(BH96:BH967)),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ROUND((SUM(BI96:BI967)),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SÚ MěÚ Bruntál - prostor před zasedací mítností ZMě v 1.NP budovy 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Stavebně konstrukční řešení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Nádražní 994/20, Bruntál</v>
      </c>
      <c r="G52" s="42"/>
      <c r="H52" s="42"/>
      <c r="I52" s="34" t="s">
        <v>23</v>
      </c>
      <c r="J52" s="74" t="str">
        <f>IF(J12="","",J12)</f>
        <v>27. 11. 2025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Bruntál, Nádražní 994/20, Bruntál, 792 01</v>
      </c>
      <c r="G54" s="42"/>
      <c r="H54" s="42"/>
      <c r="I54" s="34" t="s">
        <v>32</v>
      </c>
      <c r="J54" s="38" t="str">
        <f>E21</f>
        <v>Bc. Jakub Macoszek, Palackého 368, Vrbno p/P.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js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187</v>
      </c>
      <c r="E60" s="170"/>
      <c r="F60" s="170"/>
      <c r="G60" s="170"/>
      <c r="H60" s="170"/>
      <c r="I60" s="170"/>
      <c r="J60" s="171">
        <f>J97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188</v>
      </c>
      <c r="E61" s="176"/>
      <c r="F61" s="176"/>
      <c r="G61" s="176"/>
      <c r="H61" s="176"/>
      <c r="I61" s="176"/>
      <c r="J61" s="177">
        <f>J98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189</v>
      </c>
      <c r="E62" s="176"/>
      <c r="F62" s="176"/>
      <c r="G62" s="176"/>
      <c r="H62" s="176"/>
      <c r="I62" s="176"/>
      <c r="J62" s="177">
        <f>J115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190</v>
      </c>
      <c r="E63" s="176"/>
      <c r="F63" s="176"/>
      <c r="G63" s="176"/>
      <c r="H63" s="176"/>
      <c r="I63" s="176"/>
      <c r="J63" s="177">
        <f>J251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191</v>
      </c>
      <c r="E64" s="176"/>
      <c r="F64" s="176"/>
      <c r="G64" s="176"/>
      <c r="H64" s="176"/>
      <c r="I64" s="176"/>
      <c r="J64" s="177">
        <f>J396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192</v>
      </c>
      <c r="E65" s="176"/>
      <c r="F65" s="176"/>
      <c r="G65" s="176"/>
      <c r="H65" s="176"/>
      <c r="I65" s="176"/>
      <c r="J65" s="177">
        <f>J439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193</v>
      </c>
      <c r="E66" s="170"/>
      <c r="F66" s="170"/>
      <c r="G66" s="170"/>
      <c r="H66" s="170"/>
      <c r="I66" s="170"/>
      <c r="J66" s="171">
        <f>J442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194</v>
      </c>
      <c r="E67" s="176"/>
      <c r="F67" s="176"/>
      <c r="G67" s="176"/>
      <c r="H67" s="176"/>
      <c r="I67" s="176"/>
      <c r="J67" s="177">
        <f>J443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195</v>
      </c>
      <c r="E68" s="176"/>
      <c r="F68" s="176"/>
      <c r="G68" s="176"/>
      <c r="H68" s="176"/>
      <c r="I68" s="176"/>
      <c r="J68" s="177">
        <f>J562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196</v>
      </c>
      <c r="E69" s="176"/>
      <c r="F69" s="176"/>
      <c r="G69" s="176"/>
      <c r="H69" s="176"/>
      <c r="I69" s="176"/>
      <c r="J69" s="177">
        <f>J601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197</v>
      </c>
      <c r="E70" s="176"/>
      <c r="F70" s="176"/>
      <c r="G70" s="176"/>
      <c r="H70" s="176"/>
      <c r="I70" s="176"/>
      <c r="J70" s="177">
        <f>J678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198</v>
      </c>
      <c r="E71" s="176"/>
      <c r="F71" s="176"/>
      <c r="G71" s="176"/>
      <c r="H71" s="176"/>
      <c r="I71" s="176"/>
      <c r="J71" s="177">
        <f>J699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199</v>
      </c>
      <c r="E72" s="176"/>
      <c r="F72" s="176"/>
      <c r="G72" s="176"/>
      <c r="H72" s="176"/>
      <c r="I72" s="176"/>
      <c r="J72" s="177">
        <f>J750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200</v>
      </c>
      <c r="E73" s="176"/>
      <c r="F73" s="176"/>
      <c r="G73" s="176"/>
      <c r="H73" s="176"/>
      <c r="I73" s="176"/>
      <c r="J73" s="177">
        <f>J789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201</v>
      </c>
      <c r="E74" s="176"/>
      <c r="F74" s="176"/>
      <c r="G74" s="176"/>
      <c r="H74" s="176"/>
      <c r="I74" s="176"/>
      <c r="J74" s="177">
        <f>J839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202</v>
      </c>
      <c r="E75" s="176"/>
      <c r="F75" s="176"/>
      <c r="G75" s="176"/>
      <c r="H75" s="176"/>
      <c r="I75" s="176"/>
      <c r="J75" s="177">
        <f>J958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67"/>
      <c r="C76" s="168"/>
      <c r="D76" s="169" t="s">
        <v>203</v>
      </c>
      <c r="E76" s="170"/>
      <c r="F76" s="170"/>
      <c r="G76" s="170"/>
      <c r="H76" s="170"/>
      <c r="I76" s="170"/>
      <c r="J76" s="171">
        <f>J963</f>
        <v>0</v>
      </c>
      <c r="K76" s="168"/>
      <c r="L76" s="17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82" s="2" customFormat="1" ht="6.96" customHeight="1">
      <c r="A82" s="40"/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4.96" customHeight="1">
      <c r="A83" s="40"/>
      <c r="B83" s="41"/>
      <c r="C83" s="25" t="s">
        <v>104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16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6.25" customHeight="1">
      <c r="A86" s="40"/>
      <c r="B86" s="41"/>
      <c r="C86" s="42"/>
      <c r="D86" s="42"/>
      <c r="E86" s="162" t="str">
        <f>E7</f>
        <v>SÚ MěÚ Bruntál - prostor před zasedací mítností ZMě v 1.NP budovy A</v>
      </c>
      <c r="F86" s="34"/>
      <c r="G86" s="34"/>
      <c r="H86" s="34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93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E9</f>
        <v>01 - Stavebně konstrukční řešení</v>
      </c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F12</f>
        <v>Nádražní 994/20, Bruntál</v>
      </c>
      <c r="G90" s="42"/>
      <c r="H90" s="42"/>
      <c r="I90" s="34" t="s">
        <v>23</v>
      </c>
      <c r="J90" s="74" t="str">
        <f>IF(J12="","",J12)</f>
        <v>27. 11. 2025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40.05" customHeight="1">
      <c r="A92" s="40"/>
      <c r="B92" s="41"/>
      <c r="C92" s="34" t="s">
        <v>25</v>
      </c>
      <c r="D92" s="42"/>
      <c r="E92" s="42"/>
      <c r="F92" s="29" t="str">
        <f>E15</f>
        <v>Město Bruntál, Nádražní 994/20, Bruntál, 792 01</v>
      </c>
      <c r="G92" s="42"/>
      <c r="H92" s="42"/>
      <c r="I92" s="34" t="s">
        <v>32</v>
      </c>
      <c r="J92" s="38" t="str">
        <f>E21</f>
        <v>Bc. Jakub Macoszek, Palackého 368, Vrbno p/P.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30</v>
      </c>
      <c r="D93" s="42"/>
      <c r="E93" s="42"/>
      <c r="F93" s="29" t="str">
        <f>IF(E18="","",E18)</f>
        <v>Vyplň údaj</v>
      </c>
      <c r="G93" s="42"/>
      <c r="H93" s="42"/>
      <c r="I93" s="34" t="s">
        <v>36</v>
      </c>
      <c r="J93" s="38" t="str">
        <f>E24</f>
        <v>js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79"/>
      <c r="B95" s="180"/>
      <c r="C95" s="181" t="s">
        <v>105</v>
      </c>
      <c r="D95" s="182" t="s">
        <v>59</v>
      </c>
      <c r="E95" s="182" t="s">
        <v>55</v>
      </c>
      <c r="F95" s="182" t="s">
        <v>56</v>
      </c>
      <c r="G95" s="182" t="s">
        <v>106</v>
      </c>
      <c r="H95" s="182" t="s">
        <v>107</v>
      </c>
      <c r="I95" s="182" t="s">
        <v>108</v>
      </c>
      <c r="J95" s="182" t="s">
        <v>97</v>
      </c>
      <c r="K95" s="183" t="s">
        <v>109</v>
      </c>
      <c r="L95" s="184"/>
      <c r="M95" s="94" t="s">
        <v>19</v>
      </c>
      <c r="N95" s="95" t="s">
        <v>44</v>
      </c>
      <c r="O95" s="95" t="s">
        <v>110</v>
      </c>
      <c r="P95" s="95" t="s">
        <v>111</v>
      </c>
      <c r="Q95" s="95" t="s">
        <v>112</v>
      </c>
      <c r="R95" s="95" t="s">
        <v>113</v>
      </c>
      <c r="S95" s="95" t="s">
        <v>114</v>
      </c>
      <c r="T95" s="96" t="s">
        <v>115</v>
      </c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</row>
    <row r="96" s="2" customFormat="1" ht="22.8" customHeight="1">
      <c r="A96" s="40"/>
      <c r="B96" s="41"/>
      <c r="C96" s="101" t="s">
        <v>116</v>
      </c>
      <c r="D96" s="42"/>
      <c r="E96" s="42"/>
      <c r="F96" s="42"/>
      <c r="G96" s="42"/>
      <c r="H96" s="42"/>
      <c r="I96" s="42"/>
      <c r="J96" s="185">
        <f>BK96</f>
        <v>0</v>
      </c>
      <c r="K96" s="42"/>
      <c r="L96" s="46"/>
      <c r="M96" s="97"/>
      <c r="N96" s="186"/>
      <c r="O96" s="98"/>
      <c r="P96" s="187">
        <f>P97+P442+P963</f>
        <v>0</v>
      </c>
      <c r="Q96" s="98"/>
      <c r="R96" s="187">
        <f>R97+R442+R963</f>
        <v>60.541936380000003</v>
      </c>
      <c r="S96" s="98"/>
      <c r="T96" s="188">
        <f>T97+T442+T963</f>
        <v>61.958550000000002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73</v>
      </c>
      <c r="AU96" s="19" t="s">
        <v>98</v>
      </c>
      <c r="BK96" s="189">
        <f>BK97+BK442+BK963</f>
        <v>0</v>
      </c>
    </row>
    <row r="97" s="12" customFormat="1" ht="25.92" customHeight="1">
      <c r="A97" s="12"/>
      <c r="B97" s="190"/>
      <c r="C97" s="191"/>
      <c r="D97" s="192" t="s">
        <v>73</v>
      </c>
      <c r="E97" s="193" t="s">
        <v>204</v>
      </c>
      <c r="F97" s="193" t="s">
        <v>205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P98+P115+P251+P396+P439</f>
        <v>0</v>
      </c>
      <c r="Q97" s="198"/>
      <c r="R97" s="199">
        <f>R98+R115+R251+R396+R439</f>
        <v>46.496785690000003</v>
      </c>
      <c r="S97" s="198"/>
      <c r="T97" s="200">
        <f>T98+T115+T251+T396+T439</f>
        <v>50.360000000000007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82</v>
      </c>
      <c r="AT97" s="202" t="s">
        <v>73</v>
      </c>
      <c r="AU97" s="202" t="s">
        <v>74</v>
      </c>
      <c r="AY97" s="201" t="s">
        <v>119</v>
      </c>
      <c r="BK97" s="203">
        <f>BK98+BK115+BK251+BK396+BK439</f>
        <v>0</v>
      </c>
    </row>
    <row r="98" s="12" customFormat="1" ht="22.8" customHeight="1">
      <c r="A98" s="12"/>
      <c r="B98" s="190"/>
      <c r="C98" s="191"/>
      <c r="D98" s="192" t="s">
        <v>73</v>
      </c>
      <c r="E98" s="204" t="s">
        <v>141</v>
      </c>
      <c r="F98" s="204" t="s">
        <v>206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SUM(P99:P114)</f>
        <v>0</v>
      </c>
      <c r="Q98" s="198"/>
      <c r="R98" s="199">
        <f>SUM(R99:R114)</f>
        <v>4.9243550999999997</v>
      </c>
      <c r="S98" s="198"/>
      <c r="T98" s="200">
        <f>SUM(T99:T114)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82</v>
      </c>
      <c r="AT98" s="202" t="s">
        <v>73</v>
      </c>
      <c r="AU98" s="202" t="s">
        <v>82</v>
      </c>
      <c r="AY98" s="201" t="s">
        <v>119</v>
      </c>
      <c r="BK98" s="203">
        <f>SUM(BK99:BK114)</f>
        <v>0</v>
      </c>
    </row>
    <row r="99" s="2" customFormat="1" ht="44.25" customHeight="1">
      <c r="A99" s="40"/>
      <c r="B99" s="41"/>
      <c r="C99" s="206" t="s">
        <v>82</v>
      </c>
      <c r="D99" s="206" t="s">
        <v>122</v>
      </c>
      <c r="E99" s="207" t="s">
        <v>207</v>
      </c>
      <c r="F99" s="208" t="s">
        <v>208</v>
      </c>
      <c r="G99" s="209" t="s">
        <v>176</v>
      </c>
      <c r="H99" s="210">
        <v>7.1399999999999997</v>
      </c>
      <c r="I99" s="211"/>
      <c r="J99" s="212">
        <f>ROUND(I99*H99,2)</f>
        <v>0</v>
      </c>
      <c r="K99" s="208" t="s">
        <v>209</v>
      </c>
      <c r="L99" s="46"/>
      <c r="M99" s="213" t="s">
        <v>19</v>
      </c>
      <c r="N99" s="214" t="s">
        <v>45</v>
      </c>
      <c r="O99" s="86"/>
      <c r="P99" s="215">
        <f>O99*H99</f>
        <v>0</v>
      </c>
      <c r="Q99" s="215">
        <v>0.15273999999999999</v>
      </c>
      <c r="R99" s="215">
        <f>Q99*H99</f>
        <v>1.0905635999999999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150</v>
      </c>
      <c r="AT99" s="217" t="s">
        <v>122</v>
      </c>
      <c r="AU99" s="217" t="s">
        <v>84</v>
      </c>
      <c r="AY99" s="19" t="s">
        <v>119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150</v>
      </c>
      <c r="BM99" s="217" t="s">
        <v>210</v>
      </c>
    </row>
    <row r="100" s="2" customFormat="1">
      <c r="A100" s="40"/>
      <c r="B100" s="41"/>
      <c r="C100" s="42"/>
      <c r="D100" s="249" t="s">
        <v>211</v>
      </c>
      <c r="E100" s="42"/>
      <c r="F100" s="250" t="s">
        <v>212</v>
      </c>
      <c r="G100" s="42"/>
      <c r="H100" s="42"/>
      <c r="I100" s="242"/>
      <c r="J100" s="42"/>
      <c r="K100" s="42"/>
      <c r="L100" s="46"/>
      <c r="M100" s="243"/>
      <c r="N100" s="24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211</v>
      </c>
      <c r="AU100" s="19" t="s">
        <v>84</v>
      </c>
    </row>
    <row r="101" s="13" customFormat="1">
      <c r="A101" s="13"/>
      <c r="B101" s="219"/>
      <c r="C101" s="220"/>
      <c r="D101" s="221" t="s">
        <v>128</v>
      </c>
      <c r="E101" s="222" t="s">
        <v>19</v>
      </c>
      <c r="F101" s="223" t="s">
        <v>213</v>
      </c>
      <c r="G101" s="220"/>
      <c r="H101" s="222" t="s">
        <v>19</v>
      </c>
      <c r="I101" s="224"/>
      <c r="J101" s="220"/>
      <c r="K101" s="220"/>
      <c r="L101" s="225"/>
      <c r="M101" s="226"/>
      <c r="N101" s="227"/>
      <c r="O101" s="227"/>
      <c r="P101" s="227"/>
      <c r="Q101" s="227"/>
      <c r="R101" s="227"/>
      <c r="S101" s="227"/>
      <c r="T101" s="22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9" t="s">
        <v>128</v>
      </c>
      <c r="AU101" s="229" t="s">
        <v>84</v>
      </c>
      <c r="AV101" s="13" t="s">
        <v>82</v>
      </c>
      <c r="AW101" s="13" t="s">
        <v>35</v>
      </c>
      <c r="AX101" s="13" t="s">
        <v>74</v>
      </c>
      <c r="AY101" s="229" t="s">
        <v>119</v>
      </c>
    </row>
    <row r="102" s="14" customFormat="1">
      <c r="A102" s="14"/>
      <c r="B102" s="230"/>
      <c r="C102" s="231"/>
      <c r="D102" s="221" t="s">
        <v>128</v>
      </c>
      <c r="E102" s="232" t="s">
        <v>19</v>
      </c>
      <c r="F102" s="233" t="s">
        <v>214</v>
      </c>
      <c r="G102" s="231"/>
      <c r="H102" s="234">
        <v>7.1399999999999997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0" t="s">
        <v>128</v>
      </c>
      <c r="AU102" s="240" t="s">
        <v>84</v>
      </c>
      <c r="AV102" s="14" t="s">
        <v>84</v>
      </c>
      <c r="AW102" s="14" t="s">
        <v>35</v>
      </c>
      <c r="AX102" s="14" t="s">
        <v>82</v>
      </c>
      <c r="AY102" s="240" t="s">
        <v>119</v>
      </c>
    </row>
    <row r="103" s="2" customFormat="1" ht="37.8" customHeight="1">
      <c r="A103" s="40"/>
      <c r="B103" s="41"/>
      <c r="C103" s="206" t="s">
        <v>84</v>
      </c>
      <c r="D103" s="206" t="s">
        <v>122</v>
      </c>
      <c r="E103" s="207" t="s">
        <v>215</v>
      </c>
      <c r="F103" s="208" t="s">
        <v>216</v>
      </c>
      <c r="G103" s="209" t="s">
        <v>176</v>
      </c>
      <c r="H103" s="210">
        <v>14.515000000000001</v>
      </c>
      <c r="I103" s="211"/>
      <c r="J103" s="212">
        <f>ROUND(I103*H103,2)</f>
        <v>0</v>
      </c>
      <c r="K103" s="208" t="s">
        <v>209</v>
      </c>
      <c r="L103" s="46"/>
      <c r="M103" s="213" t="s">
        <v>19</v>
      </c>
      <c r="N103" s="214" t="s">
        <v>45</v>
      </c>
      <c r="O103" s="86"/>
      <c r="P103" s="215">
        <f>O103*H103</f>
        <v>0</v>
      </c>
      <c r="Q103" s="215">
        <v>0.1774</v>
      </c>
      <c r="R103" s="215">
        <f>Q103*H103</f>
        <v>2.5749610000000001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150</v>
      </c>
      <c r="AT103" s="217" t="s">
        <v>122</v>
      </c>
      <c r="AU103" s="217" t="s">
        <v>84</v>
      </c>
      <c r="AY103" s="19" t="s">
        <v>119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150</v>
      </c>
      <c r="BM103" s="217" t="s">
        <v>217</v>
      </c>
    </row>
    <row r="104" s="2" customFormat="1">
      <c r="A104" s="40"/>
      <c r="B104" s="41"/>
      <c r="C104" s="42"/>
      <c r="D104" s="249" t="s">
        <v>211</v>
      </c>
      <c r="E104" s="42"/>
      <c r="F104" s="250" t="s">
        <v>218</v>
      </c>
      <c r="G104" s="42"/>
      <c r="H104" s="42"/>
      <c r="I104" s="242"/>
      <c r="J104" s="42"/>
      <c r="K104" s="42"/>
      <c r="L104" s="46"/>
      <c r="M104" s="243"/>
      <c r="N104" s="24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211</v>
      </c>
      <c r="AU104" s="19" t="s">
        <v>84</v>
      </c>
    </row>
    <row r="105" s="13" customFormat="1">
      <c r="A105" s="13"/>
      <c r="B105" s="219"/>
      <c r="C105" s="220"/>
      <c r="D105" s="221" t="s">
        <v>128</v>
      </c>
      <c r="E105" s="222" t="s">
        <v>19</v>
      </c>
      <c r="F105" s="223" t="s">
        <v>213</v>
      </c>
      <c r="G105" s="220"/>
      <c r="H105" s="222" t="s">
        <v>19</v>
      </c>
      <c r="I105" s="224"/>
      <c r="J105" s="220"/>
      <c r="K105" s="220"/>
      <c r="L105" s="225"/>
      <c r="M105" s="226"/>
      <c r="N105" s="227"/>
      <c r="O105" s="227"/>
      <c r="P105" s="227"/>
      <c r="Q105" s="227"/>
      <c r="R105" s="227"/>
      <c r="S105" s="227"/>
      <c r="T105" s="22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9" t="s">
        <v>128</v>
      </c>
      <c r="AU105" s="229" t="s">
        <v>84</v>
      </c>
      <c r="AV105" s="13" t="s">
        <v>82</v>
      </c>
      <c r="AW105" s="13" t="s">
        <v>35</v>
      </c>
      <c r="AX105" s="13" t="s">
        <v>74</v>
      </c>
      <c r="AY105" s="229" t="s">
        <v>119</v>
      </c>
    </row>
    <row r="106" s="14" customFormat="1">
      <c r="A106" s="14"/>
      <c r="B106" s="230"/>
      <c r="C106" s="231"/>
      <c r="D106" s="221" t="s">
        <v>128</v>
      </c>
      <c r="E106" s="232" t="s">
        <v>19</v>
      </c>
      <c r="F106" s="233" t="s">
        <v>219</v>
      </c>
      <c r="G106" s="231"/>
      <c r="H106" s="234">
        <v>7.375</v>
      </c>
      <c r="I106" s="235"/>
      <c r="J106" s="231"/>
      <c r="K106" s="231"/>
      <c r="L106" s="236"/>
      <c r="M106" s="237"/>
      <c r="N106" s="238"/>
      <c r="O106" s="238"/>
      <c r="P106" s="238"/>
      <c r="Q106" s="238"/>
      <c r="R106" s="238"/>
      <c r="S106" s="238"/>
      <c r="T106" s="23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0" t="s">
        <v>128</v>
      </c>
      <c r="AU106" s="240" t="s">
        <v>84</v>
      </c>
      <c r="AV106" s="14" t="s">
        <v>84</v>
      </c>
      <c r="AW106" s="14" t="s">
        <v>35</v>
      </c>
      <c r="AX106" s="14" t="s">
        <v>74</v>
      </c>
      <c r="AY106" s="240" t="s">
        <v>119</v>
      </c>
    </row>
    <row r="107" s="14" customFormat="1">
      <c r="A107" s="14"/>
      <c r="B107" s="230"/>
      <c r="C107" s="231"/>
      <c r="D107" s="221" t="s">
        <v>128</v>
      </c>
      <c r="E107" s="232" t="s">
        <v>19</v>
      </c>
      <c r="F107" s="233" t="s">
        <v>214</v>
      </c>
      <c r="G107" s="231"/>
      <c r="H107" s="234">
        <v>7.1399999999999997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0" t="s">
        <v>128</v>
      </c>
      <c r="AU107" s="240" t="s">
        <v>84</v>
      </c>
      <c r="AV107" s="14" t="s">
        <v>84</v>
      </c>
      <c r="AW107" s="14" t="s">
        <v>35</v>
      </c>
      <c r="AX107" s="14" t="s">
        <v>74</v>
      </c>
      <c r="AY107" s="240" t="s">
        <v>119</v>
      </c>
    </row>
    <row r="108" s="15" customFormat="1">
      <c r="A108" s="15"/>
      <c r="B108" s="251"/>
      <c r="C108" s="252"/>
      <c r="D108" s="221" t="s">
        <v>128</v>
      </c>
      <c r="E108" s="253" t="s">
        <v>19</v>
      </c>
      <c r="F108" s="254" t="s">
        <v>220</v>
      </c>
      <c r="G108" s="252"/>
      <c r="H108" s="255">
        <v>14.515000000000001</v>
      </c>
      <c r="I108" s="256"/>
      <c r="J108" s="252"/>
      <c r="K108" s="252"/>
      <c r="L108" s="257"/>
      <c r="M108" s="258"/>
      <c r="N108" s="259"/>
      <c r="O108" s="259"/>
      <c r="P108" s="259"/>
      <c r="Q108" s="259"/>
      <c r="R108" s="259"/>
      <c r="S108" s="259"/>
      <c r="T108" s="260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1" t="s">
        <v>128</v>
      </c>
      <c r="AU108" s="261" t="s">
        <v>84</v>
      </c>
      <c r="AV108" s="15" t="s">
        <v>150</v>
      </c>
      <c r="AW108" s="15" t="s">
        <v>35</v>
      </c>
      <c r="AX108" s="15" t="s">
        <v>82</v>
      </c>
      <c r="AY108" s="261" t="s">
        <v>119</v>
      </c>
    </row>
    <row r="109" s="2" customFormat="1" ht="33" customHeight="1">
      <c r="A109" s="40"/>
      <c r="B109" s="41"/>
      <c r="C109" s="206" t="s">
        <v>141</v>
      </c>
      <c r="D109" s="206" t="s">
        <v>122</v>
      </c>
      <c r="E109" s="207" t="s">
        <v>221</v>
      </c>
      <c r="F109" s="208" t="s">
        <v>222</v>
      </c>
      <c r="G109" s="209" t="s">
        <v>172</v>
      </c>
      <c r="H109" s="210">
        <v>0.77300000000000002</v>
      </c>
      <c r="I109" s="211"/>
      <c r="J109" s="212">
        <f>ROUND(I109*H109,2)</f>
        <v>0</v>
      </c>
      <c r="K109" s="208" t="s">
        <v>209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1.6285000000000001</v>
      </c>
      <c r="R109" s="215">
        <f>Q109*H109</f>
        <v>1.2588305000000002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150</v>
      </c>
      <c r="AT109" s="217" t="s">
        <v>122</v>
      </c>
      <c r="AU109" s="217" t="s">
        <v>84</v>
      </c>
      <c r="AY109" s="19" t="s">
        <v>119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150</v>
      </c>
      <c r="BM109" s="217" t="s">
        <v>223</v>
      </c>
    </row>
    <row r="110" s="2" customFormat="1">
      <c r="A110" s="40"/>
      <c r="B110" s="41"/>
      <c r="C110" s="42"/>
      <c r="D110" s="249" t="s">
        <v>211</v>
      </c>
      <c r="E110" s="42"/>
      <c r="F110" s="250" t="s">
        <v>224</v>
      </c>
      <c r="G110" s="42"/>
      <c r="H110" s="42"/>
      <c r="I110" s="242"/>
      <c r="J110" s="42"/>
      <c r="K110" s="42"/>
      <c r="L110" s="46"/>
      <c r="M110" s="243"/>
      <c r="N110" s="244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211</v>
      </c>
      <c r="AU110" s="19" t="s">
        <v>84</v>
      </c>
    </row>
    <row r="111" s="13" customFormat="1">
      <c r="A111" s="13"/>
      <c r="B111" s="219"/>
      <c r="C111" s="220"/>
      <c r="D111" s="221" t="s">
        <v>128</v>
      </c>
      <c r="E111" s="222" t="s">
        <v>19</v>
      </c>
      <c r="F111" s="223" t="s">
        <v>225</v>
      </c>
      <c r="G111" s="220"/>
      <c r="H111" s="222" t="s">
        <v>19</v>
      </c>
      <c r="I111" s="224"/>
      <c r="J111" s="220"/>
      <c r="K111" s="220"/>
      <c r="L111" s="225"/>
      <c r="M111" s="226"/>
      <c r="N111" s="227"/>
      <c r="O111" s="227"/>
      <c r="P111" s="227"/>
      <c r="Q111" s="227"/>
      <c r="R111" s="227"/>
      <c r="S111" s="227"/>
      <c r="T111" s="22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9" t="s">
        <v>128</v>
      </c>
      <c r="AU111" s="229" t="s">
        <v>84</v>
      </c>
      <c r="AV111" s="13" t="s">
        <v>82</v>
      </c>
      <c r="AW111" s="13" t="s">
        <v>35</v>
      </c>
      <c r="AX111" s="13" t="s">
        <v>74</v>
      </c>
      <c r="AY111" s="229" t="s">
        <v>119</v>
      </c>
    </row>
    <row r="112" s="14" customFormat="1">
      <c r="A112" s="14"/>
      <c r="B112" s="230"/>
      <c r="C112" s="231"/>
      <c r="D112" s="221" t="s">
        <v>128</v>
      </c>
      <c r="E112" s="232" t="s">
        <v>19</v>
      </c>
      <c r="F112" s="233" t="s">
        <v>226</v>
      </c>
      <c r="G112" s="231"/>
      <c r="H112" s="234">
        <v>0.66000000000000003</v>
      </c>
      <c r="I112" s="235"/>
      <c r="J112" s="231"/>
      <c r="K112" s="231"/>
      <c r="L112" s="236"/>
      <c r="M112" s="237"/>
      <c r="N112" s="238"/>
      <c r="O112" s="238"/>
      <c r="P112" s="238"/>
      <c r="Q112" s="238"/>
      <c r="R112" s="238"/>
      <c r="S112" s="238"/>
      <c r="T112" s="23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0" t="s">
        <v>128</v>
      </c>
      <c r="AU112" s="240" t="s">
        <v>84</v>
      </c>
      <c r="AV112" s="14" t="s">
        <v>84</v>
      </c>
      <c r="AW112" s="14" t="s">
        <v>35</v>
      </c>
      <c r="AX112" s="14" t="s">
        <v>74</v>
      </c>
      <c r="AY112" s="240" t="s">
        <v>119</v>
      </c>
    </row>
    <row r="113" s="14" customFormat="1">
      <c r="A113" s="14"/>
      <c r="B113" s="230"/>
      <c r="C113" s="231"/>
      <c r="D113" s="221" t="s">
        <v>128</v>
      </c>
      <c r="E113" s="232" t="s">
        <v>19</v>
      </c>
      <c r="F113" s="233" t="s">
        <v>227</v>
      </c>
      <c r="G113" s="231"/>
      <c r="H113" s="234">
        <v>0.113</v>
      </c>
      <c r="I113" s="235"/>
      <c r="J113" s="231"/>
      <c r="K113" s="231"/>
      <c r="L113" s="236"/>
      <c r="M113" s="237"/>
      <c r="N113" s="238"/>
      <c r="O113" s="238"/>
      <c r="P113" s="238"/>
      <c r="Q113" s="238"/>
      <c r="R113" s="238"/>
      <c r="S113" s="238"/>
      <c r="T113" s="239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0" t="s">
        <v>128</v>
      </c>
      <c r="AU113" s="240" t="s">
        <v>84</v>
      </c>
      <c r="AV113" s="14" t="s">
        <v>84</v>
      </c>
      <c r="AW113" s="14" t="s">
        <v>35</v>
      </c>
      <c r="AX113" s="14" t="s">
        <v>74</v>
      </c>
      <c r="AY113" s="240" t="s">
        <v>119</v>
      </c>
    </row>
    <row r="114" s="15" customFormat="1">
      <c r="A114" s="15"/>
      <c r="B114" s="251"/>
      <c r="C114" s="252"/>
      <c r="D114" s="221" t="s">
        <v>128</v>
      </c>
      <c r="E114" s="253" t="s">
        <v>19</v>
      </c>
      <c r="F114" s="254" t="s">
        <v>220</v>
      </c>
      <c r="G114" s="252"/>
      <c r="H114" s="255">
        <v>0.77300000000000002</v>
      </c>
      <c r="I114" s="256"/>
      <c r="J114" s="252"/>
      <c r="K114" s="252"/>
      <c r="L114" s="257"/>
      <c r="M114" s="258"/>
      <c r="N114" s="259"/>
      <c r="O114" s="259"/>
      <c r="P114" s="259"/>
      <c r="Q114" s="259"/>
      <c r="R114" s="259"/>
      <c r="S114" s="259"/>
      <c r="T114" s="260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1" t="s">
        <v>128</v>
      </c>
      <c r="AU114" s="261" t="s">
        <v>84</v>
      </c>
      <c r="AV114" s="15" t="s">
        <v>150</v>
      </c>
      <c r="AW114" s="15" t="s">
        <v>35</v>
      </c>
      <c r="AX114" s="15" t="s">
        <v>82</v>
      </c>
      <c r="AY114" s="261" t="s">
        <v>119</v>
      </c>
    </row>
    <row r="115" s="12" customFormat="1" ht="22.8" customHeight="1">
      <c r="A115" s="12"/>
      <c r="B115" s="190"/>
      <c r="C115" s="191"/>
      <c r="D115" s="192" t="s">
        <v>73</v>
      </c>
      <c r="E115" s="204" t="s">
        <v>228</v>
      </c>
      <c r="F115" s="204" t="s">
        <v>229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SUM(P116:P250)</f>
        <v>0</v>
      </c>
      <c r="Q115" s="198"/>
      <c r="R115" s="199">
        <f>SUM(R116:R250)</f>
        <v>41.555989590000003</v>
      </c>
      <c r="S115" s="198"/>
      <c r="T115" s="200">
        <f>SUM(T116:T250)</f>
        <v>0.35700000000000004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82</v>
      </c>
      <c r="AT115" s="202" t="s">
        <v>73</v>
      </c>
      <c r="AU115" s="202" t="s">
        <v>82</v>
      </c>
      <c r="AY115" s="201" t="s">
        <v>119</v>
      </c>
      <c r="BK115" s="203">
        <f>SUM(BK116:BK250)</f>
        <v>0</v>
      </c>
    </row>
    <row r="116" s="2" customFormat="1" ht="37.8" customHeight="1">
      <c r="A116" s="40"/>
      <c r="B116" s="41"/>
      <c r="C116" s="206" t="s">
        <v>150</v>
      </c>
      <c r="D116" s="206" t="s">
        <v>122</v>
      </c>
      <c r="E116" s="207" t="s">
        <v>230</v>
      </c>
      <c r="F116" s="208" t="s">
        <v>231</v>
      </c>
      <c r="G116" s="209" t="s">
        <v>176</v>
      </c>
      <c r="H116" s="210">
        <v>7.1399999999999997</v>
      </c>
      <c r="I116" s="211"/>
      <c r="J116" s="212">
        <f>ROUND(I116*H116,2)</f>
        <v>0</v>
      </c>
      <c r="K116" s="208" t="s">
        <v>209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0.00025999999999999998</v>
      </c>
      <c r="R116" s="215">
        <f>Q116*H116</f>
        <v>0.0018563999999999998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150</v>
      </c>
      <c r="AT116" s="217" t="s">
        <v>122</v>
      </c>
      <c r="AU116" s="217" t="s">
        <v>84</v>
      </c>
      <c r="AY116" s="19" t="s">
        <v>119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150</v>
      </c>
      <c r="BM116" s="217" t="s">
        <v>232</v>
      </c>
    </row>
    <row r="117" s="2" customFormat="1">
      <c r="A117" s="40"/>
      <c r="B117" s="41"/>
      <c r="C117" s="42"/>
      <c r="D117" s="249" t="s">
        <v>211</v>
      </c>
      <c r="E117" s="42"/>
      <c r="F117" s="250" t="s">
        <v>233</v>
      </c>
      <c r="G117" s="42"/>
      <c r="H117" s="42"/>
      <c r="I117" s="242"/>
      <c r="J117" s="42"/>
      <c r="K117" s="42"/>
      <c r="L117" s="46"/>
      <c r="M117" s="243"/>
      <c r="N117" s="24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211</v>
      </c>
      <c r="AU117" s="19" t="s">
        <v>84</v>
      </c>
    </row>
    <row r="118" s="13" customFormat="1">
      <c r="A118" s="13"/>
      <c r="B118" s="219"/>
      <c r="C118" s="220"/>
      <c r="D118" s="221" t="s">
        <v>128</v>
      </c>
      <c r="E118" s="222" t="s">
        <v>19</v>
      </c>
      <c r="F118" s="223" t="s">
        <v>213</v>
      </c>
      <c r="G118" s="220"/>
      <c r="H118" s="222" t="s">
        <v>19</v>
      </c>
      <c r="I118" s="224"/>
      <c r="J118" s="220"/>
      <c r="K118" s="220"/>
      <c r="L118" s="225"/>
      <c r="M118" s="226"/>
      <c r="N118" s="227"/>
      <c r="O118" s="227"/>
      <c r="P118" s="227"/>
      <c r="Q118" s="227"/>
      <c r="R118" s="227"/>
      <c r="S118" s="227"/>
      <c r="T118" s="22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9" t="s">
        <v>128</v>
      </c>
      <c r="AU118" s="229" t="s">
        <v>84</v>
      </c>
      <c r="AV118" s="13" t="s">
        <v>82</v>
      </c>
      <c r="AW118" s="13" t="s">
        <v>35</v>
      </c>
      <c r="AX118" s="13" t="s">
        <v>74</v>
      </c>
      <c r="AY118" s="229" t="s">
        <v>119</v>
      </c>
    </row>
    <row r="119" s="13" customFormat="1">
      <c r="A119" s="13"/>
      <c r="B119" s="219"/>
      <c r="C119" s="220"/>
      <c r="D119" s="221" t="s">
        <v>128</v>
      </c>
      <c r="E119" s="222" t="s">
        <v>19</v>
      </c>
      <c r="F119" s="223" t="s">
        <v>234</v>
      </c>
      <c r="G119" s="220"/>
      <c r="H119" s="222" t="s">
        <v>19</v>
      </c>
      <c r="I119" s="224"/>
      <c r="J119" s="220"/>
      <c r="K119" s="220"/>
      <c r="L119" s="225"/>
      <c r="M119" s="226"/>
      <c r="N119" s="227"/>
      <c r="O119" s="227"/>
      <c r="P119" s="227"/>
      <c r="Q119" s="227"/>
      <c r="R119" s="227"/>
      <c r="S119" s="227"/>
      <c r="T119" s="22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9" t="s">
        <v>128</v>
      </c>
      <c r="AU119" s="229" t="s">
        <v>84</v>
      </c>
      <c r="AV119" s="13" t="s">
        <v>82</v>
      </c>
      <c r="AW119" s="13" t="s">
        <v>35</v>
      </c>
      <c r="AX119" s="13" t="s">
        <v>74</v>
      </c>
      <c r="AY119" s="229" t="s">
        <v>119</v>
      </c>
    </row>
    <row r="120" s="14" customFormat="1">
      <c r="A120" s="14"/>
      <c r="B120" s="230"/>
      <c r="C120" s="231"/>
      <c r="D120" s="221" t="s">
        <v>128</v>
      </c>
      <c r="E120" s="232" t="s">
        <v>19</v>
      </c>
      <c r="F120" s="233" t="s">
        <v>214</v>
      </c>
      <c r="G120" s="231"/>
      <c r="H120" s="234">
        <v>7.1399999999999997</v>
      </c>
      <c r="I120" s="235"/>
      <c r="J120" s="231"/>
      <c r="K120" s="231"/>
      <c r="L120" s="236"/>
      <c r="M120" s="237"/>
      <c r="N120" s="238"/>
      <c r="O120" s="238"/>
      <c r="P120" s="238"/>
      <c r="Q120" s="238"/>
      <c r="R120" s="238"/>
      <c r="S120" s="238"/>
      <c r="T120" s="239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0" t="s">
        <v>128</v>
      </c>
      <c r="AU120" s="240" t="s">
        <v>84</v>
      </c>
      <c r="AV120" s="14" t="s">
        <v>84</v>
      </c>
      <c r="AW120" s="14" t="s">
        <v>35</v>
      </c>
      <c r="AX120" s="14" t="s">
        <v>82</v>
      </c>
      <c r="AY120" s="240" t="s">
        <v>119</v>
      </c>
    </row>
    <row r="121" s="2" customFormat="1" ht="37.8" customHeight="1">
      <c r="A121" s="40"/>
      <c r="B121" s="41"/>
      <c r="C121" s="206" t="s">
        <v>118</v>
      </c>
      <c r="D121" s="206" t="s">
        <v>122</v>
      </c>
      <c r="E121" s="207" t="s">
        <v>235</v>
      </c>
      <c r="F121" s="208" t="s">
        <v>236</v>
      </c>
      <c r="G121" s="209" t="s">
        <v>176</v>
      </c>
      <c r="H121" s="210">
        <v>7.1399999999999997</v>
      </c>
      <c r="I121" s="211"/>
      <c r="J121" s="212">
        <f>ROUND(I121*H121,2)</f>
        <v>0</v>
      </c>
      <c r="K121" s="208" t="s">
        <v>209</v>
      </c>
      <c r="L121" s="46"/>
      <c r="M121" s="213" t="s">
        <v>19</v>
      </c>
      <c r="N121" s="214" t="s">
        <v>45</v>
      </c>
      <c r="O121" s="86"/>
      <c r="P121" s="215">
        <f>O121*H121</f>
        <v>0</v>
      </c>
      <c r="Q121" s="215">
        <v>0.0030000000000000001</v>
      </c>
      <c r="R121" s="215">
        <f>Q121*H121</f>
        <v>0.021419999999999998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150</v>
      </c>
      <c r="AT121" s="217" t="s">
        <v>122</v>
      </c>
      <c r="AU121" s="217" t="s">
        <v>84</v>
      </c>
      <c r="AY121" s="19" t="s">
        <v>119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150</v>
      </c>
      <c r="BM121" s="217" t="s">
        <v>237</v>
      </c>
    </row>
    <row r="122" s="2" customFormat="1">
      <c r="A122" s="40"/>
      <c r="B122" s="41"/>
      <c r="C122" s="42"/>
      <c r="D122" s="249" t="s">
        <v>211</v>
      </c>
      <c r="E122" s="42"/>
      <c r="F122" s="250" t="s">
        <v>238</v>
      </c>
      <c r="G122" s="42"/>
      <c r="H122" s="42"/>
      <c r="I122" s="242"/>
      <c r="J122" s="42"/>
      <c r="K122" s="42"/>
      <c r="L122" s="46"/>
      <c r="M122" s="243"/>
      <c r="N122" s="24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211</v>
      </c>
      <c r="AU122" s="19" t="s">
        <v>84</v>
      </c>
    </row>
    <row r="123" s="13" customFormat="1">
      <c r="A123" s="13"/>
      <c r="B123" s="219"/>
      <c r="C123" s="220"/>
      <c r="D123" s="221" t="s">
        <v>128</v>
      </c>
      <c r="E123" s="222" t="s">
        <v>19</v>
      </c>
      <c r="F123" s="223" t="s">
        <v>213</v>
      </c>
      <c r="G123" s="220"/>
      <c r="H123" s="222" t="s">
        <v>19</v>
      </c>
      <c r="I123" s="224"/>
      <c r="J123" s="220"/>
      <c r="K123" s="220"/>
      <c r="L123" s="225"/>
      <c r="M123" s="226"/>
      <c r="N123" s="227"/>
      <c r="O123" s="227"/>
      <c r="P123" s="227"/>
      <c r="Q123" s="227"/>
      <c r="R123" s="227"/>
      <c r="S123" s="227"/>
      <c r="T123" s="22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9" t="s">
        <v>128</v>
      </c>
      <c r="AU123" s="229" t="s">
        <v>84</v>
      </c>
      <c r="AV123" s="13" t="s">
        <v>82</v>
      </c>
      <c r="AW123" s="13" t="s">
        <v>35</v>
      </c>
      <c r="AX123" s="13" t="s">
        <v>74</v>
      </c>
      <c r="AY123" s="229" t="s">
        <v>119</v>
      </c>
    </row>
    <row r="124" s="13" customFormat="1">
      <c r="A124" s="13"/>
      <c r="B124" s="219"/>
      <c r="C124" s="220"/>
      <c r="D124" s="221" t="s">
        <v>128</v>
      </c>
      <c r="E124" s="222" t="s">
        <v>19</v>
      </c>
      <c r="F124" s="223" t="s">
        <v>234</v>
      </c>
      <c r="G124" s="220"/>
      <c r="H124" s="222" t="s">
        <v>19</v>
      </c>
      <c r="I124" s="224"/>
      <c r="J124" s="220"/>
      <c r="K124" s="220"/>
      <c r="L124" s="225"/>
      <c r="M124" s="226"/>
      <c r="N124" s="227"/>
      <c r="O124" s="227"/>
      <c r="P124" s="227"/>
      <c r="Q124" s="227"/>
      <c r="R124" s="227"/>
      <c r="S124" s="227"/>
      <c r="T124" s="22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9" t="s">
        <v>128</v>
      </c>
      <c r="AU124" s="229" t="s">
        <v>84</v>
      </c>
      <c r="AV124" s="13" t="s">
        <v>82</v>
      </c>
      <c r="AW124" s="13" t="s">
        <v>35</v>
      </c>
      <c r="AX124" s="13" t="s">
        <v>74</v>
      </c>
      <c r="AY124" s="229" t="s">
        <v>119</v>
      </c>
    </row>
    <row r="125" s="14" customFormat="1">
      <c r="A125" s="14"/>
      <c r="B125" s="230"/>
      <c r="C125" s="231"/>
      <c r="D125" s="221" t="s">
        <v>128</v>
      </c>
      <c r="E125" s="232" t="s">
        <v>19</v>
      </c>
      <c r="F125" s="233" t="s">
        <v>214</v>
      </c>
      <c r="G125" s="231"/>
      <c r="H125" s="234">
        <v>7.1399999999999997</v>
      </c>
      <c r="I125" s="235"/>
      <c r="J125" s="231"/>
      <c r="K125" s="231"/>
      <c r="L125" s="236"/>
      <c r="M125" s="237"/>
      <c r="N125" s="238"/>
      <c r="O125" s="238"/>
      <c r="P125" s="238"/>
      <c r="Q125" s="238"/>
      <c r="R125" s="238"/>
      <c r="S125" s="238"/>
      <c r="T125" s="23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0" t="s">
        <v>128</v>
      </c>
      <c r="AU125" s="240" t="s">
        <v>84</v>
      </c>
      <c r="AV125" s="14" t="s">
        <v>84</v>
      </c>
      <c r="AW125" s="14" t="s">
        <v>35</v>
      </c>
      <c r="AX125" s="14" t="s">
        <v>82</v>
      </c>
      <c r="AY125" s="240" t="s">
        <v>119</v>
      </c>
    </row>
    <row r="126" s="2" customFormat="1" ht="33" customHeight="1">
      <c r="A126" s="40"/>
      <c r="B126" s="41"/>
      <c r="C126" s="206" t="s">
        <v>228</v>
      </c>
      <c r="D126" s="206" t="s">
        <v>122</v>
      </c>
      <c r="E126" s="207" t="s">
        <v>239</v>
      </c>
      <c r="F126" s="208" t="s">
        <v>240</v>
      </c>
      <c r="G126" s="209" t="s">
        <v>176</v>
      </c>
      <c r="H126" s="210">
        <v>9.2400000000000002</v>
      </c>
      <c r="I126" s="211"/>
      <c r="J126" s="212">
        <f>ROUND(I126*H126,2)</f>
        <v>0</v>
      </c>
      <c r="K126" s="208" t="s">
        <v>209</v>
      </c>
      <c r="L126" s="46"/>
      <c r="M126" s="213" t="s">
        <v>19</v>
      </c>
      <c r="N126" s="214" t="s">
        <v>45</v>
      </c>
      <c r="O126" s="86"/>
      <c r="P126" s="215">
        <f>O126*H126</f>
        <v>0</v>
      </c>
      <c r="Q126" s="215">
        <v>0.0073499999999999998</v>
      </c>
      <c r="R126" s="215">
        <f>Q126*H126</f>
        <v>0.067914000000000002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150</v>
      </c>
      <c r="AT126" s="217" t="s">
        <v>122</v>
      </c>
      <c r="AU126" s="217" t="s">
        <v>84</v>
      </c>
      <c r="AY126" s="19" t="s">
        <v>119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150</v>
      </c>
      <c r="BM126" s="217" t="s">
        <v>241</v>
      </c>
    </row>
    <row r="127" s="2" customFormat="1">
      <c r="A127" s="40"/>
      <c r="B127" s="41"/>
      <c r="C127" s="42"/>
      <c r="D127" s="249" t="s">
        <v>211</v>
      </c>
      <c r="E127" s="42"/>
      <c r="F127" s="250" t="s">
        <v>242</v>
      </c>
      <c r="G127" s="42"/>
      <c r="H127" s="42"/>
      <c r="I127" s="242"/>
      <c r="J127" s="42"/>
      <c r="K127" s="42"/>
      <c r="L127" s="46"/>
      <c r="M127" s="243"/>
      <c r="N127" s="24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211</v>
      </c>
      <c r="AU127" s="19" t="s">
        <v>84</v>
      </c>
    </row>
    <row r="128" s="13" customFormat="1">
      <c r="A128" s="13"/>
      <c r="B128" s="219"/>
      <c r="C128" s="220"/>
      <c r="D128" s="221" t="s">
        <v>128</v>
      </c>
      <c r="E128" s="222" t="s">
        <v>19</v>
      </c>
      <c r="F128" s="223" t="s">
        <v>225</v>
      </c>
      <c r="G128" s="220"/>
      <c r="H128" s="222" t="s">
        <v>19</v>
      </c>
      <c r="I128" s="224"/>
      <c r="J128" s="220"/>
      <c r="K128" s="220"/>
      <c r="L128" s="225"/>
      <c r="M128" s="226"/>
      <c r="N128" s="227"/>
      <c r="O128" s="227"/>
      <c r="P128" s="227"/>
      <c r="Q128" s="227"/>
      <c r="R128" s="227"/>
      <c r="S128" s="227"/>
      <c r="T128" s="22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9" t="s">
        <v>128</v>
      </c>
      <c r="AU128" s="229" t="s">
        <v>84</v>
      </c>
      <c r="AV128" s="13" t="s">
        <v>82</v>
      </c>
      <c r="AW128" s="13" t="s">
        <v>35</v>
      </c>
      <c r="AX128" s="13" t="s">
        <v>74</v>
      </c>
      <c r="AY128" s="229" t="s">
        <v>119</v>
      </c>
    </row>
    <row r="129" s="14" customFormat="1">
      <c r="A129" s="14"/>
      <c r="B129" s="230"/>
      <c r="C129" s="231"/>
      <c r="D129" s="221" t="s">
        <v>128</v>
      </c>
      <c r="E129" s="232" t="s">
        <v>19</v>
      </c>
      <c r="F129" s="233" t="s">
        <v>243</v>
      </c>
      <c r="G129" s="231"/>
      <c r="H129" s="234">
        <v>8.8000000000000007</v>
      </c>
      <c r="I129" s="235"/>
      <c r="J129" s="231"/>
      <c r="K129" s="231"/>
      <c r="L129" s="236"/>
      <c r="M129" s="237"/>
      <c r="N129" s="238"/>
      <c r="O129" s="238"/>
      <c r="P129" s="238"/>
      <c r="Q129" s="238"/>
      <c r="R129" s="238"/>
      <c r="S129" s="238"/>
      <c r="T129" s="23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0" t="s">
        <v>128</v>
      </c>
      <c r="AU129" s="240" t="s">
        <v>84</v>
      </c>
      <c r="AV129" s="14" t="s">
        <v>84</v>
      </c>
      <c r="AW129" s="14" t="s">
        <v>35</v>
      </c>
      <c r="AX129" s="14" t="s">
        <v>74</v>
      </c>
      <c r="AY129" s="240" t="s">
        <v>119</v>
      </c>
    </row>
    <row r="130" s="14" customFormat="1">
      <c r="A130" s="14"/>
      <c r="B130" s="230"/>
      <c r="C130" s="231"/>
      <c r="D130" s="221" t="s">
        <v>128</v>
      </c>
      <c r="E130" s="232" t="s">
        <v>19</v>
      </c>
      <c r="F130" s="233" t="s">
        <v>244</v>
      </c>
      <c r="G130" s="231"/>
      <c r="H130" s="234">
        <v>0.44</v>
      </c>
      <c r="I130" s="235"/>
      <c r="J130" s="231"/>
      <c r="K130" s="231"/>
      <c r="L130" s="236"/>
      <c r="M130" s="237"/>
      <c r="N130" s="238"/>
      <c r="O130" s="238"/>
      <c r="P130" s="238"/>
      <c r="Q130" s="238"/>
      <c r="R130" s="238"/>
      <c r="S130" s="238"/>
      <c r="T130" s="23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0" t="s">
        <v>128</v>
      </c>
      <c r="AU130" s="240" t="s">
        <v>84</v>
      </c>
      <c r="AV130" s="14" t="s">
        <v>84</v>
      </c>
      <c r="AW130" s="14" t="s">
        <v>35</v>
      </c>
      <c r="AX130" s="14" t="s">
        <v>74</v>
      </c>
      <c r="AY130" s="240" t="s">
        <v>119</v>
      </c>
    </row>
    <row r="131" s="16" customFormat="1">
      <c r="A131" s="16"/>
      <c r="B131" s="262"/>
      <c r="C131" s="263"/>
      <c r="D131" s="221" t="s">
        <v>128</v>
      </c>
      <c r="E131" s="264" t="s">
        <v>19</v>
      </c>
      <c r="F131" s="265" t="s">
        <v>245</v>
      </c>
      <c r="G131" s="263"/>
      <c r="H131" s="266">
        <v>9.2400000000000002</v>
      </c>
      <c r="I131" s="267"/>
      <c r="J131" s="263"/>
      <c r="K131" s="263"/>
      <c r="L131" s="268"/>
      <c r="M131" s="269"/>
      <c r="N131" s="270"/>
      <c r="O131" s="270"/>
      <c r="P131" s="270"/>
      <c r="Q131" s="270"/>
      <c r="R131" s="270"/>
      <c r="S131" s="270"/>
      <c r="T131" s="271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T131" s="272" t="s">
        <v>128</v>
      </c>
      <c r="AU131" s="272" t="s">
        <v>84</v>
      </c>
      <c r="AV131" s="16" t="s">
        <v>141</v>
      </c>
      <c r="AW131" s="16" t="s">
        <v>35</v>
      </c>
      <c r="AX131" s="16" t="s">
        <v>82</v>
      </c>
      <c r="AY131" s="272" t="s">
        <v>119</v>
      </c>
    </row>
    <row r="132" s="2" customFormat="1" ht="24.15" customHeight="1">
      <c r="A132" s="40"/>
      <c r="B132" s="41"/>
      <c r="C132" s="206" t="s">
        <v>246</v>
      </c>
      <c r="D132" s="206" t="s">
        <v>122</v>
      </c>
      <c r="E132" s="207" t="s">
        <v>247</v>
      </c>
      <c r="F132" s="208" t="s">
        <v>248</v>
      </c>
      <c r="G132" s="209" t="s">
        <v>176</v>
      </c>
      <c r="H132" s="210">
        <v>14.515000000000001</v>
      </c>
      <c r="I132" s="211"/>
      <c r="J132" s="212">
        <f>ROUND(I132*H132,2)</f>
        <v>0</v>
      </c>
      <c r="K132" s="208" t="s">
        <v>209</v>
      </c>
      <c r="L132" s="46"/>
      <c r="M132" s="213" t="s">
        <v>19</v>
      </c>
      <c r="N132" s="214" t="s">
        <v>45</v>
      </c>
      <c r="O132" s="86"/>
      <c r="P132" s="215">
        <f>O132*H132</f>
        <v>0</v>
      </c>
      <c r="Q132" s="215">
        <v>0.00025999999999999998</v>
      </c>
      <c r="R132" s="215">
        <f>Q132*H132</f>
        <v>0.0037738999999999997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150</v>
      </c>
      <c r="AT132" s="217" t="s">
        <v>122</v>
      </c>
      <c r="AU132" s="217" t="s">
        <v>84</v>
      </c>
      <c r="AY132" s="19" t="s">
        <v>119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150</v>
      </c>
      <c r="BM132" s="217" t="s">
        <v>249</v>
      </c>
    </row>
    <row r="133" s="2" customFormat="1">
      <c r="A133" s="40"/>
      <c r="B133" s="41"/>
      <c r="C133" s="42"/>
      <c r="D133" s="249" t="s">
        <v>211</v>
      </c>
      <c r="E133" s="42"/>
      <c r="F133" s="250" t="s">
        <v>250</v>
      </c>
      <c r="G133" s="42"/>
      <c r="H133" s="42"/>
      <c r="I133" s="242"/>
      <c r="J133" s="42"/>
      <c r="K133" s="42"/>
      <c r="L133" s="46"/>
      <c r="M133" s="243"/>
      <c r="N133" s="244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211</v>
      </c>
      <c r="AU133" s="19" t="s">
        <v>84</v>
      </c>
    </row>
    <row r="134" s="13" customFormat="1">
      <c r="A134" s="13"/>
      <c r="B134" s="219"/>
      <c r="C134" s="220"/>
      <c r="D134" s="221" t="s">
        <v>128</v>
      </c>
      <c r="E134" s="222" t="s">
        <v>19</v>
      </c>
      <c r="F134" s="223" t="s">
        <v>213</v>
      </c>
      <c r="G134" s="220"/>
      <c r="H134" s="222" t="s">
        <v>19</v>
      </c>
      <c r="I134" s="224"/>
      <c r="J134" s="220"/>
      <c r="K134" s="220"/>
      <c r="L134" s="225"/>
      <c r="M134" s="226"/>
      <c r="N134" s="227"/>
      <c r="O134" s="227"/>
      <c r="P134" s="227"/>
      <c r="Q134" s="227"/>
      <c r="R134" s="227"/>
      <c r="S134" s="227"/>
      <c r="T134" s="22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9" t="s">
        <v>128</v>
      </c>
      <c r="AU134" s="229" t="s">
        <v>84</v>
      </c>
      <c r="AV134" s="13" t="s">
        <v>82</v>
      </c>
      <c r="AW134" s="13" t="s">
        <v>35</v>
      </c>
      <c r="AX134" s="13" t="s">
        <v>74</v>
      </c>
      <c r="AY134" s="229" t="s">
        <v>119</v>
      </c>
    </row>
    <row r="135" s="13" customFormat="1">
      <c r="A135" s="13"/>
      <c r="B135" s="219"/>
      <c r="C135" s="220"/>
      <c r="D135" s="221" t="s">
        <v>128</v>
      </c>
      <c r="E135" s="222" t="s">
        <v>19</v>
      </c>
      <c r="F135" s="223" t="s">
        <v>251</v>
      </c>
      <c r="G135" s="220"/>
      <c r="H135" s="222" t="s">
        <v>19</v>
      </c>
      <c r="I135" s="224"/>
      <c r="J135" s="220"/>
      <c r="K135" s="220"/>
      <c r="L135" s="225"/>
      <c r="M135" s="226"/>
      <c r="N135" s="227"/>
      <c r="O135" s="227"/>
      <c r="P135" s="227"/>
      <c r="Q135" s="227"/>
      <c r="R135" s="227"/>
      <c r="S135" s="227"/>
      <c r="T135" s="22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9" t="s">
        <v>128</v>
      </c>
      <c r="AU135" s="229" t="s">
        <v>84</v>
      </c>
      <c r="AV135" s="13" t="s">
        <v>82</v>
      </c>
      <c r="AW135" s="13" t="s">
        <v>35</v>
      </c>
      <c r="AX135" s="13" t="s">
        <v>74</v>
      </c>
      <c r="AY135" s="229" t="s">
        <v>119</v>
      </c>
    </row>
    <row r="136" s="14" customFormat="1">
      <c r="A136" s="14"/>
      <c r="B136" s="230"/>
      <c r="C136" s="231"/>
      <c r="D136" s="221" t="s">
        <v>128</v>
      </c>
      <c r="E136" s="232" t="s">
        <v>19</v>
      </c>
      <c r="F136" s="233" t="s">
        <v>219</v>
      </c>
      <c r="G136" s="231"/>
      <c r="H136" s="234">
        <v>7.375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0" t="s">
        <v>128</v>
      </c>
      <c r="AU136" s="240" t="s">
        <v>84</v>
      </c>
      <c r="AV136" s="14" t="s">
        <v>84</v>
      </c>
      <c r="AW136" s="14" t="s">
        <v>35</v>
      </c>
      <c r="AX136" s="14" t="s">
        <v>74</v>
      </c>
      <c r="AY136" s="240" t="s">
        <v>119</v>
      </c>
    </row>
    <row r="137" s="14" customFormat="1">
      <c r="A137" s="14"/>
      <c r="B137" s="230"/>
      <c r="C137" s="231"/>
      <c r="D137" s="221" t="s">
        <v>128</v>
      </c>
      <c r="E137" s="232" t="s">
        <v>19</v>
      </c>
      <c r="F137" s="233" t="s">
        <v>214</v>
      </c>
      <c r="G137" s="231"/>
      <c r="H137" s="234">
        <v>7.1399999999999997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0" t="s">
        <v>128</v>
      </c>
      <c r="AU137" s="240" t="s">
        <v>84</v>
      </c>
      <c r="AV137" s="14" t="s">
        <v>84</v>
      </c>
      <c r="AW137" s="14" t="s">
        <v>35</v>
      </c>
      <c r="AX137" s="14" t="s">
        <v>74</v>
      </c>
      <c r="AY137" s="240" t="s">
        <v>119</v>
      </c>
    </row>
    <row r="138" s="15" customFormat="1">
      <c r="A138" s="15"/>
      <c r="B138" s="251"/>
      <c r="C138" s="252"/>
      <c r="D138" s="221" t="s">
        <v>128</v>
      </c>
      <c r="E138" s="253" t="s">
        <v>19</v>
      </c>
      <c r="F138" s="254" t="s">
        <v>220</v>
      </c>
      <c r="G138" s="252"/>
      <c r="H138" s="255">
        <v>14.515000000000001</v>
      </c>
      <c r="I138" s="256"/>
      <c r="J138" s="252"/>
      <c r="K138" s="252"/>
      <c r="L138" s="257"/>
      <c r="M138" s="258"/>
      <c r="N138" s="259"/>
      <c r="O138" s="259"/>
      <c r="P138" s="259"/>
      <c r="Q138" s="259"/>
      <c r="R138" s="259"/>
      <c r="S138" s="259"/>
      <c r="T138" s="26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1" t="s">
        <v>128</v>
      </c>
      <c r="AU138" s="261" t="s">
        <v>84</v>
      </c>
      <c r="AV138" s="15" t="s">
        <v>150</v>
      </c>
      <c r="AW138" s="15" t="s">
        <v>35</v>
      </c>
      <c r="AX138" s="15" t="s">
        <v>82</v>
      </c>
      <c r="AY138" s="261" t="s">
        <v>119</v>
      </c>
    </row>
    <row r="139" s="2" customFormat="1" ht="24.15" customHeight="1">
      <c r="A139" s="40"/>
      <c r="B139" s="41"/>
      <c r="C139" s="206" t="s">
        <v>252</v>
      </c>
      <c r="D139" s="206" t="s">
        <v>122</v>
      </c>
      <c r="E139" s="207" t="s">
        <v>253</v>
      </c>
      <c r="F139" s="208" t="s">
        <v>254</v>
      </c>
      <c r="G139" s="209" t="s">
        <v>176</v>
      </c>
      <c r="H139" s="210">
        <v>5.0030000000000001</v>
      </c>
      <c r="I139" s="211"/>
      <c r="J139" s="212">
        <f>ROUND(I139*H139,2)</f>
        <v>0</v>
      </c>
      <c r="K139" s="208" t="s">
        <v>209</v>
      </c>
      <c r="L139" s="46"/>
      <c r="M139" s="213" t="s">
        <v>19</v>
      </c>
      <c r="N139" s="214" t="s">
        <v>45</v>
      </c>
      <c r="O139" s="86"/>
      <c r="P139" s="215">
        <f>O139*H139</f>
        <v>0</v>
      </c>
      <c r="Q139" s="215">
        <v>0.0054599999999999996</v>
      </c>
      <c r="R139" s="215">
        <f>Q139*H139</f>
        <v>0.027316379999999998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150</v>
      </c>
      <c r="AT139" s="217" t="s">
        <v>122</v>
      </c>
      <c r="AU139" s="217" t="s">
        <v>84</v>
      </c>
      <c r="AY139" s="19" t="s">
        <v>119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150</v>
      </c>
      <c r="BM139" s="217" t="s">
        <v>255</v>
      </c>
    </row>
    <row r="140" s="2" customFormat="1">
      <c r="A140" s="40"/>
      <c r="B140" s="41"/>
      <c r="C140" s="42"/>
      <c r="D140" s="249" t="s">
        <v>211</v>
      </c>
      <c r="E140" s="42"/>
      <c r="F140" s="250" t="s">
        <v>256</v>
      </c>
      <c r="G140" s="42"/>
      <c r="H140" s="42"/>
      <c r="I140" s="242"/>
      <c r="J140" s="42"/>
      <c r="K140" s="42"/>
      <c r="L140" s="46"/>
      <c r="M140" s="243"/>
      <c r="N140" s="244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211</v>
      </c>
      <c r="AU140" s="19" t="s">
        <v>84</v>
      </c>
    </row>
    <row r="141" s="13" customFormat="1">
      <c r="A141" s="13"/>
      <c r="B141" s="219"/>
      <c r="C141" s="220"/>
      <c r="D141" s="221" t="s">
        <v>128</v>
      </c>
      <c r="E141" s="222" t="s">
        <v>19</v>
      </c>
      <c r="F141" s="223" t="s">
        <v>257</v>
      </c>
      <c r="G141" s="220"/>
      <c r="H141" s="222" t="s">
        <v>19</v>
      </c>
      <c r="I141" s="224"/>
      <c r="J141" s="220"/>
      <c r="K141" s="220"/>
      <c r="L141" s="225"/>
      <c r="M141" s="226"/>
      <c r="N141" s="227"/>
      <c r="O141" s="227"/>
      <c r="P141" s="227"/>
      <c r="Q141" s="227"/>
      <c r="R141" s="227"/>
      <c r="S141" s="227"/>
      <c r="T141" s="22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9" t="s">
        <v>128</v>
      </c>
      <c r="AU141" s="229" t="s">
        <v>84</v>
      </c>
      <c r="AV141" s="13" t="s">
        <v>82</v>
      </c>
      <c r="AW141" s="13" t="s">
        <v>35</v>
      </c>
      <c r="AX141" s="13" t="s">
        <v>74</v>
      </c>
      <c r="AY141" s="229" t="s">
        <v>119</v>
      </c>
    </row>
    <row r="142" s="13" customFormat="1">
      <c r="A142" s="13"/>
      <c r="B142" s="219"/>
      <c r="C142" s="220"/>
      <c r="D142" s="221" t="s">
        <v>128</v>
      </c>
      <c r="E142" s="222" t="s">
        <v>19</v>
      </c>
      <c r="F142" s="223" t="s">
        <v>258</v>
      </c>
      <c r="G142" s="220"/>
      <c r="H142" s="222" t="s">
        <v>19</v>
      </c>
      <c r="I142" s="224"/>
      <c r="J142" s="220"/>
      <c r="K142" s="220"/>
      <c r="L142" s="225"/>
      <c r="M142" s="226"/>
      <c r="N142" s="227"/>
      <c r="O142" s="227"/>
      <c r="P142" s="227"/>
      <c r="Q142" s="227"/>
      <c r="R142" s="227"/>
      <c r="S142" s="227"/>
      <c r="T142" s="22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9" t="s">
        <v>128</v>
      </c>
      <c r="AU142" s="229" t="s">
        <v>84</v>
      </c>
      <c r="AV142" s="13" t="s">
        <v>82</v>
      </c>
      <c r="AW142" s="13" t="s">
        <v>35</v>
      </c>
      <c r="AX142" s="13" t="s">
        <v>74</v>
      </c>
      <c r="AY142" s="229" t="s">
        <v>119</v>
      </c>
    </row>
    <row r="143" s="14" customFormat="1">
      <c r="A143" s="14"/>
      <c r="B143" s="230"/>
      <c r="C143" s="231"/>
      <c r="D143" s="221" t="s">
        <v>128</v>
      </c>
      <c r="E143" s="232" t="s">
        <v>19</v>
      </c>
      <c r="F143" s="233" t="s">
        <v>259</v>
      </c>
      <c r="G143" s="231"/>
      <c r="H143" s="234">
        <v>5.0030000000000001</v>
      </c>
      <c r="I143" s="235"/>
      <c r="J143" s="231"/>
      <c r="K143" s="231"/>
      <c r="L143" s="236"/>
      <c r="M143" s="237"/>
      <c r="N143" s="238"/>
      <c r="O143" s="238"/>
      <c r="P143" s="238"/>
      <c r="Q143" s="238"/>
      <c r="R143" s="238"/>
      <c r="S143" s="238"/>
      <c r="T143" s="23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0" t="s">
        <v>128</v>
      </c>
      <c r="AU143" s="240" t="s">
        <v>84</v>
      </c>
      <c r="AV143" s="14" t="s">
        <v>84</v>
      </c>
      <c r="AW143" s="14" t="s">
        <v>35</v>
      </c>
      <c r="AX143" s="14" t="s">
        <v>82</v>
      </c>
      <c r="AY143" s="240" t="s">
        <v>119</v>
      </c>
    </row>
    <row r="144" s="2" customFormat="1" ht="37.8" customHeight="1">
      <c r="A144" s="40"/>
      <c r="B144" s="41"/>
      <c r="C144" s="206" t="s">
        <v>260</v>
      </c>
      <c r="D144" s="206" t="s">
        <v>122</v>
      </c>
      <c r="E144" s="207" t="s">
        <v>261</v>
      </c>
      <c r="F144" s="208" t="s">
        <v>262</v>
      </c>
      <c r="G144" s="209" t="s">
        <v>176</v>
      </c>
      <c r="H144" s="210">
        <v>21.655000000000001</v>
      </c>
      <c r="I144" s="211"/>
      <c r="J144" s="212">
        <f>ROUND(I144*H144,2)</f>
        <v>0</v>
      </c>
      <c r="K144" s="208" t="s">
        <v>209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0.0043800000000000002</v>
      </c>
      <c r="R144" s="215">
        <f>Q144*H144</f>
        <v>0.094848900000000014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150</v>
      </c>
      <c r="AT144" s="217" t="s">
        <v>122</v>
      </c>
      <c r="AU144" s="217" t="s">
        <v>84</v>
      </c>
      <c r="AY144" s="19" t="s">
        <v>119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150</v>
      </c>
      <c r="BM144" s="217" t="s">
        <v>263</v>
      </c>
    </row>
    <row r="145" s="2" customFormat="1">
      <c r="A145" s="40"/>
      <c r="B145" s="41"/>
      <c r="C145" s="42"/>
      <c r="D145" s="249" t="s">
        <v>211</v>
      </c>
      <c r="E145" s="42"/>
      <c r="F145" s="250" t="s">
        <v>264</v>
      </c>
      <c r="G145" s="42"/>
      <c r="H145" s="42"/>
      <c r="I145" s="242"/>
      <c r="J145" s="42"/>
      <c r="K145" s="42"/>
      <c r="L145" s="46"/>
      <c r="M145" s="243"/>
      <c r="N145" s="24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211</v>
      </c>
      <c r="AU145" s="19" t="s">
        <v>84</v>
      </c>
    </row>
    <row r="146" s="13" customFormat="1">
      <c r="A146" s="13"/>
      <c r="B146" s="219"/>
      <c r="C146" s="220"/>
      <c r="D146" s="221" t="s">
        <v>128</v>
      </c>
      <c r="E146" s="222" t="s">
        <v>19</v>
      </c>
      <c r="F146" s="223" t="s">
        <v>213</v>
      </c>
      <c r="G146" s="220"/>
      <c r="H146" s="222" t="s">
        <v>19</v>
      </c>
      <c r="I146" s="224"/>
      <c r="J146" s="220"/>
      <c r="K146" s="220"/>
      <c r="L146" s="225"/>
      <c r="M146" s="226"/>
      <c r="N146" s="227"/>
      <c r="O146" s="227"/>
      <c r="P146" s="227"/>
      <c r="Q146" s="227"/>
      <c r="R146" s="227"/>
      <c r="S146" s="227"/>
      <c r="T146" s="22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9" t="s">
        <v>128</v>
      </c>
      <c r="AU146" s="229" t="s">
        <v>84</v>
      </c>
      <c r="AV146" s="13" t="s">
        <v>82</v>
      </c>
      <c r="AW146" s="13" t="s">
        <v>35</v>
      </c>
      <c r="AX146" s="13" t="s">
        <v>74</v>
      </c>
      <c r="AY146" s="229" t="s">
        <v>119</v>
      </c>
    </row>
    <row r="147" s="13" customFormat="1">
      <c r="A147" s="13"/>
      <c r="B147" s="219"/>
      <c r="C147" s="220"/>
      <c r="D147" s="221" t="s">
        <v>128</v>
      </c>
      <c r="E147" s="222" t="s">
        <v>19</v>
      </c>
      <c r="F147" s="223" t="s">
        <v>251</v>
      </c>
      <c r="G147" s="220"/>
      <c r="H147" s="222" t="s">
        <v>19</v>
      </c>
      <c r="I147" s="224"/>
      <c r="J147" s="220"/>
      <c r="K147" s="220"/>
      <c r="L147" s="225"/>
      <c r="M147" s="226"/>
      <c r="N147" s="227"/>
      <c r="O147" s="227"/>
      <c r="P147" s="227"/>
      <c r="Q147" s="227"/>
      <c r="R147" s="227"/>
      <c r="S147" s="227"/>
      <c r="T147" s="22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9" t="s">
        <v>128</v>
      </c>
      <c r="AU147" s="229" t="s">
        <v>84</v>
      </c>
      <c r="AV147" s="13" t="s">
        <v>82</v>
      </c>
      <c r="AW147" s="13" t="s">
        <v>35</v>
      </c>
      <c r="AX147" s="13" t="s">
        <v>74</v>
      </c>
      <c r="AY147" s="229" t="s">
        <v>119</v>
      </c>
    </row>
    <row r="148" s="14" customFormat="1">
      <c r="A148" s="14"/>
      <c r="B148" s="230"/>
      <c r="C148" s="231"/>
      <c r="D148" s="221" t="s">
        <v>128</v>
      </c>
      <c r="E148" s="232" t="s">
        <v>19</v>
      </c>
      <c r="F148" s="233" t="s">
        <v>219</v>
      </c>
      <c r="G148" s="231"/>
      <c r="H148" s="234">
        <v>7.375</v>
      </c>
      <c r="I148" s="235"/>
      <c r="J148" s="231"/>
      <c r="K148" s="231"/>
      <c r="L148" s="236"/>
      <c r="M148" s="237"/>
      <c r="N148" s="238"/>
      <c r="O148" s="238"/>
      <c r="P148" s="238"/>
      <c r="Q148" s="238"/>
      <c r="R148" s="238"/>
      <c r="S148" s="238"/>
      <c r="T148" s="23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0" t="s">
        <v>128</v>
      </c>
      <c r="AU148" s="240" t="s">
        <v>84</v>
      </c>
      <c r="AV148" s="14" t="s">
        <v>84</v>
      </c>
      <c r="AW148" s="14" t="s">
        <v>35</v>
      </c>
      <c r="AX148" s="14" t="s">
        <v>74</v>
      </c>
      <c r="AY148" s="240" t="s">
        <v>119</v>
      </c>
    </row>
    <row r="149" s="14" customFormat="1">
      <c r="A149" s="14"/>
      <c r="B149" s="230"/>
      <c r="C149" s="231"/>
      <c r="D149" s="221" t="s">
        <v>128</v>
      </c>
      <c r="E149" s="232" t="s">
        <v>19</v>
      </c>
      <c r="F149" s="233" t="s">
        <v>214</v>
      </c>
      <c r="G149" s="231"/>
      <c r="H149" s="234">
        <v>7.1399999999999997</v>
      </c>
      <c r="I149" s="235"/>
      <c r="J149" s="231"/>
      <c r="K149" s="231"/>
      <c r="L149" s="236"/>
      <c r="M149" s="237"/>
      <c r="N149" s="238"/>
      <c r="O149" s="238"/>
      <c r="P149" s="238"/>
      <c r="Q149" s="238"/>
      <c r="R149" s="238"/>
      <c r="S149" s="238"/>
      <c r="T149" s="23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0" t="s">
        <v>128</v>
      </c>
      <c r="AU149" s="240" t="s">
        <v>84</v>
      </c>
      <c r="AV149" s="14" t="s">
        <v>84</v>
      </c>
      <c r="AW149" s="14" t="s">
        <v>35</v>
      </c>
      <c r="AX149" s="14" t="s">
        <v>74</v>
      </c>
      <c r="AY149" s="240" t="s">
        <v>119</v>
      </c>
    </row>
    <row r="150" s="16" customFormat="1">
      <c r="A150" s="16"/>
      <c r="B150" s="262"/>
      <c r="C150" s="263"/>
      <c r="D150" s="221" t="s">
        <v>128</v>
      </c>
      <c r="E150" s="264" t="s">
        <v>19</v>
      </c>
      <c r="F150" s="265" t="s">
        <v>245</v>
      </c>
      <c r="G150" s="263"/>
      <c r="H150" s="266">
        <v>14.515000000000001</v>
      </c>
      <c r="I150" s="267"/>
      <c r="J150" s="263"/>
      <c r="K150" s="263"/>
      <c r="L150" s="268"/>
      <c r="M150" s="269"/>
      <c r="N150" s="270"/>
      <c r="O150" s="270"/>
      <c r="P150" s="270"/>
      <c r="Q150" s="270"/>
      <c r="R150" s="270"/>
      <c r="S150" s="270"/>
      <c r="T150" s="271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72" t="s">
        <v>128</v>
      </c>
      <c r="AU150" s="272" t="s">
        <v>84</v>
      </c>
      <c r="AV150" s="16" t="s">
        <v>141</v>
      </c>
      <c r="AW150" s="16" t="s">
        <v>35</v>
      </c>
      <c r="AX150" s="16" t="s">
        <v>74</v>
      </c>
      <c r="AY150" s="272" t="s">
        <v>119</v>
      </c>
    </row>
    <row r="151" s="13" customFormat="1">
      <c r="A151" s="13"/>
      <c r="B151" s="219"/>
      <c r="C151" s="220"/>
      <c r="D151" s="221" t="s">
        <v>128</v>
      </c>
      <c r="E151" s="222" t="s">
        <v>19</v>
      </c>
      <c r="F151" s="223" t="s">
        <v>234</v>
      </c>
      <c r="G151" s="220"/>
      <c r="H151" s="222" t="s">
        <v>19</v>
      </c>
      <c r="I151" s="224"/>
      <c r="J151" s="220"/>
      <c r="K151" s="220"/>
      <c r="L151" s="225"/>
      <c r="M151" s="226"/>
      <c r="N151" s="227"/>
      <c r="O151" s="227"/>
      <c r="P151" s="227"/>
      <c r="Q151" s="227"/>
      <c r="R151" s="227"/>
      <c r="S151" s="227"/>
      <c r="T151" s="22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9" t="s">
        <v>128</v>
      </c>
      <c r="AU151" s="229" t="s">
        <v>84</v>
      </c>
      <c r="AV151" s="13" t="s">
        <v>82</v>
      </c>
      <c r="AW151" s="13" t="s">
        <v>35</v>
      </c>
      <c r="AX151" s="13" t="s">
        <v>74</v>
      </c>
      <c r="AY151" s="229" t="s">
        <v>119</v>
      </c>
    </row>
    <row r="152" s="14" customFormat="1">
      <c r="A152" s="14"/>
      <c r="B152" s="230"/>
      <c r="C152" s="231"/>
      <c r="D152" s="221" t="s">
        <v>128</v>
      </c>
      <c r="E152" s="232" t="s">
        <v>19</v>
      </c>
      <c r="F152" s="233" t="s">
        <v>214</v>
      </c>
      <c r="G152" s="231"/>
      <c r="H152" s="234">
        <v>7.1399999999999997</v>
      </c>
      <c r="I152" s="235"/>
      <c r="J152" s="231"/>
      <c r="K152" s="231"/>
      <c r="L152" s="236"/>
      <c r="M152" s="237"/>
      <c r="N152" s="238"/>
      <c r="O152" s="238"/>
      <c r="P152" s="238"/>
      <c r="Q152" s="238"/>
      <c r="R152" s="238"/>
      <c r="S152" s="238"/>
      <c r="T152" s="23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0" t="s">
        <v>128</v>
      </c>
      <c r="AU152" s="240" t="s">
        <v>84</v>
      </c>
      <c r="AV152" s="14" t="s">
        <v>84</v>
      </c>
      <c r="AW152" s="14" t="s">
        <v>35</v>
      </c>
      <c r="AX152" s="14" t="s">
        <v>74</v>
      </c>
      <c r="AY152" s="240" t="s">
        <v>119</v>
      </c>
    </row>
    <row r="153" s="16" customFormat="1">
      <c r="A153" s="16"/>
      <c r="B153" s="262"/>
      <c r="C153" s="263"/>
      <c r="D153" s="221" t="s">
        <v>128</v>
      </c>
      <c r="E153" s="264" t="s">
        <v>19</v>
      </c>
      <c r="F153" s="265" t="s">
        <v>245</v>
      </c>
      <c r="G153" s="263"/>
      <c r="H153" s="266">
        <v>7.1399999999999997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72" t="s">
        <v>128</v>
      </c>
      <c r="AU153" s="272" t="s">
        <v>84</v>
      </c>
      <c r="AV153" s="16" t="s">
        <v>141</v>
      </c>
      <c r="AW153" s="16" t="s">
        <v>35</v>
      </c>
      <c r="AX153" s="16" t="s">
        <v>74</v>
      </c>
      <c r="AY153" s="272" t="s">
        <v>119</v>
      </c>
    </row>
    <row r="154" s="15" customFormat="1">
      <c r="A154" s="15"/>
      <c r="B154" s="251"/>
      <c r="C154" s="252"/>
      <c r="D154" s="221" t="s">
        <v>128</v>
      </c>
      <c r="E154" s="253" t="s">
        <v>19</v>
      </c>
      <c r="F154" s="254" t="s">
        <v>220</v>
      </c>
      <c r="G154" s="252"/>
      <c r="H154" s="255">
        <v>21.655000000000001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1" t="s">
        <v>128</v>
      </c>
      <c r="AU154" s="261" t="s">
        <v>84</v>
      </c>
      <c r="AV154" s="15" t="s">
        <v>150</v>
      </c>
      <c r="AW154" s="15" t="s">
        <v>35</v>
      </c>
      <c r="AX154" s="15" t="s">
        <v>82</v>
      </c>
      <c r="AY154" s="261" t="s">
        <v>119</v>
      </c>
    </row>
    <row r="155" s="2" customFormat="1" ht="33" customHeight="1">
      <c r="A155" s="40"/>
      <c r="B155" s="41"/>
      <c r="C155" s="206" t="s">
        <v>265</v>
      </c>
      <c r="D155" s="206" t="s">
        <v>122</v>
      </c>
      <c r="E155" s="207" t="s">
        <v>266</v>
      </c>
      <c r="F155" s="208" t="s">
        <v>267</v>
      </c>
      <c r="G155" s="209" t="s">
        <v>176</v>
      </c>
      <c r="H155" s="210">
        <v>14.515000000000001</v>
      </c>
      <c r="I155" s="211"/>
      <c r="J155" s="212">
        <f>ROUND(I155*H155,2)</f>
        <v>0</v>
      </c>
      <c r="K155" s="208" t="s">
        <v>209</v>
      </c>
      <c r="L155" s="46"/>
      <c r="M155" s="213" t="s">
        <v>19</v>
      </c>
      <c r="N155" s="214" t="s">
        <v>45</v>
      </c>
      <c r="O155" s="86"/>
      <c r="P155" s="215">
        <f>O155*H155</f>
        <v>0</v>
      </c>
      <c r="Q155" s="215">
        <v>0.0030000000000000001</v>
      </c>
      <c r="R155" s="215">
        <f>Q155*H155</f>
        <v>0.043545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150</v>
      </c>
      <c r="AT155" s="217" t="s">
        <v>122</v>
      </c>
      <c r="AU155" s="217" t="s">
        <v>84</v>
      </c>
      <c r="AY155" s="19" t="s">
        <v>119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150</v>
      </c>
      <c r="BM155" s="217" t="s">
        <v>268</v>
      </c>
    </row>
    <row r="156" s="2" customFormat="1">
      <c r="A156" s="40"/>
      <c r="B156" s="41"/>
      <c r="C156" s="42"/>
      <c r="D156" s="249" t="s">
        <v>211</v>
      </c>
      <c r="E156" s="42"/>
      <c r="F156" s="250" t="s">
        <v>269</v>
      </c>
      <c r="G156" s="42"/>
      <c r="H156" s="42"/>
      <c r="I156" s="242"/>
      <c r="J156" s="42"/>
      <c r="K156" s="42"/>
      <c r="L156" s="46"/>
      <c r="M156" s="243"/>
      <c r="N156" s="244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211</v>
      </c>
      <c r="AU156" s="19" t="s">
        <v>84</v>
      </c>
    </row>
    <row r="157" s="13" customFormat="1">
      <c r="A157" s="13"/>
      <c r="B157" s="219"/>
      <c r="C157" s="220"/>
      <c r="D157" s="221" t="s">
        <v>128</v>
      </c>
      <c r="E157" s="222" t="s">
        <v>19</v>
      </c>
      <c r="F157" s="223" t="s">
        <v>213</v>
      </c>
      <c r="G157" s="220"/>
      <c r="H157" s="222" t="s">
        <v>19</v>
      </c>
      <c r="I157" s="224"/>
      <c r="J157" s="220"/>
      <c r="K157" s="220"/>
      <c r="L157" s="225"/>
      <c r="M157" s="226"/>
      <c r="N157" s="227"/>
      <c r="O157" s="227"/>
      <c r="P157" s="227"/>
      <c r="Q157" s="227"/>
      <c r="R157" s="227"/>
      <c r="S157" s="227"/>
      <c r="T157" s="22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9" t="s">
        <v>128</v>
      </c>
      <c r="AU157" s="229" t="s">
        <v>84</v>
      </c>
      <c r="AV157" s="13" t="s">
        <v>82</v>
      </c>
      <c r="AW157" s="13" t="s">
        <v>35</v>
      </c>
      <c r="AX157" s="13" t="s">
        <v>74</v>
      </c>
      <c r="AY157" s="229" t="s">
        <v>119</v>
      </c>
    </row>
    <row r="158" s="13" customFormat="1">
      <c r="A158" s="13"/>
      <c r="B158" s="219"/>
      <c r="C158" s="220"/>
      <c r="D158" s="221" t="s">
        <v>128</v>
      </c>
      <c r="E158" s="222" t="s">
        <v>19</v>
      </c>
      <c r="F158" s="223" t="s">
        <v>251</v>
      </c>
      <c r="G158" s="220"/>
      <c r="H158" s="222" t="s">
        <v>19</v>
      </c>
      <c r="I158" s="224"/>
      <c r="J158" s="220"/>
      <c r="K158" s="220"/>
      <c r="L158" s="225"/>
      <c r="M158" s="226"/>
      <c r="N158" s="227"/>
      <c r="O158" s="227"/>
      <c r="P158" s="227"/>
      <c r="Q158" s="227"/>
      <c r="R158" s="227"/>
      <c r="S158" s="227"/>
      <c r="T158" s="22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29" t="s">
        <v>128</v>
      </c>
      <c r="AU158" s="229" t="s">
        <v>84</v>
      </c>
      <c r="AV158" s="13" t="s">
        <v>82</v>
      </c>
      <c r="AW158" s="13" t="s">
        <v>35</v>
      </c>
      <c r="AX158" s="13" t="s">
        <v>74</v>
      </c>
      <c r="AY158" s="229" t="s">
        <v>119</v>
      </c>
    </row>
    <row r="159" s="14" customFormat="1">
      <c r="A159" s="14"/>
      <c r="B159" s="230"/>
      <c r="C159" s="231"/>
      <c r="D159" s="221" t="s">
        <v>128</v>
      </c>
      <c r="E159" s="232" t="s">
        <v>19</v>
      </c>
      <c r="F159" s="233" t="s">
        <v>219</v>
      </c>
      <c r="G159" s="231"/>
      <c r="H159" s="234">
        <v>7.375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0" t="s">
        <v>128</v>
      </c>
      <c r="AU159" s="240" t="s">
        <v>84</v>
      </c>
      <c r="AV159" s="14" t="s">
        <v>84</v>
      </c>
      <c r="AW159" s="14" t="s">
        <v>35</v>
      </c>
      <c r="AX159" s="14" t="s">
        <v>74</v>
      </c>
      <c r="AY159" s="240" t="s">
        <v>119</v>
      </c>
    </row>
    <row r="160" s="14" customFormat="1">
      <c r="A160" s="14"/>
      <c r="B160" s="230"/>
      <c r="C160" s="231"/>
      <c r="D160" s="221" t="s">
        <v>128</v>
      </c>
      <c r="E160" s="232" t="s">
        <v>19</v>
      </c>
      <c r="F160" s="233" t="s">
        <v>214</v>
      </c>
      <c r="G160" s="231"/>
      <c r="H160" s="234">
        <v>7.1399999999999997</v>
      </c>
      <c r="I160" s="235"/>
      <c r="J160" s="231"/>
      <c r="K160" s="231"/>
      <c r="L160" s="236"/>
      <c r="M160" s="237"/>
      <c r="N160" s="238"/>
      <c r="O160" s="238"/>
      <c r="P160" s="238"/>
      <c r="Q160" s="238"/>
      <c r="R160" s="238"/>
      <c r="S160" s="238"/>
      <c r="T160" s="23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0" t="s">
        <v>128</v>
      </c>
      <c r="AU160" s="240" t="s">
        <v>84</v>
      </c>
      <c r="AV160" s="14" t="s">
        <v>84</v>
      </c>
      <c r="AW160" s="14" t="s">
        <v>35</v>
      </c>
      <c r="AX160" s="14" t="s">
        <v>74</v>
      </c>
      <c r="AY160" s="240" t="s">
        <v>119</v>
      </c>
    </row>
    <row r="161" s="15" customFormat="1">
      <c r="A161" s="15"/>
      <c r="B161" s="251"/>
      <c r="C161" s="252"/>
      <c r="D161" s="221" t="s">
        <v>128</v>
      </c>
      <c r="E161" s="253" t="s">
        <v>19</v>
      </c>
      <c r="F161" s="254" t="s">
        <v>220</v>
      </c>
      <c r="G161" s="252"/>
      <c r="H161" s="255">
        <v>14.515000000000001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1" t="s">
        <v>128</v>
      </c>
      <c r="AU161" s="261" t="s">
        <v>84</v>
      </c>
      <c r="AV161" s="15" t="s">
        <v>150</v>
      </c>
      <c r="AW161" s="15" t="s">
        <v>35</v>
      </c>
      <c r="AX161" s="15" t="s">
        <v>82</v>
      </c>
      <c r="AY161" s="261" t="s">
        <v>119</v>
      </c>
    </row>
    <row r="162" s="2" customFormat="1" ht="44.25" customHeight="1">
      <c r="A162" s="40"/>
      <c r="B162" s="41"/>
      <c r="C162" s="206" t="s">
        <v>270</v>
      </c>
      <c r="D162" s="206" t="s">
        <v>122</v>
      </c>
      <c r="E162" s="207" t="s">
        <v>271</v>
      </c>
      <c r="F162" s="208" t="s">
        <v>272</v>
      </c>
      <c r="G162" s="209" t="s">
        <v>176</v>
      </c>
      <c r="H162" s="210">
        <v>9.2400000000000002</v>
      </c>
      <c r="I162" s="211"/>
      <c r="J162" s="212">
        <f>ROUND(I162*H162,2)</f>
        <v>0</v>
      </c>
      <c r="K162" s="208" t="s">
        <v>209</v>
      </c>
      <c r="L162" s="46"/>
      <c r="M162" s="213" t="s">
        <v>19</v>
      </c>
      <c r="N162" s="214" t="s">
        <v>45</v>
      </c>
      <c r="O162" s="86"/>
      <c r="P162" s="215">
        <f>O162*H162</f>
        <v>0</v>
      </c>
      <c r="Q162" s="215">
        <v>0.018380000000000001</v>
      </c>
      <c r="R162" s="215">
        <f>Q162*H162</f>
        <v>0.16983120000000002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150</v>
      </c>
      <c r="AT162" s="217" t="s">
        <v>122</v>
      </c>
      <c r="AU162" s="217" t="s">
        <v>84</v>
      </c>
      <c r="AY162" s="19" t="s">
        <v>119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150</v>
      </c>
      <c r="BM162" s="217" t="s">
        <v>273</v>
      </c>
    </row>
    <row r="163" s="2" customFormat="1">
      <c r="A163" s="40"/>
      <c r="B163" s="41"/>
      <c r="C163" s="42"/>
      <c r="D163" s="249" t="s">
        <v>211</v>
      </c>
      <c r="E163" s="42"/>
      <c r="F163" s="250" t="s">
        <v>274</v>
      </c>
      <c r="G163" s="42"/>
      <c r="H163" s="42"/>
      <c r="I163" s="242"/>
      <c r="J163" s="42"/>
      <c r="K163" s="42"/>
      <c r="L163" s="46"/>
      <c r="M163" s="243"/>
      <c r="N163" s="244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211</v>
      </c>
      <c r="AU163" s="19" t="s">
        <v>84</v>
      </c>
    </row>
    <row r="164" s="13" customFormat="1">
      <c r="A164" s="13"/>
      <c r="B164" s="219"/>
      <c r="C164" s="220"/>
      <c r="D164" s="221" t="s">
        <v>128</v>
      </c>
      <c r="E164" s="222" t="s">
        <v>19</v>
      </c>
      <c r="F164" s="223" t="s">
        <v>225</v>
      </c>
      <c r="G164" s="220"/>
      <c r="H164" s="222" t="s">
        <v>19</v>
      </c>
      <c r="I164" s="224"/>
      <c r="J164" s="220"/>
      <c r="K164" s="220"/>
      <c r="L164" s="225"/>
      <c r="M164" s="226"/>
      <c r="N164" s="227"/>
      <c r="O164" s="227"/>
      <c r="P164" s="227"/>
      <c r="Q164" s="227"/>
      <c r="R164" s="227"/>
      <c r="S164" s="227"/>
      <c r="T164" s="22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29" t="s">
        <v>128</v>
      </c>
      <c r="AU164" s="229" t="s">
        <v>84</v>
      </c>
      <c r="AV164" s="13" t="s">
        <v>82</v>
      </c>
      <c r="AW164" s="13" t="s">
        <v>35</v>
      </c>
      <c r="AX164" s="13" t="s">
        <v>74</v>
      </c>
      <c r="AY164" s="229" t="s">
        <v>119</v>
      </c>
    </row>
    <row r="165" s="14" customFormat="1">
      <c r="A165" s="14"/>
      <c r="B165" s="230"/>
      <c r="C165" s="231"/>
      <c r="D165" s="221" t="s">
        <v>128</v>
      </c>
      <c r="E165" s="232" t="s">
        <v>19</v>
      </c>
      <c r="F165" s="233" t="s">
        <v>243</v>
      </c>
      <c r="G165" s="231"/>
      <c r="H165" s="234">
        <v>8.8000000000000007</v>
      </c>
      <c r="I165" s="235"/>
      <c r="J165" s="231"/>
      <c r="K165" s="231"/>
      <c r="L165" s="236"/>
      <c r="M165" s="237"/>
      <c r="N165" s="238"/>
      <c r="O165" s="238"/>
      <c r="P165" s="238"/>
      <c r="Q165" s="238"/>
      <c r="R165" s="238"/>
      <c r="S165" s="238"/>
      <c r="T165" s="23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0" t="s">
        <v>128</v>
      </c>
      <c r="AU165" s="240" t="s">
        <v>84</v>
      </c>
      <c r="AV165" s="14" t="s">
        <v>84</v>
      </c>
      <c r="AW165" s="14" t="s">
        <v>35</v>
      </c>
      <c r="AX165" s="14" t="s">
        <v>74</v>
      </c>
      <c r="AY165" s="240" t="s">
        <v>119</v>
      </c>
    </row>
    <row r="166" s="14" customFormat="1">
      <c r="A166" s="14"/>
      <c r="B166" s="230"/>
      <c r="C166" s="231"/>
      <c r="D166" s="221" t="s">
        <v>128</v>
      </c>
      <c r="E166" s="232" t="s">
        <v>19</v>
      </c>
      <c r="F166" s="233" t="s">
        <v>244</v>
      </c>
      <c r="G166" s="231"/>
      <c r="H166" s="234">
        <v>0.44</v>
      </c>
      <c r="I166" s="235"/>
      <c r="J166" s="231"/>
      <c r="K166" s="231"/>
      <c r="L166" s="236"/>
      <c r="M166" s="237"/>
      <c r="N166" s="238"/>
      <c r="O166" s="238"/>
      <c r="P166" s="238"/>
      <c r="Q166" s="238"/>
      <c r="R166" s="238"/>
      <c r="S166" s="238"/>
      <c r="T166" s="23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0" t="s">
        <v>128</v>
      </c>
      <c r="AU166" s="240" t="s">
        <v>84</v>
      </c>
      <c r="AV166" s="14" t="s">
        <v>84</v>
      </c>
      <c r="AW166" s="14" t="s">
        <v>35</v>
      </c>
      <c r="AX166" s="14" t="s">
        <v>74</v>
      </c>
      <c r="AY166" s="240" t="s">
        <v>119</v>
      </c>
    </row>
    <row r="167" s="16" customFormat="1">
      <c r="A167" s="16"/>
      <c r="B167" s="262"/>
      <c r="C167" s="263"/>
      <c r="D167" s="221" t="s">
        <v>128</v>
      </c>
      <c r="E167" s="264" t="s">
        <v>19</v>
      </c>
      <c r="F167" s="265" t="s">
        <v>245</v>
      </c>
      <c r="G167" s="263"/>
      <c r="H167" s="266">
        <v>9.2400000000000002</v>
      </c>
      <c r="I167" s="267"/>
      <c r="J167" s="263"/>
      <c r="K167" s="263"/>
      <c r="L167" s="268"/>
      <c r="M167" s="269"/>
      <c r="N167" s="270"/>
      <c r="O167" s="270"/>
      <c r="P167" s="270"/>
      <c r="Q167" s="270"/>
      <c r="R167" s="270"/>
      <c r="S167" s="270"/>
      <c r="T167" s="271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72" t="s">
        <v>128</v>
      </c>
      <c r="AU167" s="272" t="s">
        <v>84</v>
      </c>
      <c r="AV167" s="16" t="s">
        <v>141</v>
      </c>
      <c r="AW167" s="16" t="s">
        <v>35</v>
      </c>
      <c r="AX167" s="16" t="s">
        <v>82</v>
      </c>
      <c r="AY167" s="272" t="s">
        <v>119</v>
      </c>
    </row>
    <row r="168" s="2" customFormat="1" ht="37.8" customHeight="1">
      <c r="A168" s="40"/>
      <c r="B168" s="41"/>
      <c r="C168" s="206" t="s">
        <v>275</v>
      </c>
      <c r="D168" s="206" t="s">
        <v>122</v>
      </c>
      <c r="E168" s="207" t="s">
        <v>276</v>
      </c>
      <c r="F168" s="208" t="s">
        <v>277</v>
      </c>
      <c r="G168" s="209" t="s">
        <v>176</v>
      </c>
      <c r="H168" s="210">
        <v>22</v>
      </c>
      <c r="I168" s="211"/>
      <c r="J168" s="212">
        <f>ROUND(I168*H168,2)</f>
        <v>0</v>
      </c>
      <c r="K168" s="208" t="s">
        <v>209</v>
      </c>
      <c r="L168" s="46"/>
      <c r="M168" s="213" t="s">
        <v>19</v>
      </c>
      <c r="N168" s="214" t="s">
        <v>45</v>
      </c>
      <c r="O168" s="86"/>
      <c r="P168" s="215">
        <f>O168*H168</f>
        <v>0</v>
      </c>
      <c r="Q168" s="215">
        <v>0.021000000000000001</v>
      </c>
      <c r="R168" s="215">
        <f>Q168*H168</f>
        <v>0.46200000000000002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150</v>
      </c>
      <c r="AT168" s="217" t="s">
        <v>122</v>
      </c>
      <c r="AU168" s="217" t="s">
        <v>84</v>
      </c>
      <c r="AY168" s="19" t="s">
        <v>119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82</v>
      </c>
      <c r="BK168" s="218">
        <f>ROUND(I168*H168,2)</f>
        <v>0</v>
      </c>
      <c r="BL168" s="19" t="s">
        <v>150</v>
      </c>
      <c r="BM168" s="217" t="s">
        <v>278</v>
      </c>
    </row>
    <row r="169" s="2" customFormat="1">
      <c r="A169" s="40"/>
      <c r="B169" s="41"/>
      <c r="C169" s="42"/>
      <c r="D169" s="249" t="s">
        <v>211</v>
      </c>
      <c r="E169" s="42"/>
      <c r="F169" s="250" t="s">
        <v>279</v>
      </c>
      <c r="G169" s="42"/>
      <c r="H169" s="42"/>
      <c r="I169" s="242"/>
      <c r="J169" s="42"/>
      <c r="K169" s="42"/>
      <c r="L169" s="46"/>
      <c r="M169" s="243"/>
      <c r="N169" s="244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211</v>
      </c>
      <c r="AU169" s="19" t="s">
        <v>84</v>
      </c>
    </row>
    <row r="170" s="13" customFormat="1">
      <c r="A170" s="13"/>
      <c r="B170" s="219"/>
      <c r="C170" s="220"/>
      <c r="D170" s="221" t="s">
        <v>128</v>
      </c>
      <c r="E170" s="222" t="s">
        <v>19</v>
      </c>
      <c r="F170" s="223" t="s">
        <v>280</v>
      </c>
      <c r="G170" s="220"/>
      <c r="H170" s="222" t="s">
        <v>19</v>
      </c>
      <c r="I170" s="224"/>
      <c r="J170" s="220"/>
      <c r="K170" s="220"/>
      <c r="L170" s="225"/>
      <c r="M170" s="226"/>
      <c r="N170" s="227"/>
      <c r="O170" s="227"/>
      <c r="P170" s="227"/>
      <c r="Q170" s="227"/>
      <c r="R170" s="227"/>
      <c r="S170" s="227"/>
      <c r="T170" s="22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29" t="s">
        <v>128</v>
      </c>
      <c r="AU170" s="229" t="s">
        <v>84</v>
      </c>
      <c r="AV170" s="13" t="s">
        <v>82</v>
      </c>
      <c r="AW170" s="13" t="s">
        <v>35</v>
      </c>
      <c r="AX170" s="13" t="s">
        <v>74</v>
      </c>
      <c r="AY170" s="229" t="s">
        <v>119</v>
      </c>
    </row>
    <row r="171" s="14" customFormat="1">
      <c r="A171" s="14"/>
      <c r="B171" s="230"/>
      <c r="C171" s="231"/>
      <c r="D171" s="221" t="s">
        <v>128</v>
      </c>
      <c r="E171" s="232" t="s">
        <v>19</v>
      </c>
      <c r="F171" s="233" t="s">
        <v>281</v>
      </c>
      <c r="G171" s="231"/>
      <c r="H171" s="234">
        <v>9.0749999999999993</v>
      </c>
      <c r="I171" s="235"/>
      <c r="J171" s="231"/>
      <c r="K171" s="231"/>
      <c r="L171" s="236"/>
      <c r="M171" s="237"/>
      <c r="N171" s="238"/>
      <c r="O171" s="238"/>
      <c r="P171" s="238"/>
      <c r="Q171" s="238"/>
      <c r="R171" s="238"/>
      <c r="S171" s="238"/>
      <c r="T171" s="23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0" t="s">
        <v>128</v>
      </c>
      <c r="AU171" s="240" t="s">
        <v>84</v>
      </c>
      <c r="AV171" s="14" t="s">
        <v>84</v>
      </c>
      <c r="AW171" s="14" t="s">
        <v>35</v>
      </c>
      <c r="AX171" s="14" t="s">
        <v>74</v>
      </c>
      <c r="AY171" s="240" t="s">
        <v>119</v>
      </c>
    </row>
    <row r="172" s="14" customFormat="1">
      <c r="A172" s="14"/>
      <c r="B172" s="230"/>
      <c r="C172" s="231"/>
      <c r="D172" s="221" t="s">
        <v>128</v>
      </c>
      <c r="E172" s="232" t="s">
        <v>19</v>
      </c>
      <c r="F172" s="233" t="s">
        <v>282</v>
      </c>
      <c r="G172" s="231"/>
      <c r="H172" s="234">
        <v>3.3599999999999999</v>
      </c>
      <c r="I172" s="235"/>
      <c r="J172" s="231"/>
      <c r="K172" s="231"/>
      <c r="L172" s="236"/>
      <c r="M172" s="237"/>
      <c r="N172" s="238"/>
      <c r="O172" s="238"/>
      <c r="P172" s="238"/>
      <c r="Q172" s="238"/>
      <c r="R172" s="238"/>
      <c r="S172" s="238"/>
      <c r="T172" s="23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0" t="s">
        <v>128</v>
      </c>
      <c r="AU172" s="240" t="s">
        <v>84</v>
      </c>
      <c r="AV172" s="14" t="s">
        <v>84</v>
      </c>
      <c r="AW172" s="14" t="s">
        <v>35</v>
      </c>
      <c r="AX172" s="14" t="s">
        <v>74</v>
      </c>
      <c r="AY172" s="240" t="s">
        <v>119</v>
      </c>
    </row>
    <row r="173" s="14" customFormat="1">
      <c r="A173" s="14"/>
      <c r="B173" s="230"/>
      <c r="C173" s="231"/>
      <c r="D173" s="221" t="s">
        <v>128</v>
      </c>
      <c r="E173" s="232" t="s">
        <v>19</v>
      </c>
      <c r="F173" s="233" t="s">
        <v>283</v>
      </c>
      <c r="G173" s="231"/>
      <c r="H173" s="234">
        <v>9.2249999999999996</v>
      </c>
      <c r="I173" s="235"/>
      <c r="J173" s="231"/>
      <c r="K173" s="231"/>
      <c r="L173" s="236"/>
      <c r="M173" s="237"/>
      <c r="N173" s="238"/>
      <c r="O173" s="238"/>
      <c r="P173" s="238"/>
      <c r="Q173" s="238"/>
      <c r="R173" s="238"/>
      <c r="S173" s="238"/>
      <c r="T173" s="23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0" t="s">
        <v>128</v>
      </c>
      <c r="AU173" s="240" t="s">
        <v>84</v>
      </c>
      <c r="AV173" s="14" t="s">
        <v>84</v>
      </c>
      <c r="AW173" s="14" t="s">
        <v>35</v>
      </c>
      <c r="AX173" s="14" t="s">
        <v>74</v>
      </c>
      <c r="AY173" s="240" t="s">
        <v>119</v>
      </c>
    </row>
    <row r="174" s="16" customFormat="1">
      <c r="A174" s="16"/>
      <c r="B174" s="262"/>
      <c r="C174" s="263"/>
      <c r="D174" s="221" t="s">
        <v>128</v>
      </c>
      <c r="E174" s="264" t="s">
        <v>19</v>
      </c>
      <c r="F174" s="265" t="s">
        <v>245</v>
      </c>
      <c r="G174" s="263"/>
      <c r="H174" s="266">
        <v>21.66</v>
      </c>
      <c r="I174" s="267"/>
      <c r="J174" s="263"/>
      <c r="K174" s="263"/>
      <c r="L174" s="268"/>
      <c r="M174" s="269"/>
      <c r="N174" s="270"/>
      <c r="O174" s="270"/>
      <c r="P174" s="270"/>
      <c r="Q174" s="270"/>
      <c r="R174" s="270"/>
      <c r="S174" s="270"/>
      <c r="T174" s="271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72" t="s">
        <v>128</v>
      </c>
      <c r="AU174" s="272" t="s">
        <v>84</v>
      </c>
      <c r="AV174" s="16" t="s">
        <v>141</v>
      </c>
      <c r="AW174" s="16" t="s">
        <v>35</v>
      </c>
      <c r="AX174" s="16" t="s">
        <v>74</v>
      </c>
      <c r="AY174" s="272" t="s">
        <v>119</v>
      </c>
    </row>
    <row r="175" s="14" customFormat="1">
      <c r="A175" s="14"/>
      <c r="B175" s="230"/>
      <c r="C175" s="231"/>
      <c r="D175" s="221" t="s">
        <v>128</v>
      </c>
      <c r="E175" s="232" t="s">
        <v>19</v>
      </c>
      <c r="F175" s="233" t="s">
        <v>284</v>
      </c>
      <c r="G175" s="231"/>
      <c r="H175" s="234">
        <v>0.34000000000000002</v>
      </c>
      <c r="I175" s="235"/>
      <c r="J175" s="231"/>
      <c r="K175" s="231"/>
      <c r="L175" s="236"/>
      <c r="M175" s="237"/>
      <c r="N175" s="238"/>
      <c r="O175" s="238"/>
      <c r="P175" s="238"/>
      <c r="Q175" s="238"/>
      <c r="R175" s="238"/>
      <c r="S175" s="238"/>
      <c r="T175" s="23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0" t="s">
        <v>128</v>
      </c>
      <c r="AU175" s="240" t="s">
        <v>84</v>
      </c>
      <c r="AV175" s="14" t="s">
        <v>84</v>
      </c>
      <c r="AW175" s="14" t="s">
        <v>35</v>
      </c>
      <c r="AX175" s="14" t="s">
        <v>74</v>
      </c>
      <c r="AY175" s="240" t="s">
        <v>119</v>
      </c>
    </row>
    <row r="176" s="15" customFormat="1">
      <c r="A176" s="15"/>
      <c r="B176" s="251"/>
      <c r="C176" s="252"/>
      <c r="D176" s="221" t="s">
        <v>128</v>
      </c>
      <c r="E176" s="253" t="s">
        <v>19</v>
      </c>
      <c r="F176" s="254" t="s">
        <v>220</v>
      </c>
      <c r="G176" s="252"/>
      <c r="H176" s="255">
        <v>22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1" t="s">
        <v>128</v>
      </c>
      <c r="AU176" s="261" t="s">
        <v>84</v>
      </c>
      <c r="AV176" s="15" t="s">
        <v>150</v>
      </c>
      <c r="AW176" s="15" t="s">
        <v>35</v>
      </c>
      <c r="AX176" s="15" t="s">
        <v>82</v>
      </c>
      <c r="AY176" s="261" t="s">
        <v>119</v>
      </c>
    </row>
    <row r="177" s="2" customFormat="1" ht="44.25" customHeight="1">
      <c r="A177" s="40"/>
      <c r="B177" s="41"/>
      <c r="C177" s="206" t="s">
        <v>285</v>
      </c>
      <c r="D177" s="206" t="s">
        <v>122</v>
      </c>
      <c r="E177" s="207" t="s">
        <v>286</v>
      </c>
      <c r="F177" s="208" t="s">
        <v>287</v>
      </c>
      <c r="G177" s="209" t="s">
        <v>176</v>
      </c>
      <c r="H177" s="210">
        <v>66</v>
      </c>
      <c r="I177" s="211"/>
      <c r="J177" s="212">
        <f>ROUND(I177*H177,2)</f>
        <v>0</v>
      </c>
      <c r="K177" s="208" t="s">
        <v>209</v>
      </c>
      <c r="L177" s="46"/>
      <c r="M177" s="213" t="s">
        <v>19</v>
      </c>
      <c r="N177" s="214" t="s">
        <v>45</v>
      </c>
      <c r="O177" s="86"/>
      <c r="P177" s="215">
        <f>O177*H177</f>
        <v>0</v>
      </c>
      <c r="Q177" s="215">
        <v>0.010500000000000001</v>
      </c>
      <c r="R177" s="215">
        <f>Q177*H177</f>
        <v>0.69300000000000006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150</v>
      </c>
      <c r="AT177" s="217" t="s">
        <v>122</v>
      </c>
      <c r="AU177" s="217" t="s">
        <v>84</v>
      </c>
      <c r="AY177" s="19" t="s">
        <v>119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150</v>
      </c>
      <c r="BM177" s="217" t="s">
        <v>288</v>
      </c>
    </row>
    <row r="178" s="2" customFormat="1">
      <c r="A178" s="40"/>
      <c r="B178" s="41"/>
      <c r="C178" s="42"/>
      <c r="D178" s="249" t="s">
        <v>211</v>
      </c>
      <c r="E178" s="42"/>
      <c r="F178" s="250" t="s">
        <v>289</v>
      </c>
      <c r="G178" s="42"/>
      <c r="H178" s="42"/>
      <c r="I178" s="242"/>
      <c r="J178" s="42"/>
      <c r="K178" s="42"/>
      <c r="L178" s="46"/>
      <c r="M178" s="243"/>
      <c r="N178" s="244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211</v>
      </c>
      <c r="AU178" s="19" t="s">
        <v>84</v>
      </c>
    </row>
    <row r="179" s="13" customFormat="1">
      <c r="A179" s="13"/>
      <c r="B179" s="219"/>
      <c r="C179" s="220"/>
      <c r="D179" s="221" t="s">
        <v>128</v>
      </c>
      <c r="E179" s="222" t="s">
        <v>19</v>
      </c>
      <c r="F179" s="223" t="s">
        <v>280</v>
      </c>
      <c r="G179" s="220"/>
      <c r="H179" s="222" t="s">
        <v>19</v>
      </c>
      <c r="I179" s="224"/>
      <c r="J179" s="220"/>
      <c r="K179" s="220"/>
      <c r="L179" s="225"/>
      <c r="M179" s="226"/>
      <c r="N179" s="227"/>
      <c r="O179" s="227"/>
      <c r="P179" s="227"/>
      <c r="Q179" s="227"/>
      <c r="R179" s="227"/>
      <c r="S179" s="227"/>
      <c r="T179" s="22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29" t="s">
        <v>128</v>
      </c>
      <c r="AU179" s="229" t="s">
        <v>84</v>
      </c>
      <c r="AV179" s="13" t="s">
        <v>82</v>
      </c>
      <c r="AW179" s="13" t="s">
        <v>35</v>
      </c>
      <c r="AX179" s="13" t="s">
        <v>74</v>
      </c>
      <c r="AY179" s="229" t="s">
        <v>119</v>
      </c>
    </row>
    <row r="180" s="14" customFormat="1">
      <c r="A180" s="14"/>
      <c r="B180" s="230"/>
      <c r="C180" s="231"/>
      <c r="D180" s="221" t="s">
        <v>128</v>
      </c>
      <c r="E180" s="232" t="s">
        <v>19</v>
      </c>
      <c r="F180" s="233" t="s">
        <v>290</v>
      </c>
      <c r="G180" s="231"/>
      <c r="H180" s="234">
        <v>27.225000000000001</v>
      </c>
      <c r="I180" s="235"/>
      <c r="J180" s="231"/>
      <c r="K180" s="231"/>
      <c r="L180" s="236"/>
      <c r="M180" s="237"/>
      <c r="N180" s="238"/>
      <c r="O180" s="238"/>
      <c r="P180" s="238"/>
      <c r="Q180" s="238"/>
      <c r="R180" s="238"/>
      <c r="S180" s="238"/>
      <c r="T180" s="23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0" t="s">
        <v>128</v>
      </c>
      <c r="AU180" s="240" t="s">
        <v>84</v>
      </c>
      <c r="AV180" s="14" t="s">
        <v>84</v>
      </c>
      <c r="AW180" s="14" t="s">
        <v>35</v>
      </c>
      <c r="AX180" s="14" t="s">
        <v>74</v>
      </c>
      <c r="AY180" s="240" t="s">
        <v>119</v>
      </c>
    </row>
    <row r="181" s="14" customFormat="1">
      <c r="A181" s="14"/>
      <c r="B181" s="230"/>
      <c r="C181" s="231"/>
      <c r="D181" s="221" t="s">
        <v>128</v>
      </c>
      <c r="E181" s="232" t="s">
        <v>19</v>
      </c>
      <c r="F181" s="233" t="s">
        <v>291</v>
      </c>
      <c r="G181" s="231"/>
      <c r="H181" s="234">
        <v>10.08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0" t="s">
        <v>128</v>
      </c>
      <c r="AU181" s="240" t="s">
        <v>84</v>
      </c>
      <c r="AV181" s="14" t="s">
        <v>84</v>
      </c>
      <c r="AW181" s="14" t="s">
        <v>35</v>
      </c>
      <c r="AX181" s="14" t="s">
        <v>74</v>
      </c>
      <c r="AY181" s="240" t="s">
        <v>119</v>
      </c>
    </row>
    <row r="182" s="14" customFormat="1">
      <c r="A182" s="14"/>
      <c r="B182" s="230"/>
      <c r="C182" s="231"/>
      <c r="D182" s="221" t="s">
        <v>128</v>
      </c>
      <c r="E182" s="232" t="s">
        <v>19</v>
      </c>
      <c r="F182" s="233" t="s">
        <v>292</v>
      </c>
      <c r="G182" s="231"/>
      <c r="H182" s="234">
        <v>27.675000000000001</v>
      </c>
      <c r="I182" s="235"/>
      <c r="J182" s="231"/>
      <c r="K182" s="231"/>
      <c r="L182" s="236"/>
      <c r="M182" s="237"/>
      <c r="N182" s="238"/>
      <c r="O182" s="238"/>
      <c r="P182" s="238"/>
      <c r="Q182" s="238"/>
      <c r="R182" s="238"/>
      <c r="S182" s="238"/>
      <c r="T182" s="23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0" t="s">
        <v>128</v>
      </c>
      <c r="AU182" s="240" t="s">
        <v>84</v>
      </c>
      <c r="AV182" s="14" t="s">
        <v>84</v>
      </c>
      <c r="AW182" s="14" t="s">
        <v>35</v>
      </c>
      <c r="AX182" s="14" t="s">
        <v>74</v>
      </c>
      <c r="AY182" s="240" t="s">
        <v>119</v>
      </c>
    </row>
    <row r="183" s="16" customFormat="1">
      <c r="A183" s="16"/>
      <c r="B183" s="262"/>
      <c r="C183" s="263"/>
      <c r="D183" s="221" t="s">
        <v>128</v>
      </c>
      <c r="E183" s="264" t="s">
        <v>19</v>
      </c>
      <c r="F183" s="265" t="s">
        <v>245</v>
      </c>
      <c r="G183" s="263"/>
      <c r="H183" s="266">
        <v>64.980000000000004</v>
      </c>
      <c r="I183" s="267"/>
      <c r="J183" s="263"/>
      <c r="K183" s="263"/>
      <c r="L183" s="268"/>
      <c r="M183" s="269"/>
      <c r="N183" s="270"/>
      <c r="O183" s="270"/>
      <c r="P183" s="270"/>
      <c r="Q183" s="270"/>
      <c r="R183" s="270"/>
      <c r="S183" s="270"/>
      <c r="T183" s="271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72" t="s">
        <v>128</v>
      </c>
      <c r="AU183" s="272" t="s">
        <v>84</v>
      </c>
      <c r="AV183" s="16" t="s">
        <v>141</v>
      </c>
      <c r="AW183" s="16" t="s">
        <v>35</v>
      </c>
      <c r="AX183" s="16" t="s">
        <v>74</v>
      </c>
      <c r="AY183" s="272" t="s">
        <v>119</v>
      </c>
    </row>
    <row r="184" s="14" customFormat="1">
      <c r="A184" s="14"/>
      <c r="B184" s="230"/>
      <c r="C184" s="231"/>
      <c r="D184" s="221" t="s">
        <v>128</v>
      </c>
      <c r="E184" s="232" t="s">
        <v>19</v>
      </c>
      <c r="F184" s="233" t="s">
        <v>293</v>
      </c>
      <c r="G184" s="231"/>
      <c r="H184" s="234">
        <v>1.02</v>
      </c>
      <c r="I184" s="235"/>
      <c r="J184" s="231"/>
      <c r="K184" s="231"/>
      <c r="L184" s="236"/>
      <c r="M184" s="237"/>
      <c r="N184" s="238"/>
      <c r="O184" s="238"/>
      <c r="P184" s="238"/>
      <c r="Q184" s="238"/>
      <c r="R184" s="238"/>
      <c r="S184" s="238"/>
      <c r="T184" s="23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0" t="s">
        <v>128</v>
      </c>
      <c r="AU184" s="240" t="s">
        <v>84</v>
      </c>
      <c r="AV184" s="14" t="s">
        <v>84</v>
      </c>
      <c r="AW184" s="14" t="s">
        <v>35</v>
      </c>
      <c r="AX184" s="14" t="s">
        <v>74</v>
      </c>
      <c r="AY184" s="240" t="s">
        <v>119</v>
      </c>
    </row>
    <row r="185" s="15" customFormat="1">
      <c r="A185" s="15"/>
      <c r="B185" s="251"/>
      <c r="C185" s="252"/>
      <c r="D185" s="221" t="s">
        <v>128</v>
      </c>
      <c r="E185" s="253" t="s">
        <v>19</v>
      </c>
      <c r="F185" s="254" t="s">
        <v>220</v>
      </c>
      <c r="G185" s="252"/>
      <c r="H185" s="255">
        <v>66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1" t="s">
        <v>128</v>
      </c>
      <c r="AU185" s="261" t="s">
        <v>84</v>
      </c>
      <c r="AV185" s="15" t="s">
        <v>150</v>
      </c>
      <c r="AW185" s="15" t="s">
        <v>35</v>
      </c>
      <c r="AX185" s="15" t="s">
        <v>82</v>
      </c>
      <c r="AY185" s="261" t="s">
        <v>119</v>
      </c>
    </row>
    <row r="186" s="2" customFormat="1" ht="37.8" customHeight="1">
      <c r="A186" s="40"/>
      <c r="B186" s="41"/>
      <c r="C186" s="206" t="s">
        <v>294</v>
      </c>
      <c r="D186" s="206" t="s">
        <v>122</v>
      </c>
      <c r="E186" s="207" t="s">
        <v>295</v>
      </c>
      <c r="F186" s="208" t="s">
        <v>296</v>
      </c>
      <c r="G186" s="209" t="s">
        <v>176</v>
      </c>
      <c r="H186" s="210">
        <v>17.850000000000001</v>
      </c>
      <c r="I186" s="211"/>
      <c r="J186" s="212">
        <f>ROUND(I186*H186,2)</f>
        <v>0</v>
      </c>
      <c r="K186" s="208" t="s">
        <v>209</v>
      </c>
      <c r="L186" s="46"/>
      <c r="M186" s="213" t="s">
        <v>19</v>
      </c>
      <c r="N186" s="214" t="s">
        <v>45</v>
      </c>
      <c r="O186" s="86"/>
      <c r="P186" s="215">
        <f>O186*H186</f>
        <v>0</v>
      </c>
      <c r="Q186" s="215">
        <v>0.01925</v>
      </c>
      <c r="R186" s="215">
        <f>Q186*H186</f>
        <v>0.34361250000000004</v>
      </c>
      <c r="S186" s="215">
        <v>0.02</v>
      </c>
      <c r="T186" s="216">
        <f>S186*H186</f>
        <v>0.35700000000000004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150</v>
      </c>
      <c r="AT186" s="217" t="s">
        <v>122</v>
      </c>
      <c r="AU186" s="217" t="s">
        <v>84</v>
      </c>
      <c r="AY186" s="19" t="s">
        <v>119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150</v>
      </c>
      <c r="BM186" s="217" t="s">
        <v>297</v>
      </c>
    </row>
    <row r="187" s="2" customFormat="1">
      <c r="A187" s="40"/>
      <c r="B187" s="41"/>
      <c r="C187" s="42"/>
      <c r="D187" s="249" t="s">
        <v>211</v>
      </c>
      <c r="E187" s="42"/>
      <c r="F187" s="250" t="s">
        <v>298</v>
      </c>
      <c r="G187" s="42"/>
      <c r="H187" s="42"/>
      <c r="I187" s="242"/>
      <c r="J187" s="42"/>
      <c r="K187" s="42"/>
      <c r="L187" s="46"/>
      <c r="M187" s="243"/>
      <c r="N187" s="244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211</v>
      </c>
      <c r="AU187" s="19" t="s">
        <v>84</v>
      </c>
    </row>
    <row r="188" s="13" customFormat="1">
      <c r="A188" s="13"/>
      <c r="B188" s="219"/>
      <c r="C188" s="220"/>
      <c r="D188" s="221" t="s">
        <v>128</v>
      </c>
      <c r="E188" s="222" t="s">
        <v>19</v>
      </c>
      <c r="F188" s="223" t="s">
        <v>299</v>
      </c>
      <c r="G188" s="220"/>
      <c r="H188" s="222" t="s">
        <v>19</v>
      </c>
      <c r="I188" s="224"/>
      <c r="J188" s="220"/>
      <c r="K188" s="220"/>
      <c r="L188" s="225"/>
      <c r="M188" s="226"/>
      <c r="N188" s="227"/>
      <c r="O188" s="227"/>
      <c r="P188" s="227"/>
      <c r="Q188" s="227"/>
      <c r="R188" s="227"/>
      <c r="S188" s="227"/>
      <c r="T188" s="22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9" t="s">
        <v>128</v>
      </c>
      <c r="AU188" s="229" t="s">
        <v>84</v>
      </c>
      <c r="AV188" s="13" t="s">
        <v>82</v>
      </c>
      <c r="AW188" s="13" t="s">
        <v>35</v>
      </c>
      <c r="AX188" s="13" t="s">
        <v>74</v>
      </c>
      <c r="AY188" s="229" t="s">
        <v>119</v>
      </c>
    </row>
    <row r="189" s="14" customFormat="1">
      <c r="A189" s="14"/>
      <c r="B189" s="230"/>
      <c r="C189" s="231"/>
      <c r="D189" s="221" t="s">
        <v>128</v>
      </c>
      <c r="E189" s="232" t="s">
        <v>19</v>
      </c>
      <c r="F189" s="233" t="s">
        <v>300</v>
      </c>
      <c r="G189" s="231"/>
      <c r="H189" s="234">
        <v>17.850000000000001</v>
      </c>
      <c r="I189" s="235"/>
      <c r="J189" s="231"/>
      <c r="K189" s="231"/>
      <c r="L189" s="236"/>
      <c r="M189" s="237"/>
      <c r="N189" s="238"/>
      <c r="O189" s="238"/>
      <c r="P189" s="238"/>
      <c r="Q189" s="238"/>
      <c r="R189" s="238"/>
      <c r="S189" s="238"/>
      <c r="T189" s="23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0" t="s">
        <v>128</v>
      </c>
      <c r="AU189" s="240" t="s">
        <v>84</v>
      </c>
      <c r="AV189" s="14" t="s">
        <v>84</v>
      </c>
      <c r="AW189" s="14" t="s">
        <v>35</v>
      </c>
      <c r="AX189" s="14" t="s">
        <v>82</v>
      </c>
      <c r="AY189" s="240" t="s">
        <v>119</v>
      </c>
    </row>
    <row r="190" s="2" customFormat="1" ht="44.25" customHeight="1">
      <c r="A190" s="40"/>
      <c r="B190" s="41"/>
      <c r="C190" s="206" t="s">
        <v>8</v>
      </c>
      <c r="D190" s="206" t="s">
        <v>122</v>
      </c>
      <c r="E190" s="207" t="s">
        <v>301</v>
      </c>
      <c r="F190" s="208" t="s">
        <v>302</v>
      </c>
      <c r="G190" s="209" t="s">
        <v>168</v>
      </c>
      <c r="H190" s="210">
        <v>12.76</v>
      </c>
      <c r="I190" s="211"/>
      <c r="J190" s="212">
        <f>ROUND(I190*H190,2)</f>
        <v>0</v>
      </c>
      <c r="K190" s="208" t="s">
        <v>209</v>
      </c>
      <c r="L190" s="46"/>
      <c r="M190" s="213" t="s">
        <v>19</v>
      </c>
      <c r="N190" s="214" t="s">
        <v>45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150</v>
      </c>
      <c r="AT190" s="217" t="s">
        <v>122</v>
      </c>
      <c r="AU190" s="217" t="s">
        <v>84</v>
      </c>
      <c r="AY190" s="19" t="s">
        <v>119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82</v>
      </c>
      <c r="BK190" s="218">
        <f>ROUND(I190*H190,2)</f>
        <v>0</v>
      </c>
      <c r="BL190" s="19" t="s">
        <v>150</v>
      </c>
      <c r="BM190" s="217" t="s">
        <v>303</v>
      </c>
    </row>
    <row r="191" s="2" customFormat="1">
      <c r="A191" s="40"/>
      <c r="B191" s="41"/>
      <c r="C191" s="42"/>
      <c r="D191" s="249" t="s">
        <v>211</v>
      </c>
      <c r="E191" s="42"/>
      <c r="F191" s="250" t="s">
        <v>304</v>
      </c>
      <c r="G191" s="42"/>
      <c r="H191" s="42"/>
      <c r="I191" s="242"/>
      <c r="J191" s="42"/>
      <c r="K191" s="42"/>
      <c r="L191" s="46"/>
      <c r="M191" s="243"/>
      <c r="N191" s="244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211</v>
      </c>
      <c r="AU191" s="19" t="s">
        <v>84</v>
      </c>
    </row>
    <row r="192" s="13" customFormat="1">
      <c r="A192" s="13"/>
      <c r="B192" s="219"/>
      <c r="C192" s="220"/>
      <c r="D192" s="221" t="s">
        <v>128</v>
      </c>
      <c r="E192" s="222" t="s">
        <v>19</v>
      </c>
      <c r="F192" s="223" t="s">
        <v>225</v>
      </c>
      <c r="G192" s="220"/>
      <c r="H192" s="222" t="s">
        <v>19</v>
      </c>
      <c r="I192" s="224"/>
      <c r="J192" s="220"/>
      <c r="K192" s="220"/>
      <c r="L192" s="225"/>
      <c r="M192" s="226"/>
      <c r="N192" s="227"/>
      <c r="O192" s="227"/>
      <c r="P192" s="227"/>
      <c r="Q192" s="227"/>
      <c r="R192" s="227"/>
      <c r="S192" s="227"/>
      <c r="T192" s="22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29" t="s">
        <v>128</v>
      </c>
      <c r="AU192" s="229" t="s">
        <v>84</v>
      </c>
      <c r="AV192" s="13" t="s">
        <v>82</v>
      </c>
      <c r="AW192" s="13" t="s">
        <v>35</v>
      </c>
      <c r="AX192" s="13" t="s">
        <v>74</v>
      </c>
      <c r="AY192" s="229" t="s">
        <v>119</v>
      </c>
    </row>
    <row r="193" s="14" customFormat="1">
      <c r="A193" s="14"/>
      <c r="B193" s="230"/>
      <c r="C193" s="231"/>
      <c r="D193" s="221" t="s">
        <v>128</v>
      </c>
      <c r="E193" s="232" t="s">
        <v>19</v>
      </c>
      <c r="F193" s="233" t="s">
        <v>305</v>
      </c>
      <c r="G193" s="231"/>
      <c r="H193" s="234">
        <v>8.3599999999999994</v>
      </c>
      <c r="I193" s="235"/>
      <c r="J193" s="231"/>
      <c r="K193" s="231"/>
      <c r="L193" s="236"/>
      <c r="M193" s="237"/>
      <c r="N193" s="238"/>
      <c r="O193" s="238"/>
      <c r="P193" s="238"/>
      <c r="Q193" s="238"/>
      <c r="R193" s="238"/>
      <c r="S193" s="238"/>
      <c r="T193" s="23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0" t="s">
        <v>128</v>
      </c>
      <c r="AU193" s="240" t="s">
        <v>84</v>
      </c>
      <c r="AV193" s="14" t="s">
        <v>84</v>
      </c>
      <c r="AW193" s="14" t="s">
        <v>35</v>
      </c>
      <c r="AX193" s="14" t="s">
        <v>74</v>
      </c>
      <c r="AY193" s="240" t="s">
        <v>119</v>
      </c>
    </row>
    <row r="194" s="14" customFormat="1">
      <c r="A194" s="14"/>
      <c r="B194" s="230"/>
      <c r="C194" s="231"/>
      <c r="D194" s="221" t="s">
        <v>128</v>
      </c>
      <c r="E194" s="232" t="s">
        <v>19</v>
      </c>
      <c r="F194" s="233" t="s">
        <v>306</v>
      </c>
      <c r="G194" s="231"/>
      <c r="H194" s="234">
        <v>4.4000000000000004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0" t="s">
        <v>128</v>
      </c>
      <c r="AU194" s="240" t="s">
        <v>84</v>
      </c>
      <c r="AV194" s="14" t="s">
        <v>84</v>
      </c>
      <c r="AW194" s="14" t="s">
        <v>35</v>
      </c>
      <c r="AX194" s="14" t="s">
        <v>74</v>
      </c>
      <c r="AY194" s="240" t="s">
        <v>119</v>
      </c>
    </row>
    <row r="195" s="16" customFormat="1">
      <c r="A195" s="16"/>
      <c r="B195" s="262"/>
      <c r="C195" s="263"/>
      <c r="D195" s="221" t="s">
        <v>128</v>
      </c>
      <c r="E195" s="264" t="s">
        <v>19</v>
      </c>
      <c r="F195" s="265" t="s">
        <v>245</v>
      </c>
      <c r="G195" s="263"/>
      <c r="H195" s="266">
        <v>12.76</v>
      </c>
      <c r="I195" s="267"/>
      <c r="J195" s="263"/>
      <c r="K195" s="263"/>
      <c r="L195" s="268"/>
      <c r="M195" s="269"/>
      <c r="N195" s="270"/>
      <c r="O195" s="270"/>
      <c r="P195" s="270"/>
      <c r="Q195" s="270"/>
      <c r="R195" s="270"/>
      <c r="S195" s="270"/>
      <c r="T195" s="271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72" t="s">
        <v>128</v>
      </c>
      <c r="AU195" s="272" t="s">
        <v>84</v>
      </c>
      <c r="AV195" s="16" t="s">
        <v>141</v>
      </c>
      <c r="AW195" s="16" t="s">
        <v>35</v>
      </c>
      <c r="AX195" s="16" t="s">
        <v>82</v>
      </c>
      <c r="AY195" s="272" t="s">
        <v>119</v>
      </c>
    </row>
    <row r="196" s="2" customFormat="1" ht="24.15" customHeight="1">
      <c r="A196" s="40"/>
      <c r="B196" s="41"/>
      <c r="C196" s="273" t="s">
        <v>307</v>
      </c>
      <c r="D196" s="273" t="s">
        <v>308</v>
      </c>
      <c r="E196" s="274" t="s">
        <v>309</v>
      </c>
      <c r="F196" s="275" t="s">
        <v>310</v>
      </c>
      <c r="G196" s="276" t="s">
        <v>168</v>
      </c>
      <c r="H196" s="277">
        <v>13.398</v>
      </c>
      <c r="I196" s="278"/>
      <c r="J196" s="279">
        <f>ROUND(I196*H196,2)</f>
        <v>0</v>
      </c>
      <c r="K196" s="275" t="s">
        <v>209</v>
      </c>
      <c r="L196" s="280"/>
      <c r="M196" s="281" t="s">
        <v>19</v>
      </c>
      <c r="N196" s="282" t="s">
        <v>45</v>
      </c>
      <c r="O196" s="86"/>
      <c r="P196" s="215">
        <f>O196*H196</f>
        <v>0</v>
      </c>
      <c r="Q196" s="215">
        <v>0.00010000000000000001</v>
      </c>
      <c r="R196" s="215">
        <f>Q196*H196</f>
        <v>0.0013397999999999999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252</v>
      </c>
      <c r="AT196" s="217" t="s">
        <v>308</v>
      </c>
      <c r="AU196" s="217" t="s">
        <v>84</v>
      </c>
      <c r="AY196" s="19" t="s">
        <v>119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150</v>
      </c>
      <c r="BM196" s="217" t="s">
        <v>311</v>
      </c>
    </row>
    <row r="197" s="13" customFormat="1">
      <c r="A197" s="13"/>
      <c r="B197" s="219"/>
      <c r="C197" s="220"/>
      <c r="D197" s="221" t="s">
        <v>128</v>
      </c>
      <c r="E197" s="222" t="s">
        <v>19</v>
      </c>
      <c r="F197" s="223" t="s">
        <v>225</v>
      </c>
      <c r="G197" s="220"/>
      <c r="H197" s="222" t="s">
        <v>19</v>
      </c>
      <c r="I197" s="224"/>
      <c r="J197" s="220"/>
      <c r="K197" s="220"/>
      <c r="L197" s="225"/>
      <c r="M197" s="226"/>
      <c r="N197" s="227"/>
      <c r="O197" s="227"/>
      <c r="P197" s="227"/>
      <c r="Q197" s="227"/>
      <c r="R197" s="227"/>
      <c r="S197" s="227"/>
      <c r="T197" s="22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9" t="s">
        <v>128</v>
      </c>
      <c r="AU197" s="229" t="s">
        <v>84</v>
      </c>
      <c r="AV197" s="13" t="s">
        <v>82</v>
      </c>
      <c r="AW197" s="13" t="s">
        <v>35</v>
      </c>
      <c r="AX197" s="13" t="s">
        <v>74</v>
      </c>
      <c r="AY197" s="229" t="s">
        <v>119</v>
      </c>
    </row>
    <row r="198" s="14" customFormat="1">
      <c r="A198" s="14"/>
      <c r="B198" s="230"/>
      <c r="C198" s="231"/>
      <c r="D198" s="221" t="s">
        <v>128</v>
      </c>
      <c r="E198" s="232" t="s">
        <v>19</v>
      </c>
      <c r="F198" s="233" t="s">
        <v>305</v>
      </c>
      <c r="G198" s="231"/>
      <c r="H198" s="234">
        <v>8.3599999999999994</v>
      </c>
      <c r="I198" s="235"/>
      <c r="J198" s="231"/>
      <c r="K198" s="231"/>
      <c r="L198" s="236"/>
      <c r="M198" s="237"/>
      <c r="N198" s="238"/>
      <c r="O198" s="238"/>
      <c r="P198" s="238"/>
      <c r="Q198" s="238"/>
      <c r="R198" s="238"/>
      <c r="S198" s="238"/>
      <c r="T198" s="23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0" t="s">
        <v>128</v>
      </c>
      <c r="AU198" s="240" t="s">
        <v>84</v>
      </c>
      <c r="AV198" s="14" t="s">
        <v>84</v>
      </c>
      <c r="AW198" s="14" t="s">
        <v>35</v>
      </c>
      <c r="AX198" s="14" t="s">
        <v>74</v>
      </c>
      <c r="AY198" s="240" t="s">
        <v>119</v>
      </c>
    </row>
    <row r="199" s="14" customFormat="1">
      <c r="A199" s="14"/>
      <c r="B199" s="230"/>
      <c r="C199" s="231"/>
      <c r="D199" s="221" t="s">
        <v>128</v>
      </c>
      <c r="E199" s="232" t="s">
        <v>19</v>
      </c>
      <c r="F199" s="233" t="s">
        <v>306</v>
      </c>
      <c r="G199" s="231"/>
      <c r="H199" s="234">
        <v>4.4000000000000004</v>
      </c>
      <c r="I199" s="235"/>
      <c r="J199" s="231"/>
      <c r="K199" s="231"/>
      <c r="L199" s="236"/>
      <c r="M199" s="237"/>
      <c r="N199" s="238"/>
      <c r="O199" s="238"/>
      <c r="P199" s="238"/>
      <c r="Q199" s="238"/>
      <c r="R199" s="238"/>
      <c r="S199" s="238"/>
      <c r="T199" s="23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0" t="s">
        <v>128</v>
      </c>
      <c r="AU199" s="240" t="s">
        <v>84</v>
      </c>
      <c r="AV199" s="14" t="s">
        <v>84</v>
      </c>
      <c r="AW199" s="14" t="s">
        <v>35</v>
      </c>
      <c r="AX199" s="14" t="s">
        <v>74</v>
      </c>
      <c r="AY199" s="240" t="s">
        <v>119</v>
      </c>
    </row>
    <row r="200" s="16" customFormat="1">
      <c r="A200" s="16"/>
      <c r="B200" s="262"/>
      <c r="C200" s="263"/>
      <c r="D200" s="221" t="s">
        <v>128</v>
      </c>
      <c r="E200" s="264" t="s">
        <v>19</v>
      </c>
      <c r="F200" s="265" t="s">
        <v>245</v>
      </c>
      <c r="G200" s="263"/>
      <c r="H200" s="266">
        <v>12.76</v>
      </c>
      <c r="I200" s="267"/>
      <c r="J200" s="263"/>
      <c r="K200" s="263"/>
      <c r="L200" s="268"/>
      <c r="M200" s="269"/>
      <c r="N200" s="270"/>
      <c r="O200" s="270"/>
      <c r="P200" s="270"/>
      <c r="Q200" s="270"/>
      <c r="R200" s="270"/>
      <c r="S200" s="270"/>
      <c r="T200" s="271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72" t="s">
        <v>128</v>
      </c>
      <c r="AU200" s="272" t="s">
        <v>84</v>
      </c>
      <c r="AV200" s="16" t="s">
        <v>141</v>
      </c>
      <c r="AW200" s="16" t="s">
        <v>35</v>
      </c>
      <c r="AX200" s="16" t="s">
        <v>82</v>
      </c>
      <c r="AY200" s="272" t="s">
        <v>119</v>
      </c>
    </row>
    <row r="201" s="14" customFormat="1">
      <c r="A201" s="14"/>
      <c r="B201" s="230"/>
      <c r="C201" s="231"/>
      <c r="D201" s="221" t="s">
        <v>128</v>
      </c>
      <c r="E201" s="231"/>
      <c r="F201" s="233" t="s">
        <v>312</v>
      </c>
      <c r="G201" s="231"/>
      <c r="H201" s="234">
        <v>13.398</v>
      </c>
      <c r="I201" s="235"/>
      <c r="J201" s="231"/>
      <c r="K201" s="231"/>
      <c r="L201" s="236"/>
      <c r="M201" s="237"/>
      <c r="N201" s="238"/>
      <c r="O201" s="238"/>
      <c r="P201" s="238"/>
      <c r="Q201" s="238"/>
      <c r="R201" s="238"/>
      <c r="S201" s="238"/>
      <c r="T201" s="23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0" t="s">
        <v>128</v>
      </c>
      <c r="AU201" s="240" t="s">
        <v>84</v>
      </c>
      <c r="AV201" s="14" t="s">
        <v>84</v>
      </c>
      <c r="AW201" s="14" t="s">
        <v>4</v>
      </c>
      <c r="AX201" s="14" t="s">
        <v>82</v>
      </c>
      <c r="AY201" s="240" t="s">
        <v>119</v>
      </c>
    </row>
    <row r="202" s="2" customFormat="1" ht="24.15" customHeight="1">
      <c r="A202" s="40"/>
      <c r="B202" s="41"/>
      <c r="C202" s="206" t="s">
        <v>313</v>
      </c>
      <c r="D202" s="206" t="s">
        <v>122</v>
      </c>
      <c r="E202" s="207" t="s">
        <v>314</v>
      </c>
      <c r="F202" s="208" t="s">
        <v>315</v>
      </c>
      <c r="G202" s="209" t="s">
        <v>168</v>
      </c>
      <c r="H202" s="210">
        <v>4</v>
      </c>
      <c r="I202" s="211"/>
      <c r="J202" s="212">
        <f>ROUND(I202*H202,2)</f>
        <v>0</v>
      </c>
      <c r="K202" s="208" t="s">
        <v>209</v>
      </c>
      <c r="L202" s="46"/>
      <c r="M202" s="213" t="s">
        <v>19</v>
      </c>
      <c r="N202" s="214" t="s">
        <v>45</v>
      </c>
      <c r="O202" s="86"/>
      <c r="P202" s="215">
        <f>O202*H202</f>
        <v>0</v>
      </c>
      <c r="Q202" s="215">
        <v>0.020650000000000002</v>
      </c>
      <c r="R202" s="215">
        <f>Q202*H202</f>
        <v>0.082600000000000007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150</v>
      </c>
      <c r="AT202" s="217" t="s">
        <v>122</v>
      </c>
      <c r="AU202" s="217" t="s">
        <v>84</v>
      </c>
      <c r="AY202" s="19" t="s">
        <v>119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150</v>
      </c>
      <c r="BM202" s="217" t="s">
        <v>316</v>
      </c>
    </row>
    <row r="203" s="2" customFormat="1">
      <c r="A203" s="40"/>
      <c r="B203" s="41"/>
      <c r="C203" s="42"/>
      <c r="D203" s="249" t="s">
        <v>211</v>
      </c>
      <c r="E203" s="42"/>
      <c r="F203" s="250" t="s">
        <v>317</v>
      </c>
      <c r="G203" s="42"/>
      <c r="H203" s="42"/>
      <c r="I203" s="242"/>
      <c r="J203" s="42"/>
      <c r="K203" s="42"/>
      <c r="L203" s="46"/>
      <c r="M203" s="243"/>
      <c r="N203" s="244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211</v>
      </c>
      <c r="AU203" s="19" t="s">
        <v>84</v>
      </c>
    </row>
    <row r="204" s="13" customFormat="1">
      <c r="A204" s="13"/>
      <c r="B204" s="219"/>
      <c r="C204" s="220"/>
      <c r="D204" s="221" t="s">
        <v>128</v>
      </c>
      <c r="E204" s="222" t="s">
        <v>19</v>
      </c>
      <c r="F204" s="223" t="s">
        <v>225</v>
      </c>
      <c r="G204" s="220"/>
      <c r="H204" s="222" t="s">
        <v>19</v>
      </c>
      <c r="I204" s="224"/>
      <c r="J204" s="220"/>
      <c r="K204" s="220"/>
      <c r="L204" s="225"/>
      <c r="M204" s="226"/>
      <c r="N204" s="227"/>
      <c r="O204" s="227"/>
      <c r="P204" s="227"/>
      <c r="Q204" s="227"/>
      <c r="R204" s="227"/>
      <c r="S204" s="227"/>
      <c r="T204" s="22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9" t="s">
        <v>128</v>
      </c>
      <c r="AU204" s="229" t="s">
        <v>84</v>
      </c>
      <c r="AV204" s="13" t="s">
        <v>82</v>
      </c>
      <c r="AW204" s="13" t="s">
        <v>35</v>
      </c>
      <c r="AX204" s="13" t="s">
        <v>74</v>
      </c>
      <c r="AY204" s="229" t="s">
        <v>119</v>
      </c>
    </row>
    <row r="205" s="14" customFormat="1">
      <c r="A205" s="14"/>
      <c r="B205" s="230"/>
      <c r="C205" s="231"/>
      <c r="D205" s="221" t="s">
        <v>128</v>
      </c>
      <c r="E205" s="232" t="s">
        <v>19</v>
      </c>
      <c r="F205" s="233" t="s">
        <v>318</v>
      </c>
      <c r="G205" s="231"/>
      <c r="H205" s="234">
        <v>4</v>
      </c>
      <c r="I205" s="235"/>
      <c r="J205" s="231"/>
      <c r="K205" s="231"/>
      <c r="L205" s="236"/>
      <c r="M205" s="237"/>
      <c r="N205" s="238"/>
      <c r="O205" s="238"/>
      <c r="P205" s="238"/>
      <c r="Q205" s="238"/>
      <c r="R205" s="238"/>
      <c r="S205" s="238"/>
      <c r="T205" s="23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0" t="s">
        <v>128</v>
      </c>
      <c r="AU205" s="240" t="s">
        <v>84</v>
      </c>
      <c r="AV205" s="14" t="s">
        <v>84</v>
      </c>
      <c r="AW205" s="14" t="s">
        <v>35</v>
      </c>
      <c r="AX205" s="14" t="s">
        <v>82</v>
      </c>
      <c r="AY205" s="240" t="s">
        <v>119</v>
      </c>
    </row>
    <row r="206" s="2" customFormat="1" ht="37.8" customHeight="1">
      <c r="A206" s="40"/>
      <c r="B206" s="41"/>
      <c r="C206" s="206" t="s">
        <v>319</v>
      </c>
      <c r="D206" s="206" t="s">
        <v>122</v>
      </c>
      <c r="E206" s="207" t="s">
        <v>320</v>
      </c>
      <c r="F206" s="208" t="s">
        <v>321</v>
      </c>
      <c r="G206" s="209" t="s">
        <v>176</v>
      </c>
      <c r="H206" s="210">
        <v>22.550000000000001</v>
      </c>
      <c r="I206" s="211"/>
      <c r="J206" s="212">
        <f>ROUND(I206*H206,2)</f>
        <v>0</v>
      </c>
      <c r="K206" s="208" t="s">
        <v>209</v>
      </c>
      <c r="L206" s="46"/>
      <c r="M206" s="213" t="s">
        <v>19</v>
      </c>
      <c r="N206" s="214" t="s">
        <v>45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150</v>
      </c>
      <c r="AT206" s="217" t="s">
        <v>122</v>
      </c>
      <c r="AU206" s="217" t="s">
        <v>84</v>
      </c>
      <c r="AY206" s="19" t="s">
        <v>119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82</v>
      </c>
      <c r="BK206" s="218">
        <f>ROUND(I206*H206,2)</f>
        <v>0</v>
      </c>
      <c r="BL206" s="19" t="s">
        <v>150</v>
      </c>
      <c r="BM206" s="217" t="s">
        <v>322</v>
      </c>
    </row>
    <row r="207" s="2" customFormat="1">
      <c r="A207" s="40"/>
      <c r="B207" s="41"/>
      <c r="C207" s="42"/>
      <c r="D207" s="249" t="s">
        <v>211</v>
      </c>
      <c r="E207" s="42"/>
      <c r="F207" s="250" t="s">
        <v>323</v>
      </c>
      <c r="G207" s="42"/>
      <c r="H207" s="42"/>
      <c r="I207" s="242"/>
      <c r="J207" s="42"/>
      <c r="K207" s="42"/>
      <c r="L207" s="46"/>
      <c r="M207" s="243"/>
      <c r="N207" s="244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211</v>
      </c>
      <c r="AU207" s="19" t="s">
        <v>84</v>
      </c>
    </row>
    <row r="208" s="13" customFormat="1">
      <c r="A208" s="13"/>
      <c r="B208" s="219"/>
      <c r="C208" s="220"/>
      <c r="D208" s="221" t="s">
        <v>128</v>
      </c>
      <c r="E208" s="222" t="s">
        <v>19</v>
      </c>
      <c r="F208" s="223" t="s">
        <v>324</v>
      </c>
      <c r="G208" s="220"/>
      <c r="H208" s="222" t="s">
        <v>19</v>
      </c>
      <c r="I208" s="224"/>
      <c r="J208" s="220"/>
      <c r="K208" s="220"/>
      <c r="L208" s="225"/>
      <c r="M208" s="226"/>
      <c r="N208" s="227"/>
      <c r="O208" s="227"/>
      <c r="P208" s="227"/>
      <c r="Q208" s="227"/>
      <c r="R208" s="227"/>
      <c r="S208" s="227"/>
      <c r="T208" s="22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29" t="s">
        <v>128</v>
      </c>
      <c r="AU208" s="229" t="s">
        <v>84</v>
      </c>
      <c r="AV208" s="13" t="s">
        <v>82</v>
      </c>
      <c r="AW208" s="13" t="s">
        <v>35</v>
      </c>
      <c r="AX208" s="13" t="s">
        <v>74</v>
      </c>
      <c r="AY208" s="229" t="s">
        <v>119</v>
      </c>
    </row>
    <row r="209" s="14" customFormat="1">
      <c r="A209" s="14"/>
      <c r="B209" s="230"/>
      <c r="C209" s="231"/>
      <c r="D209" s="221" t="s">
        <v>128</v>
      </c>
      <c r="E209" s="232" t="s">
        <v>19</v>
      </c>
      <c r="F209" s="233" t="s">
        <v>325</v>
      </c>
      <c r="G209" s="231"/>
      <c r="H209" s="234">
        <v>3.0600000000000001</v>
      </c>
      <c r="I209" s="235"/>
      <c r="J209" s="231"/>
      <c r="K209" s="231"/>
      <c r="L209" s="236"/>
      <c r="M209" s="237"/>
      <c r="N209" s="238"/>
      <c r="O209" s="238"/>
      <c r="P209" s="238"/>
      <c r="Q209" s="238"/>
      <c r="R209" s="238"/>
      <c r="S209" s="238"/>
      <c r="T209" s="23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0" t="s">
        <v>128</v>
      </c>
      <c r="AU209" s="240" t="s">
        <v>84</v>
      </c>
      <c r="AV209" s="14" t="s">
        <v>84</v>
      </c>
      <c r="AW209" s="14" t="s">
        <v>35</v>
      </c>
      <c r="AX209" s="14" t="s">
        <v>74</v>
      </c>
      <c r="AY209" s="240" t="s">
        <v>119</v>
      </c>
    </row>
    <row r="210" s="14" customFormat="1">
      <c r="A210" s="14"/>
      <c r="B210" s="230"/>
      <c r="C210" s="231"/>
      <c r="D210" s="221" t="s">
        <v>128</v>
      </c>
      <c r="E210" s="232" t="s">
        <v>19</v>
      </c>
      <c r="F210" s="233" t="s">
        <v>325</v>
      </c>
      <c r="G210" s="231"/>
      <c r="H210" s="234">
        <v>3.0600000000000001</v>
      </c>
      <c r="I210" s="235"/>
      <c r="J210" s="231"/>
      <c r="K210" s="231"/>
      <c r="L210" s="236"/>
      <c r="M210" s="237"/>
      <c r="N210" s="238"/>
      <c r="O210" s="238"/>
      <c r="P210" s="238"/>
      <c r="Q210" s="238"/>
      <c r="R210" s="238"/>
      <c r="S210" s="238"/>
      <c r="T210" s="23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0" t="s">
        <v>128</v>
      </c>
      <c r="AU210" s="240" t="s">
        <v>84</v>
      </c>
      <c r="AV210" s="14" t="s">
        <v>84</v>
      </c>
      <c r="AW210" s="14" t="s">
        <v>35</v>
      </c>
      <c r="AX210" s="14" t="s">
        <v>74</v>
      </c>
      <c r="AY210" s="240" t="s">
        <v>119</v>
      </c>
    </row>
    <row r="211" s="14" customFormat="1">
      <c r="A211" s="14"/>
      <c r="B211" s="230"/>
      <c r="C211" s="231"/>
      <c r="D211" s="221" t="s">
        <v>128</v>
      </c>
      <c r="E211" s="232" t="s">
        <v>19</v>
      </c>
      <c r="F211" s="233" t="s">
        <v>326</v>
      </c>
      <c r="G211" s="231"/>
      <c r="H211" s="234">
        <v>5.4000000000000004</v>
      </c>
      <c r="I211" s="235"/>
      <c r="J211" s="231"/>
      <c r="K211" s="231"/>
      <c r="L211" s="236"/>
      <c r="M211" s="237"/>
      <c r="N211" s="238"/>
      <c r="O211" s="238"/>
      <c r="P211" s="238"/>
      <c r="Q211" s="238"/>
      <c r="R211" s="238"/>
      <c r="S211" s="238"/>
      <c r="T211" s="23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0" t="s">
        <v>128</v>
      </c>
      <c r="AU211" s="240" t="s">
        <v>84</v>
      </c>
      <c r="AV211" s="14" t="s">
        <v>84</v>
      </c>
      <c r="AW211" s="14" t="s">
        <v>35</v>
      </c>
      <c r="AX211" s="14" t="s">
        <v>74</v>
      </c>
      <c r="AY211" s="240" t="s">
        <v>119</v>
      </c>
    </row>
    <row r="212" s="14" customFormat="1">
      <c r="A212" s="14"/>
      <c r="B212" s="230"/>
      <c r="C212" s="231"/>
      <c r="D212" s="221" t="s">
        <v>128</v>
      </c>
      <c r="E212" s="232" t="s">
        <v>19</v>
      </c>
      <c r="F212" s="233" t="s">
        <v>327</v>
      </c>
      <c r="G212" s="231"/>
      <c r="H212" s="234">
        <v>9.2300000000000004</v>
      </c>
      <c r="I212" s="235"/>
      <c r="J212" s="231"/>
      <c r="K212" s="231"/>
      <c r="L212" s="236"/>
      <c r="M212" s="237"/>
      <c r="N212" s="238"/>
      <c r="O212" s="238"/>
      <c r="P212" s="238"/>
      <c r="Q212" s="238"/>
      <c r="R212" s="238"/>
      <c r="S212" s="238"/>
      <c r="T212" s="23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0" t="s">
        <v>128</v>
      </c>
      <c r="AU212" s="240" t="s">
        <v>84</v>
      </c>
      <c r="AV212" s="14" t="s">
        <v>84</v>
      </c>
      <c r="AW212" s="14" t="s">
        <v>35</v>
      </c>
      <c r="AX212" s="14" t="s">
        <v>74</v>
      </c>
      <c r="AY212" s="240" t="s">
        <v>119</v>
      </c>
    </row>
    <row r="213" s="14" customFormat="1">
      <c r="A213" s="14"/>
      <c r="B213" s="230"/>
      <c r="C213" s="231"/>
      <c r="D213" s="221" t="s">
        <v>128</v>
      </c>
      <c r="E213" s="232" t="s">
        <v>19</v>
      </c>
      <c r="F213" s="233" t="s">
        <v>328</v>
      </c>
      <c r="G213" s="231"/>
      <c r="H213" s="234">
        <v>1.8</v>
      </c>
      <c r="I213" s="235"/>
      <c r="J213" s="231"/>
      <c r="K213" s="231"/>
      <c r="L213" s="236"/>
      <c r="M213" s="237"/>
      <c r="N213" s="238"/>
      <c r="O213" s="238"/>
      <c r="P213" s="238"/>
      <c r="Q213" s="238"/>
      <c r="R213" s="238"/>
      <c r="S213" s="238"/>
      <c r="T213" s="23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0" t="s">
        <v>128</v>
      </c>
      <c r="AU213" s="240" t="s">
        <v>84</v>
      </c>
      <c r="AV213" s="14" t="s">
        <v>84</v>
      </c>
      <c r="AW213" s="14" t="s">
        <v>35</v>
      </c>
      <c r="AX213" s="14" t="s">
        <v>74</v>
      </c>
      <c r="AY213" s="240" t="s">
        <v>119</v>
      </c>
    </row>
    <row r="214" s="15" customFormat="1">
      <c r="A214" s="15"/>
      <c r="B214" s="251"/>
      <c r="C214" s="252"/>
      <c r="D214" s="221" t="s">
        <v>128</v>
      </c>
      <c r="E214" s="253" t="s">
        <v>19</v>
      </c>
      <c r="F214" s="254" t="s">
        <v>220</v>
      </c>
      <c r="G214" s="252"/>
      <c r="H214" s="255">
        <v>22.550000000000001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1" t="s">
        <v>128</v>
      </c>
      <c r="AU214" s="261" t="s">
        <v>84</v>
      </c>
      <c r="AV214" s="15" t="s">
        <v>150</v>
      </c>
      <c r="AW214" s="15" t="s">
        <v>35</v>
      </c>
      <c r="AX214" s="15" t="s">
        <v>82</v>
      </c>
      <c r="AY214" s="261" t="s">
        <v>119</v>
      </c>
    </row>
    <row r="215" s="2" customFormat="1" ht="33" customHeight="1">
      <c r="A215" s="40"/>
      <c r="B215" s="41"/>
      <c r="C215" s="206" t="s">
        <v>329</v>
      </c>
      <c r="D215" s="206" t="s">
        <v>122</v>
      </c>
      <c r="E215" s="207" t="s">
        <v>330</v>
      </c>
      <c r="F215" s="208" t="s">
        <v>331</v>
      </c>
      <c r="G215" s="209" t="s">
        <v>172</v>
      </c>
      <c r="H215" s="210">
        <v>15.5</v>
      </c>
      <c r="I215" s="211"/>
      <c r="J215" s="212">
        <f>ROUND(I215*H215,2)</f>
        <v>0</v>
      </c>
      <c r="K215" s="208" t="s">
        <v>209</v>
      </c>
      <c r="L215" s="46"/>
      <c r="M215" s="213" t="s">
        <v>19</v>
      </c>
      <c r="N215" s="214" t="s">
        <v>45</v>
      </c>
      <c r="O215" s="86"/>
      <c r="P215" s="215">
        <f>O215*H215</f>
        <v>0</v>
      </c>
      <c r="Q215" s="215">
        <v>2.5018699999999998</v>
      </c>
      <c r="R215" s="215">
        <f>Q215*H215</f>
        <v>38.778984999999999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150</v>
      </c>
      <c r="AT215" s="217" t="s">
        <v>122</v>
      </c>
      <c r="AU215" s="217" t="s">
        <v>84</v>
      </c>
      <c r="AY215" s="19" t="s">
        <v>119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82</v>
      </c>
      <c r="BK215" s="218">
        <f>ROUND(I215*H215,2)</f>
        <v>0</v>
      </c>
      <c r="BL215" s="19" t="s">
        <v>150</v>
      </c>
      <c r="BM215" s="217" t="s">
        <v>332</v>
      </c>
    </row>
    <row r="216" s="2" customFormat="1">
      <c r="A216" s="40"/>
      <c r="B216" s="41"/>
      <c r="C216" s="42"/>
      <c r="D216" s="249" t="s">
        <v>211</v>
      </c>
      <c r="E216" s="42"/>
      <c r="F216" s="250" t="s">
        <v>333</v>
      </c>
      <c r="G216" s="42"/>
      <c r="H216" s="42"/>
      <c r="I216" s="242"/>
      <c r="J216" s="42"/>
      <c r="K216" s="42"/>
      <c r="L216" s="46"/>
      <c r="M216" s="243"/>
      <c r="N216" s="244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211</v>
      </c>
      <c r="AU216" s="19" t="s">
        <v>84</v>
      </c>
    </row>
    <row r="217" s="13" customFormat="1">
      <c r="A217" s="13"/>
      <c r="B217" s="219"/>
      <c r="C217" s="220"/>
      <c r="D217" s="221" t="s">
        <v>128</v>
      </c>
      <c r="E217" s="222" t="s">
        <v>19</v>
      </c>
      <c r="F217" s="223" t="s">
        <v>334</v>
      </c>
      <c r="G217" s="220"/>
      <c r="H217" s="222" t="s">
        <v>19</v>
      </c>
      <c r="I217" s="224"/>
      <c r="J217" s="220"/>
      <c r="K217" s="220"/>
      <c r="L217" s="225"/>
      <c r="M217" s="226"/>
      <c r="N217" s="227"/>
      <c r="O217" s="227"/>
      <c r="P217" s="227"/>
      <c r="Q217" s="227"/>
      <c r="R217" s="227"/>
      <c r="S217" s="227"/>
      <c r="T217" s="22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29" t="s">
        <v>128</v>
      </c>
      <c r="AU217" s="229" t="s">
        <v>84</v>
      </c>
      <c r="AV217" s="13" t="s">
        <v>82</v>
      </c>
      <c r="AW217" s="13" t="s">
        <v>35</v>
      </c>
      <c r="AX217" s="13" t="s">
        <v>74</v>
      </c>
      <c r="AY217" s="229" t="s">
        <v>119</v>
      </c>
    </row>
    <row r="218" s="14" customFormat="1">
      <c r="A218" s="14"/>
      <c r="B218" s="230"/>
      <c r="C218" s="231"/>
      <c r="D218" s="221" t="s">
        <v>128</v>
      </c>
      <c r="E218" s="232" t="s">
        <v>19</v>
      </c>
      <c r="F218" s="233" t="s">
        <v>335</v>
      </c>
      <c r="G218" s="231"/>
      <c r="H218" s="234">
        <v>3.2669999999999999</v>
      </c>
      <c r="I218" s="235"/>
      <c r="J218" s="231"/>
      <c r="K218" s="231"/>
      <c r="L218" s="236"/>
      <c r="M218" s="237"/>
      <c r="N218" s="238"/>
      <c r="O218" s="238"/>
      <c r="P218" s="238"/>
      <c r="Q218" s="238"/>
      <c r="R218" s="238"/>
      <c r="S218" s="238"/>
      <c r="T218" s="23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0" t="s">
        <v>128</v>
      </c>
      <c r="AU218" s="240" t="s">
        <v>84</v>
      </c>
      <c r="AV218" s="14" t="s">
        <v>84</v>
      </c>
      <c r="AW218" s="14" t="s">
        <v>35</v>
      </c>
      <c r="AX218" s="14" t="s">
        <v>74</v>
      </c>
      <c r="AY218" s="240" t="s">
        <v>119</v>
      </c>
    </row>
    <row r="219" s="14" customFormat="1">
      <c r="A219" s="14"/>
      <c r="B219" s="230"/>
      <c r="C219" s="231"/>
      <c r="D219" s="221" t="s">
        <v>128</v>
      </c>
      <c r="E219" s="232" t="s">
        <v>19</v>
      </c>
      <c r="F219" s="233" t="s">
        <v>336</v>
      </c>
      <c r="G219" s="231"/>
      <c r="H219" s="234">
        <v>11.542999999999999</v>
      </c>
      <c r="I219" s="235"/>
      <c r="J219" s="231"/>
      <c r="K219" s="231"/>
      <c r="L219" s="236"/>
      <c r="M219" s="237"/>
      <c r="N219" s="238"/>
      <c r="O219" s="238"/>
      <c r="P219" s="238"/>
      <c r="Q219" s="238"/>
      <c r="R219" s="238"/>
      <c r="S219" s="238"/>
      <c r="T219" s="23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0" t="s">
        <v>128</v>
      </c>
      <c r="AU219" s="240" t="s">
        <v>84</v>
      </c>
      <c r="AV219" s="14" t="s">
        <v>84</v>
      </c>
      <c r="AW219" s="14" t="s">
        <v>35</v>
      </c>
      <c r="AX219" s="14" t="s">
        <v>74</v>
      </c>
      <c r="AY219" s="240" t="s">
        <v>119</v>
      </c>
    </row>
    <row r="220" s="16" customFormat="1">
      <c r="A220" s="16"/>
      <c r="B220" s="262"/>
      <c r="C220" s="263"/>
      <c r="D220" s="221" t="s">
        <v>128</v>
      </c>
      <c r="E220" s="264" t="s">
        <v>19</v>
      </c>
      <c r="F220" s="265" t="s">
        <v>245</v>
      </c>
      <c r="G220" s="263"/>
      <c r="H220" s="266">
        <v>14.810000000000001</v>
      </c>
      <c r="I220" s="267"/>
      <c r="J220" s="263"/>
      <c r="K220" s="263"/>
      <c r="L220" s="268"/>
      <c r="M220" s="269"/>
      <c r="N220" s="270"/>
      <c r="O220" s="270"/>
      <c r="P220" s="270"/>
      <c r="Q220" s="270"/>
      <c r="R220" s="270"/>
      <c r="S220" s="270"/>
      <c r="T220" s="271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72" t="s">
        <v>128</v>
      </c>
      <c r="AU220" s="272" t="s">
        <v>84</v>
      </c>
      <c r="AV220" s="16" t="s">
        <v>141</v>
      </c>
      <c r="AW220" s="16" t="s">
        <v>35</v>
      </c>
      <c r="AX220" s="16" t="s">
        <v>74</v>
      </c>
      <c r="AY220" s="272" t="s">
        <v>119</v>
      </c>
    </row>
    <row r="221" s="14" customFormat="1">
      <c r="A221" s="14"/>
      <c r="B221" s="230"/>
      <c r="C221" s="231"/>
      <c r="D221" s="221" t="s">
        <v>128</v>
      </c>
      <c r="E221" s="232" t="s">
        <v>19</v>
      </c>
      <c r="F221" s="233" t="s">
        <v>337</v>
      </c>
      <c r="G221" s="231"/>
      <c r="H221" s="234">
        <v>0.111</v>
      </c>
      <c r="I221" s="235"/>
      <c r="J221" s="231"/>
      <c r="K221" s="231"/>
      <c r="L221" s="236"/>
      <c r="M221" s="237"/>
      <c r="N221" s="238"/>
      <c r="O221" s="238"/>
      <c r="P221" s="238"/>
      <c r="Q221" s="238"/>
      <c r="R221" s="238"/>
      <c r="S221" s="238"/>
      <c r="T221" s="23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0" t="s">
        <v>128</v>
      </c>
      <c r="AU221" s="240" t="s">
        <v>84</v>
      </c>
      <c r="AV221" s="14" t="s">
        <v>84</v>
      </c>
      <c r="AW221" s="14" t="s">
        <v>35</v>
      </c>
      <c r="AX221" s="14" t="s">
        <v>74</v>
      </c>
      <c r="AY221" s="240" t="s">
        <v>119</v>
      </c>
    </row>
    <row r="222" s="14" customFormat="1">
      <c r="A222" s="14"/>
      <c r="B222" s="230"/>
      <c r="C222" s="231"/>
      <c r="D222" s="221" t="s">
        <v>128</v>
      </c>
      <c r="E222" s="232" t="s">
        <v>19</v>
      </c>
      <c r="F222" s="233" t="s">
        <v>338</v>
      </c>
      <c r="G222" s="231"/>
      <c r="H222" s="234">
        <v>0.053999999999999999</v>
      </c>
      <c r="I222" s="235"/>
      <c r="J222" s="231"/>
      <c r="K222" s="231"/>
      <c r="L222" s="236"/>
      <c r="M222" s="237"/>
      <c r="N222" s="238"/>
      <c r="O222" s="238"/>
      <c r="P222" s="238"/>
      <c r="Q222" s="238"/>
      <c r="R222" s="238"/>
      <c r="S222" s="238"/>
      <c r="T222" s="23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0" t="s">
        <v>128</v>
      </c>
      <c r="AU222" s="240" t="s">
        <v>84</v>
      </c>
      <c r="AV222" s="14" t="s">
        <v>84</v>
      </c>
      <c r="AW222" s="14" t="s">
        <v>35</v>
      </c>
      <c r="AX222" s="14" t="s">
        <v>74</v>
      </c>
      <c r="AY222" s="240" t="s">
        <v>119</v>
      </c>
    </row>
    <row r="223" s="14" customFormat="1">
      <c r="A223" s="14"/>
      <c r="B223" s="230"/>
      <c r="C223" s="231"/>
      <c r="D223" s="221" t="s">
        <v>128</v>
      </c>
      <c r="E223" s="232" t="s">
        <v>19</v>
      </c>
      <c r="F223" s="233" t="s">
        <v>339</v>
      </c>
      <c r="G223" s="231"/>
      <c r="H223" s="234">
        <v>0.042999999999999997</v>
      </c>
      <c r="I223" s="235"/>
      <c r="J223" s="231"/>
      <c r="K223" s="231"/>
      <c r="L223" s="236"/>
      <c r="M223" s="237"/>
      <c r="N223" s="238"/>
      <c r="O223" s="238"/>
      <c r="P223" s="238"/>
      <c r="Q223" s="238"/>
      <c r="R223" s="238"/>
      <c r="S223" s="238"/>
      <c r="T223" s="23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0" t="s">
        <v>128</v>
      </c>
      <c r="AU223" s="240" t="s">
        <v>84</v>
      </c>
      <c r="AV223" s="14" t="s">
        <v>84</v>
      </c>
      <c r="AW223" s="14" t="s">
        <v>35</v>
      </c>
      <c r="AX223" s="14" t="s">
        <v>74</v>
      </c>
      <c r="AY223" s="240" t="s">
        <v>119</v>
      </c>
    </row>
    <row r="224" s="14" customFormat="1">
      <c r="A224" s="14"/>
      <c r="B224" s="230"/>
      <c r="C224" s="231"/>
      <c r="D224" s="221" t="s">
        <v>128</v>
      </c>
      <c r="E224" s="232" t="s">
        <v>19</v>
      </c>
      <c r="F224" s="233" t="s">
        <v>340</v>
      </c>
      <c r="G224" s="231"/>
      <c r="H224" s="234">
        <v>0.010999999999999999</v>
      </c>
      <c r="I224" s="235"/>
      <c r="J224" s="231"/>
      <c r="K224" s="231"/>
      <c r="L224" s="236"/>
      <c r="M224" s="237"/>
      <c r="N224" s="238"/>
      <c r="O224" s="238"/>
      <c r="P224" s="238"/>
      <c r="Q224" s="238"/>
      <c r="R224" s="238"/>
      <c r="S224" s="238"/>
      <c r="T224" s="23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0" t="s">
        <v>128</v>
      </c>
      <c r="AU224" s="240" t="s">
        <v>84</v>
      </c>
      <c r="AV224" s="14" t="s">
        <v>84</v>
      </c>
      <c r="AW224" s="14" t="s">
        <v>35</v>
      </c>
      <c r="AX224" s="14" t="s">
        <v>74</v>
      </c>
      <c r="AY224" s="240" t="s">
        <v>119</v>
      </c>
    </row>
    <row r="225" s="14" customFormat="1">
      <c r="A225" s="14"/>
      <c r="B225" s="230"/>
      <c r="C225" s="231"/>
      <c r="D225" s="221" t="s">
        <v>128</v>
      </c>
      <c r="E225" s="232" t="s">
        <v>19</v>
      </c>
      <c r="F225" s="233" t="s">
        <v>341</v>
      </c>
      <c r="G225" s="231"/>
      <c r="H225" s="234">
        <v>0.10299999999999999</v>
      </c>
      <c r="I225" s="235"/>
      <c r="J225" s="231"/>
      <c r="K225" s="231"/>
      <c r="L225" s="236"/>
      <c r="M225" s="237"/>
      <c r="N225" s="238"/>
      <c r="O225" s="238"/>
      <c r="P225" s="238"/>
      <c r="Q225" s="238"/>
      <c r="R225" s="238"/>
      <c r="S225" s="238"/>
      <c r="T225" s="23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0" t="s">
        <v>128</v>
      </c>
      <c r="AU225" s="240" t="s">
        <v>84</v>
      </c>
      <c r="AV225" s="14" t="s">
        <v>84</v>
      </c>
      <c r="AW225" s="14" t="s">
        <v>35</v>
      </c>
      <c r="AX225" s="14" t="s">
        <v>74</v>
      </c>
      <c r="AY225" s="240" t="s">
        <v>119</v>
      </c>
    </row>
    <row r="226" s="14" customFormat="1">
      <c r="A226" s="14"/>
      <c r="B226" s="230"/>
      <c r="C226" s="231"/>
      <c r="D226" s="221" t="s">
        <v>128</v>
      </c>
      <c r="E226" s="232" t="s">
        <v>19</v>
      </c>
      <c r="F226" s="233" t="s">
        <v>342</v>
      </c>
      <c r="G226" s="231"/>
      <c r="H226" s="234">
        <v>0.01</v>
      </c>
      <c r="I226" s="235"/>
      <c r="J226" s="231"/>
      <c r="K226" s="231"/>
      <c r="L226" s="236"/>
      <c r="M226" s="237"/>
      <c r="N226" s="238"/>
      <c r="O226" s="238"/>
      <c r="P226" s="238"/>
      <c r="Q226" s="238"/>
      <c r="R226" s="238"/>
      <c r="S226" s="238"/>
      <c r="T226" s="23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0" t="s">
        <v>128</v>
      </c>
      <c r="AU226" s="240" t="s">
        <v>84</v>
      </c>
      <c r="AV226" s="14" t="s">
        <v>84</v>
      </c>
      <c r="AW226" s="14" t="s">
        <v>35</v>
      </c>
      <c r="AX226" s="14" t="s">
        <v>74</v>
      </c>
      <c r="AY226" s="240" t="s">
        <v>119</v>
      </c>
    </row>
    <row r="227" s="14" customFormat="1">
      <c r="A227" s="14"/>
      <c r="B227" s="230"/>
      <c r="C227" s="231"/>
      <c r="D227" s="221" t="s">
        <v>128</v>
      </c>
      <c r="E227" s="232" t="s">
        <v>19</v>
      </c>
      <c r="F227" s="233" t="s">
        <v>343</v>
      </c>
      <c r="G227" s="231"/>
      <c r="H227" s="234">
        <v>0.024</v>
      </c>
      <c r="I227" s="235"/>
      <c r="J227" s="231"/>
      <c r="K227" s="231"/>
      <c r="L227" s="236"/>
      <c r="M227" s="237"/>
      <c r="N227" s="238"/>
      <c r="O227" s="238"/>
      <c r="P227" s="238"/>
      <c r="Q227" s="238"/>
      <c r="R227" s="238"/>
      <c r="S227" s="238"/>
      <c r="T227" s="23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0" t="s">
        <v>128</v>
      </c>
      <c r="AU227" s="240" t="s">
        <v>84</v>
      </c>
      <c r="AV227" s="14" t="s">
        <v>84</v>
      </c>
      <c r="AW227" s="14" t="s">
        <v>35</v>
      </c>
      <c r="AX227" s="14" t="s">
        <v>74</v>
      </c>
      <c r="AY227" s="240" t="s">
        <v>119</v>
      </c>
    </row>
    <row r="228" s="14" customFormat="1">
      <c r="A228" s="14"/>
      <c r="B228" s="230"/>
      <c r="C228" s="231"/>
      <c r="D228" s="221" t="s">
        <v>128</v>
      </c>
      <c r="E228" s="232" t="s">
        <v>19</v>
      </c>
      <c r="F228" s="233" t="s">
        <v>344</v>
      </c>
      <c r="G228" s="231"/>
      <c r="H228" s="234">
        <v>0.02</v>
      </c>
      <c r="I228" s="235"/>
      <c r="J228" s="231"/>
      <c r="K228" s="231"/>
      <c r="L228" s="236"/>
      <c r="M228" s="237"/>
      <c r="N228" s="238"/>
      <c r="O228" s="238"/>
      <c r="P228" s="238"/>
      <c r="Q228" s="238"/>
      <c r="R228" s="238"/>
      <c r="S228" s="238"/>
      <c r="T228" s="23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0" t="s">
        <v>128</v>
      </c>
      <c r="AU228" s="240" t="s">
        <v>84</v>
      </c>
      <c r="AV228" s="14" t="s">
        <v>84</v>
      </c>
      <c r="AW228" s="14" t="s">
        <v>35</v>
      </c>
      <c r="AX228" s="14" t="s">
        <v>74</v>
      </c>
      <c r="AY228" s="240" t="s">
        <v>119</v>
      </c>
    </row>
    <row r="229" s="14" customFormat="1">
      <c r="A229" s="14"/>
      <c r="B229" s="230"/>
      <c r="C229" s="231"/>
      <c r="D229" s="221" t="s">
        <v>128</v>
      </c>
      <c r="E229" s="232" t="s">
        <v>19</v>
      </c>
      <c r="F229" s="233" t="s">
        <v>345</v>
      </c>
      <c r="G229" s="231"/>
      <c r="H229" s="234">
        <v>0.075999999999999998</v>
      </c>
      <c r="I229" s="235"/>
      <c r="J229" s="231"/>
      <c r="K229" s="231"/>
      <c r="L229" s="236"/>
      <c r="M229" s="237"/>
      <c r="N229" s="238"/>
      <c r="O229" s="238"/>
      <c r="P229" s="238"/>
      <c r="Q229" s="238"/>
      <c r="R229" s="238"/>
      <c r="S229" s="238"/>
      <c r="T229" s="23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0" t="s">
        <v>128</v>
      </c>
      <c r="AU229" s="240" t="s">
        <v>84</v>
      </c>
      <c r="AV229" s="14" t="s">
        <v>84</v>
      </c>
      <c r="AW229" s="14" t="s">
        <v>35</v>
      </c>
      <c r="AX229" s="14" t="s">
        <v>74</v>
      </c>
      <c r="AY229" s="240" t="s">
        <v>119</v>
      </c>
    </row>
    <row r="230" s="14" customFormat="1">
      <c r="A230" s="14"/>
      <c r="B230" s="230"/>
      <c r="C230" s="231"/>
      <c r="D230" s="221" t="s">
        <v>128</v>
      </c>
      <c r="E230" s="232" t="s">
        <v>19</v>
      </c>
      <c r="F230" s="233" t="s">
        <v>346</v>
      </c>
      <c r="G230" s="231"/>
      <c r="H230" s="234">
        <v>0.027</v>
      </c>
      <c r="I230" s="235"/>
      <c r="J230" s="231"/>
      <c r="K230" s="231"/>
      <c r="L230" s="236"/>
      <c r="M230" s="237"/>
      <c r="N230" s="238"/>
      <c r="O230" s="238"/>
      <c r="P230" s="238"/>
      <c r="Q230" s="238"/>
      <c r="R230" s="238"/>
      <c r="S230" s="238"/>
      <c r="T230" s="23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0" t="s">
        <v>128</v>
      </c>
      <c r="AU230" s="240" t="s">
        <v>84</v>
      </c>
      <c r="AV230" s="14" t="s">
        <v>84</v>
      </c>
      <c r="AW230" s="14" t="s">
        <v>35</v>
      </c>
      <c r="AX230" s="14" t="s">
        <v>74</v>
      </c>
      <c r="AY230" s="240" t="s">
        <v>119</v>
      </c>
    </row>
    <row r="231" s="16" customFormat="1">
      <c r="A231" s="16"/>
      <c r="B231" s="262"/>
      <c r="C231" s="263"/>
      <c r="D231" s="221" t="s">
        <v>128</v>
      </c>
      <c r="E231" s="264" t="s">
        <v>19</v>
      </c>
      <c r="F231" s="265" t="s">
        <v>245</v>
      </c>
      <c r="G231" s="263"/>
      <c r="H231" s="266">
        <v>0.47899999999999998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72" t="s">
        <v>128</v>
      </c>
      <c r="AU231" s="272" t="s">
        <v>84</v>
      </c>
      <c r="AV231" s="16" t="s">
        <v>141</v>
      </c>
      <c r="AW231" s="16" t="s">
        <v>35</v>
      </c>
      <c r="AX231" s="16" t="s">
        <v>74</v>
      </c>
      <c r="AY231" s="272" t="s">
        <v>119</v>
      </c>
    </row>
    <row r="232" s="14" customFormat="1">
      <c r="A232" s="14"/>
      <c r="B232" s="230"/>
      <c r="C232" s="231"/>
      <c r="D232" s="221" t="s">
        <v>128</v>
      </c>
      <c r="E232" s="232" t="s">
        <v>19</v>
      </c>
      <c r="F232" s="233" t="s">
        <v>347</v>
      </c>
      <c r="G232" s="231"/>
      <c r="H232" s="234">
        <v>0.21099999999999999</v>
      </c>
      <c r="I232" s="235"/>
      <c r="J232" s="231"/>
      <c r="K232" s="231"/>
      <c r="L232" s="236"/>
      <c r="M232" s="237"/>
      <c r="N232" s="238"/>
      <c r="O232" s="238"/>
      <c r="P232" s="238"/>
      <c r="Q232" s="238"/>
      <c r="R232" s="238"/>
      <c r="S232" s="238"/>
      <c r="T232" s="23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0" t="s">
        <v>128</v>
      </c>
      <c r="AU232" s="240" t="s">
        <v>84</v>
      </c>
      <c r="AV232" s="14" t="s">
        <v>84</v>
      </c>
      <c r="AW232" s="14" t="s">
        <v>35</v>
      </c>
      <c r="AX232" s="14" t="s">
        <v>74</v>
      </c>
      <c r="AY232" s="240" t="s">
        <v>119</v>
      </c>
    </row>
    <row r="233" s="15" customFormat="1">
      <c r="A233" s="15"/>
      <c r="B233" s="251"/>
      <c r="C233" s="252"/>
      <c r="D233" s="221" t="s">
        <v>128</v>
      </c>
      <c r="E233" s="253" t="s">
        <v>170</v>
      </c>
      <c r="F233" s="254" t="s">
        <v>220</v>
      </c>
      <c r="G233" s="252"/>
      <c r="H233" s="255">
        <v>15.5</v>
      </c>
      <c r="I233" s="256"/>
      <c r="J233" s="252"/>
      <c r="K233" s="252"/>
      <c r="L233" s="257"/>
      <c r="M233" s="258"/>
      <c r="N233" s="259"/>
      <c r="O233" s="259"/>
      <c r="P233" s="259"/>
      <c r="Q233" s="259"/>
      <c r="R233" s="259"/>
      <c r="S233" s="259"/>
      <c r="T233" s="260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1" t="s">
        <v>128</v>
      </c>
      <c r="AU233" s="261" t="s">
        <v>84</v>
      </c>
      <c r="AV233" s="15" t="s">
        <v>150</v>
      </c>
      <c r="AW233" s="15" t="s">
        <v>35</v>
      </c>
      <c r="AX233" s="15" t="s">
        <v>82</v>
      </c>
      <c r="AY233" s="261" t="s">
        <v>119</v>
      </c>
    </row>
    <row r="234" s="2" customFormat="1" ht="44.25" customHeight="1">
      <c r="A234" s="40"/>
      <c r="B234" s="41"/>
      <c r="C234" s="206" t="s">
        <v>348</v>
      </c>
      <c r="D234" s="206" t="s">
        <v>122</v>
      </c>
      <c r="E234" s="207" t="s">
        <v>349</v>
      </c>
      <c r="F234" s="208" t="s">
        <v>350</v>
      </c>
      <c r="G234" s="209" t="s">
        <v>172</v>
      </c>
      <c r="H234" s="210">
        <v>15.5</v>
      </c>
      <c r="I234" s="211"/>
      <c r="J234" s="212">
        <f>ROUND(I234*H234,2)</f>
        <v>0</v>
      </c>
      <c r="K234" s="208" t="s">
        <v>209</v>
      </c>
      <c r="L234" s="46"/>
      <c r="M234" s="213" t="s">
        <v>19</v>
      </c>
      <c r="N234" s="214" t="s">
        <v>45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150</v>
      </c>
      <c r="AT234" s="217" t="s">
        <v>122</v>
      </c>
      <c r="AU234" s="217" t="s">
        <v>84</v>
      </c>
      <c r="AY234" s="19" t="s">
        <v>119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82</v>
      </c>
      <c r="BK234" s="218">
        <f>ROUND(I234*H234,2)</f>
        <v>0</v>
      </c>
      <c r="BL234" s="19" t="s">
        <v>150</v>
      </c>
      <c r="BM234" s="217" t="s">
        <v>351</v>
      </c>
    </row>
    <row r="235" s="2" customFormat="1">
      <c r="A235" s="40"/>
      <c r="B235" s="41"/>
      <c r="C235" s="42"/>
      <c r="D235" s="249" t="s">
        <v>211</v>
      </c>
      <c r="E235" s="42"/>
      <c r="F235" s="250" t="s">
        <v>352</v>
      </c>
      <c r="G235" s="42"/>
      <c r="H235" s="42"/>
      <c r="I235" s="242"/>
      <c r="J235" s="42"/>
      <c r="K235" s="42"/>
      <c r="L235" s="46"/>
      <c r="M235" s="243"/>
      <c r="N235" s="244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211</v>
      </c>
      <c r="AU235" s="19" t="s">
        <v>84</v>
      </c>
    </row>
    <row r="236" s="13" customFormat="1">
      <c r="A236" s="13"/>
      <c r="B236" s="219"/>
      <c r="C236" s="220"/>
      <c r="D236" s="221" t="s">
        <v>128</v>
      </c>
      <c r="E236" s="222" t="s">
        <v>19</v>
      </c>
      <c r="F236" s="223" t="s">
        <v>334</v>
      </c>
      <c r="G236" s="220"/>
      <c r="H236" s="222" t="s">
        <v>19</v>
      </c>
      <c r="I236" s="224"/>
      <c r="J236" s="220"/>
      <c r="K236" s="220"/>
      <c r="L236" s="225"/>
      <c r="M236" s="226"/>
      <c r="N236" s="227"/>
      <c r="O236" s="227"/>
      <c r="P236" s="227"/>
      <c r="Q236" s="227"/>
      <c r="R236" s="227"/>
      <c r="S236" s="227"/>
      <c r="T236" s="22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29" t="s">
        <v>128</v>
      </c>
      <c r="AU236" s="229" t="s">
        <v>84</v>
      </c>
      <c r="AV236" s="13" t="s">
        <v>82</v>
      </c>
      <c r="AW236" s="13" t="s">
        <v>35</v>
      </c>
      <c r="AX236" s="13" t="s">
        <v>74</v>
      </c>
      <c r="AY236" s="229" t="s">
        <v>119</v>
      </c>
    </row>
    <row r="237" s="14" customFormat="1">
      <c r="A237" s="14"/>
      <c r="B237" s="230"/>
      <c r="C237" s="231"/>
      <c r="D237" s="221" t="s">
        <v>128</v>
      </c>
      <c r="E237" s="232" t="s">
        <v>19</v>
      </c>
      <c r="F237" s="233" t="s">
        <v>170</v>
      </c>
      <c r="G237" s="231"/>
      <c r="H237" s="234">
        <v>15.5</v>
      </c>
      <c r="I237" s="235"/>
      <c r="J237" s="231"/>
      <c r="K237" s="231"/>
      <c r="L237" s="236"/>
      <c r="M237" s="237"/>
      <c r="N237" s="238"/>
      <c r="O237" s="238"/>
      <c r="P237" s="238"/>
      <c r="Q237" s="238"/>
      <c r="R237" s="238"/>
      <c r="S237" s="238"/>
      <c r="T237" s="23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0" t="s">
        <v>128</v>
      </c>
      <c r="AU237" s="240" t="s">
        <v>84</v>
      </c>
      <c r="AV237" s="14" t="s">
        <v>84</v>
      </c>
      <c r="AW237" s="14" t="s">
        <v>35</v>
      </c>
      <c r="AX237" s="14" t="s">
        <v>82</v>
      </c>
      <c r="AY237" s="240" t="s">
        <v>119</v>
      </c>
    </row>
    <row r="238" s="2" customFormat="1" ht="21.75" customHeight="1">
      <c r="A238" s="40"/>
      <c r="B238" s="41"/>
      <c r="C238" s="206" t="s">
        <v>7</v>
      </c>
      <c r="D238" s="206" t="s">
        <v>122</v>
      </c>
      <c r="E238" s="207" t="s">
        <v>353</v>
      </c>
      <c r="F238" s="208" t="s">
        <v>354</v>
      </c>
      <c r="G238" s="209" t="s">
        <v>355</v>
      </c>
      <c r="H238" s="210">
        <v>0.66300000000000003</v>
      </c>
      <c r="I238" s="211"/>
      <c r="J238" s="212">
        <f>ROUND(I238*H238,2)</f>
        <v>0</v>
      </c>
      <c r="K238" s="208" t="s">
        <v>209</v>
      </c>
      <c r="L238" s="46"/>
      <c r="M238" s="213" t="s">
        <v>19</v>
      </c>
      <c r="N238" s="214" t="s">
        <v>45</v>
      </c>
      <c r="O238" s="86"/>
      <c r="P238" s="215">
        <f>O238*H238</f>
        <v>0</v>
      </c>
      <c r="Q238" s="215">
        <v>1.06277</v>
      </c>
      <c r="R238" s="215">
        <f>Q238*H238</f>
        <v>0.70461651000000003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150</v>
      </c>
      <c r="AT238" s="217" t="s">
        <v>122</v>
      </c>
      <c r="AU238" s="217" t="s">
        <v>84</v>
      </c>
      <c r="AY238" s="19" t="s">
        <v>119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82</v>
      </c>
      <c r="BK238" s="218">
        <f>ROUND(I238*H238,2)</f>
        <v>0</v>
      </c>
      <c r="BL238" s="19" t="s">
        <v>150</v>
      </c>
      <c r="BM238" s="217" t="s">
        <v>356</v>
      </c>
    </row>
    <row r="239" s="2" customFormat="1">
      <c r="A239" s="40"/>
      <c r="B239" s="41"/>
      <c r="C239" s="42"/>
      <c r="D239" s="249" t="s">
        <v>211</v>
      </c>
      <c r="E239" s="42"/>
      <c r="F239" s="250" t="s">
        <v>357</v>
      </c>
      <c r="G239" s="42"/>
      <c r="H239" s="42"/>
      <c r="I239" s="242"/>
      <c r="J239" s="42"/>
      <c r="K239" s="42"/>
      <c r="L239" s="46"/>
      <c r="M239" s="243"/>
      <c r="N239" s="244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211</v>
      </c>
      <c r="AU239" s="19" t="s">
        <v>84</v>
      </c>
    </row>
    <row r="240" s="13" customFormat="1">
      <c r="A240" s="13"/>
      <c r="B240" s="219"/>
      <c r="C240" s="220"/>
      <c r="D240" s="221" t="s">
        <v>128</v>
      </c>
      <c r="E240" s="222" t="s">
        <v>19</v>
      </c>
      <c r="F240" s="223" t="s">
        <v>334</v>
      </c>
      <c r="G240" s="220"/>
      <c r="H240" s="222" t="s">
        <v>19</v>
      </c>
      <c r="I240" s="224"/>
      <c r="J240" s="220"/>
      <c r="K240" s="220"/>
      <c r="L240" s="225"/>
      <c r="M240" s="226"/>
      <c r="N240" s="227"/>
      <c r="O240" s="227"/>
      <c r="P240" s="227"/>
      <c r="Q240" s="227"/>
      <c r="R240" s="227"/>
      <c r="S240" s="227"/>
      <c r="T240" s="22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29" t="s">
        <v>128</v>
      </c>
      <c r="AU240" s="229" t="s">
        <v>84</v>
      </c>
      <c r="AV240" s="13" t="s">
        <v>82</v>
      </c>
      <c r="AW240" s="13" t="s">
        <v>35</v>
      </c>
      <c r="AX240" s="13" t="s">
        <v>74</v>
      </c>
      <c r="AY240" s="229" t="s">
        <v>119</v>
      </c>
    </row>
    <row r="241" s="13" customFormat="1">
      <c r="A241" s="13"/>
      <c r="B241" s="219"/>
      <c r="C241" s="220"/>
      <c r="D241" s="221" t="s">
        <v>128</v>
      </c>
      <c r="E241" s="222" t="s">
        <v>19</v>
      </c>
      <c r="F241" s="223" t="s">
        <v>358</v>
      </c>
      <c r="G241" s="220"/>
      <c r="H241" s="222" t="s">
        <v>19</v>
      </c>
      <c r="I241" s="224"/>
      <c r="J241" s="220"/>
      <c r="K241" s="220"/>
      <c r="L241" s="225"/>
      <c r="M241" s="226"/>
      <c r="N241" s="227"/>
      <c r="O241" s="227"/>
      <c r="P241" s="227"/>
      <c r="Q241" s="227"/>
      <c r="R241" s="227"/>
      <c r="S241" s="227"/>
      <c r="T241" s="22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9" t="s">
        <v>128</v>
      </c>
      <c r="AU241" s="229" t="s">
        <v>84</v>
      </c>
      <c r="AV241" s="13" t="s">
        <v>82</v>
      </c>
      <c r="AW241" s="13" t="s">
        <v>35</v>
      </c>
      <c r="AX241" s="13" t="s">
        <v>74</v>
      </c>
      <c r="AY241" s="229" t="s">
        <v>119</v>
      </c>
    </row>
    <row r="242" s="14" customFormat="1">
      <c r="A242" s="14"/>
      <c r="B242" s="230"/>
      <c r="C242" s="231"/>
      <c r="D242" s="221" t="s">
        <v>128</v>
      </c>
      <c r="E242" s="232" t="s">
        <v>19</v>
      </c>
      <c r="F242" s="233" t="s">
        <v>359</v>
      </c>
      <c r="G242" s="231"/>
      <c r="H242" s="234">
        <v>0.66300000000000003</v>
      </c>
      <c r="I242" s="235"/>
      <c r="J242" s="231"/>
      <c r="K242" s="231"/>
      <c r="L242" s="236"/>
      <c r="M242" s="237"/>
      <c r="N242" s="238"/>
      <c r="O242" s="238"/>
      <c r="P242" s="238"/>
      <c r="Q242" s="238"/>
      <c r="R242" s="238"/>
      <c r="S242" s="238"/>
      <c r="T242" s="23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0" t="s">
        <v>128</v>
      </c>
      <c r="AU242" s="240" t="s">
        <v>84</v>
      </c>
      <c r="AV242" s="14" t="s">
        <v>84</v>
      </c>
      <c r="AW242" s="14" t="s">
        <v>35</v>
      </c>
      <c r="AX242" s="14" t="s">
        <v>82</v>
      </c>
      <c r="AY242" s="240" t="s">
        <v>119</v>
      </c>
    </row>
    <row r="243" s="2" customFormat="1" ht="37.8" customHeight="1">
      <c r="A243" s="40"/>
      <c r="B243" s="41"/>
      <c r="C243" s="206" t="s">
        <v>360</v>
      </c>
      <c r="D243" s="206" t="s">
        <v>122</v>
      </c>
      <c r="E243" s="207" t="s">
        <v>361</v>
      </c>
      <c r="F243" s="208" t="s">
        <v>362</v>
      </c>
      <c r="G243" s="209" t="s">
        <v>363</v>
      </c>
      <c r="H243" s="210">
        <v>1</v>
      </c>
      <c r="I243" s="211"/>
      <c r="J243" s="212">
        <f>ROUND(I243*H243,2)</f>
        <v>0</v>
      </c>
      <c r="K243" s="208" t="s">
        <v>209</v>
      </c>
      <c r="L243" s="46"/>
      <c r="M243" s="213" t="s">
        <v>19</v>
      </c>
      <c r="N243" s="214" t="s">
        <v>45</v>
      </c>
      <c r="O243" s="86"/>
      <c r="P243" s="215">
        <f>O243*H243</f>
        <v>0</v>
      </c>
      <c r="Q243" s="215">
        <v>0.04684</v>
      </c>
      <c r="R243" s="215">
        <f>Q243*H243</f>
        <v>0.04684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150</v>
      </c>
      <c r="AT243" s="217" t="s">
        <v>122</v>
      </c>
      <c r="AU243" s="217" t="s">
        <v>84</v>
      </c>
      <c r="AY243" s="19" t="s">
        <v>119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82</v>
      </c>
      <c r="BK243" s="218">
        <f>ROUND(I243*H243,2)</f>
        <v>0</v>
      </c>
      <c r="BL243" s="19" t="s">
        <v>150</v>
      </c>
      <c r="BM243" s="217" t="s">
        <v>364</v>
      </c>
    </row>
    <row r="244" s="2" customFormat="1">
      <c r="A244" s="40"/>
      <c r="B244" s="41"/>
      <c r="C244" s="42"/>
      <c r="D244" s="249" t="s">
        <v>211</v>
      </c>
      <c r="E244" s="42"/>
      <c r="F244" s="250" t="s">
        <v>365</v>
      </c>
      <c r="G244" s="42"/>
      <c r="H244" s="42"/>
      <c r="I244" s="242"/>
      <c r="J244" s="42"/>
      <c r="K244" s="42"/>
      <c r="L244" s="46"/>
      <c r="M244" s="243"/>
      <c r="N244" s="244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211</v>
      </c>
      <c r="AU244" s="19" t="s">
        <v>84</v>
      </c>
    </row>
    <row r="245" s="13" customFormat="1">
      <c r="A245" s="13"/>
      <c r="B245" s="219"/>
      <c r="C245" s="220"/>
      <c r="D245" s="221" t="s">
        <v>128</v>
      </c>
      <c r="E245" s="222" t="s">
        <v>19</v>
      </c>
      <c r="F245" s="223" t="s">
        <v>366</v>
      </c>
      <c r="G245" s="220"/>
      <c r="H245" s="222" t="s">
        <v>19</v>
      </c>
      <c r="I245" s="224"/>
      <c r="J245" s="220"/>
      <c r="K245" s="220"/>
      <c r="L245" s="225"/>
      <c r="M245" s="226"/>
      <c r="N245" s="227"/>
      <c r="O245" s="227"/>
      <c r="P245" s="227"/>
      <c r="Q245" s="227"/>
      <c r="R245" s="227"/>
      <c r="S245" s="227"/>
      <c r="T245" s="22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29" t="s">
        <v>128</v>
      </c>
      <c r="AU245" s="229" t="s">
        <v>84</v>
      </c>
      <c r="AV245" s="13" t="s">
        <v>82</v>
      </c>
      <c r="AW245" s="13" t="s">
        <v>35</v>
      </c>
      <c r="AX245" s="13" t="s">
        <v>74</v>
      </c>
      <c r="AY245" s="229" t="s">
        <v>119</v>
      </c>
    </row>
    <row r="246" s="14" customFormat="1">
      <c r="A246" s="14"/>
      <c r="B246" s="230"/>
      <c r="C246" s="231"/>
      <c r="D246" s="221" t="s">
        <v>128</v>
      </c>
      <c r="E246" s="232" t="s">
        <v>19</v>
      </c>
      <c r="F246" s="233" t="s">
        <v>367</v>
      </c>
      <c r="G246" s="231"/>
      <c r="H246" s="234">
        <v>1</v>
      </c>
      <c r="I246" s="235"/>
      <c r="J246" s="231"/>
      <c r="K246" s="231"/>
      <c r="L246" s="236"/>
      <c r="M246" s="237"/>
      <c r="N246" s="238"/>
      <c r="O246" s="238"/>
      <c r="P246" s="238"/>
      <c r="Q246" s="238"/>
      <c r="R246" s="238"/>
      <c r="S246" s="238"/>
      <c r="T246" s="23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0" t="s">
        <v>128</v>
      </c>
      <c r="AU246" s="240" t="s">
        <v>84</v>
      </c>
      <c r="AV246" s="14" t="s">
        <v>84</v>
      </c>
      <c r="AW246" s="14" t="s">
        <v>35</v>
      </c>
      <c r="AX246" s="14" t="s">
        <v>82</v>
      </c>
      <c r="AY246" s="240" t="s">
        <v>119</v>
      </c>
    </row>
    <row r="247" s="2" customFormat="1" ht="44.25" customHeight="1">
      <c r="A247" s="40"/>
      <c r="B247" s="41"/>
      <c r="C247" s="273" t="s">
        <v>368</v>
      </c>
      <c r="D247" s="273" t="s">
        <v>308</v>
      </c>
      <c r="E247" s="274" t="s">
        <v>369</v>
      </c>
      <c r="F247" s="275" t="s">
        <v>370</v>
      </c>
      <c r="G247" s="276" t="s">
        <v>363</v>
      </c>
      <c r="H247" s="277">
        <v>1</v>
      </c>
      <c r="I247" s="278"/>
      <c r="J247" s="279">
        <f>ROUND(I247*H247,2)</f>
        <v>0</v>
      </c>
      <c r="K247" s="275" t="s">
        <v>371</v>
      </c>
      <c r="L247" s="280"/>
      <c r="M247" s="281" t="s">
        <v>19</v>
      </c>
      <c r="N247" s="282" t="s">
        <v>45</v>
      </c>
      <c r="O247" s="86"/>
      <c r="P247" s="215">
        <f>O247*H247</f>
        <v>0</v>
      </c>
      <c r="Q247" s="215">
        <v>0.012489999999999999</v>
      </c>
      <c r="R247" s="215">
        <f>Q247*H247</f>
        <v>0.012489999999999999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372</v>
      </c>
      <c r="AT247" s="217" t="s">
        <v>308</v>
      </c>
      <c r="AU247" s="217" t="s">
        <v>84</v>
      </c>
      <c r="AY247" s="19" t="s">
        <v>119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82</v>
      </c>
      <c r="BK247" s="218">
        <f>ROUND(I247*H247,2)</f>
        <v>0</v>
      </c>
      <c r="BL247" s="19" t="s">
        <v>307</v>
      </c>
      <c r="BM247" s="217" t="s">
        <v>373</v>
      </c>
    </row>
    <row r="248" s="13" customFormat="1">
      <c r="A248" s="13"/>
      <c r="B248" s="219"/>
      <c r="C248" s="220"/>
      <c r="D248" s="221" t="s">
        <v>128</v>
      </c>
      <c r="E248" s="222" t="s">
        <v>19</v>
      </c>
      <c r="F248" s="223" t="s">
        <v>366</v>
      </c>
      <c r="G248" s="220"/>
      <c r="H248" s="222" t="s">
        <v>19</v>
      </c>
      <c r="I248" s="224"/>
      <c r="J248" s="220"/>
      <c r="K248" s="220"/>
      <c r="L248" s="225"/>
      <c r="M248" s="226"/>
      <c r="N248" s="227"/>
      <c r="O248" s="227"/>
      <c r="P248" s="227"/>
      <c r="Q248" s="227"/>
      <c r="R248" s="227"/>
      <c r="S248" s="227"/>
      <c r="T248" s="22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29" t="s">
        <v>128</v>
      </c>
      <c r="AU248" s="229" t="s">
        <v>84</v>
      </c>
      <c r="AV248" s="13" t="s">
        <v>82</v>
      </c>
      <c r="AW248" s="13" t="s">
        <v>35</v>
      </c>
      <c r="AX248" s="13" t="s">
        <v>74</v>
      </c>
      <c r="AY248" s="229" t="s">
        <v>119</v>
      </c>
    </row>
    <row r="249" s="13" customFormat="1">
      <c r="A249" s="13"/>
      <c r="B249" s="219"/>
      <c r="C249" s="220"/>
      <c r="D249" s="221" t="s">
        <v>128</v>
      </c>
      <c r="E249" s="222" t="s">
        <v>19</v>
      </c>
      <c r="F249" s="223" t="s">
        <v>374</v>
      </c>
      <c r="G249" s="220"/>
      <c r="H249" s="222" t="s">
        <v>19</v>
      </c>
      <c r="I249" s="224"/>
      <c r="J249" s="220"/>
      <c r="K249" s="220"/>
      <c r="L249" s="225"/>
      <c r="M249" s="226"/>
      <c r="N249" s="227"/>
      <c r="O249" s="227"/>
      <c r="P249" s="227"/>
      <c r="Q249" s="227"/>
      <c r="R249" s="227"/>
      <c r="S249" s="227"/>
      <c r="T249" s="22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9" t="s">
        <v>128</v>
      </c>
      <c r="AU249" s="229" t="s">
        <v>84</v>
      </c>
      <c r="AV249" s="13" t="s">
        <v>82</v>
      </c>
      <c r="AW249" s="13" t="s">
        <v>35</v>
      </c>
      <c r="AX249" s="13" t="s">
        <v>74</v>
      </c>
      <c r="AY249" s="229" t="s">
        <v>119</v>
      </c>
    </row>
    <row r="250" s="14" customFormat="1">
      <c r="A250" s="14"/>
      <c r="B250" s="230"/>
      <c r="C250" s="231"/>
      <c r="D250" s="221" t="s">
        <v>128</v>
      </c>
      <c r="E250" s="232" t="s">
        <v>19</v>
      </c>
      <c r="F250" s="233" t="s">
        <v>367</v>
      </c>
      <c r="G250" s="231"/>
      <c r="H250" s="234">
        <v>1</v>
      </c>
      <c r="I250" s="235"/>
      <c r="J250" s="231"/>
      <c r="K250" s="231"/>
      <c r="L250" s="236"/>
      <c r="M250" s="237"/>
      <c r="N250" s="238"/>
      <c r="O250" s="238"/>
      <c r="P250" s="238"/>
      <c r="Q250" s="238"/>
      <c r="R250" s="238"/>
      <c r="S250" s="238"/>
      <c r="T250" s="23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0" t="s">
        <v>128</v>
      </c>
      <c r="AU250" s="240" t="s">
        <v>84</v>
      </c>
      <c r="AV250" s="14" t="s">
        <v>84</v>
      </c>
      <c r="AW250" s="14" t="s">
        <v>35</v>
      </c>
      <c r="AX250" s="14" t="s">
        <v>82</v>
      </c>
      <c r="AY250" s="240" t="s">
        <v>119</v>
      </c>
    </row>
    <row r="251" s="12" customFormat="1" ht="22.8" customHeight="1">
      <c r="A251" s="12"/>
      <c r="B251" s="190"/>
      <c r="C251" s="191"/>
      <c r="D251" s="192" t="s">
        <v>73</v>
      </c>
      <c r="E251" s="204" t="s">
        <v>260</v>
      </c>
      <c r="F251" s="204" t="s">
        <v>375</v>
      </c>
      <c r="G251" s="191"/>
      <c r="H251" s="191"/>
      <c r="I251" s="194"/>
      <c r="J251" s="205">
        <f>BK251</f>
        <v>0</v>
      </c>
      <c r="K251" s="191"/>
      <c r="L251" s="196"/>
      <c r="M251" s="197"/>
      <c r="N251" s="198"/>
      <c r="O251" s="198"/>
      <c r="P251" s="199">
        <f>SUM(P252:P395)</f>
        <v>0</v>
      </c>
      <c r="Q251" s="198"/>
      <c r="R251" s="199">
        <f>SUM(R252:R395)</f>
        <v>0.016441000000000001</v>
      </c>
      <c r="S251" s="198"/>
      <c r="T251" s="200">
        <f>SUM(T252:T395)</f>
        <v>50.003000000000007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1" t="s">
        <v>82</v>
      </c>
      <c r="AT251" s="202" t="s">
        <v>73</v>
      </c>
      <c r="AU251" s="202" t="s">
        <v>82</v>
      </c>
      <c r="AY251" s="201" t="s">
        <v>119</v>
      </c>
      <c r="BK251" s="203">
        <f>SUM(BK252:BK395)</f>
        <v>0</v>
      </c>
    </row>
    <row r="252" s="2" customFormat="1" ht="37.8" customHeight="1">
      <c r="A252" s="40"/>
      <c r="B252" s="41"/>
      <c r="C252" s="206" t="s">
        <v>376</v>
      </c>
      <c r="D252" s="206" t="s">
        <v>122</v>
      </c>
      <c r="E252" s="207" t="s">
        <v>377</v>
      </c>
      <c r="F252" s="208" t="s">
        <v>378</v>
      </c>
      <c r="G252" s="209" t="s">
        <v>176</v>
      </c>
      <c r="H252" s="210">
        <v>109.7</v>
      </c>
      <c r="I252" s="211"/>
      <c r="J252" s="212">
        <f>ROUND(I252*H252,2)</f>
        <v>0</v>
      </c>
      <c r="K252" s="208" t="s">
        <v>209</v>
      </c>
      <c r="L252" s="46"/>
      <c r="M252" s="213" t="s">
        <v>19</v>
      </c>
      <c r="N252" s="214" t="s">
        <v>45</v>
      </c>
      <c r="O252" s="86"/>
      <c r="P252" s="215">
        <f>O252*H252</f>
        <v>0</v>
      </c>
      <c r="Q252" s="215">
        <v>0.00012999999999999999</v>
      </c>
      <c r="R252" s="215">
        <f>Q252*H252</f>
        <v>0.014260999999999999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150</v>
      </c>
      <c r="AT252" s="217" t="s">
        <v>122</v>
      </c>
      <c r="AU252" s="217" t="s">
        <v>84</v>
      </c>
      <c r="AY252" s="19" t="s">
        <v>119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82</v>
      </c>
      <c r="BK252" s="218">
        <f>ROUND(I252*H252,2)</f>
        <v>0</v>
      </c>
      <c r="BL252" s="19" t="s">
        <v>150</v>
      </c>
      <c r="BM252" s="217" t="s">
        <v>379</v>
      </c>
    </row>
    <row r="253" s="2" customFormat="1">
      <c r="A253" s="40"/>
      <c r="B253" s="41"/>
      <c r="C253" s="42"/>
      <c r="D253" s="249" t="s">
        <v>211</v>
      </c>
      <c r="E253" s="42"/>
      <c r="F253" s="250" t="s">
        <v>380</v>
      </c>
      <c r="G253" s="42"/>
      <c r="H253" s="42"/>
      <c r="I253" s="242"/>
      <c r="J253" s="42"/>
      <c r="K253" s="42"/>
      <c r="L253" s="46"/>
      <c r="M253" s="243"/>
      <c r="N253" s="244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211</v>
      </c>
      <c r="AU253" s="19" t="s">
        <v>84</v>
      </c>
    </row>
    <row r="254" s="13" customFormat="1">
      <c r="A254" s="13"/>
      <c r="B254" s="219"/>
      <c r="C254" s="220"/>
      <c r="D254" s="221" t="s">
        <v>128</v>
      </c>
      <c r="E254" s="222" t="s">
        <v>19</v>
      </c>
      <c r="F254" s="223" t="s">
        <v>257</v>
      </c>
      <c r="G254" s="220"/>
      <c r="H254" s="222" t="s">
        <v>19</v>
      </c>
      <c r="I254" s="224"/>
      <c r="J254" s="220"/>
      <c r="K254" s="220"/>
      <c r="L254" s="225"/>
      <c r="M254" s="226"/>
      <c r="N254" s="227"/>
      <c r="O254" s="227"/>
      <c r="P254" s="227"/>
      <c r="Q254" s="227"/>
      <c r="R254" s="227"/>
      <c r="S254" s="227"/>
      <c r="T254" s="22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9" t="s">
        <v>128</v>
      </c>
      <c r="AU254" s="229" t="s">
        <v>84</v>
      </c>
      <c r="AV254" s="13" t="s">
        <v>82</v>
      </c>
      <c r="AW254" s="13" t="s">
        <v>35</v>
      </c>
      <c r="AX254" s="13" t="s">
        <v>74</v>
      </c>
      <c r="AY254" s="229" t="s">
        <v>119</v>
      </c>
    </row>
    <row r="255" s="13" customFormat="1">
      <c r="A255" s="13"/>
      <c r="B255" s="219"/>
      <c r="C255" s="220"/>
      <c r="D255" s="221" t="s">
        <v>128</v>
      </c>
      <c r="E255" s="222" t="s">
        <v>19</v>
      </c>
      <c r="F255" s="223" t="s">
        <v>381</v>
      </c>
      <c r="G255" s="220"/>
      <c r="H255" s="222" t="s">
        <v>19</v>
      </c>
      <c r="I255" s="224"/>
      <c r="J255" s="220"/>
      <c r="K255" s="220"/>
      <c r="L255" s="225"/>
      <c r="M255" s="226"/>
      <c r="N255" s="227"/>
      <c r="O255" s="227"/>
      <c r="P255" s="227"/>
      <c r="Q255" s="227"/>
      <c r="R255" s="227"/>
      <c r="S255" s="227"/>
      <c r="T255" s="22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29" t="s">
        <v>128</v>
      </c>
      <c r="AU255" s="229" t="s">
        <v>84</v>
      </c>
      <c r="AV255" s="13" t="s">
        <v>82</v>
      </c>
      <c r="AW255" s="13" t="s">
        <v>35</v>
      </c>
      <c r="AX255" s="13" t="s">
        <v>74</v>
      </c>
      <c r="AY255" s="229" t="s">
        <v>119</v>
      </c>
    </row>
    <row r="256" s="14" customFormat="1">
      <c r="A256" s="14"/>
      <c r="B256" s="230"/>
      <c r="C256" s="231"/>
      <c r="D256" s="221" t="s">
        <v>128</v>
      </c>
      <c r="E256" s="232" t="s">
        <v>19</v>
      </c>
      <c r="F256" s="233" t="s">
        <v>181</v>
      </c>
      <c r="G256" s="231"/>
      <c r="H256" s="234">
        <v>24.199999999999999</v>
      </c>
      <c r="I256" s="235"/>
      <c r="J256" s="231"/>
      <c r="K256" s="231"/>
      <c r="L256" s="236"/>
      <c r="M256" s="237"/>
      <c r="N256" s="238"/>
      <c r="O256" s="238"/>
      <c r="P256" s="238"/>
      <c r="Q256" s="238"/>
      <c r="R256" s="238"/>
      <c r="S256" s="238"/>
      <c r="T256" s="23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0" t="s">
        <v>128</v>
      </c>
      <c r="AU256" s="240" t="s">
        <v>84</v>
      </c>
      <c r="AV256" s="14" t="s">
        <v>84</v>
      </c>
      <c r="AW256" s="14" t="s">
        <v>35</v>
      </c>
      <c r="AX256" s="14" t="s">
        <v>74</v>
      </c>
      <c r="AY256" s="240" t="s">
        <v>119</v>
      </c>
    </row>
    <row r="257" s="13" customFormat="1">
      <c r="A257" s="13"/>
      <c r="B257" s="219"/>
      <c r="C257" s="220"/>
      <c r="D257" s="221" t="s">
        <v>128</v>
      </c>
      <c r="E257" s="222" t="s">
        <v>19</v>
      </c>
      <c r="F257" s="223" t="s">
        <v>382</v>
      </c>
      <c r="G257" s="220"/>
      <c r="H257" s="222" t="s">
        <v>19</v>
      </c>
      <c r="I257" s="224"/>
      <c r="J257" s="220"/>
      <c r="K257" s="220"/>
      <c r="L257" s="225"/>
      <c r="M257" s="226"/>
      <c r="N257" s="227"/>
      <c r="O257" s="227"/>
      <c r="P257" s="227"/>
      <c r="Q257" s="227"/>
      <c r="R257" s="227"/>
      <c r="S257" s="227"/>
      <c r="T257" s="22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29" t="s">
        <v>128</v>
      </c>
      <c r="AU257" s="229" t="s">
        <v>84</v>
      </c>
      <c r="AV257" s="13" t="s">
        <v>82</v>
      </c>
      <c r="AW257" s="13" t="s">
        <v>35</v>
      </c>
      <c r="AX257" s="13" t="s">
        <v>74</v>
      </c>
      <c r="AY257" s="229" t="s">
        <v>119</v>
      </c>
    </row>
    <row r="258" s="14" customFormat="1">
      <c r="A258" s="14"/>
      <c r="B258" s="230"/>
      <c r="C258" s="231"/>
      <c r="D258" s="221" t="s">
        <v>128</v>
      </c>
      <c r="E258" s="232" t="s">
        <v>19</v>
      </c>
      <c r="F258" s="233" t="s">
        <v>183</v>
      </c>
      <c r="G258" s="231"/>
      <c r="H258" s="234">
        <v>85.5</v>
      </c>
      <c r="I258" s="235"/>
      <c r="J258" s="231"/>
      <c r="K258" s="231"/>
      <c r="L258" s="236"/>
      <c r="M258" s="237"/>
      <c r="N258" s="238"/>
      <c r="O258" s="238"/>
      <c r="P258" s="238"/>
      <c r="Q258" s="238"/>
      <c r="R258" s="238"/>
      <c r="S258" s="238"/>
      <c r="T258" s="23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0" t="s">
        <v>128</v>
      </c>
      <c r="AU258" s="240" t="s">
        <v>84</v>
      </c>
      <c r="AV258" s="14" t="s">
        <v>84</v>
      </c>
      <c r="AW258" s="14" t="s">
        <v>35</v>
      </c>
      <c r="AX258" s="14" t="s">
        <v>74</v>
      </c>
      <c r="AY258" s="240" t="s">
        <v>119</v>
      </c>
    </row>
    <row r="259" s="15" customFormat="1">
      <c r="A259" s="15"/>
      <c r="B259" s="251"/>
      <c r="C259" s="252"/>
      <c r="D259" s="221" t="s">
        <v>128</v>
      </c>
      <c r="E259" s="253" t="s">
        <v>19</v>
      </c>
      <c r="F259" s="254" t="s">
        <v>220</v>
      </c>
      <c r="G259" s="252"/>
      <c r="H259" s="255">
        <v>109.7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1" t="s">
        <v>128</v>
      </c>
      <c r="AU259" s="261" t="s">
        <v>84</v>
      </c>
      <c r="AV259" s="15" t="s">
        <v>150</v>
      </c>
      <c r="AW259" s="15" t="s">
        <v>35</v>
      </c>
      <c r="AX259" s="15" t="s">
        <v>82</v>
      </c>
      <c r="AY259" s="261" t="s">
        <v>119</v>
      </c>
    </row>
    <row r="260" s="2" customFormat="1" ht="33" customHeight="1">
      <c r="A260" s="40"/>
      <c r="B260" s="41"/>
      <c r="C260" s="206" t="s">
        <v>383</v>
      </c>
      <c r="D260" s="206" t="s">
        <v>122</v>
      </c>
      <c r="E260" s="207" t="s">
        <v>384</v>
      </c>
      <c r="F260" s="208" t="s">
        <v>385</v>
      </c>
      <c r="G260" s="209" t="s">
        <v>363</v>
      </c>
      <c r="H260" s="210">
        <v>8</v>
      </c>
      <c r="I260" s="211"/>
      <c r="J260" s="212">
        <f>ROUND(I260*H260,2)</f>
        <v>0</v>
      </c>
      <c r="K260" s="208" t="s">
        <v>209</v>
      </c>
      <c r="L260" s="46"/>
      <c r="M260" s="213" t="s">
        <v>19</v>
      </c>
      <c r="N260" s="214" t="s">
        <v>45</v>
      </c>
      <c r="O260" s="86"/>
      <c r="P260" s="215">
        <f>O260*H260</f>
        <v>0</v>
      </c>
      <c r="Q260" s="215">
        <v>1.0000000000000001E-05</v>
      </c>
      <c r="R260" s="215">
        <f>Q260*H260</f>
        <v>8.0000000000000007E-05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150</v>
      </c>
      <c r="AT260" s="217" t="s">
        <v>122</v>
      </c>
      <c r="AU260" s="217" t="s">
        <v>84</v>
      </c>
      <c r="AY260" s="19" t="s">
        <v>119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82</v>
      </c>
      <c r="BK260" s="218">
        <f>ROUND(I260*H260,2)</f>
        <v>0</v>
      </c>
      <c r="BL260" s="19" t="s">
        <v>150</v>
      </c>
      <c r="BM260" s="217" t="s">
        <v>386</v>
      </c>
    </row>
    <row r="261" s="2" customFormat="1">
      <c r="A261" s="40"/>
      <c r="B261" s="41"/>
      <c r="C261" s="42"/>
      <c r="D261" s="249" t="s">
        <v>211</v>
      </c>
      <c r="E261" s="42"/>
      <c r="F261" s="250" t="s">
        <v>387</v>
      </c>
      <c r="G261" s="42"/>
      <c r="H261" s="42"/>
      <c r="I261" s="242"/>
      <c r="J261" s="42"/>
      <c r="K261" s="42"/>
      <c r="L261" s="46"/>
      <c r="M261" s="243"/>
      <c r="N261" s="244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211</v>
      </c>
      <c r="AU261" s="19" t="s">
        <v>84</v>
      </c>
    </row>
    <row r="262" s="13" customFormat="1">
      <c r="A262" s="13"/>
      <c r="B262" s="219"/>
      <c r="C262" s="220"/>
      <c r="D262" s="221" t="s">
        <v>128</v>
      </c>
      <c r="E262" s="222" t="s">
        <v>19</v>
      </c>
      <c r="F262" s="223" t="s">
        <v>388</v>
      </c>
      <c r="G262" s="220"/>
      <c r="H262" s="222" t="s">
        <v>19</v>
      </c>
      <c r="I262" s="224"/>
      <c r="J262" s="220"/>
      <c r="K262" s="220"/>
      <c r="L262" s="225"/>
      <c r="M262" s="226"/>
      <c r="N262" s="227"/>
      <c r="O262" s="227"/>
      <c r="P262" s="227"/>
      <c r="Q262" s="227"/>
      <c r="R262" s="227"/>
      <c r="S262" s="227"/>
      <c r="T262" s="22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29" t="s">
        <v>128</v>
      </c>
      <c r="AU262" s="229" t="s">
        <v>84</v>
      </c>
      <c r="AV262" s="13" t="s">
        <v>82</v>
      </c>
      <c r="AW262" s="13" t="s">
        <v>35</v>
      </c>
      <c r="AX262" s="13" t="s">
        <v>74</v>
      </c>
      <c r="AY262" s="229" t="s">
        <v>119</v>
      </c>
    </row>
    <row r="263" s="14" customFormat="1">
      <c r="A263" s="14"/>
      <c r="B263" s="230"/>
      <c r="C263" s="231"/>
      <c r="D263" s="221" t="s">
        <v>128</v>
      </c>
      <c r="E263" s="232" t="s">
        <v>19</v>
      </c>
      <c r="F263" s="233" t="s">
        <v>389</v>
      </c>
      <c r="G263" s="231"/>
      <c r="H263" s="234">
        <v>8</v>
      </c>
      <c r="I263" s="235"/>
      <c r="J263" s="231"/>
      <c r="K263" s="231"/>
      <c r="L263" s="236"/>
      <c r="M263" s="237"/>
      <c r="N263" s="238"/>
      <c r="O263" s="238"/>
      <c r="P263" s="238"/>
      <c r="Q263" s="238"/>
      <c r="R263" s="238"/>
      <c r="S263" s="238"/>
      <c r="T263" s="23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0" t="s">
        <v>128</v>
      </c>
      <c r="AU263" s="240" t="s">
        <v>84</v>
      </c>
      <c r="AV263" s="14" t="s">
        <v>84</v>
      </c>
      <c r="AW263" s="14" t="s">
        <v>35</v>
      </c>
      <c r="AX263" s="14" t="s">
        <v>82</v>
      </c>
      <c r="AY263" s="240" t="s">
        <v>119</v>
      </c>
    </row>
    <row r="264" s="2" customFormat="1" ht="33" customHeight="1">
      <c r="A264" s="40"/>
      <c r="B264" s="41"/>
      <c r="C264" s="206" t="s">
        <v>390</v>
      </c>
      <c r="D264" s="206" t="s">
        <v>122</v>
      </c>
      <c r="E264" s="207" t="s">
        <v>391</v>
      </c>
      <c r="F264" s="208" t="s">
        <v>392</v>
      </c>
      <c r="G264" s="209" t="s">
        <v>363</v>
      </c>
      <c r="H264" s="210">
        <v>77</v>
      </c>
      <c r="I264" s="211"/>
      <c r="J264" s="212">
        <f>ROUND(I264*H264,2)</f>
        <v>0</v>
      </c>
      <c r="K264" s="208" t="s">
        <v>371</v>
      </c>
      <c r="L264" s="46"/>
      <c r="M264" s="213" t="s">
        <v>19</v>
      </c>
      <c r="N264" s="214" t="s">
        <v>45</v>
      </c>
      <c r="O264" s="86"/>
      <c r="P264" s="215">
        <f>O264*H264</f>
        <v>0</v>
      </c>
      <c r="Q264" s="215">
        <v>2.0000000000000002E-05</v>
      </c>
      <c r="R264" s="215">
        <f>Q264*H264</f>
        <v>0.0015400000000000001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150</v>
      </c>
      <c r="AT264" s="217" t="s">
        <v>122</v>
      </c>
      <c r="AU264" s="217" t="s">
        <v>84</v>
      </c>
      <c r="AY264" s="19" t="s">
        <v>119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82</v>
      </c>
      <c r="BK264" s="218">
        <f>ROUND(I264*H264,2)</f>
        <v>0</v>
      </c>
      <c r="BL264" s="19" t="s">
        <v>150</v>
      </c>
      <c r="BM264" s="217" t="s">
        <v>393</v>
      </c>
    </row>
    <row r="265" s="13" customFormat="1">
      <c r="A265" s="13"/>
      <c r="B265" s="219"/>
      <c r="C265" s="220"/>
      <c r="D265" s="221" t="s">
        <v>128</v>
      </c>
      <c r="E265" s="222" t="s">
        <v>19</v>
      </c>
      <c r="F265" s="223" t="s">
        <v>394</v>
      </c>
      <c r="G265" s="220"/>
      <c r="H265" s="222" t="s">
        <v>19</v>
      </c>
      <c r="I265" s="224"/>
      <c r="J265" s="220"/>
      <c r="K265" s="220"/>
      <c r="L265" s="225"/>
      <c r="M265" s="226"/>
      <c r="N265" s="227"/>
      <c r="O265" s="227"/>
      <c r="P265" s="227"/>
      <c r="Q265" s="227"/>
      <c r="R265" s="227"/>
      <c r="S265" s="227"/>
      <c r="T265" s="22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29" t="s">
        <v>128</v>
      </c>
      <c r="AU265" s="229" t="s">
        <v>84</v>
      </c>
      <c r="AV265" s="13" t="s">
        <v>82</v>
      </c>
      <c r="AW265" s="13" t="s">
        <v>35</v>
      </c>
      <c r="AX265" s="13" t="s">
        <v>74</v>
      </c>
      <c r="AY265" s="229" t="s">
        <v>119</v>
      </c>
    </row>
    <row r="266" s="14" customFormat="1">
      <c r="A266" s="14"/>
      <c r="B266" s="230"/>
      <c r="C266" s="231"/>
      <c r="D266" s="221" t="s">
        <v>128</v>
      </c>
      <c r="E266" s="232" t="s">
        <v>19</v>
      </c>
      <c r="F266" s="233" t="s">
        <v>395</v>
      </c>
      <c r="G266" s="231"/>
      <c r="H266" s="234">
        <v>5</v>
      </c>
      <c r="I266" s="235"/>
      <c r="J266" s="231"/>
      <c r="K266" s="231"/>
      <c r="L266" s="236"/>
      <c r="M266" s="237"/>
      <c r="N266" s="238"/>
      <c r="O266" s="238"/>
      <c r="P266" s="238"/>
      <c r="Q266" s="238"/>
      <c r="R266" s="238"/>
      <c r="S266" s="238"/>
      <c r="T266" s="23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0" t="s">
        <v>128</v>
      </c>
      <c r="AU266" s="240" t="s">
        <v>84</v>
      </c>
      <c r="AV266" s="14" t="s">
        <v>84</v>
      </c>
      <c r="AW266" s="14" t="s">
        <v>35</v>
      </c>
      <c r="AX266" s="14" t="s">
        <v>74</v>
      </c>
      <c r="AY266" s="240" t="s">
        <v>119</v>
      </c>
    </row>
    <row r="267" s="14" customFormat="1">
      <c r="A267" s="14"/>
      <c r="B267" s="230"/>
      <c r="C267" s="231"/>
      <c r="D267" s="221" t="s">
        <v>128</v>
      </c>
      <c r="E267" s="232" t="s">
        <v>19</v>
      </c>
      <c r="F267" s="233" t="s">
        <v>396</v>
      </c>
      <c r="G267" s="231"/>
      <c r="H267" s="234">
        <v>30</v>
      </c>
      <c r="I267" s="235"/>
      <c r="J267" s="231"/>
      <c r="K267" s="231"/>
      <c r="L267" s="236"/>
      <c r="M267" s="237"/>
      <c r="N267" s="238"/>
      <c r="O267" s="238"/>
      <c r="P267" s="238"/>
      <c r="Q267" s="238"/>
      <c r="R267" s="238"/>
      <c r="S267" s="238"/>
      <c r="T267" s="23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0" t="s">
        <v>128</v>
      </c>
      <c r="AU267" s="240" t="s">
        <v>84</v>
      </c>
      <c r="AV267" s="14" t="s">
        <v>84</v>
      </c>
      <c r="AW267" s="14" t="s">
        <v>35</v>
      </c>
      <c r="AX267" s="14" t="s">
        <v>74</v>
      </c>
      <c r="AY267" s="240" t="s">
        <v>119</v>
      </c>
    </row>
    <row r="268" s="14" customFormat="1">
      <c r="A268" s="14"/>
      <c r="B268" s="230"/>
      <c r="C268" s="231"/>
      <c r="D268" s="221" t="s">
        <v>128</v>
      </c>
      <c r="E268" s="232" t="s">
        <v>19</v>
      </c>
      <c r="F268" s="233" t="s">
        <v>397</v>
      </c>
      <c r="G268" s="231"/>
      <c r="H268" s="234">
        <v>30</v>
      </c>
      <c r="I268" s="235"/>
      <c r="J268" s="231"/>
      <c r="K268" s="231"/>
      <c r="L268" s="236"/>
      <c r="M268" s="237"/>
      <c r="N268" s="238"/>
      <c r="O268" s="238"/>
      <c r="P268" s="238"/>
      <c r="Q268" s="238"/>
      <c r="R268" s="238"/>
      <c r="S268" s="238"/>
      <c r="T268" s="23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0" t="s">
        <v>128</v>
      </c>
      <c r="AU268" s="240" t="s">
        <v>84</v>
      </c>
      <c r="AV268" s="14" t="s">
        <v>84</v>
      </c>
      <c r="AW268" s="14" t="s">
        <v>35</v>
      </c>
      <c r="AX268" s="14" t="s">
        <v>74</v>
      </c>
      <c r="AY268" s="240" t="s">
        <v>119</v>
      </c>
    </row>
    <row r="269" s="14" customFormat="1">
      <c r="A269" s="14"/>
      <c r="B269" s="230"/>
      <c r="C269" s="231"/>
      <c r="D269" s="221" t="s">
        <v>128</v>
      </c>
      <c r="E269" s="232" t="s">
        <v>19</v>
      </c>
      <c r="F269" s="233" t="s">
        <v>398</v>
      </c>
      <c r="G269" s="231"/>
      <c r="H269" s="234">
        <v>8</v>
      </c>
      <c r="I269" s="235"/>
      <c r="J269" s="231"/>
      <c r="K269" s="231"/>
      <c r="L269" s="236"/>
      <c r="M269" s="237"/>
      <c r="N269" s="238"/>
      <c r="O269" s="238"/>
      <c r="P269" s="238"/>
      <c r="Q269" s="238"/>
      <c r="R269" s="238"/>
      <c r="S269" s="238"/>
      <c r="T269" s="23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0" t="s">
        <v>128</v>
      </c>
      <c r="AU269" s="240" t="s">
        <v>84</v>
      </c>
      <c r="AV269" s="14" t="s">
        <v>84</v>
      </c>
      <c r="AW269" s="14" t="s">
        <v>35</v>
      </c>
      <c r="AX269" s="14" t="s">
        <v>74</v>
      </c>
      <c r="AY269" s="240" t="s">
        <v>119</v>
      </c>
    </row>
    <row r="270" s="14" customFormat="1">
      <c r="A270" s="14"/>
      <c r="B270" s="230"/>
      <c r="C270" s="231"/>
      <c r="D270" s="221" t="s">
        <v>128</v>
      </c>
      <c r="E270" s="232" t="s">
        <v>19</v>
      </c>
      <c r="F270" s="233" t="s">
        <v>399</v>
      </c>
      <c r="G270" s="231"/>
      <c r="H270" s="234">
        <v>4</v>
      </c>
      <c r="I270" s="235"/>
      <c r="J270" s="231"/>
      <c r="K270" s="231"/>
      <c r="L270" s="236"/>
      <c r="M270" s="237"/>
      <c r="N270" s="238"/>
      <c r="O270" s="238"/>
      <c r="P270" s="238"/>
      <c r="Q270" s="238"/>
      <c r="R270" s="238"/>
      <c r="S270" s="238"/>
      <c r="T270" s="23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0" t="s">
        <v>128</v>
      </c>
      <c r="AU270" s="240" t="s">
        <v>84</v>
      </c>
      <c r="AV270" s="14" t="s">
        <v>84</v>
      </c>
      <c r="AW270" s="14" t="s">
        <v>35</v>
      </c>
      <c r="AX270" s="14" t="s">
        <v>74</v>
      </c>
      <c r="AY270" s="240" t="s">
        <v>119</v>
      </c>
    </row>
    <row r="271" s="15" customFormat="1">
      <c r="A271" s="15"/>
      <c r="B271" s="251"/>
      <c r="C271" s="252"/>
      <c r="D271" s="221" t="s">
        <v>128</v>
      </c>
      <c r="E271" s="253" t="s">
        <v>19</v>
      </c>
      <c r="F271" s="254" t="s">
        <v>220</v>
      </c>
      <c r="G271" s="252"/>
      <c r="H271" s="255">
        <v>77</v>
      </c>
      <c r="I271" s="256"/>
      <c r="J271" s="252"/>
      <c r="K271" s="252"/>
      <c r="L271" s="257"/>
      <c r="M271" s="258"/>
      <c r="N271" s="259"/>
      <c r="O271" s="259"/>
      <c r="P271" s="259"/>
      <c r="Q271" s="259"/>
      <c r="R271" s="259"/>
      <c r="S271" s="259"/>
      <c r="T271" s="260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1" t="s">
        <v>128</v>
      </c>
      <c r="AU271" s="261" t="s">
        <v>84</v>
      </c>
      <c r="AV271" s="15" t="s">
        <v>150</v>
      </c>
      <c r="AW271" s="15" t="s">
        <v>35</v>
      </c>
      <c r="AX271" s="15" t="s">
        <v>82</v>
      </c>
      <c r="AY271" s="261" t="s">
        <v>119</v>
      </c>
    </row>
    <row r="272" s="2" customFormat="1" ht="33" customHeight="1">
      <c r="A272" s="40"/>
      <c r="B272" s="41"/>
      <c r="C272" s="206" t="s">
        <v>400</v>
      </c>
      <c r="D272" s="206" t="s">
        <v>122</v>
      </c>
      <c r="E272" s="207" t="s">
        <v>401</v>
      </c>
      <c r="F272" s="208" t="s">
        <v>402</v>
      </c>
      <c r="G272" s="209" t="s">
        <v>363</v>
      </c>
      <c r="H272" s="210">
        <v>8</v>
      </c>
      <c r="I272" s="211"/>
      <c r="J272" s="212">
        <f>ROUND(I272*H272,2)</f>
        <v>0</v>
      </c>
      <c r="K272" s="208" t="s">
        <v>209</v>
      </c>
      <c r="L272" s="46"/>
      <c r="M272" s="213" t="s">
        <v>19</v>
      </c>
      <c r="N272" s="214" t="s">
        <v>45</v>
      </c>
      <c r="O272" s="86"/>
      <c r="P272" s="215">
        <f>O272*H272</f>
        <v>0</v>
      </c>
      <c r="Q272" s="215">
        <v>6.9999999999999994E-05</v>
      </c>
      <c r="R272" s="215">
        <f>Q272*H272</f>
        <v>0.00055999999999999995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150</v>
      </c>
      <c r="AT272" s="217" t="s">
        <v>122</v>
      </c>
      <c r="AU272" s="217" t="s">
        <v>84</v>
      </c>
      <c r="AY272" s="19" t="s">
        <v>119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82</v>
      </c>
      <c r="BK272" s="218">
        <f>ROUND(I272*H272,2)</f>
        <v>0</v>
      </c>
      <c r="BL272" s="19" t="s">
        <v>150</v>
      </c>
      <c r="BM272" s="217" t="s">
        <v>403</v>
      </c>
    </row>
    <row r="273" s="2" customFormat="1">
      <c r="A273" s="40"/>
      <c r="B273" s="41"/>
      <c r="C273" s="42"/>
      <c r="D273" s="249" t="s">
        <v>211</v>
      </c>
      <c r="E273" s="42"/>
      <c r="F273" s="250" t="s">
        <v>404</v>
      </c>
      <c r="G273" s="42"/>
      <c r="H273" s="42"/>
      <c r="I273" s="242"/>
      <c r="J273" s="42"/>
      <c r="K273" s="42"/>
      <c r="L273" s="46"/>
      <c r="M273" s="243"/>
      <c r="N273" s="244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211</v>
      </c>
      <c r="AU273" s="19" t="s">
        <v>84</v>
      </c>
    </row>
    <row r="274" s="13" customFormat="1">
      <c r="A274" s="13"/>
      <c r="B274" s="219"/>
      <c r="C274" s="220"/>
      <c r="D274" s="221" t="s">
        <v>128</v>
      </c>
      <c r="E274" s="222" t="s">
        <v>19</v>
      </c>
      <c r="F274" s="223" t="s">
        <v>388</v>
      </c>
      <c r="G274" s="220"/>
      <c r="H274" s="222" t="s">
        <v>19</v>
      </c>
      <c r="I274" s="224"/>
      <c r="J274" s="220"/>
      <c r="K274" s="220"/>
      <c r="L274" s="225"/>
      <c r="M274" s="226"/>
      <c r="N274" s="227"/>
      <c r="O274" s="227"/>
      <c r="P274" s="227"/>
      <c r="Q274" s="227"/>
      <c r="R274" s="227"/>
      <c r="S274" s="227"/>
      <c r="T274" s="22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29" t="s">
        <v>128</v>
      </c>
      <c r="AU274" s="229" t="s">
        <v>84</v>
      </c>
      <c r="AV274" s="13" t="s">
        <v>82</v>
      </c>
      <c r="AW274" s="13" t="s">
        <v>35</v>
      </c>
      <c r="AX274" s="13" t="s">
        <v>74</v>
      </c>
      <c r="AY274" s="229" t="s">
        <v>119</v>
      </c>
    </row>
    <row r="275" s="14" customFormat="1">
      <c r="A275" s="14"/>
      <c r="B275" s="230"/>
      <c r="C275" s="231"/>
      <c r="D275" s="221" t="s">
        <v>128</v>
      </c>
      <c r="E275" s="232" t="s">
        <v>19</v>
      </c>
      <c r="F275" s="233" t="s">
        <v>389</v>
      </c>
      <c r="G275" s="231"/>
      <c r="H275" s="234">
        <v>8</v>
      </c>
      <c r="I275" s="235"/>
      <c r="J275" s="231"/>
      <c r="K275" s="231"/>
      <c r="L275" s="236"/>
      <c r="M275" s="237"/>
      <c r="N275" s="238"/>
      <c r="O275" s="238"/>
      <c r="P275" s="238"/>
      <c r="Q275" s="238"/>
      <c r="R275" s="238"/>
      <c r="S275" s="238"/>
      <c r="T275" s="23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0" t="s">
        <v>128</v>
      </c>
      <c r="AU275" s="240" t="s">
        <v>84</v>
      </c>
      <c r="AV275" s="14" t="s">
        <v>84</v>
      </c>
      <c r="AW275" s="14" t="s">
        <v>35</v>
      </c>
      <c r="AX275" s="14" t="s">
        <v>82</v>
      </c>
      <c r="AY275" s="240" t="s">
        <v>119</v>
      </c>
    </row>
    <row r="276" s="2" customFormat="1" ht="16.5" customHeight="1">
      <c r="A276" s="40"/>
      <c r="B276" s="41"/>
      <c r="C276" s="273" t="s">
        <v>405</v>
      </c>
      <c r="D276" s="273" t="s">
        <v>308</v>
      </c>
      <c r="E276" s="274" t="s">
        <v>406</v>
      </c>
      <c r="F276" s="275" t="s">
        <v>407</v>
      </c>
      <c r="G276" s="276" t="s">
        <v>408</v>
      </c>
      <c r="H276" s="277">
        <v>2</v>
      </c>
      <c r="I276" s="278"/>
      <c r="J276" s="279">
        <f>ROUND(I276*H276,2)</f>
        <v>0</v>
      </c>
      <c r="K276" s="275" t="s">
        <v>371</v>
      </c>
      <c r="L276" s="280"/>
      <c r="M276" s="281" t="s">
        <v>19</v>
      </c>
      <c r="N276" s="282" t="s">
        <v>45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372</v>
      </c>
      <c r="AT276" s="217" t="s">
        <v>308</v>
      </c>
      <c r="AU276" s="217" t="s">
        <v>84</v>
      </c>
      <c r="AY276" s="19" t="s">
        <v>119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82</v>
      </c>
      <c r="BK276" s="218">
        <f>ROUND(I276*H276,2)</f>
        <v>0</v>
      </c>
      <c r="BL276" s="19" t="s">
        <v>307</v>
      </c>
      <c r="BM276" s="217" t="s">
        <v>409</v>
      </c>
    </row>
    <row r="277" s="13" customFormat="1">
      <c r="A277" s="13"/>
      <c r="B277" s="219"/>
      <c r="C277" s="220"/>
      <c r="D277" s="221" t="s">
        <v>128</v>
      </c>
      <c r="E277" s="222" t="s">
        <v>19</v>
      </c>
      <c r="F277" s="223" t="s">
        <v>388</v>
      </c>
      <c r="G277" s="220"/>
      <c r="H277" s="222" t="s">
        <v>19</v>
      </c>
      <c r="I277" s="224"/>
      <c r="J277" s="220"/>
      <c r="K277" s="220"/>
      <c r="L277" s="225"/>
      <c r="M277" s="226"/>
      <c r="N277" s="227"/>
      <c r="O277" s="227"/>
      <c r="P277" s="227"/>
      <c r="Q277" s="227"/>
      <c r="R277" s="227"/>
      <c r="S277" s="227"/>
      <c r="T277" s="22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9" t="s">
        <v>128</v>
      </c>
      <c r="AU277" s="229" t="s">
        <v>84</v>
      </c>
      <c r="AV277" s="13" t="s">
        <v>82</v>
      </c>
      <c r="AW277" s="13" t="s">
        <v>35</v>
      </c>
      <c r="AX277" s="13" t="s">
        <v>74</v>
      </c>
      <c r="AY277" s="229" t="s">
        <v>119</v>
      </c>
    </row>
    <row r="278" s="14" customFormat="1">
      <c r="A278" s="14"/>
      <c r="B278" s="230"/>
      <c r="C278" s="231"/>
      <c r="D278" s="221" t="s">
        <v>128</v>
      </c>
      <c r="E278" s="232" t="s">
        <v>19</v>
      </c>
      <c r="F278" s="233" t="s">
        <v>410</v>
      </c>
      <c r="G278" s="231"/>
      <c r="H278" s="234">
        <v>2</v>
      </c>
      <c r="I278" s="235"/>
      <c r="J278" s="231"/>
      <c r="K278" s="231"/>
      <c r="L278" s="236"/>
      <c r="M278" s="237"/>
      <c r="N278" s="238"/>
      <c r="O278" s="238"/>
      <c r="P278" s="238"/>
      <c r="Q278" s="238"/>
      <c r="R278" s="238"/>
      <c r="S278" s="238"/>
      <c r="T278" s="23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0" t="s">
        <v>128</v>
      </c>
      <c r="AU278" s="240" t="s">
        <v>84</v>
      </c>
      <c r="AV278" s="14" t="s">
        <v>84</v>
      </c>
      <c r="AW278" s="14" t="s">
        <v>35</v>
      </c>
      <c r="AX278" s="14" t="s">
        <v>82</v>
      </c>
      <c r="AY278" s="240" t="s">
        <v>119</v>
      </c>
    </row>
    <row r="279" s="2" customFormat="1" ht="44.25" customHeight="1">
      <c r="A279" s="40"/>
      <c r="B279" s="41"/>
      <c r="C279" s="206" t="s">
        <v>411</v>
      </c>
      <c r="D279" s="206" t="s">
        <v>122</v>
      </c>
      <c r="E279" s="207" t="s">
        <v>412</v>
      </c>
      <c r="F279" s="208" t="s">
        <v>413</v>
      </c>
      <c r="G279" s="209" t="s">
        <v>176</v>
      </c>
      <c r="H279" s="210">
        <v>29.5</v>
      </c>
      <c r="I279" s="211"/>
      <c r="J279" s="212">
        <f>ROUND(I279*H279,2)</f>
        <v>0</v>
      </c>
      <c r="K279" s="208" t="s">
        <v>209</v>
      </c>
      <c r="L279" s="46"/>
      <c r="M279" s="213" t="s">
        <v>19</v>
      </c>
      <c r="N279" s="214" t="s">
        <v>45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0.13100000000000001</v>
      </c>
      <c r="T279" s="216">
        <f>S279*H279</f>
        <v>3.8645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150</v>
      </c>
      <c r="AT279" s="217" t="s">
        <v>122</v>
      </c>
      <c r="AU279" s="217" t="s">
        <v>84</v>
      </c>
      <c r="AY279" s="19" t="s">
        <v>119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82</v>
      </c>
      <c r="BK279" s="218">
        <f>ROUND(I279*H279,2)</f>
        <v>0</v>
      </c>
      <c r="BL279" s="19" t="s">
        <v>150</v>
      </c>
      <c r="BM279" s="217" t="s">
        <v>414</v>
      </c>
    </row>
    <row r="280" s="2" customFormat="1">
      <c r="A280" s="40"/>
      <c r="B280" s="41"/>
      <c r="C280" s="42"/>
      <c r="D280" s="249" t="s">
        <v>211</v>
      </c>
      <c r="E280" s="42"/>
      <c r="F280" s="250" t="s">
        <v>415</v>
      </c>
      <c r="G280" s="42"/>
      <c r="H280" s="42"/>
      <c r="I280" s="242"/>
      <c r="J280" s="42"/>
      <c r="K280" s="42"/>
      <c r="L280" s="46"/>
      <c r="M280" s="243"/>
      <c r="N280" s="244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211</v>
      </c>
      <c r="AU280" s="19" t="s">
        <v>84</v>
      </c>
    </row>
    <row r="281" s="13" customFormat="1">
      <c r="A281" s="13"/>
      <c r="B281" s="219"/>
      <c r="C281" s="220"/>
      <c r="D281" s="221" t="s">
        <v>128</v>
      </c>
      <c r="E281" s="222" t="s">
        <v>19</v>
      </c>
      <c r="F281" s="223" t="s">
        <v>416</v>
      </c>
      <c r="G281" s="220"/>
      <c r="H281" s="222" t="s">
        <v>19</v>
      </c>
      <c r="I281" s="224"/>
      <c r="J281" s="220"/>
      <c r="K281" s="220"/>
      <c r="L281" s="225"/>
      <c r="M281" s="226"/>
      <c r="N281" s="227"/>
      <c r="O281" s="227"/>
      <c r="P281" s="227"/>
      <c r="Q281" s="227"/>
      <c r="R281" s="227"/>
      <c r="S281" s="227"/>
      <c r="T281" s="22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29" t="s">
        <v>128</v>
      </c>
      <c r="AU281" s="229" t="s">
        <v>84</v>
      </c>
      <c r="AV281" s="13" t="s">
        <v>82</v>
      </c>
      <c r="AW281" s="13" t="s">
        <v>35</v>
      </c>
      <c r="AX281" s="13" t="s">
        <v>74</v>
      </c>
      <c r="AY281" s="229" t="s">
        <v>119</v>
      </c>
    </row>
    <row r="282" s="13" customFormat="1">
      <c r="A282" s="13"/>
      <c r="B282" s="219"/>
      <c r="C282" s="220"/>
      <c r="D282" s="221" t="s">
        <v>128</v>
      </c>
      <c r="E282" s="222" t="s">
        <v>19</v>
      </c>
      <c r="F282" s="223" t="s">
        <v>417</v>
      </c>
      <c r="G282" s="220"/>
      <c r="H282" s="222" t="s">
        <v>19</v>
      </c>
      <c r="I282" s="224"/>
      <c r="J282" s="220"/>
      <c r="K282" s="220"/>
      <c r="L282" s="225"/>
      <c r="M282" s="226"/>
      <c r="N282" s="227"/>
      <c r="O282" s="227"/>
      <c r="P282" s="227"/>
      <c r="Q282" s="227"/>
      <c r="R282" s="227"/>
      <c r="S282" s="227"/>
      <c r="T282" s="22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29" t="s">
        <v>128</v>
      </c>
      <c r="AU282" s="229" t="s">
        <v>84</v>
      </c>
      <c r="AV282" s="13" t="s">
        <v>82</v>
      </c>
      <c r="AW282" s="13" t="s">
        <v>35</v>
      </c>
      <c r="AX282" s="13" t="s">
        <v>74</v>
      </c>
      <c r="AY282" s="229" t="s">
        <v>119</v>
      </c>
    </row>
    <row r="283" s="13" customFormat="1">
      <c r="A283" s="13"/>
      <c r="B283" s="219"/>
      <c r="C283" s="220"/>
      <c r="D283" s="221" t="s">
        <v>128</v>
      </c>
      <c r="E283" s="222" t="s">
        <v>19</v>
      </c>
      <c r="F283" s="223" t="s">
        <v>418</v>
      </c>
      <c r="G283" s="220"/>
      <c r="H283" s="222" t="s">
        <v>19</v>
      </c>
      <c r="I283" s="224"/>
      <c r="J283" s="220"/>
      <c r="K283" s="220"/>
      <c r="L283" s="225"/>
      <c r="M283" s="226"/>
      <c r="N283" s="227"/>
      <c r="O283" s="227"/>
      <c r="P283" s="227"/>
      <c r="Q283" s="227"/>
      <c r="R283" s="227"/>
      <c r="S283" s="227"/>
      <c r="T283" s="22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29" t="s">
        <v>128</v>
      </c>
      <c r="AU283" s="229" t="s">
        <v>84</v>
      </c>
      <c r="AV283" s="13" t="s">
        <v>82</v>
      </c>
      <c r="AW283" s="13" t="s">
        <v>35</v>
      </c>
      <c r="AX283" s="13" t="s">
        <v>74</v>
      </c>
      <c r="AY283" s="229" t="s">
        <v>119</v>
      </c>
    </row>
    <row r="284" s="14" customFormat="1">
      <c r="A284" s="14"/>
      <c r="B284" s="230"/>
      <c r="C284" s="231"/>
      <c r="D284" s="221" t="s">
        <v>128</v>
      </c>
      <c r="E284" s="232" t="s">
        <v>19</v>
      </c>
      <c r="F284" s="233" t="s">
        <v>419</v>
      </c>
      <c r="G284" s="231"/>
      <c r="H284" s="234">
        <v>9.1999999999999993</v>
      </c>
      <c r="I284" s="235"/>
      <c r="J284" s="231"/>
      <c r="K284" s="231"/>
      <c r="L284" s="236"/>
      <c r="M284" s="237"/>
      <c r="N284" s="238"/>
      <c r="O284" s="238"/>
      <c r="P284" s="238"/>
      <c r="Q284" s="238"/>
      <c r="R284" s="238"/>
      <c r="S284" s="238"/>
      <c r="T284" s="23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0" t="s">
        <v>128</v>
      </c>
      <c r="AU284" s="240" t="s">
        <v>84</v>
      </c>
      <c r="AV284" s="14" t="s">
        <v>84</v>
      </c>
      <c r="AW284" s="14" t="s">
        <v>35</v>
      </c>
      <c r="AX284" s="14" t="s">
        <v>74</v>
      </c>
      <c r="AY284" s="240" t="s">
        <v>119</v>
      </c>
    </row>
    <row r="285" s="14" customFormat="1">
      <c r="A285" s="14"/>
      <c r="B285" s="230"/>
      <c r="C285" s="231"/>
      <c r="D285" s="221" t="s">
        <v>128</v>
      </c>
      <c r="E285" s="232" t="s">
        <v>19</v>
      </c>
      <c r="F285" s="233" t="s">
        <v>420</v>
      </c>
      <c r="G285" s="231"/>
      <c r="H285" s="234">
        <v>-2.3639999999999999</v>
      </c>
      <c r="I285" s="235"/>
      <c r="J285" s="231"/>
      <c r="K285" s="231"/>
      <c r="L285" s="236"/>
      <c r="M285" s="237"/>
      <c r="N285" s="238"/>
      <c r="O285" s="238"/>
      <c r="P285" s="238"/>
      <c r="Q285" s="238"/>
      <c r="R285" s="238"/>
      <c r="S285" s="238"/>
      <c r="T285" s="23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0" t="s">
        <v>128</v>
      </c>
      <c r="AU285" s="240" t="s">
        <v>84</v>
      </c>
      <c r="AV285" s="14" t="s">
        <v>84</v>
      </c>
      <c r="AW285" s="14" t="s">
        <v>35</v>
      </c>
      <c r="AX285" s="14" t="s">
        <v>74</v>
      </c>
      <c r="AY285" s="240" t="s">
        <v>119</v>
      </c>
    </row>
    <row r="286" s="14" customFormat="1">
      <c r="A286" s="14"/>
      <c r="B286" s="230"/>
      <c r="C286" s="231"/>
      <c r="D286" s="221" t="s">
        <v>128</v>
      </c>
      <c r="E286" s="232" t="s">
        <v>19</v>
      </c>
      <c r="F286" s="233" t="s">
        <v>421</v>
      </c>
      <c r="G286" s="231"/>
      <c r="H286" s="234">
        <v>1.5600000000000001</v>
      </c>
      <c r="I286" s="235"/>
      <c r="J286" s="231"/>
      <c r="K286" s="231"/>
      <c r="L286" s="236"/>
      <c r="M286" s="237"/>
      <c r="N286" s="238"/>
      <c r="O286" s="238"/>
      <c r="P286" s="238"/>
      <c r="Q286" s="238"/>
      <c r="R286" s="238"/>
      <c r="S286" s="238"/>
      <c r="T286" s="23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0" t="s">
        <v>128</v>
      </c>
      <c r="AU286" s="240" t="s">
        <v>84</v>
      </c>
      <c r="AV286" s="14" t="s">
        <v>84</v>
      </c>
      <c r="AW286" s="14" t="s">
        <v>35</v>
      </c>
      <c r="AX286" s="14" t="s">
        <v>74</v>
      </c>
      <c r="AY286" s="240" t="s">
        <v>119</v>
      </c>
    </row>
    <row r="287" s="13" customFormat="1">
      <c r="A287" s="13"/>
      <c r="B287" s="219"/>
      <c r="C287" s="220"/>
      <c r="D287" s="221" t="s">
        <v>128</v>
      </c>
      <c r="E287" s="222" t="s">
        <v>19</v>
      </c>
      <c r="F287" s="223" t="s">
        <v>422</v>
      </c>
      <c r="G287" s="220"/>
      <c r="H287" s="222" t="s">
        <v>19</v>
      </c>
      <c r="I287" s="224"/>
      <c r="J287" s="220"/>
      <c r="K287" s="220"/>
      <c r="L287" s="225"/>
      <c r="M287" s="226"/>
      <c r="N287" s="227"/>
      <c r="O287" s="227"/>
      <c r="P287" s="227"/>
      <c r="Q287" s="227"/>
      <c r="R287" s="227"/>
      <c r="S287" s="227"/>
      <c r="T287" s="22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9" t="s">
        <v>128</v>
      </c>
      <c r="AU287" s="229" t="s">
        <v>84</v>
      </c>
      <c r="AV287" s="13" t="s">
        <v>82</v>
      </c>
      <c r="AW287" s="13" t="s">
        <v>35</v>
      </c>
      <c r="AX287" s="13" t="s">
        <v>74</v>
      </c>
      <c r="AY287" s="229" t="s">
        <v>119</v>
      </c>
    </row>
    <row r="288" s="14" customFormat="1">
      <c r="A288" s="14"/>
      <c r="B288" s="230"/>
      <c r="C288" s="231"/>
      <c r="D288" s="221" t="s">
        <v>128</v>
      </c>
      <c r="E288" s="232" t="s">
        <v>19</v>
      </c>
      <c r="F288" s="233" t="s">
        <v>423</v>
      </c>
      <c r="G288" s="231"/>
      <c r="H288" s="234">
        <v>6.2699999999999996</v>
      </c>
      <c r="I288" s="235"/>
      <c r="J288" s="231"/>
      <c r="K288" s="231"/>
      <c r="L288" s="236"/>
      <c r="M288" s="237"/>
      <c r="N288" s="238"/>
      <c r="O288" s="238"/>
      <c r="P288" s="238"/>
      <c r="Q288" s="238"/>
      <c r="R288" s="238"/>
      <c r="S288" s="238"/>
      <c r="T288" s="239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0" t="s">
        <v>128</v>
      </c>
      <c r="AU288" s="240" t="s">
        <v>84</v>
      </c>
      <c r="AV288" s="14" t="s">
        <v>84</v>
      </c>
      <c r="AW288" s="14" t="s">
        <v>35</v>
      </c>
      <c r="AX288" s="14" t="s">
        <v>74</v>
      </c>
      <c r="AY288" s="240" t="s">
        <v>119</v>
      </c>
    </row>
    <row r="289" s="14" customFormat="1">
      <c r="A289" s="14"/>
      <c r="B289" s="230"/>
      <c r="C289" s="231"/>
      <c r="D289" s="221" t="s">
        <v>128</v>
      </c>
      <c r="E289" s="232" t="s">
        <v>19</v>
      </c>
      <c r="F289" s="233" t="s">
        <v>424</v>
      </c>
      <c r="G289" s="231"/>
      <c r="H289" s="234">
        <v>2.6400000000000001</v>
      </c>
      <c r="I289" s="235"/>
      <c r="J289" s="231"/>
      <c r="K289" s="231"/>
      <c r="L289" s="236"/>
      <c r="M289" s="237"/>
      <c r="N289" s="238"/>
      <c r="O289" s="238"/>
      <c r="P289" s="238"/>
      <c r="Q289" s="238"/>
      <c r="R289" s="238"/>
      <c r="S289" s="238"/>
      <c r="T289" s="23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0" t="s">
        <v>128</v>
      </c>
      <c r="AU289" s="240" t="s">
        <v>84</v>
      </c>
      <c r="AV289" s="14" t="s">
        <v>84</v>
      </c>
      <c r="AW289" s="14" t="s">
        <v>35</v>
      </c>
      <c r="AX289" s="14" t="s">
        <v>74</v>
      </c>
      <c r="AY289" s="240" t="s">
        <v>119</v>
      </c>
    </row>
    <row r="290" s="13" customFormat="1">
      <c r="A290" s="13"/>
      <c r="B290" s="219"/>
      <c r="C290" s="220"/>
      <c r="D290" s="221" t="s">
        <v>128</v>
      </c>
      <c r="E290" s="222" t="s">
        <v>19</v>
      </c>
      <c r="F290" s="223" t="s">
        <v>425</v>
      </c>
      <c r="G290" s="220"/>
      <c r="H290" s="222" t="s">
        <v>19</v>
      </c>
      <c r="I290" s="224"/>
      <c r="J290" s="220"/>
      <c r="K290" s="220"/>
      <c r="L290" s="225"/>
      <c r="M290" s="226"/>
      <c r="N290" s="227"/>
      <c r="O290" s="227"/>
      <c r="P290" s="227"/>
      <c r="Q290" s="227"/>
      <c r="R290" s="227"/>
      <c r="S290" s="227"/>
      <c r="T290" s="22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29" t="s">
        <v>128</v>
      </c>
      <c r="AU290" s="229" t="s">
        <v>84</v>
      </c>
      <c r="AV290" s="13" t="s">
        <v>82</v>
      </c>
      <c r="AW290" s="13" t="s">
        <v>35</v>
      </c>
      <c r="AX290" s="13" t="s">
        <v>74</v>
      </c>
      <c r="AY290" s="229" t="s">
        <v>119</v>
      </c>
    </row>
    <row r="291" s="14" customFormat="1">
      <c r="A291" s="14"/>
      <c r="B291" s="230"/>
      <c r="C291" s="231"/>
      <c r="D291" s="221" t="s">
        <v>128</v>
      </c>
      <c r="E291" s="232" t="s">
        <v>19</v>
      </c>
      <c r="F291" s="233" t="s">
        <v>426</v>
      </c>
      <c r="G291" s="231"/>
      <c r="H291" s="234">
        <v>5.2800000000000002</v>
      </c>
      <c r="I291" s="235"/>
      <c r="J291" s="231"/>
      <c r="K291" s="231"/>
      <c r="L291" s="236"/>
      <c r="M291" s="237"/>
      <c r="N291" s="238"/>
      <c r="O291" s="238"/>
      <c r="P291" s="238"/>
      <c r="Q291" s="238"/>
      <c r="R291" s="238"/>
      <c r="S291" s="238"/>
      <c r="T291" s="23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0" t="s">
        <v>128</v>
      </c>
      <c r="AU291" s="240" t="s">
        <v>84</v>
      </c>
      <c r="AV291" s="14" t="s">
        <v>84</v>
      </c>
      <c r="AW291" s="14" t="s">
        <v>35</v>
      </c>
      <c r="AX291" s="14" t="s">
        <v>74</v>
      </c>
      <c r="AY291" s="240" t="s">
        <v>119</v>
      </c>
    </row>
    <row r="292" s="13" customFormat="1">
      <c r="A292" s="13"/>
      <c r="B292" s="219"/>
      <c r="C292" s="220"/>
      <c r="D292" s="221" t="s">
        <v>128</v>
      </c>
      <c r="E292" s="222" t="s">
        <v>19</v>
      </c>
      <c r="F292" s="223" t="s">
        <v>427</v>
      </c>
      <c r="G292" s="220"/>
      <c r="H292" s="222" t="s">
        <v>19</v>
      </c>
      <c r="I292" s="224"/>
      <c r="J292" s="220"/>
      <c r="K292" s="220"/>
      <c r="L292" s="225"/>
      <c r="M292" s="226"/>
      <c r="N292" s="227"/>
      <c r="O292" s="227"/>
      <c r="P292" s="227"/>
      <c r="Q292" s="227"/>
      <c r="R292" s="227"/>
      <c r="S292" s="227"/>
      <c r="T292" s="22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29" t="s">
        <v>128</v>
      </c>
      <c r="AU292" s="229" t="s">
        <v>84</v>
      </c>
      <c r="AV292" s="13" t="s">
        <v>82</v>
      </c>
      <c r="AW292" s="13" t="s">
        <v>35</v>
      </c>
      <c r="AX292" s="13" t="s">
        <v>74</v>
      </c>
      <c r="AY292" s="229" t="s">
        <v>119</v>
      </c>
    </row>
    <row r="293" s="14" customFormat="1">
      <c r="A293" s="14"/>
      <c r="B293" s="230"/>
      <c r="C293" s="231"/>
      <c r="D293" s="221" t="s">
        <v>128</v>
      </c>
      <c r="E293" s="232" t="s">
        <v>19</v>
      </c>
      <c r="F293" s="233" t="s">
        <v>428</v>
      </c>
      <c r="G293" s="231"/>
      <c r="H293" s="234">
        <v>10.234999999999999</v>
      </c>
      <c r="I293" s="235"/>
      <c r="J293" s="231"/>
      <c r="K293" s="231"/>
      <c r="L293" s="236"/>
      <c r="M293" s="237"/>
      <c r="N293" s="238"/>
      <c r="O293" s="238"/>
      <c r="P293" s="238"/>
      <c r="Q293" s="238"/>
      <c r="R293" s="238"/>
      <c r="S293" s="238"/>
      <c r="T293" s="23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0" t="s">
        <v>128</v>
      </c>
      <c r="AU293" s="240" t="s">
        <v>84</v>
      </c>
      <c r="AV293" s="14" t="s">
        <v>84</v>
      </c>
      <c r="AW293" s="14" t="s">
        <v>35</v>
      </c>
      <c r="AX293" s="14" t="s">
        <v>74</v>
      </c>
      <c r="AY293" s="240" t="s">
        <v>119</v>
      </c>
    </row>
    <row r="294" s="14" customFormat="1">
      <c r="A294" s="14"/>
      <c r="B294" s="230"/>
      <c r="C294" s="231"/>
      <c r="D294" s="221" t="s">
        <v>128</v>
      </c>
      <c r="E294" s="232" t="s">
        <v>19</v>
      </c>
      <c r="F294" s="233" t="s">
        <v>429</v>
      </c>
      <c r="G294" s="231"/>
      <c r="H294" s="234">
        <v>-3.5459999999999998</v>
      </c>
      <c r="I294" s="235"/>
      <c r="J294" s="231"/>
      <c r="K294" s="231"/>
      <c r="L294" s="236"/>
      <c r="M294" s="237"/>
      <c r="N294" s="238"/>
      <c r="O294" s="238"/>
      <c r="P294" s="238"/>
      <c r="Q294" s="238"/>
      <c r="R294" s="238"/>
      <c r="S294" s="238"/>
      <c r="T294" s="23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0" t="s">
        <v>128</v>
      </c>
      <c r="AU294" s="240" t="s">
        <v>84</v>
      </c>
      <c r="AV294" s="14" t="s">
        <v>84</v>
      </c>
      <c r="AW294" s="14" t="s">
        <v>35</v>
      </c>
      <c r="AX294" s="14" t="s">
        <v>74</v>
      </c>
      <c r="AY294" s="240" t="s">
        <v>119</v>
      </c>
    </row>
    <row r="295" s="16" customFormat="1">
      <c r="A295" s="16"/>
      <c r="B295" s="262"/>
      <c r="C295" s="263"/>
      <c r="D295" s="221" t="s">
        <v>128</v>
      </c>
      <c r="E295" s="264" t="s">
        <v>19</v>
      </c>
      <c r="F295" s="265" t="s">
        <v>245</v>
      </c>
      <c r="G295" s="263"/>
      <c r="H295" s="266">
        <v>29.274999999999999</v>
      </c>
      <c r="I295" s="267"/>
      <c r="J295" s="263"/>
      <c r="K295" s="263"/>
      <c r="L295" s="268"/>
      <c r="M295" s="269"/>
      <c r="N295" s="270"/>
      <c r="O295" s="270"/>
      <c r="P295" s="270"/>
      <c r="Q295" s="270"/>
      <c r="R295" s="270"/>
      <c r="S295" s="270"/>
      <c r="T295" s="271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T295" s="272" t="s">
        <v>128</v>
      </c>
      <c r="AU295" s="272" t="s">
        <v>84</v>
      </c>
      <c r="AV295" s="16" t="s">
        <v>141</v>
      </c>
      <c r="AW295" s="16" t="s">
        <v>35</v>
      </c>
      <c r="AX295" s="16" t="s">
        <v>74</v>
      </c>
      <c r="AY295" s="272" t="s">
        <v>119</v>
      </c>
    </row>
    <row r="296" s="14" customFormat="1">
      <c r="A296" s="14"/>
      <c r="B296" s="230"/>
      <c r="C296" s="231"/>
      <c r="D296" s="221" t="s">
        <v>128</v>
      </c>
      <c r="E296" s="232" t="s">
        <v>19</v>
      </c>
      <c r="F296" s="233" t="s">
        <v>430</v>
      </c>
      <c r="G296" s="231"/>
      <c r="H296" s="234">
        <v>0.22500000000000001</v>
      </c>
      <c r="I296" s="235"/>
      <c r="J296" s="231"/>
      <c r="K296" s="231"/>
      <c r="L296" s="236"/>
      <c r="M296" s="237"/>
      <c r="N296" s="238"/>
      <c r="O296" s="238"/>
      <c r="P296" s="238"/>
      <c r="Q296" s="238"/>
      <c r="R296" s="238"/>
      <c r="S296" s="238"/>
      <c r="T296" s="239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0" t="s">
        <v>128</v>
      </c>
      <c r="AU296" s="240" t="s">
        <v>84</v>
      </c>
      <c r="AV296" s="14" t="s">
        <v>84</v>
      </c>
      <c r="AW296" s="14" t="s">
        <v>35</v>
      </c>
      <c r="AX296" s="14" t="s">
        <v>74</v>
      </c>
      <c r="AY296" s="240" t="s">
        <v>119</v>
      </c>
    </row>
    <row r="297" s="15" customFormat="1">
      <c r="A297" s="15"/>
      <c r="B297" s="251"/>
      <c r="C297" s="252"/>
      <c r="D297" s="221" t="s">
        <v>128</v>
      </c>
      <c r="E297" s="253" t="s">
        <v>19</v>
      </c>
      <c r="F297" s="254" t="s">
        <v>220</v>
      </c>
      <c r="G297" s="252"/>
      <c r="H297" s="255">
        <v>29.5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1" t="s">
        <v>128</v>
      </c>
      <c r="AU297" s="261" t="s">
        <v>84</v>
      </c>
      <c r="AV297" s="15" t="s">
        <v>150</v>
      </c>
      <c r="AW297" s="15" t="s">
        <v>35</v>
      </c>
      <c r="AX297" s="15" t="s">
        <v>82</v>
      </c>
      <c r="AY297" s="261" t="s">
        <v>119</v>
      </c>
    </row>
    <row r="298" s="2" customFormat="1" ht="44.25" customHeight="1">
      <c r="A298" s="40"/>
      <c r="B298" s="41"/>
      <c r="C298" s="206" t="s">
        <v>431</v>
      </c>
      <c r="D298" s="206" t="s">
        <v>122</v>
      </c>
      <c r="E298" s="207" t="s">
        <v>432</v>
      </c>
      <c r="F298" s="208" t="s">
        <v>433</v>
      </c>
      <c r="G298" s="209" t="s">
        <v>176</v>
      </c>
      <c r="H298" s="210">
        <v>13.75</v>
      </c>
      <c r="I298" s="211"/>
      <c r="J298" s="212">
        <f>ROUND(I298*H298,2)</f>
        <v>0</v>
      </c>
      <c r="K298" s="208" t="s">
        <v>209</v>
      </c>
      <c r="L298" s="46"/>
      <c r="M298" s="213" t="s">
        <v>19</v>
      </c>
      <c r="N298" s="214" t="s">
        <v>45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0.26100000000000001</v>
      </c>
      <c r="T298" s="216">
        <f>S298*H298</f>
        <v>3.5887500000000001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150</v>
      </c>
      <c r="AT298" s="217" t="s">
        <v>122</v>
      </c>
      <c r="AU298" s="217" t="s">
        <v>84</v>
      </c>
      <c r="AY298" s="19" t="s">
        <v>119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82</v>
      </c>
      <c r="BK298" s="218">
        <f>ROUND(I298*H298,2)</f>
        <v>0</v>
      </c>
      <c r="BL298" s="19" t="s">
        <v>150</v>
      </c>
      <c r="BM298" s="217" t="s">
        <v>434</v>
      </c>
    </row>
    <row r="299" s="2" customFormat="1">
      <c r="A299" s="40"/>
      <c r="B299" s="41"/>
      <c r="C299" s="42"/>
      <c r="D299" s="249" t="s">
        <v>211</v>
      </c>
      <c r="E299" s="42"/>
      <c r="F299" s="250" t="s">
        <v>435</v>
      </c>
      <c r="G299" s="42"/>
      <c r="H299" s="42"/>
      <c r="I299" s="242"/>
      <c r="J299" s="42"/>
      <c r="K299" s="42"/>
      <c r="L299" s="46"/>
      <c r="M299" s="243"/>
      <c r="N299" s="244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211</v>
      </c>
      <c r="AU299" s="19" t="s">
        <v>84</v>
      </c>
    </row>
    <row r="300" s="2" customFormat="1">
      <c r="A300" s="40"/>
      <c r="B300" s="41"/>
      <c r="C300" s="42"/>
      <c r="D300" s="221" t="s">
        <v>162</v>
      </c>
      <c r="E300" s="42"/>
      <c r="F300" s="241" t="s">
        <v>436</v>
      </c>
      <c r="G300" s="42"/>
      <c r="H300" s="42"/>
      <c r="I300" s="242"/>
      <c r="J300" s="42"/>
      <c r="K300" s="42"/>
      <c r="L300" s="46"/>
      <c r="M300" s="243"/>
      <c r="N300" s="244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162</v>
      </c>
      <c r="AU300" s="19" t="s">
        <v>84</v>
      </c>
    </row>
    <row r="301" s="13" customFormat="1">
      <c r="A301" s="13"/>
      <c r="B301" s="219"/>
      <c r="C301" s="220"/>
      <c r="D301" s="221" t="s">
        <v>128</v>
      </c>
      <c r="E301" s="222" t="s">
        <v>19</v>
      </c>
      <c r="F301" s="223" t="s">
        <v>416</v>
      </c>
      <c r="G301" s="220"/>
      <c r="H301" s="222" t="s">
        <v>19</v>
      </c>
      <c r="I301" s="224"/>
      <c r="J301" s="220"/>
      <c r="K301" s="220"/>
      <c r="L301" s="225"/>
      <c r="M301" s="226"/>
      <c r="N301" s="227"/>
      <c r="O301" s="227"/>
      <c r="P301" s="227"/>
      <c r="Q301" s="227"/>
      <c r="R301" s="227"/>
      <c r="S301" s="227"/>
      <c r="T301" s="22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29" t="s">
        <v>128</v>
      </c>
      <c r="AU301" s="229" t="s">
        <v>84</v>
      </c>
      <c r="AV301" s="13" t="s">
        <v>82</v>
      </c>
      <c r="AW301" s="13" t="s">
        <v>35</v>
      </c>
      <c r="AX301" s="13" t="s">
        <v>74</v>
      </c>
      <c r="AY301" s="229" t="s">
        <v>119</v>
      </c>
    </row>
    <row r="302" s="13" customFormat="1">
      <c r="A302" s="13"/>
      <c r="B302" s="219"/>
      <c r="C302" s="220"/>
      <c r="D302" s="221" t="s">
        <v>128</v>
      </c>
      <c r="E302" s="222" t="s">
        <v>19</v>
      </c>
      <c r="F302" s="223" t="s">
        <v>417</v>
      </c>
      <c r="G302" s="220"/>
      <c r="H302" s="222" t="s">
        <v>19</v>
      </c>
      <c r="I302" s="224"/>
      <c r="J302" s="220"/>
      <c r="K302" s="220"/>
      <c r="L302" s="225"/>
      <c r="M302" s="226"/>
      <c r="N302" s="227"/>
      <c r="O302" s="227"/>
      <c r="P302" s="227"/>
      <c r="Q302" s="227"/>
      <c r="R302" s="227"/>
      <c r="S302" s="227"/>
      <c r="T302" s="22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29" t="s">
        <v>128</v>
      </c>
      <c r="AU302" s="229" t="s">
        <v>84</v>
      </c>
      <c r="AV302" s="13" t="s">
        <v>82</v>
      </c>
      <c r="AW302" s="13" t="s">
        <v>35</v>
      </c>
      <c r="AX302" s="13" t="s">
        <v>74</v>
      </c>
      <c r="AY302" s="229" t="s">
        <v>119</v>
      </c>
    </row>
    <row r="303" s="13" customFormat="1">
      <c r="A303" s="13"/>
      <c r="B303" s="219"/>
      <c r="C303" s="220"/>
      <c r="D303" s="221" t="s">
        <v>128</v>
      </c>
      <c r="E303" s="222" t="s">
        <v>19</v>
      </c>
      <c r="F303" s="223" t="s">
        <v>437</v>
      </c>
      <c r="G303" s="220"/>
      <c r="H303" s="222" t="s">
        <v>19</v>
      </c>
      <c r="I303" s="224"/>
      <c r="J303" s="220"/>
      <c r="K303" s="220"/>
      <c r="L303" s="225"/>
      <c r="M303" s="226"/>
      <c r="N303" s="227"/>
      <c r="O303" s="227"/>
      <c r="P303" s="227"/>
      <c r="Q303" s="227"/>
      <c r="R303" s="227"/>
      <c r="S303" s="227"/>
      <c r="T303" s="22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29" t="s">
        <v>128</v>
      </c>
      <c r="AU303" s="229" t="s">
        <v>84</v>
      </c>
      <c r="AV303" s="13" t="s">
        <v>82</v>
      </c>
      <c r="AW303" s="13" t="s">
        <v>35</v>
      </c>
      <c r="AX303" s="13" t="s">
        <v>74</v>
      </c>
      <c r="AY303" s="229" t="s">
        <v>119</v>
      </c>
    </row>
    <row r="304" s="14" customFormat="1">
      <c r="A304" s="14"/>
      <c r="B304" s="230"/>
      <c r="C304" s="231"/>
      <c r="D304" s="221" t="s">
        <v>128</v>
      </c>
      <c r="E304" s="232" t="s">
        <v>19</v>
      </c>
      <c r="F304" s="233" t="s">
        <v>438</v>
      </c>
      <c r="G304" s="231"/>
      <c r="H304" s="234">
        <v>18.315000000000001</v>
      </c>
      <c r="I304" s="235"/>
      <c r="J304" s="231"/>
      <c r="K304" s="231"/>
      <c r="L304" s="236"/>
      <c r="M304" s="237"/>
      <c r="N304" s="238"/>
      <c r="O304" s="238"/>
      <c r="P304" s="238"/>
      <c r="Q304" s="238"/>
      <c r="R304" s="238"/>
      <c r="S304" s="238"/>
      <c r="T304" s="23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0" t="s">
        <v>128</v>
      </c>
      <c r="AU304" s="240" t="s">
        <v>84</v>
      </c>
      <c r="AV304" s="14" t="s">
        <v>84</v>
      </c>
      <c r="AW304" s="14" t="s">
        <v>35</v>
      </c>
      <c r="AX304" s="14" t="s">
        <v>74</v>
      </c>
      <c r="AY304" s="240" t="s">
        <v>119</v>
      </c>
    </row>
    <row r="305" s="14" customFormat="1">
      <c r="A305" s="14"/>
      <c r="B305" s="230"/>
      <c r="C305" s="231"/>
      <c r="D305" s="221" t="s">
        <v>128</v>
      </c>
      <c r="E305" s="232" t="s">
        <v>19</v>
      </c>
      <c r="F305" s="233" t="s">
        <v>439</v>
      </c>
      <c r="G305" s="231"/>
      <c r="H305" s="234">
        <v>-4.7279999999999998</v>
      </c>
      <c r="I305" s="235"/>
      <c r="J305" s="231"/>
      <c r="K305" s="231"/>
      <c r="L305" s="236"/>
      <c r="M305" s="237"/>
      <c r="N305" s="238"/>
      <c r="O305" s="238"/>
      <c r="P305" s="238"/>
      <c r="Q305" s="238"/>
      <c r="R305" s="238"/>
      <c r="S305" s="238"/>
      <c r="T305" s="23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0" t="s">
        <v>128</v>
      </c>
      <c r="AU305" s="240" t="s">
        <v>84</v>
      </c>
      <c r="AV305" s="14" t="s">
        <v>84</v>
      </c>
      <c r="AW305" s="14" t="s">
        <v>35</v>
      </c>
      <c r="AX305" s="14" t="s">
        <v>74</v>
      </c>
      <c r="AY305" s="240" t="s">
        <v>119</v>
      </c>
    </row>
    <row r="306" s="16" customFormat="1">
      <c r="A306" s="16"/>
      <c r="B306" s="262"/>
      <c r="C306" s="263"/>
      <c r="D306" s="221" t="s">
        <v>128</v>
      </c>
      <c r="E306" s="264" t="s">
        <v>19</v>
      </c>
      <c r="F306" s="265" t="s">
        <v>245</v>
      </c>
      <c r="G306" s="263"/>
      <c r="H306" s="266">
        <v>13.587</v>
      </c>
      <c r="I306" s="267"/>
      <c r="J306" s="263"/>
      <c r="K306" s="263"/>
      <c r="L306" s="268"/>
      <c r="M306" s="269"/>
      <c r="N306" s="270"/>
      <c r="O306" s="270"/>
      <c r="P306" s="270"/>
      <c r="Q306" s="270"/>
      <c r="R306" s="270"/>
      <c r="S306" s="270"/>
      <c r="T306" s="271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T306" s="272" t="s">
        <v>128</v>
      </c>
      <c r="AU306" s="272" t="s">
        <v>84</v>
      </c>
      <c r="AV306" s="16" t="s">
        <v>141</v>
      </c>
      <c r="AW306" s="16" t="s">
        <v>35</v>
      </c>
      <c r="AX306" s="16" t="s">
        <v>74</v>
      </c>
      <c r="AY306" s="272" t="s">
        <v>119</v>
      </c>
    </row>
    <row r="307" s="14" customFormat="1">
      <c r="A307" s="14"/>
      <c r="B307" s="230"/>
      <c r="C307" s="231"/>
      <c r="D307" s="221" t="s">
        <v>128</v>
      </c>
      <c r="E307" s="232" t="s">
        <v>19</v>
      </c>
      <c r="F307" s="233" t="s">
        <v>440</v>
      </c>
      <c r="G307" s="231"/>
      <c r="H307" s="234">
        <v>0.16300000000000001</v>
      </c>
      <c r="I307" s="235"/>
      <c r="J307" s="231"/>
      <c r="K307" s="231"/>
      <c r="L307" s="236"/>
      <c r="M307" s="237"/>
      <c r="N307" s="238"/>
      <c r="O307" s="238"/>
      <c r="P307" s="238"/>
      <c r="Q307" s="238"/>
      <c r="R307" s="238"/>
      <c r="S307" s="238"/>
      <c r="T307" s="23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0" t="s">
        <v>128</v>
      </c>
      <c r="AU307" s="240" t="s">
        <v>84</v>
      </c>
      <c r="AV307" s="14" t="s">
        <v>84</v>
      </c>
      <c r="AW307" s="14" t="s">
        <v>35</v>
      </c>
      <c r="AX307" s="14" t="s">
        <v>74</v>
      </c>
      <c r="AY307" s="240" t="s">
        <v>119</v>
      </c>
    </row>
    <row r="308" s="15" customFormat="1">
      <c r="A308" s="15"/>
      <c r="B308" s="251"/>
      <c r="C308" s="252"/>
      <c r="D308" s="221" t="s">
        <v>128</v>
      </c>
      <c r="E308" s="253" t="s">
        <v>19</v>
      </c>
      <c r="F308" s="254" t="s">
        <v>220</v>
      </c>
      <c r="G308" s="252"/>
      <c r="H308" s="255">
        <v>13.75</v>
      </c>
      <c r="I308" s="256"/>
      <c r="J308" s="252"/>
      <c r="K308" s="252"/>
      <c r="L308" s="257"/>
      <c r="M308" s="258"/>
      <c r="N308" s="259"/>
      <c r="O308" s="259"/>
      <c r="P308" s="259"/>
      <c r="Q308" s="259"/>
      <c r="R308" s="259"/>
      <c r="S308" s="259"/>
      <c r="T308" s="260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1" t="s">
        <v>128</v>
      </c>
      <c r="AU308" s="261" t="s">
        <v>84</v>
      </c>
      <c r="AV308" s="15" t="s">
        <v>150</v>
      </c>
      <c r="AW308" s="15" t="s">
        <v>35</v>
      </c>
      <c r="AX308" s="15" t="s">
        <v>82</v>
      </c>
      <c r="AY308" s="261" t="s">
        <v>119</v>
      </c>
    </row>
    <row r="309" s="2" customFormat="1" ht="37.8" customHeight="1">
      <c r="A309" s="40"/>
      <c r="B309" s="41"/>
      <c r="C309" s="206" t="s">
        <v>441</v>
      </c>
      <c r="D309" s="206" t="s">
        <v>122</v>
      </c>
      <c r="E309" s="207" t="s">
        <v>442</v>
      </c>
      <c r="F309" s="208" t="s">
        <v>443</v>
      </c>
      <c r="G309" s="209" t="s">
        <v>172</v>
      </c>
      <c r="H309" s="210">
        <v>2.75</v>
      </c>
      <c r="I309" s="211"/>
      <c r="J309" s="212">
        <f>ROUND(I309*H309,2)</f>
        <v>0</v>
      </c>
      <c r="K309" s="208" t="s">
        <v>209</v>
      </c>
      <c r="L309" s="46"/>
      <c r="M309" s="213" t="s">
        <v>19</v>
      </c>
      <c r="N309" s="214" t="s">
        <v>45</v>
      </c>
      <c r="O309" s="86"/>
      <c r="P309" s="215">
        <f>O309*H309</f>
        <v>0</v>
      </c>
      <c r="Q309" s="215">
        <v>0</v>
      </c>
      <c r="R309" s="215">
        <f>Q309*H309</f>
        <v>0</v>
      </c>
      <c r="S309" s="215">
        <v>1.95</v>
      </c>
      <c r="T309" s="216">
        <f>S309*H309</f>
        <v>5.3624999999999998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150</v>
      </c>
      <c r="AT309" s="217" t="s">
        <v>122</v>
      </c>
      <c r="AU309" s="217" t="s">
        <v>84</v>
      </c>
      <c r="AY309" s="19" t="s">
        <v>119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82</v>
      </c>
      <c r="BK309" s="218">
        <f>ROUND(I309*H309,2)</f>
        <v>0</v>
      </c>
      <c r="BL309" s="19" t="s">
        <v>150</v>
      </c>
      <c r="BM309" s="217" t="s">
        <v>444</v>
      </c>
    </row>
    <row r="310" s="2" customFormat="1">
      <c r="A310" s="40"/>
      <c r="B310" s="41"/>
      <c r="C310" s="42"/>
      <c r="D310" s="249" t="s">
        <v>211</v>
      </c>
      <c r="E310" s="42"/>
      <c r="F310" s="250" t="s">
        <v>445</v>
      </c>
      <c r="G310" s="42"/>
      <c r="H310" s="42"/>
      <c r="I310" s="242"/>
      <c r="J310" s="42"/>
      <c r="K310" s="42"/>
      <c r="L310" s="46"/>
      <c r="M310" s="243"/>
      <c r="N310" s="244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211</v>
      </c>
      <c r="AU310" s="19" t="s">
        <v>84</v>
      </c>
    </row>
    <row r="311" s="13" customFormat="1">
      <c r="A311" s="13"/>
      <c r="B311" s="219"/>
      <c r="C311" s="220"/>
      <c r="D311" s="221" t="s">
        <v>128</v>
      </c>
      <c r="E311" s="222" t="s">
        <v>19</v>
      </c>
      <c r="F311" s="223" t="s">
        <v>416</v>
      </c>
      <c r="G311" s="220"/>
      <c r="H311" s="222" t="s">
        <v>19</v>
      </c>
      <c r="I311" s="224"/>
      <c r="J311" s="220"/>
      <c r="K311" s="220"/>
      <c r="L311" s="225"/>
      <c r="M311" s="226"/>
      <c r="N311" s="227"/>
      <c r="O311" s="227"/>
      <c r="P311" s="227"/>
      <c r="Q311" s="227"/>
      <c r="R311" s="227"/>
      <c r="S311" s="227"/>
      <c r="T311" s="22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29" t="s">
        <v>128</v>
      </c>
      <c r="AU311" s="229" t="s">
        <v>84</v>
      </c>
      <c r="AV311" s="13" t="s">
        <v>82</v>
      </c>
      <c r="AW311" s="13" t="s">
        <v>35</v>
      </c>
      <c r="AX311" s="13" t="s">
        <v>74</v>
      </c>
      <c r="AY311" s="229" t="s">
        <v>119</v>
      </c>
    </row>
    <row r="312" s="13" customFormat="1">
      <c r="A312" s="13"/>
      <c r="B312" s="219"/>
      <c r="C312" s="220"/>
      <c r="D312" s="221" t="s">
        <v>128</v>
      </c>
      <c r="E312" s="222" t="s">
        <v>19</v>
      </c>
      <c r="F312" s="223" t="s">
        <v>417</v>
      </c>
      <c r="G312" s="220"/>
      <c r="H312" s="222" t="s">
        <v>19</v>
      </c>
      <c r="I312" s="224"/>
      <c r="J312" s="220"/>
      <c r="K312" s="220"/>
      <c r="L312" s="225"/>
      <c r="M312" s="226"/>
      <c r="N312" s="227"/>
      <c r="O312" s="227"/>
      <c r="P312" s="227"/>
      <c r="Q312" s="227"/>
      <c r="R312" s="227"/>
      <c r="S312" s="227"/>
      <c r="T312" s="228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29" t="s">
        <v>128</v>
      </c>
      <c r="AU312" s="229" t="s">
        <v>84</v>
      </c>
      <c r="AV312" s="13" t="s">
        <v>82</v>
      </c>
      <c r="AW312" s="13" t="s">
        <v>35</v>
      </c>
      <c r="AX312" s="13" t="s">
        <v>74</v>
      </c>
      <c r="AY312" s="229" t="s">
        <v>119</v>
      </c>
    </row>
    <row r="313" s="13" customFormat="1">
      <c r="A313" s="13"/>
      <c r="B313" s="219"/>
      <c r="C313" s="220"/>
      <c r="D313" s="221" t="s">
        <v>128</v>
      </c>
      <c r="E313" s="222" t="s">
        <v>19</v>
      </c>
      <c r="F313" s="223" t="s">
        <v>446</v>
      </c>
      <c r="G313" s="220"/>
      <c r="H313" s="222" t="s">
        <v>19</v>
      </c>
      <c r="I313" s="224"/>
      <c r="J313" s="220"/>
      <c r="K313" s="220"/>
      <c r="L313" s="225"/>
      <c r="M313" s="226"/>
      <c r="N313" s="227"/>
      <c r="O313" s="227"/>
      <c r="P313" s="227"/>
      <c r="Q313" s="227"/>
      <c r="R313" s="227"/>
      <c r="S313" s="227"/>
      <c r="T313" s="22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29" t="s">
        <v>128</v>
      </c>
      <c r="AU313" s="229" t="s">
        <v>84</v>
      </c>
      <c r="AV313" s="13" t="s">
        <v>82</v>
      </c>
      <c r="AW313" s="13" t="s">
        <v>35</v>
      </c>
      <c r="AX313" s="13" t="s">
        <v>74</v>
      </c>
      <c r="AY313" s="229" t="s">
        <v>119</v>
      </c>
    </row>
    <row r="314" s="14" customFormat="1">
      <c r="A314" s="14"/>
      <c r="B314" s="230"/>
      <c r="C314" s="231"/>
      <c r="D314" s="221" t="s">
        <v>128</v>
      </c>
      <c r="E314" s="232" t="s">
        <v>19</v>
      </c>
      <c r="F314" s="233" t="s">
        <v>447</v>
      </c>
      <c r="G314" s="231"/>
      <c r="H314" s="234">
        <v>2.706</v>
      </c>
      <c r="I314" s="235"/>
      <c r="J314" s="231"/>
      <c r="K314" s="231"/>
      <c r="L314" s="236"/>
      <c r="M314" s="237"/>
      <c r="N314" s="238"/>
      <c r="O314" s="238"/>
      <c r="P314" s="238"/>
      <c r="Q314" s="238"/>
      <c r="R314" s="238"/>
      <c r="S314" s="238"/>
      <c r="T314" s="23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0" t="s">
        <v>128</v>
      </c>
      <c r="AU314" s="240" t="s">
        <v>84</v>
      </c>
      <c r="AV314" s="14" t="s">
        <v>84</v>
      </c>
      <c r="AW314" s="14" t="s">
        <v>35</v>
      </c>
      <c r="AX314" s="14" t="s">
        <v>74</v>
      </c>
      <c r="AY314" s="240" t="s">
        <v>119</v>
      </c>
    </row>
    <row r="315" s="16" customFormat="1">
      <c r="A315" s="16"/>
      <c r="B315" s="262"/>
      <c r="C315" s="263"/>
      <c r="D315" s="221" t="s">
        <v>128</v>
      </c>
      <c r="E315" s="264" t="s">
        <v>19</v>
      </c>
      <c r="F315" s="265" t="s">
        <v>245</v>
      </c>
      <c r="G315" s="263"/>
      <c r="H315" s="266">
        <v>2.706</v>
      </c>
      <c r="I315" s="267"/>
      <c r="J315" s="263"/>
      <c r="K315" s="263"/>
      <c r="L315" s="268"/>
      <c r="M315" s="269"/>
      <c r="N315" s="270"/>
      <c r="O315" s="270"/>
      <c r="P315" s="270"/>
      <c r="Q315" s="270"/>
      <c r="R315" s="270"/>
      <c r="S315" s="270"/>
      <c r="T315" s="271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72" t="s">
        <v>128</v>
      </c>
      <c r="AU315" s="272" t="s">
        <v>84</v>
      </c>
      <c r="AV315" s="16" t="s">
        <v>141</v>
      </c>
      <c r="AW315" s="16" t="s">
        <v>35</v>
      </c>
      <c r="AX315" s="16" t="s">
        <v>74</v>
      </c>
      <c r="AY315" s="272" t="s">
        <v>119</v>
      </c>
    </row>
    <row r="316" s="14" customFormat="1">
      <c r="A316" s="14"/>
      <c r="B316" s="230"/>
      <c r="C316" s="231"/>
      <c r="D316" s="221" t="s">
        <v>128</v>
      </c>
      <c r="E316" s="232" t="s">
        <v>19</v>
      </c>
      <c r="F316" s="233" t="s">
        <v>448</v>
      </c>
      <c r="G316" s="231"/>
      <c r="H316" s="234">
        <v>0.043999999999999997</v>
      </c>
      <c r="I316" s="235"/>
      <c r="J316" s="231"/>
      <c r="K316" s="231"/>
      <c r="L316" s="236"/>
      <c r="M316" s="237"/>
      <c r="N316" s="238"/>
      <c r="O316" s="238"/>
      <c r="P316" s="238"/>
      <c r="Q316" s="238"/>
      <c r="R316" s="238"/>
      <c r="S316" s="238"/>
      <c r="T316" s="23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0" t="s">
        <v>128</v>
      </c>
      <c r="AU316" s="240" t="s">
        <v>84</v>
      </c>
      <c r="AV316" s="14" t="s">
        <v>84</v>
      </c>
      <c r="AW316" s="14" t="s">
        <v>35</v>
      </c>
      <c r="AX316" s="14" t="s">
        <v>74</v>
      </c>
      <c r="AY316" s="240" t="s">
        <v>119</v>
      </c>
    </row>
    <row r="317" s="15" customFormat="1">
      <c r="A317" s="15"/>
      <c r="B317" s="251"/>
      <c r="C317" s="252"/>
      <c r="D317" s="221" t="s">
        <v>128</v>
      </c>
      <c r="E317" s="253" t="s">
        <v>19</v>
      </c>
      <c r="F317" s="254" t="s">
        <v>220</v>
      </c>
      <c r="G317" s="252"/>
      <c r="H317" s="255">
        <v>2.75</v>
      </c>
      <c r="I317" s="256"/>
      <c r="J317" s="252"/>
      <c r="K317" s="252"/>
      <c r="L317" s="257"/>
      <c r="M317" s="258"/>
      <c r="N317" s="259"/>
      <c r="O317" s="259"/>
      <c r="P317" s="259"/>
      <c r="Q317" s="259"/>
      <c r="R317" s="259"/>
      <c r="S317" s="259"/>
      <c r="T317" s="260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1" t="s">
        <v>128</v>
      </c>
      <c r="AU317" s="261" t="s">
        <v>84</v>
      </c>
      <c r="AV317" s="15" t="s">
        <v>150</v>
      </c>
      <c r="AW317" s="15" t="s">
        <v>35</v>
      </c>
      <c r="AX317" s="15" t="s">
        <v>82</v>
      </c>
      <c r="AY317" s="261" t="s">
        <v>119</v>
      </c>
    </row>
    <row r="318" s="2" customFormat="1" ht="24.15" customHeight="1">
      <c r="A318" s="40"/>
      <c r="B318" s="41"/>
      <c r="C318" s="206" t="s">
        <v>372</v>
      </c>
      <c r="D318" s="206" t="s">
        <v>122</v>
      </c>
      <c r="E318" s="207" t="s">
        <v>449</v>
      </c>
      <c r="F318" s="208" t="s">
        <v>450</v>
      </c>
      <c r="G318" s="209" t="s">
        <v>176</v>
      </c>
      <c r="H318" s="210">
        <v>8</v>
      </c>
      <c r="I318" s="211"/>
      <c r="J318" s="212">
        <f>ROUND(I318*H318,2)</f>
        <v>0</v>
      </c>
      <c r="K318" s="208" t="s">
        <v>209</v>
      </c>
      <c r="L318" s="46"/>
      <c r="M318" s="213" t="s">
        <v>19</v>
      </c>
      <c r="N318" s="214" t="s">
        <v>45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0.055</v>
      </c>
      <c r="T318" s="216">
        <f>S318*H318</f>
        <v>0.44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150</v>
      </c>
      <c r="AT318" s="217" t="s">
        <v>122</v>
      </c>
      <c r="AU318" s="217" t="s">
        <v>84</v>
      </c>
      <c r="AY318" s="19" t="s">
        <v>119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150</v>
      </c>
      <c r="BM318" s="217" t="s">
        <v>451</v>
      </c>
    </row>
    <row r="319" s="2" customFormat="1">
      <c r="A319" s="40"/>
      <c r="B319" s="41"/>
      <c r="C319" s="42"/>
      <c r="D319" s="249" t="s">
        <v>211</v>
      </c>
      <c r="E319" s="42"/>
      <c r="F319" s="250" t="s">
        <v>452</v>
      </c>
      <c r="G319" s="42"/>
      <c r="H319" s="42"/>
      <c r="I319" s="242"/>
      <c r="J319" s="42"/>
      <c r="K319" s="42"/>
      <c r="L319" s="46"/>
      <c r="M319" s="243"/>
      <c r="N319" s="244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211</v>
      </c>
      <c r="AU319" s="19" t="s">
        <v>84</v>
      </c>
    </row>
    <row r="320" s="13" customFormat="1">
      <c r="A320" s="13"/>
      <c r="B320" s="219"/>
      <c r="C320" s="220"/>
      <c r="D320" s="221" t="s">
        <v>128</v>
      </c>
      <c r="E320" s="222" t="s">
        <v>19</v>
      </c>
      <c r="F320" s="223" t="s">
        <v>416</v>
      </c>
      <c r="G320" s="220"/>
      <c r="H320" s="222" t="s">
        <v>19</v>
      </c>
      <c r="I320" s="224"/>
      <c r="J320" s="220"/>
      <c r="K320" s="220"/>
      <c r="L320" s="225"/>
      <c r="M320" s="226"/>
      <c r="N320" s="227"/>
      <c r="O320" s="227"/>
      <c r="P320" s="227"/>
      <c r="Q320" s="227"/>
      <c r="R320" s="227"/>
      <c r="S320" s="227"/>
      <c r="T320" s="22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29" t="s">
        <v>128</v>
      </c>
      <c r="AU320" s="229" t="s">
        <v>84</v>
      </c>
      <c r="AV320" s="13" t="s">
        <v>82</v>
      </c>
      <c r="AW320" s="13" t="s">
        <v>35</v>
      </c>
      <c r="AX320" s="13" t="s">
        <v>74</v>
      </c>
      <c r="AY320" s="229" t="s">
        <v>119</v>
      </c>
    </row>
    <row r="321" s="14" customFormat="1">
      <c r="A321" s="14"/>
      <c r="B321" s="230"/>
      <c r="C321" s="231"/>
      <c r="D321" s="221" t="s">
        <v>128</v>
      </c>
      <c r="E321" s="232" t="s">
        <v>19</v>
      </c>
      <c r="F321" s="233" t="s">
        <v>453</v>
      </c>
      <c r="G321" s="231"/>
      <c r="H321" s="234">
        <v>4</v>
      </c>
      <c r="I321" s="235"/>
      <c r="J321" s="231"/>
      <c r="K321" s="231"/>
      <c r="L321" s="236"/>
      <c r="M321" s="237"/>
      <c r="N321" s="238"/>
      <c r="O321" s="238"/>
      <c r="P321" s="238"/>
      <c r="Q321" s="238"/>
      <c r="R321" s="238"/>
      <c r="S321" s="238"/>
      <c r="T321" s="23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0" t="s">
        <v>128</v>
      </c>
      <c r="AU321" s="240" t="s">
        <v>84</v>
      </c>
      <c r="AV321" s="14" t="s">
        <v>84</v>
      </c>
      <c r="AW321" s="14" t="s">
        <v>35</v>
      </c>
      <c r="AX321" s="14" t="s">
        <v>74</v>
      </c>
      <c r="AY321" s="240" t="s">
        <v>119</v>
      </c>
    </row>
    <row r="322" s="14" customFormat="1">
      <c r="A322" s="14"/>
      <c r="B322" s="230"/>
      <c r="C322" s="231"/>
      <c r="D322" s="221" t="s">
        <v>128</v>
      </c>
      <c r="E322" s="232" t="s">
        <v>19</v>
      </c>
      <c r="F322" s="233" t="s">
        <v>453</v>
      </c>
      <c r="G322" s="231"/>
      <c r="H322" s="234">
        <v>4</v>
      </c>
      <c r="I322" s="235"/>
      <c r="J322" s="231"/>
      <c r="K322" s="231"/>
      <c r="L322" s="236"/>
      <c r="M322" s="237"/>
      <c r="N322" s="238"/>
      <c r="O322" s="238"/>
      <c r="P322" s="238"/>
      <c r="Q322" s="238"/>
      <c r="R322" s="238"/>
      <c r="S322" s="238"/>
      <c r="T322" s="23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0" t="s">
        <v>128</v>
      </c>
      <c r="AU322" s="240" t="s">
        <v>84</v>
      </c>
      <c r="AV322" s="14" t="s">
        <v>84</v>
      </c>
      <c r="AW322" s="14" t="s">
        <v>35</v>
      </c>
      <c r="AX322" s="14" t="s">
        <v>74</v>
      </c>
      <c r="AY322" s="240" t="s">
        <v>119</v>
      </c>
    </row>
    <row r="323" s="15" customFormat="1">
      <c r="A323" s="15"/>
      <c r="B323" s="251"/>
      <c r="C323" s="252"/>
      <c r="D323" s="221" t="s">
        <v>128</v>
      </c>
      <c r="E323" s="253" t="s">
        <v>19</v>
      </c>
      <c r="F323" s="254" t="s">
        <v>220</v>
      </c>
      <c r="G323" s="252"/>
      <c r="H323" s="255">
        <v>8</v>
      </c>
      <c r="I323" s="256"/>
      <c r="J323" s="252"/>
      <c r="K323" s="252"/>
      <c r="L323" s="257"/>
      <c r="M323" s="258"/>
      <c r="N323" s="259"/>
      <c r="O323" s="259"/>
      <c r="P323" s="259"/>
      <c r="Q323" s="259"/>
      <c r="R323" s="259"/>
      <c r="S323" s="259"/>
      <c r="T323" s="260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1" t="s">
        <v>128</v>
      </c>
      <c r="AU323" s="261" t="s">
        <v>84</v>
      </c>
      <c r="AV323" s="15" t="s">
        <v>150</v>
      </c>
      <c r="AW323" s="15" t="s">
        <v>35</v>
      </c>
      <c r="AX323" s="15" t="s">
        <v>82</v>
      </c>
      <c r="AY323" s="261" t="s">
        <v>119</v>
      </c>
    </row>
    <row r="324" s="2" customFormat="1" ht="24.15" customHeight="1">
      <c r="A324" s="40"/>
      <c r="B324" s="41"/>
      <c r="C324" s="206" t="s">
        <v>454</v>
      </c>
      <c r="D324" s="206" t="s">
        <v>122</v>
      </c>
      <c r="E324" s="207" t="s">
        <v>455</v>
      </c>
      <c r="F324" s="208" t="s">
        <v>456</v>
      </c>
      <c r="G324" s="209" t="s">
        <v>172</v>
      </c>
      <c r="H324" s="210">
        <v>0.80000000000000004</v>
      </c>
      <c r="I324" s="211"/>
      <c r="J324" s="212">
        <f>ROUND(I324*H324,2)</f>
        <v>0</v>
      </c>
      <c r="K324" s="208" t="s">
        <v>209</v>
      </c>
      <c r="L324" s="46"/>
      <c r="M324" s="213" t="s">
        <v>19</v>
      </c>
      <c r="N324" s="214" t="s">
        <v>45</v>
      </c>
      <c r="O324" s="86"/>
      <c r="P324" s="215">
        <f>O324*H324</f>
        <v>0</v>
      </c>
      <c r="Q324" s="215">
        <v>0</v>
      </c>
      <c r="R324" s="215">
        <f>Q324*H324</f>
        <v>0</v>
      </c>
      <c r="S324" s="215">
        <v>2.2000000000000002</v>
      </c>
      <c r="T324" s="216">
        <f>S324*H324</f>
        <v>1.7600000000000002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150</v>
      </c>
      <c r="AT324" s="217" t="s">
        <v>122</v>
      </c>
      <c r="AU324" s="217" t="s">
        <v>84</v>
      </c>
      <c r="AY324" s="19" t="s">
        <v>119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82</v>
      </c>
      <c r="BK324" s="218">
        <f>ROUND(I324*H324,2)</f>
        <v>0</v>
      </c>
      <c r="BL324" s="19" t="s">
        <v>150</v>
      </c>
      <c r="BM324" s="217" t="s">
        <v>457</v>
      </c>
    </row>
    <row r="325" s="2" customFormat="1">
      <c r="A325" s="40"/>
      <c r="B325" s="41"/>
      <c r="C325" s="42"/>
      <c r="D325" s="249" t="s">
        <v>211</v>
      </c>
      <c r="E325" s="42"/>
      <c r="F325" s="250" t="s">
        <v>458</v>
      </c>
      <c r="G325" s="42"/>
      <c r="H325" s="42"/>
      <c r="I325" s="242"/>
      <c r="J325" s="42"/>
      <c r="K325" s="42"/>
      <c r="L325" s="46"/>
      <c r="M325" s="243"/>
      <c r="N325" s="244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211</v>
      </c>
      <c r="AU325" s="19" t="s">
        <v>84</v>
      </c>
    </row>
    <row r="326" s="13" customFormat="1">
      <c r="A326" s="13"/>
      <c r="B326" s="219"/>
      <c r="C326" s="220"/>
      <c r="D326" s="221" t="s">
        <v>128</v>
      </c>
      <c r="E326" s="222" t="s">
        <v>19</v>
      </c>
      <c r="F326" s="223" t="s">
        <v>324</v>
      </c>
      <c r="G326" s="220"/>
      <c r="H326" s="222" t="s">
        <v>19</v>
      </c>
      <c r="I326" s="224"/>
      <c r="J326" s="220"/>
      <c r="K326" s="220"/>
      <c r="L326" s="225"/>
      <c r="M326" s="226"/>
      <c r="N326" s="227"/>
      <c r="O326" s="227"/>
      <c r="P326" s="227"/>
      <c r="Q326" s="227"/>
      <c r="R326" s="227"/>
      <c r="S326" s="227"/>
      <c r="T326" s="22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29" t="s">
        <v>128</v>
      </c>
      <c r="AU326" s="229" t="s">
        <v>84</v>
      </c>
      <c r="AV326" s="13" t="s">
        <v>82</v>
      </c>
      <c r="AW326" s="13" t="s">
        <v>35</v>
      </c>
      <c r="AX326" s="13" t="s">
        <v>74</v>
      </c>
      <c r="AY326" s="229" t="s">
        <v>119</v>
      </c>
    </row>
    <row r="327" s="14" customFormat="1">
      <c r="A327" s="14"/>
      <c r="B327" s="230"/>
      <c r="C327" s="231"/>
      <c r="D327" s="221" t="s">
        <v>128</v>
      </c>
      <c r="E327" s="232" t="s">
        <v>19</v>
      </c>
      <c r="F327" s="233" t="s">
        <v>459</v>
      </c>
      <c r="G327" s="231"/>
      <c r="H327" s="234">
        <v>0.75600000000000001</v>
      </c>
      <c r="I327" s="235"/>
      <c r="J327" s="231"/>
      <c r="K327" s="231"/>
      <c r="L327" s="236"/>
      <c r="M327" s="237"/>
      <c r="N327" s="238"/>
      <c r="O327" s="238"/>
      <c r="P327" s="238"/>
      <c r="Q327" s="238"/>
      <c r="R327" s="238"/>
      <c r="S327" s="238"/>
      <c r="T327" s="239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0" t="s">
        <v>128</v>
      </c>
      <c r="AU327" s="240" t="s">
        <v>84</v>
      </c>
      <c r="AV327" s="14" t="s">
        <v>84</v>
      </c>
      <c r="AW327" s="14" t="s">
        <v>35</v>
      </c>
      <c r="AX327" s="14" t="s">
        <v>74</v>
      </c>
      <c r="AY327" s="240" t="s">
        <v>119</v>
      </c>
    </row>
    <row r="328" s="14" customFormat="1">
      <c r="A328" s="14"/>
      <c r="B328" s="230"/>
      <c r="C328" s="231"/>
      <c r="D328" s="221" t="s">
        <v>128</v>
      </c>
      <c r="E328" s="232" t="s">
        <v>19</v>
      </c>
      <c r="F328" s="233" t="s">
        <v>460</v>
      </c>
      <c r="G328" s="231"/>
      <c r="H328" s="234">
        <v>0.019</v>
      </c>
      <c r="I328" s="235"/>
      <c r="J328" s="231"/>
      <c r="K328" s="231"/>
      <c r="L328" s="236"/>
      <c r="M328" s="237"/>
      <c r="N328" s="238"/>
      <c r="O328" s="238"/>
      <c r="P328" s="238"/>
      <c r="Q328" s="238"/>
      <c r="R328" s="238"/>
      <c r="S328" s="238"/>
      <c r="T328" s="23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0" t="s">
        <v>128</v>
      </c>
      <c r="AU328" s="240" t="s">
        <v>84</v>
      </c>
      <c r="AV328" s="14" t="s">
        <v>84</v>
      </c>
      <c r="AW328" s="14" t="s">
        <v>35</v>
      </c>
      <c r="AX328" s="14" t="s">
        <v>74</v>
      </c>
      <c r="AY328" s="240" t="s">
        <v>119</v>
      </c>
    </row>
    <row r="329" s="16" customFormat="1">
      <c r="A329" s="16"/>
      <c r="B329" s="262"/>
      <c r="C329" s="263"/>
      <c r="D329" s="221" t="s">
        <v>128</v>
      </c>
      <c r="E329" s="264" t="s">
        <v>19</v>
      </c>
      <c r="F329" s="265" t="s">
        <v>245</v>
      </c>
      <c r="G329" s="263"/>
      <c r="H329" s="266">
        <v>0.77500000000000002</v>
      </c>
      <c r="I329" s="267"/>
      <c r="J329" s="263"/>
      <c r="K329" s="263"/>
      <c r="L329" s="268"/>
      <c r="M329" s="269"/>
      <c r="N329" s="270"/>
      <c r="O329" s="270"/>
      <c r="P329" s="270"/>
      <c r="Q329" s="270"/>
      <c r="R329" s="270"/>
      <c r="S329" s="270"/>
      <c r="T329" s="271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T329" s="272" t="s">
        <v>128</v>
      </c>
      <c r="AU329" s="272" t="s">
        <v>84</v>
      </c>
      <c r="AV329" s="16" t="s">
        <v>141</v>
      </c>
      <c r="AW329" s="16" t="s">
        <v>35</v>
      </c>
      <c r="AX329" s="16" t="s">
        <v>74</v>
      </c>
      <c r="AY329" s="272" t="s">
        <v>119</v>
      </c>
    </row>
    <row r="330" s="14" customFormat="1">
      <c r="A330" s="14"/>
      <c r="B330" s="230"/>
      <c r="C330" s="231"/>
      <c r="D330" s="221" t="s">
        <v>128</v>
      </c>
      <c r="E330" s="232" t="s">
        <v>19</v>
      </c>
      <c r="F330" s="233" t="s">
        <v>461</v>
      </c>
      <c r="G330" s="231"/>
      <c r="H330" s="234">
        <v>0.025000000000000001</v>
      </c>
      <c r="I330" s="235"/>
      <c r="J330" s="231"/>
      <c r="K330" s="231"/>
      <c r="L330" s="236"/>
      <c r="M330" s="237"/>
      <c r="N330" s="238"/>
      <c r="O330" s="238"/>
      <c r="P330" s="238"/>
      <c r="Q330" s="238"/>
      <c r="R330" s="238"/>
      <c r="S330" s="238"/>
      <c r="T330" s="23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0" t="s">
        <v>128</v>
      </c>
      <c r="AU330" s="240" t="s">
        <v>84</v>
      </c>
      <c r="AV330" s="14" t="s">
        <v>84</v>
      </c>
      <c r="AW330" s="14" t="s">
        <v>35</v>
      </c>
      <c r="AX330" s="14" t="s">
        <v>74</v>
      </c>
      <c r="AY330" s="240" t="s">
        <v>119</v>
      </c>
    </row>
    <row r="331" s="15" customFormat="1">
      <c r="A331" s="15"/>
      <c r="B331" s="251"/>
      <c r="C331" s="252"/>
      <c r="D331" s="221" t="s">
        <v>128</v>
      </c>
      <c r="E331" s="253" t="s">
        <v>19</v>
      </c>
      <c r="F331" s="254" t="s">
        <v>220</v>
      </c>
      <c r="G331" s="252"/>
      <c r="H331" s="255">
        <v>0.80000000000000004</v>
      </c>
      <c r="I331" s="256"/>
      <c r="J331" s="252"/>
      <c r="K331" s="252"/>
      <c r="L331" s="257"/>
      <c r="M331" s="258"/>
      <c r="N331" s="259"/>
      <c r="O331" s="259"/>
      <c r="P331" s="259"/>
      <c r="Q331" s="259"/>
      <c r="R331" s="259"/>
      <c r="S331" s="259"/>
      <c r="T331" s="260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1" t="s">
        <v>128</v>
      </c>
      <c r="AU331" s="261" t="s">
        <v>84</v>
      </c>
      <c r="AV331" s="15" t="s">
        <v>150</v>
      </c>
      <c r="AW331" s="15" t="s">
        <v>35</v>
      </c>
      <c r="AX331" s="15" t="s">
        <v>82</v>
      </c>
      <c r="AY331" s="261" t="s">
        <v>119</v>
      </c>
    </row>
    <row r="332" s="2" customFormat="1" ht="24.15" customHeight="1">
      <c r="A332" s="40"/>
      <c r="B332" s="41"/>
      <c r="C332" s="206" t="s">
        <v>177</v>
      </c>
      <c r="D332" s="206" t="s">
        <v>122</v>
      </c>
      <c r="E332" s="207" t="s">
        <v>462</v>
      </c>
      <c r="F332" s="208" t="s">
        <v>463</v>
      </c>
      <c r="G332" s="209" t="s">
        <v>172</v>
      </c>
      <c r="H332" s="210">
        <v>14.300000000000001</v>
      </c>
      <c r="I332" s="211"/>
      <c r="J332" s="212">
        <f>ROUND(I332*H332,2)</f>
        <v>0</v>
      </c>
      <c r="K332" s="208" t="s">
        <v>209</v>
      </c>
      <c r="L332" s="46"/>
      <c r="M332" s="213" t="s">
        <v>19</v>
      </c>
      <c r="N332" s="214" t="s">
        <v>45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2.2000000000000002</v>
      </c>
      <c r="T332" s="216">
        <f>S332*H332</f>
        <v>31.460000000000004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150</v>
      </c>
      <c r="AT332" s="217" t="s">
        <v>122</v>
      </c>
      <c r="AU332" s="217" t="s">
        <v>84</v>
      </c>
      <c r="AY332" s="19" t="s">
        <v>119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82</v>
      </c>
      <c r="BK332" s="218">
        <f>ROUND(I332*H332,2)</f>
        <v>0</v>
      </c>
      <c r="BL332" s="19" t="s">
        <v>150</v>
      </c>
      <c r="BM332" s="217" t="s">
        <v>464</v>
      </c>
    </row>
    <row r="333" s="2" customFormat="1">
      <c r="A333" s="40"/>
      <c r="B333" s="41"/>
      <c r="C333" s="42"/>
      <c r="D333" s="249" t="s">
        <v>211</v>
      </c>
      <c r="E333" s="42"/>
      <c r="F333" s="250" t="s">
        <v>465</v>
      </c>
      <c r="G333" s="42"/>
      <c r="H333" s="42"/>
      <c r="I333" s="242"/>
      <c r="J333" s="42"/>
      <c r="K333" s="42"/>
      <c r="L333" s="46"/>
      <c r="M333" s="243"/>
      <c r="N333" s="244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211</v>
      </c>
      <c r="AU333" s="19" t="s">
        <v>84</v>
      </c>
    </row>
    <row r="334" s="13" customFormat="1">
      <c r="A334" s="13"/>
      <c r="B334" s="219"/>
      <c r="C334" s="220"/>
      <c r="D334" s="221" t="s">
        <v>128</v>
      </c>
      <c r="E334" s="222" t="s">
        <v>19</v>
      </c>
      <c r="F334" s="223" t="s">
        <v>466</v>
      </c>
      <c r="G334" s="220"/>
      <c r="H334" s="222" t="s">
        <v>19</v>
      </c>
      <c r="I334" s="224"/>
      <c r="J334" s="220"/>
      <c r="K334" s="220"/>
      <c r="L334" s="225"/>
      <c r="M334" s="226"/>
      <c r="N334" s="227"/>
      <c r="O334" s="227"/>
      <c r="P334" s="227"/>
      <c r="Q334" s="227"/>
      <c r="R334" s="227"/>
      <c r="S334" s="227"/>
      <c r="T334" s="22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29" t="s">
        <v>128</v>
      </c>
      <c r="AU334" s="229" t="s">
        <v>84</v>
      </c>
      <c r="AV334" s="13" t="s">
        <v>82</v>
      </c>
      <c r="AW334" s="13" t="s">
        <v>35</v>
      </c>
      <c r="AX334" s="13" t="s">
        <v>74</v>
      </c>
      <c r="AY334" s="229" t="s">
        <v>119</v>
      </c>
    </row>
    <row r="335" s="14" customFormat="1">
      <c r="A335" s="14"/>
      <c r="B335" s="230"/>
      <c r="C335" s="231"/>
      <c r="D335" s="221" t="s">
        <v>128</v>
      </c>
      <c r="E335" s="232" t="s">
        <v>19</v>
      </c>
      <c r="F335" s="233" t="s">
        <v>467</v>
      </c>
      <c r="G335" s="231"/>
      <c r="H335" s="234">
        <v>2.028</v>
      </c>
      <c r="I335" s="235"/>
      <c r="J335" s="231"/>
      <c r="K335" s="231"/>
      <c r="L335" s="236"/>
      <c r="M335" s="237"/>
      <c r="N335" s="238"/>
      <c r="O335" s="238"/>
      <c r="P335" s="238"/>
      <c r="Q335" s="238"/>
      <c r="R335" s="238"/>
      <c r="S335" s="238"/>
      <c r="T335" s="239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0" t="s">
        <v>128</v>
      </c>
      <c r="AU335" s="240" t="s">
        <v>84</v>
      </c>
      <c r="AV335" s="14" t="s">
        <v>84</v>
      </c>
      <c r="AW335" s="14" t="s">
        <v>35</v>
      </c>
      <c r="AX335" s="14" t="s">
        <v>74</v>
      </c>
      <c r="AY335" s="240" t="s">
        <v>119</v>
      </c>
    </row>
    <row r="336" s="14" customFormat="1">
      <c r="A336" s="14"/>
      <c r="B336" s="230"/>
      <c r="C336" s="231"/>
      <c r="D336" s="221" t="s">
        <v>128</v>
      </c>
      <c r="E336" s="232" t="s">
        <v>19</v>
      </c>
      <c r="F336" s="233" t="s">
        <v>468</v>
      </c>
      <c r="G336" s="231"/>
      <c r="H336" s="234">
        <v>1.05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0" t="s">
        <v>128</v>
      </c>
      <c r="AU336" s="240" t="s">
        <v>84</v>
      </c>
      <c r="AV336" s="14" t="s">
        <v>84</v>
      </c>
      <c r="AW336" s="14" t="s">
        <v>35</v>
      </c>
      <c r="AX336" s="14" t="s">
        <v>74</v>
      </c>
      <c r="AY336" s="240" t="s">
        <v>119</v>
      </c>
    </row>
    <row r="337" s="14" customFormat="1">
      <c r="A337" s="14"/>
      <c r="B337" s="230"/>
      <c r="C337" s="231"/>
      <c r="D337" s="221" t="s">
        <v>128</v>
      </c>
      <c r="E337" s="232" t="s">
        <v>19</v>
      </c>
      <c r="F337" s="233" t="s">
        <v>469</v>
      </c>
      <c r="G337" s="231"/>
      <c r="H337" s="234">
        <v>0.16500000000000001</v>
      </c>
      <c r="I337" s="235"/>
      <c r="J337" s="231"/>
      <c r="K337" s="231"/>
      <c r="L337" s="236"/>
      <c r="M337" s="237"/>
      <c r="N337" s="238"/>
      <c r="O337" s="238"/>
      <c r="P337" s="238"/>
      <c r="Q337" s="238"/>
      <c r="R337" s="238"/>
      <c r="S337" s="238"/>
      <c r="T337" s="23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0" t="s">
        <v>128</v>
      </c>
      <c r="AU337" s="240" t="s">
        <v>84</v>
      </c>
      <c r="AV337" s="14" t="s">
        <v>84</v>
      </c>
      <c r="AW337" s="14" t="s">
        <v>35</v>
      </c>
      <c r="AX337" s="14" t="s">
        <v>74</v>
      </c>
      <c r="AY337" s="240" t="s">
        <v>119</v>
      </c>
    </row>
    <row r="338" s="14" customFormat="1">
      <c r="A338" s="14"/>
      <c r="B338" s="230"/>
      <c r="C338" s="231"/>
      <c r="D338" s="221" t="s">
        <v>128</v>
      </c>
      <c r="E338" s="232" t="s">
        <v>19</v>
      </c>
      <c r="F338" s="233" t="s">
        <v>470</v>
      </c>
      <c r="G338" s="231"/>
      <c r="H338" s="234">
        <v>0.16500000000000001</v>
      </c>
      <c r="I338" s="235"/>
      <c r="J338" s="231"/>
      <c r="K338" s="231"/>
      <c r="L338" s="236"/>
      <c r="M338" s="237"/>
      <c r="N338" s="238"/>
      <c r="O338" s="238"/>
      <c r="P338" s="238"/>
      <c r="Q338" s="238"/>
      <c r="R338" s="238"/>
      <c r="S338" s="238"/>
      <c r="T338" s="239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0" t="s">
        <v>128</v>
      </c>
      <c r="AU338" s="240" t="s">
        <v>84</v>
      </c>
      <c r="AV338" s="14" t="s">
        <v>84</v>
      </c>
      <c r="AW338" s="14" t="s">
        <v>35</v>
      </c>
      <c r="AX338" s="14" t="s">
        <v>74</v>
      </c>
      <c r="AY338" s="240" t="s">
        <v>119</v>
      </c>
    </row>
    <row r="339" s="14" customFormat="1">
      <c r="A339" s="14"/>
      <c r="B339" s="230"/>
      <c r="C339" s="231"/>
      <c r="D339" s="221" t="s">
        <v>128</v>
      </c>
      <c r="E339" s="232" t="s">
        <v>19</v>
      </c>
      <c r="F339" s="233" t="s">
        <v>471</v>
      </c>
      <c r="G339" s="231"/>
      <c r="H339" s="234">
        <v>0.35999999999999999</v>
      </c>
      <c r="I339" s="235"/>
      <c r="J339" s="231"/>
      <c r="K339" s="231"/>
      <c r="L339" s="236"/>
      <c r="M339" s="237"/>
      <c r="N339" s="238"/>
      <c r="O339" s="238"/>
      <c r="P339" s="238"/>
      <c r="Q339" s="238"/>
      <c r="R339" s="238"/>
      <c r="S339" s="238"/>
      <c r="T339" s="23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0" t="s">
        <v>128</v>
      </c>
      <c r="AU339" s="240" t="s">
        <v>84</v>
      </c>
      <c r="AV339" s="14" t="s">
        <v>84</v>
      </c>
      <c r="AW339" s="14" t="s">
        <v>35</v>
      </c>
      <c r="AX339" s="14" t="s">
        <v>74</v>
      </c>
      <c r="AY339" s="240" t="s">
        <v>119</v>
      </c>
    </row>
    <row r="340" s="14" customFormat="1">
      <c r="A340" s="14"/>
      <c r="B340" s="230"/>
      <c r="C340" s="231"/>
      <c r="D340" s="221" t="s">
        <v>128</v>
      </c>
      <c r="E340" s="232" t="s">
        <v>19</v>
      </c>
      <c r="F340" s="233" t="s">
        <v>472</v>
      </c>
      <c r="G340" s="231"/>
      <c r="H340" s="234">
        <v>0.95999999999999996</v>
      </c>
      <c r="I340" s="235"/>
      <c r="J340" s="231"/>
      <c r="K340" s="231"/>
      <c r="L340" s="236"/>
      <c r="M340" s="237"/>
      <c r="N340" s="238"/>
      <c r="O340" s="238"/>
      <c r="P340" s="238"/>
      <c r="Q340" s="238"/>
      <c r="R340" s="238"/>
      <c r="S340" s="238"/>
      <c r="T340" s="23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0" t="s">
        <v>128</v>
      </c>
      <c r="AU340" s="240" t="s">
        <v>84</v>
      </c>
      <c r="AV340" s="14" t="s">
        <v>84</v>
      </c>
      <c r="AW340" s="14" t="s">
        <v>35</v>
      </c>
      <c r="AX340" s="14" t="s">
        <v>74</v>
      </c>
      <c r="AY340" s="240" t="s">
        <v>119</v>
      </c>
    </row>
    <row r="341" s="14" customFormat="1">
      <c r="A341" s="14"/>
      <c r="B341" s="230"/>
      <c r="C341" s="231"/>
      <c r="D341" s="221" t="s">
        <v>128</v>
      </c>
      <c r="E341" s="232" t="s">
        <v>19</v>
      </c>
      <c r="F341" s="233" t="s">
        <v>473</v>
      </c>
      <c r="G341" s="231"/>
      <c r="H341" s="234">
        <v>0.46500000000000002</v>
      </c>
      <c r="I341" s="235"/>
      <c r="J341" s="231"/>
      <c r="K341" s="231"/>
      <c r="L341" s="236"/>
      <c r="M341" s="237"/>
      <c r="N341" s="238"/>
      <c r="O341" s="238"/>
      <c r="P341" s="238"/>
      <c r="Q341" s="238"/>
      <c r="R341" s="238"/>
      <c r="S341" s="238"/>
      <c r="T341" s="23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0" t="s">
        <v>128</v>
      </c>
      <c r="AU341" s="240" t="s">
        <v>84</v>
      </c>
      <c r="AV341" s="14" t="s">
        <v>84</v>
      </c>
      <c r="AW341" s="14" t="s">
        <v>35</v>
      </c>
      <c r="AX341" s="14" t="s">
        <v>74</v>
      </c>
      <c r="AY341" s="240" t="s">
        <v>119</v>
      </c>
    </row>
    <row r="342" s="14" customFormat="1">
      <c r="A342" s="14"/>
      <c r="B342" s="230"/>
      <c r="C342" s="231"/>
      <c r="D342" s="221" t="s">
        <v>128</v>
      </c>
      <c r="E342" s="232" t="s">
        <v>19</v>
      </c>
      <c r="F342" s="233" t="s">
        <v>474</v>
      </c>
      <c r="G342" s="231"/>
      <c r="H342" s="234">
        <v>0.16500000000000001</v>
      </c>
      <c r="I342" s="235"/>
      <c r="J342" s="231"/>
      <c r="K342" s="231"/>
      <c r="L342" s="236"/>
      <c r="M342" s="237"/>
      <c r="N342" s="238"/>
      <c r="O342" s="238"/>
      <c r="P342" s="238"/>
      <c r="Q342" s="238"/>
      <c r="R342" s="238"/>
      <c r="S342" s="238"/>
      <c r="T342" s="239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0" t="s">
        <v>128</v>
      </c>
      <c r="AU342" s="240" t="s">
        <v>84</v>
      </c>
      <c r="AV342" s="14" t="s">
        <v>84</v>
      </c>
      <c r="AW342" s="14" t="s">
        <v>35</v>
      </c>
      <c r="AX342" s="14" t="s">
        <v>74</v>
      </c>
      <c r="AY342" s="240" t="s">
        <v>119</v>
      </c>
    </row>
    <row r="343" s="14" customFormat="1">
      <c r="A343" s="14"/>
      <c r="B343" s="230"/>
      <c r="C343" s="231"/>
      <c r="D343" s="221" t="s">
        <v>128</v>
      </c>
      <c r="E343" s="232" t="s">
        <v>19</v>
      </c>
      <c r="F343" s="233" t="s">
        <v>475</v>
      </c>
      <c r="G343" s="231"/>
      <c r="H343" s="234">
        <v>0.16500000000000001</v>
      </c>
      <c r="I343" s="235"/>
      <c r="J343" s="231"/>
      <c r="K343" s="231"/>
      <c r="L343" s="236"/>
      <c r="M343" s="237"/>
      <c r="N343" s="238"/>
      <c r="O343" s="238"/>
      <c r="P343" s="238"/>
      <c r="Q343" s="238"/>
      <c r="R343" s="238"/>
      <c r="S343" s="238"/>
      <c r="T343" s="23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0" t="s">
        <v>128</v>
      </c>
      <c r="AU343" s="240" t="s">
        <v>84</v>
      </c>
      <c r="AV343" s="14" t="s">
        <v>84</v>
      </c>
      <c r="AW343" s="14" t="s">
        <v>35</v>
      </c>
      <c r="AX343" s="14" t="s">
        <v>74</v>
      </c>
      <c r="AY343" s="240" t="s">
        <v>119</v>
      </c>
    </row>
    <row r="344" s="14" customFormat="1">
      <c r="A344" s="14"/>
      <c r="B344" s="230"/>
      <c r="C344" s="231"/>
      <c r="D344" s="221" t="s">
        <v>128</v>
      </c>
      <c r="E344" s="232" t="s">
        <v>19</v>
      </c>
      <c r="F344" s="233" t="s">
        <v>476</v>
      </c>
      <c r="G344" s="231"/>
      <c r="H344" s="234">
        <v>6.3239999999999998</v>
      </c>
      <c r="I344" s="235"/>
      <c r="J344" s="231"/>
      <c r="K344" s="231"/>
      <c r="L344" s="236"/>
      <c r="M344" s="237"/>
      <c r="N344" s="238"/>
      <c r="O344" s="238"/>
      <c r="P344" s="238"/>
      <c r="Q344" s="238"/>
      <c r="R344" s="238"/>
      <c r="S344" s="238"/>
      <c r="T344" s="239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0" t="s">
        <v>128</v>
      </c>
      <c r="AU344" s="240" t="s">
        <v>84</v>
      </c>
      <c r="AV344" s="14" t="s">
        <v>84</v>
      </c>
      <c r="AW344" s="14" t="s">
        <v>35</v>
      </c>
      <c r="AX344" s="14" t="s">
        <v>74</v>
      </c>
      <c r="AY344" s="240" t="s">
        <v>119</v>
      </c>
    </row>
    <row r="345" s="14" customFormat="1">
      <c r="A345" s="14"/>
      <c r="B345" s="230"/>
      <c r="C345" s="231"/>
      <c r="D345" s="221" t="s">
        <v>128</v>
      </c>
      <c r="E345" s="232" t="s">
        <v>19</v>
      </c>
      <c r="F345" s="233" t="s">
        <v>477</v>
      </c>
      <c r="G345" s="231"/>
      <c r="H345" s="234">
        <v>2.3399999999999999</v>
      </c>
      <c r="I345" s="235"/>
      <c r="J345" s="231"/>
      <c r="K345" s="231"/>
      <c r="L345" s="236"/>
      <c r="M345" s="237"/>
      <c r="N345" s="238"/>
      <c r="O345" s="238"/>
      <c r="P345" s="238"/>
      <c r="Q345" s="238"/>
      <c r="R345" s="238"/>
      <c r="S345" s="238"/>
      <c r="T345" s="23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0" t="s">
        <v>128</v>
      </c>
      <c r="AU345" s="240" t="s">
        <v>84</v>
      </c>
      <c r="AV345" s="14" t="s">
        <v>84</v>
      </c>
      <c r="AW345" s="14" t="s">
        <v>35</v>
      </c>
      <c r="AX345" s="14" t="s">
        <v>74</v>
      </c>
      <c r="AY345" s="240" t="s">
        <v>119</v>
      </c>
    </row>
    <row r="346" s="14" customFormat="1">
      <c r="A346" s="14"/>
      <c r="B346" s="230"/>
      <c r="C346" s="231"/>
      <c r="D346" s="221" t="s">
        <v>128</v>
      </c>
      <c r="E346" s="232" t="s">
        <v>19</v>
      </c>
      <c r="F346" s="233" t="s">
        <v>478</v>
      </c>
      <c r="G346" s="231"/>
      <c r="H346" s="234">
        <v>0.094</v>
      </c>
      <c r="I346" s="235"/>
      <c r="J346" s="231"/>
      <c r="K346" s="231"/>
      <c r="L346" s="236"/>
      <c r="M346" s="237"/>
      <c r="N346" s="238"/>
      <c r="O346" s="238"/>
      <c r="P346" s="238"/>
      <c r="Q346" s="238"/>
      <c r="R346" s="238"/>
      <c r="S346" s="238"/>
      <c r="T346" s="239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0" t="s">
        <v>128</v>
      </c>
      <c r="AU346" s="240" t="s">
        <v>84</v>
      </c>
      <c r="AV346" s="14" t="s">
        <v>84</v>
      </c>
      <c r="AW346" s="14" t="s">
        <v>35</v>
      </c>
      <c r="AX346" s="14" t="s">
        <v>74</v>
      </c>
      <c r="AY346" s="240" t="s">
        <v>119</v>
      </c>
    </row>
    <row r="347" s="16" customFormat="1">
      <c r="A347" s="16"/>
      <c r="B347" s="262"/>
      <c r="C347" s="263"/>
      <c r="D347" s="221" t="s">
        <v>128</v>
      </c>
      <c r="E347" s="264" t="s">
        <v>19</v>
      </c>
      <c r="F347" s="265" t="s">
        <v>245</v>
      </c>
      <c r="G347" s="263"/>
      <c r="H347" s="266">
        <v>14.281000000000001</v>
      </c>
      <c r="I347" s="267"/>
      <c r="J347" s="263"/>
      <c r="K347" s="263"/>
      <c r="L347" s="268"/>
      <c r="M347" s="269"/>
      <c r="N347" s="270"/>
      <c r="O347" s="270"/>
      <c r="P347" s="270"/>
      <c r="Q347" s="270"/>
      <c r="R347" s="270"/>
      <c r="S347" s="270"/>
      <c r="T347" s="271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T347" s="272" t="s">
        <v>128</v>
      </c>
      <c r="AU347" s="272" t="s">
        <v>84</v>
      </c>
      <c r="AV347" s="16" t="s">
        <v>141</v>
      </c>
      <c r="AW347" s="16" t="s">
        <v>35</v>
      </c>
      <c r="AX347" s="16" t="s">
        <v>74</v>
      </c>
      <c r="AY347" s="272" t="s">
        <v>119</v>
      </c>
    </row>
    <row r="348" s="14" customFormat="1">
      <c r="A348" s="14"/>
      <c r="B348" s="230"/>
      <c r="C348" s="231"/>
      <c r="D348" s="221" t="s">
        <v>128</v>
      </c>
      <c r="E348" s="232" t="s">
        <v>19</v>
      </c>
      <c r="F348" s="233" t="s">
        <v>479</v>
      </c>
      <c r="G348" s="231"/>
      <c r="H348" s="234">
        <v>0.019</v>
      </c>
      <c r="I348" s="235"/>
      <c r="J348" s="231"/>
      <c r="K348" s="231"/>
      <c r="L348" s="236"/>
      <c r="M348" s="237"/>
      <c r="N348" s="238"/>
      <c r="O348" s="238"/>
      <c r="P348" s="238"/>
      <c r="Q348" s="238"/>
      <c r="R348" s="238"/>
      <c r="S348" s="238"/>
      <c r="T348" s="23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0" t="s">
        <v>128</v>
      </c>
      <c r="AU348" s="240" t="s">
        <v>84</v>
      </c>
      <c r="AV348" s="14" t="s">
        <v>84</v>
      </c>
      <c r="AW348" s="14" t="s">
        <v>35</v>
      </c>
      <c r="AX348" s="14" t="s">
        <v>74</v>
      </c>
      <c r="AY348" s="240" t="s">
        <v>119</v>
      </c>
    </row>
    <row r="349" s="15" customFormat="1">
      <c r="A349" s="15"/>
      <c r="B349" s="251"/>
      <c r="C349" s="252"/>
      <c r="D349" s="221" t="s">
        <v>128</v>
      </c>
      <c r="E349" s="253" t="s">
        <v>480</v>
      </c>
      <c r="F349" s="254" t="s">
        <v>220</v>
      </c>
      <c r="G349" s="252"/>
      <c r="H349" s="255">
        <v>14.300000000000001</v>
      </c>
      <c r="I349" s="256"/>
      <c r="J349" s="252"/>
      <c r="K349" s="252"/>
      <c r="L349" s="257"/>
      <c r="M349" s="258"/>
      <c r="N349" s="259"/>
      <c r="O349" s="259"/>
      <c r="P349" s="259"/>
      <c r="Q349" s="259"/>
      <c r="R349" s="259"/>
      <c r="S349" s="259"/>
      <c r="T349" s="260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1" t="s">
        <v>128</v>
      </c>
      <c r="AU349" s="261" t="s">
        <v>84</v>
      </c>
      <c r="AV349" s="15" t="s">
        <v>150</v>
      </c>
      <c r="AW349" s="15" t="s">
        <v>35</v>
      </c>
      <c r="AX349" s="15" t="s">
        <v>82</v>
      </c>
      <c r="AY349" s="261" t="s">
        <v>119</v>
      </c>
    </row>
    <row r="350" s="2" customFormat="1" ht="44.25" customHeight="1">
      <c r="A350" s="40"/>
      <c r="B350" s="41"/>
      <c r="C350" s="206" t="s">
        <v>481</v>
      </c>
      <c r="D350" s="206" t="s">
        <v>122</v>
      </c>
      <c r="E350" s="207" t="s">
        <v>482</v>
      </c>
      <c r="F350" s="208" t="s">
        <v>483</v>
      </c>
      <c r="G350" s="209" t="s">
        <v>176</v>
      </c>
      <c r="H350" s="210">
        <v>23.300000000000001</v>
      </c>
      <c r="I350" s="211"/>
      <c r="J350" s="212">
        <f>ROUND(I350*H350,2)</f>
        <v>0</v>
      </c>
      <c r="K350" s="208" t="s">
        <v>209</v>
      </c>
      <c r="L350" s="46"/>
      <c r="M350" s="213" t="s">
        <v>19</v>
      </c>
      <c r="N350" s="214" t="s">
        <v>45</v>
      </c>
      <c r="O350" s="86"/>
      <c r="P350" s="215">
        <f>O350*H350</f>
        <v>0</v>
      </c>
      <c r="Q350" s="215">
        <v>0</v>
      </c>
      <c r="R350" s="215">
        <f>Q350*H350</f>
        <v>0</v>
      </c>
      <c r="S350" s="215">
        <v>0.035000000000000003</v>
      </c>
      <c r="T350" s="216">
        <f>S350*H350</f>
        <v>0.81550000000000011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150</v>
      </c>
      <c r="AT350" s="217" t="s">
        <v>122</v>
      </c>
      <c r="AU350" s="217" t="s">
        <v>84</v>
      </c>
      <c r="AY350" s="19" t="s">
        <v>119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82</v>
      </c>
      <c r="BK350" s="218">
        <f>ROUND(I350*H350,2)</f>
        <v>0</v>
      </c>
      <c r="BL350" s="19" t="s">
        <v>150</v>
      </c>
      <c r="BM350" s="217" t="s">
        <v>484</v>
      </c>
    </row>
    <row r="351" s="2" customFormat="1">
      <c r="A351" s="40"/>
      <c r="B351" s="41"/>
      <c r="C351" s="42"/>
      <c r="D351" s="249" t="s">
        <v>211</v>
      </c>
      <c r="E351" s="42"/>
      <c r="F351" s="250" t="s">
        <v>485</v>
      </c>
      <c r="G351" s="42"/>
      <c r="H351" s="42"/>
      <c r="I351" s="242"/>
      <c r="J351" s="42"/>
      <c r="K351" s="42"/>
      <c r="L351" s="46"/>
      <c r="M351" s="243"/>
      <c r="N351" s="244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211</v>
      </c>
      <c r="AU351" s="19" t="s">
        <v>84</v>
      </c>
    </row>
    <row r="352" s="13" customFormat="1">
      <c r="A352" s="13"/>
      <c r="B352" s="219"/>
      <c r="C352" s="220"/>
      <c r="D352" s="221" t="s">
        <v>128</v>
      </c>
      <c r="E352" s="222" t="s">
        <v>19</v>
      </c>
      <c r="F352" s="223" t="s">
        <v>466</v>
      </c>
      <c r="G352" s="220"/>
      <c r="H352" s="222" t="s">
        <v>19</v>
      </c>
      <c r="I352" s="224"/>
      <c r="J352" s="220"/>
      <c r="K352" s="220"/>
      <c r="L352" s="225"/>
      <c r="M352" s="226"/>
      <c r="N352" s="227"/>
      <c r="O352" s="227"/>
      <c r="P352" s="227"/>
      <c r="Q352" s="227"/>
      <c r="R352" s="227"/>
      <c r="S352" s="227"/>
      <c r="T352" s="22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29" t="s">
        <v>128</v>
      </c>
      <c r="AU352" s="229" t="s">
        <v>84</v>
      </c>
      <c r="AV352" s="13" t="s">
        <v>82</v>
      </c>
      <c r="AW352" s="13" t="s">
        <v>35</v>
      </c>
      <c r="AX352" s="13" t="s">
        <v>74</v>
      </c>
      <c r="AY352" s="229" t="s">
        <v>119</v>
      </c>
    </row>
    <row r="353" s="14" customFormat="1">
      <c r="A353" s="14"/>
      <c r="B353" s="230"/>
      <c r="C353" s="231"/>
      <c r="D353" s="221" t="s">
        <v>128</v>
      </c>
      <c r="E353" s="232" t="s">
        <v>19</v>
      </c>
      <c r="F353" s="233" t="s">
        <v>486</v>
      </c>
      <c r="G353" s="231"/>
      <c r="H353" s="234">
        <v>7</v>
      </c>
      <c r="I353" s="235"/>
      <c r="J353" s="231"/>
      <c r="K353" s="231"/>
      <c r="L353" s="236"/>
      <c r="M353" s="237"/>
      <c r="N353" s="238"/>
      <c r="O353" s="238"/>
      <c r="P353" s="238"/>
      <c r="Q353" s="238"/>
      <c r="R353" s="238"/>
      <c r="S353" s="238"/>
      <c r="T353" s="239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0" t="s">
        <v>128</v>
      </c>
      <c r="AU353" s="240" t="s">
        <v>84</v>
      </c>
      <c r="AV353" s="14" t="s">
        <v>84</v>
      </c>
      <c r="AW353" s="14" t="s">
        <v>35</v>
      </c>
      <c r="AX353" s="14" t="s">
        <v>74</v>
      </c>
      <c r="AY353" s="240" t="s">
        <v>119</v>
      </c>
    </row>
    <row r="354" s="14" customFormat="1">
      <c r="A354" s="14"/>
      <c r="B354" s="230"/>
      <c r="C354" s="231"/>
      <c r="D354" s="221" t="s">
        <v>128</v>
      </c>
      <c r="E354" s="232" t="s">
        <v>19</v>
      </c>
      <c r="F354" s="233" t="s">
        <v>487</v>
      </c>
      <c r="G354" s="231"/>
      <c r="H354" s="234">
        <v>1.1000000000000001</v>
      </c>
      <c r="I354" s="235"/>
      <c r="J354" s="231"/>
      <c r="K354" s="231"/>
      <c r="L354" s="236"/>
      <c r="M354" s="237"/>
      <c r="N354" s="238"/>
      <c r="O354" s="238"/>
      <c r="P354" s="238"/>
      <c r="Q354" s="238"/>
      <c r="R354" s="238"/>
      <c r="S354" s="238"/>
      <c r="T354" s="239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0" t="s">
        <v>128</v>
      </c>
      <c r="AU354" s="240" t="s">
        <v>84</v>
      </c>
      <c r="AV354" s="14" t="s">
        <v>84</v>
      </c>
      <c r="AW354" s="14" t="s">
        <v>35</v>
      </c>
      <c r="AX354" s="14" t="s">
        <v>74</v>
      </c>
      <c r="AY354" s="240" t="s">
        <v>119</v>
      </c>
    </row>
    <row r="355" s="14" customFormat="1">
      <c r="A355" s="14"/>
      <c r="B355" s="230"/>
      <c r="C355" s="231"/>
      <c r="D355" s="221" t="s">
        <v>128</v>
      </c>
      <c r="E355" s="232" t="s">
        <v>19</v>
      </c>
      <c r="F355" s="233" t="s">
        <v>488</v>
      </c>
      <c r="G355" s="231"/>
      <c r="H355" s="234">
        <v>1.1000000000000001</v>
      </c>
      <c r="I355" s="235"/>
      <c r="J355" s="231"/>
      <c r="K355" s="231"/>
      <c r="L355" s="236"/>
      <c r="M355" s="237"/>
      <c r="N355" s="238"/>
      <c r="O355" s="238"/>
      <c r="P355" s="238"/>
      <c r="Q355" s="238"/>
      <c r="R355" s="238"/>
      <c r="S355" s="238"/>
      <c r="T355" s="23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0" t="s">
        <v>128</v>
      </c>
      <c r="AU355" s="240" t="s">
        <v>84</v>
      </c>
      <c r="AV355" s="14" t="s">
        <v>84</v>
      </c>
      <c r="AW355" s="14" t="s">
        <v>35</v>
      </c>
      <c r="AX355" s="14" t="s">
        <v>74</v>
      </c>
      <c r="AY355" s="240" t="s">
        <v>119</v>
      </c>
    </row>
    <row r="356" s="14" customFormat="1">
      <c r="A356" s="14"/>
      <c r="B356" s="230"/>
      <c r="C356" s="231"/>
      <c r="D356" s="221" t="s">
        <v>128</v>
      </c>
      <c r="E356" s="232" t="s">
        <v>19</v>
      </c>
      <c r="F356" s="233" t="s">
        <v>489</v>
      </c>
      <c r="G356" s="231"/>
      <c r="H356" s="234">
        <v>2.3999999999999999</v>
      </c>
      <c r="I356" s="235"/>
      <c r="J356" s="231"/>
      <c r="K356" s="231"/>
      <c r="L356" s="236"/>
      <c r="M356" s="237"/>
      <c r="N356" s="238"/>
      <c r="O356" s="238"/>
      <c r="P356" s="238"/>
      <c r="Q356" s="238"/>
      <c r="R356" s="238"/>
      <c r="S356" s="238"/>
      <c r="T356" s="23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0" t="s">
        <v>128</v>
      </c>
      <c r="AU356" s="240" t="s">
        <v>84</v>
      </c>
      <c r="AV356" s="14" t="s">
        <v>84</v>
      </c>
      <c r="AW356" s="14" t="s">
        <v>35</v>
      </c>
      <c r="AX356" s="14" t="s">
        <v>74</v>
      </c>
      <c r="AY356" s="240" t="s">
        <v>119</v>
      </c>
    </row>
    <row r="357" s="14" customFormat="1">
      <c r="A357" s="14"/>
      <c r="B357" s="230"/>
      <c r="C357" s="231"/>
      <c r="D357" s="221" t="s">
        <v>128</v>
      </c>
      <c r="E357" s="232" t="s">
        <v>19</v>
      </c>
      <c r="F357" s="233" t="s">
        <v>490</v>
      </c>
      <c r="G357" s="231"/>
      <c r="H357" s="234">
        <v>6.4000000000000004</v>
      </c>
      <c r="I357" s="235"/>
      <c r="J357" s="231"/>
      <c r="K357" s="231"/>
      <c r="L357" s="236"/>
      <c r="M357" s="237"/>
      <c r="N357" s="238"/>
      <c r="O357" s="238"/>
      <c r="P357" s="238"/>
      <c r="Q357" s="238"/>
      <c r="R357" s="238"/>
      <c r="S357" s="238"/>
      <c r="T357" s="23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0" t="s">
        <v>128</v>
      </c>
      <c r="AU357" s="240" t="s">
        <v>84</v>
      </c>
      <c r="AV357" s="14" t="s">
        <v>84</v>
      </c>
      <c r="AW357" s="14" t="s">
        <v>35</v>
      </c>
      <c r="AX357" s="14" t="s">
        <v>74</v>
      </c>
      <c r="AY357" s="240" t="s">
        <v>119</v>
      </c>
    </row>
    <row r="358" s="14" customFormat="1">
      <c r="A358" s="14"/>
      <c r="B358" s="230"/>
      <c r="C358" s="231"/>
      <c r="D358" s="221" t="s">
        <v>128</v>
      </c>
      <c r="E358" s="232" t="s">
        <v>19</v>
      </c>
      <c r="F358" s="233" t="s">
        <v>491</v>
      </c>
      <c r="G358" s="231"/>
      <c r="H358" s="234">
        <v>3.1000000000000001</v>
      </c>
      <c r="I358" s="235"/>
      <c r="J358" s="231"/>
      <c r="K358" s="231"/>
      <c r="L358" s="236"/>
      <c r="M358" s="237"/>
      <c r="N358" s="238"/>
      <c r="O358" s="238"/>
      <c r="P358" s="238"/>
      <c r="Q358" s="238"/>
      <c r="R358" s="238"/>
      <c r="S358" s="238"/>
      <c r="T358" s="239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0" t="s">
        <v>128</v>
      </c>
      <c r="AU358" s="240" t="s">
        <v>84</v>
      </c>
      <c r="AV358" s="14" t="s">
        <v>84</v>
      </c>
      <c r="AW358" s="14" t="s">
        <v>35</v>
      </c>
      <c r="AX358" s="14" t="s">
        <v>74</v>
      </c>
      <c r="AY358" s="240" t="s">
        <v>119</v>
      </c>
    </row>
    <row r="359" s="14" customFormat="1">
      <c r="A359" s="14"/>
      <c r="B359" s="230"/>
      <c r="C359" s="231"/>
      <c r="D359" s="221" t="s">
        <v>128</v>
      </c>
      <c r="E359" s="232" t="s">
        <v>19</v>
      </c>
      <c r="F359" s="233" t="s">
        <v>492</v>
      </c>
      <c r="G359" s="231"/>
      <c r="H359" s="234">
        <v>1.1000000000000001</v>
      </c>
      <c r="I359" s="235"/>
      <c r="J359" s="231"/>
      <c r="K359" s="231"/>
      <c r="L359" s="236"/>
      <c r="M359" s="237"/>
      <c r="N359" s="238"/>
      <c r="O359" s="238"/>
      <c r="P359" s="238"/>
      <c r="Q359" s="238"/>
      <c r="R359" s="238"/>
      <c r="S359" s="238"/>
      <c r="T359" s="23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0" t="s">
        <v>128</v>
      </c>
      <c r="AU359" s="240" t="s">
        <v>84</v>
      </c>
      <c r="AV359" s="14" t="s">
        <v>84</v>
      </c>
      <c r="AW359" s="14" t="s">
        <v>35</v>
      </c>
      <c r="AX359" s="14" t="s">
        <v>74</v>
      </c>
      <c r="AY359" s="240" t="s">
        <v>119</v>
      </c>
    </row>
    <row r="360" s="14" customFormat="1">
      <c r="A360" s="14"/>
      <c r="B360" s="230"/>
      <c r="C360" s="231"/>
      <c r="D360" s="221" t="s">
        <v>128</v>
      </c>
      <c r="E360" s="232" t="s">
        <v>19</v>
      </c>
      <c r="F360" s="233" t="s">
        <v>493</v>
      </c>
      <c r="G360" s="231"/>
      <c r="H360" s="234">
        <v>1.1000000000000001</v>
      </c>
      <c r="I360" s="235"/>
      <c r="J360" s="231"/>
      <c r="K360" s="231"/>
      <c r="L360" s="236"/>
      <c r="M360" s="237"/>
      <c r="N360" s="238"/>
      <c r="O360" s="238"/>
      <c r="P360" s="238"/>
      <c r="Q360" s="238"/>
      <c r="R360" s="238"/>
      <c r="S360" s="238"/>
      <c r="T360" s="239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0" t="s">
        <v>128</v>
      </c>
      <c r="AU360" s="240" t="s">
        <v>84</v>
      </c>
      <c r="AV360" s="14" t="s">
        <v>84</v>
      </c>
      <c r="AW360" s="14" t="s">
        <v>35</v>
      </c>
      <c r="AX360" s="14" t="s">
        <v>74</v>
      </c>
      <c r="AY360" s="240" t="s">
        <v>119</v>
      </c>
    </row>
    <row r="361" s="15" customFormat="1">
      <c r="A361" s="15"/>
      <c r="B361" s="251"/>
      <c r="C361" s="252"/>
      <c r="D361" s="221" t="s">
        <v>128</v>
      </c>
      <c r="E361" s="253" t="s">
        <v>19</v>
      </c>
      <c r="F361" s="254" t="s">
        <v>220</v>
      </c>
      <c r="G361" s="252"/>
      <c r="H361" s="255">
        <v>23.300000000000001</v>
      </c>
      <c r="I361" s="256"/>
      <c r="J361" s="252"/>
      <c r="K361" s="252"/>
      <c r="L361" s="257"/>
      <c r="M361" s="258"/>
      <c r="N361" s="259"/>
      <c r="O361" s="259"/>
      <c r="P361" s="259"/>
      <c r="Q361" s="259"/>
      <c r="R361" s="259"/>
      <c r="S361" s="259"/>
      <c r="T361" s="260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1" t="s">
        <v>128</v>
      </c>
      <c r="AU361" s="261" t="s">
        <v>84</v>
      </c>
      <c r="AV361" s="15" t="s">
        <v>150</v>
      </c>
      <c r="AW361" s="15" t="s">
        <v>35</v>
      </c>
      <c r="AX361" s="15" t="s">
        <v>82</v>
      </c>
      <c r="AY361" s="261" t="s">
        <v>119</v>
      </c>
    </row>
    <row r="362" s="2" customFormat="1" ht="37.8" customHeight="1">
      <c r="A362" s="40"/>
      <c r="B362" s="41"/>
      <c r="C362" s="206" t="s">
        <v>494</v>
      </c>
      <c r="D362" s="206" t="s">
        <v>122</v>
      </c>
      <c r="E362" s="207" t="s">
        <v>495</v>
      </c>
      <c r="F362" s="208" t="s">
        <v>496</v>
      </c>
      <c r="G362" s="209" t="s">
        <v>176</v>
      </c>
      <c r="H362" s="210">
        <v>10.65</v>
      </c>
      <c r="I362" s="211"/>
      <c r="J362" s="212">
        <f>ROUND(I362*H362,2)</f>
        <v>0</v>
      </c>
      <c r="K362" s="208" t="s">
        <v>209</v>
      </c>
      <c r="L362" s="46"/>
      <c r="M362" s="213" t="s">
        <v>19</v>
      </c>
      <c r="N362" s="214" t="s">
        <v>45</v>
      </c>
      <c r="O362" s="86"/>
      <c r="P362" s="215">
        <f>O362*H362</f>
        <v>0</v>
      </c>
      <c r="Q362" s="215">
        <v>0</v>
      </c>
      <c r="R362" s="215">
        <f>Q362*H362</f>
        <v>0</v>
      </c>
      <c r="S362" s="215">
        <v>0.075999999999999998</v>
      </c>
      <c r="T362" s="216">
        <f>S362*H362</f>
        <v>0.80940000000000001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150</v>
      </c>
      <c r="AT362" s="217" t="s">
        <v>122</v>
      </c>
      <c r="AU362" s="217" t="s">
        <v>84</v>
      </c>
      <c r="AY362" s="19" t="s">
        <v>119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82</v>
      </c>
      <c r="BK362" s="218">
        <f>ROUND(I362*H362,2)</f>
        <v>0</v>
      </c>
      <c r="BL362" s="19" t="s">
        <v>150</v>
      </c>
      <c r="BM362" s="217" t="s">
        <v>497</v>
      </c>
    </row>
    <row r="363" s="2" customFormat="1">
      <c r="A363" s="40"/>
      <c r="B363" s="41"/>
      <c r="C363" s="42"/>
      <c r="D363" s="249" t="s">
        <v>211</v>
      </c>
      <c r="E363" s="42"/>
      <c r="F363" s="250" t="s">
        <v>498</v>
      </c>
      <c r="G363" s="42"/>
      <c r="H363" s="42"/>
      <c r="I363" s="242"/>
      <c r="J363" s="42"/>
      <c r="K363" s="42"/>
      <c r="L363" s="46"/>
      <c r="M363" s="243"/>
      <c r="N363" s="244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211</v>
      </c>
      <c r="AU363" s="19" t="s">
        <v>84</v>
      </c>
    </row>
    <row r="364" s="13" customFormat="1">
      <c r="A364" s="13"/>
      <c r="B364" s="219"/>
      <c r="C364" s="220"/>
      <c r="D364" s="221" t="s">
        <v>128</v>
      </c>
      <c r="E364" s="222" t="s">
        <v>19</v>
      </c>
      <c r="F364" s="223" t="s">
        <v>416</v>
      </c>
      <c r="G364" s="220"/>
      <c r="H364" s="222" t="s">
        <v>19</v>
      </c>
      <c r="I364" s="224"/>
      <c r="J364" s="220"/>
      <c r="K364" s="220"/>
      <c r="L364" s="225"/>
      <c r="M364" s="226"/>
      <c r="N364" s="227"/>
      <c r="O364" s="227"/>
      <c r="P364" s="227"/>
      <c r="Q364" s="227"/>
      <c r="R364" s="227"/>
      <c r="S364" s="227"/>
      <c r="T364" s="22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29" t="s">
        <v>128</v>
      </c>
      <c r="AU364" s="229" t="s">
        <v>84</v>
      </c>
      <c r="AV364" s="13" t="s">
        <v>82</v>
      </c>
      <c r="AW364" s="13" t="s">
        <v>35</v>
      </c>
      <c r="AX364" s="13" t="s">
        <v>74</v>
      </c>
      <c r="AY364" s="229" t="s">
        <v>119</v>
      </c>
    </row>
    <row r="365" s="13" customFormat="1">
      <c r="A365" s="13"/>
      <c r="B365" s="219"/>
      <c r="C365" s="220"/>
      <c r="D365" s="221" t="s">
        <v>128</v>
      </c>
      <c r="E365" s="222" t="s">
        <v>19</v>
      </c>
      <c r="F365" s="223" t="s">
        <v>499</v>
      </c>
      <c r="G365" s="220"/>
      <c r="H365" s="222" t="s">
        <v>19</v>
      </c>
      <c r="I365" s="224"/>
      <c r="J365" s="220"/>
      <c r="K365" s="220"/>
      <c r="L365" s="225"/>
      <c r="M365" s="226"/>
      <c r="N365" s="227"/>
      <c r="O365" s="227"/>
      <c r="P365" s="227"/>
      <c r="Q365" s="227"/>
      <c r="R365" s="227"/>
      <c r="S365" s="227"/>
      <c r="T365" s="228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29" t="s">
        <v>128</v>
      </c>
      <c r="AU365" s="229" t="s">
        <v>84</v>
      </c>
      <c r="AV365" s="13" t="s">
        <v>82</v>
      </c>
      <c r="AW365" s="13" t="s">
        <v>35</v>
      </c>
      <c r="AX365" s="13" t="s">
        <v>74</v>
      </c>
      <c r="AY365" s="229" t="s">
        <v>119</v>
      </c>
    </row>
    <row r="366" s="13" customFormat="1">
      <c r="A366" s="13"/>
      <c r="B366" s="219"/>
      <c r="C366" s="220"/>
      <c r="D366" s="221" t="s">
        <v>128</v>
      </c>
      <c r="E366" s="222" t="s">
        <v>19</v>
      </c>
      <c r="F366" s="223" t="s">
        <v>500</v>
      </c>
      <c r="G366" s="220"/>
      <c r="H366" s="222" t="s">
        <v>19</v>
      </c>
      <c r="I366" s="224"/>
      <c r="J366" s="220"/>
      <c r="K366" s="220"/>
      <c r="L366" s="225"/>
      <c r="M366" s="226"/>
      <c r="N366" s="227"/>
      <c r="O366" s="227"/>
      <c r="P366" s="227"/>
      <c r="Q366" s="227"/>
      <c r="R366" s="227"/>
      <c r="S366" s="227"/>
      <c r="T366" s="22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29" t="s">
        <v>128</v>
      </c>
      <c r="AU366" s="229" t="s">
        <v>84</v>
      </c>
      <c r="AV366" s="13" t="s">
        <v>82</v>
      </c>
      <c r="AW366" s="13" t="s">
        <v>35</v>
      </c>
      <c r="AX366" s="13" t="s">
        <v>74</v>
      </c>
      <c r="AY366" s="229" t="s">
        <v>119</v>
      </c>
    </row>
    <row r="367" s="14" customFormat="1">
      <c r="A367" s="14"/>
      <c r="B367" s="230"/>
      <c r="C367" s="231"/>
      <c r="D367" s="221" t="s">
        <v>128</v>
      </c>
      <c r="E367" s="232" t="s">
        <v>19</v>
      </c>
      <c r="F367" s="233" t="s">
        <v>501</v>
      </c>
      <c r="G367" s="231"/>
      <c r="H367" s="234">
        <v>2.3639999999999999</v>
      </c>
      <c r="I367" s="235"/>
      <c r="J367" s="231"/>
      <c r="K367" s="231"/>
      <c r="L367" s="236"/>
      <c r="M367" s="237"/>
      <c r="N367" s="238"/>
      <c r="O367" s="238"/>
      <c r="P367" s="238"/>
      <c r="Q367" s="238"/>
      <c r="R367" s="238"/>
      <c r="S367" s="238"/>
      <c r="T367" s="239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0" t="s">
        <v>128</v>
      </c>
      <c r="AU367" s="240" t="s">
        <v>84</v>
      </c>
      <c r="AV367" s="14" t="s">
        <v>84</v>
      </c>
      <c r="AW367" s="14" t="s">
        <v>35</v>
      </c>
      <c r="AX367" s="14" t="s">
        <v>74</v>
      </c>
      <c r="AY367" s="240" t="s">
        <v>119</v>
      </c>
    </row>
    <row r="368" s="13" customFormat="1">
      <c r="A368" s="13"/>
      <c r="B368" s="219"/>
      <c r="C368" s="220"/>
      <c r="D368" s="221" t="s">
        <v>128</v>
      </c>
      <c r="E368" s="222" t="s">
        <v>19</v>
      </c>
      <c r="F368" s="223" t="s">
        <v>502</v>
      </c>
      <c r="G368" s="220"/>
      <c r="H368" s="222" t="s">
        <v>19</v>
      </c>
      <c r="I368" s="224"/>
      <c r="J368" s="220"/>
      <c r="K368" s="220"/>
      <c r="L368" s="225"/>
      <c r="M368" s="226"/>
      <c r="N368" s="227"/>
      <c r="O368" s="227"/>
      <c r="P368" s="227"/>
      <c r="Q368" s="227"/>
      <c r="R368" s="227"/>
      <c r="S368" s="227"/>
      <c r="T368" s="228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29" t="s">
        <v>128</v>
      </c>
      <c r="AU368" s="229" t="s">
        <v>84</v>
      </c>
      <c r="AV368" s="13" t="s">
        <v>82</v>
      </c>
      <c r="AW368" s="13" t="s">
        <v>35</v>
      </c>
      <c r="AX368" s="13" t="s">
        <v>74</v>
      </c>
      <c r="AY368" s="229" t="s">
        <v>119</v>
      </c>
    </row>
    <row r="369" s="14" customFormat="1">
      <c r="A369" s="14"/>
      <c r="B369" s="230"/>
      <c r="C369" s="231"/>
      <c r="D369" s="221" t="s">
        <v>128</v>
      </c>
      <c r="E369" s="232" t="s">
        <v>19</v>
      </c>
      <c r="F369" s="233" t="s">
        <v>503</v>
      </c>
      <c r="G369" s="231"/>
      <c r="H369" s="234">
        <v>3.5459999999999998</v>
      </c>
      <c r="I369" s="235"/>
      <c r="J369" s="231"/>
      <c r="K369" s="231"/>
      <c r="L369" s="236"/>
      <c r="M369" s="237"/>
      <c r="N369" s="238"/>
      <c r="O369" s="238"/>
      <c r="P369" s="238"/>
      <c r="Q369" s="238"/>
      <c r="R369" s="238"/>
      <c r="S369" s="238"/>
      <c r="T369" s="239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0" t="s">
        <v>128</v>
      </c>
      <c r="AU369" s="240" t="s">
        <v>84</v>
      </c>
      <c r="AV369" s="14" t="s">
        <v>84</v>
      </c>
      <c r="AW369" s="14" t="s">
        <v>35</v>
      </c>
      <c r="AX369" s="14" t="s">
        <v>74</v>
      </c>
      <c r="AY369" s="240" t="s">
        <v>119</v>
      </c>
    </row>
    <row r="370" s="13" customFormat="1">
      <c r="A370" s="13"/>
      <c r="B370" s="219"/>
      <c r="C370" s="220"/>
      <c r="D370" s="221" t="s">
        <v>128</v>
      </c>
      <c r="E370" s="222" t="s">
        <v>19</v>
      </c>
      <c r="F370" s="223" t="s">
        <v>504</v>
      </c>
      <c r="G370" s="220"/>
      <c r="H370" s="222" t="s">
        <v>19</v>
      </c>
      <c r="I370" s="224"/>
      <c r="J370" s="220"/>
      <c r="K370" s="220"/>
      <c r="L370" s="225"/>
      <c r="M370" s="226"/>
      <c r="N370" s="227"/>
      <c r="O370" s="227"/>
      <c r="P370" s="227"/>
      <c r="Q370" s="227"/>
      <c r="R370" s="227"/>
      <c r="S370" s="227"/>
      <c r="T370" s="22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29" t="s">
        <v>128</v>
      </c>
      <c r="AU370" s="229" t="s">
        <v>84</v>
      </c>
      <c r="AV370" s="13" t="s">
        <v>82</v>
      </c>
      <c r="AW370" s="13" t="s">
        <v>35</v>
      </c>
      <c r="AX370" s="13" t="s">
        <v>74</v>
      </c>
      <c r="AY370" s="229" t="s">
        <v>119</v>
      </c>
    </row>
    <row r="371" s="14" customFormat="1">
      <c r="A371" s="14"/>
      <c r="B371" s="230"/>
      <c r="C371" s="231"/>
      <c r="D371" s="221" t="s">
        <v>128</v>
      </c>
      <c r="E371" s="232" t="s">
        <v>19</v>
      </c>
      <c r="F371" s="233" t="s">
        <v>505</v>
      </c>
      <c r="G371" s="231"/>
      <c r="H371" s="234">
        <v>4.7279999999999998</v>
      </c>
      <c r="I371" s="235"/>
      <c r="J371" s="231"/>
      <c r="K371" s="231"/>
      <c r="L371" s="236"/>
      <c r="M371" s="237"/>
      <c r="N371" s="238"/>
      <c r="O371" s="238"/>
      <c r="P371" s="238"/>
      <c r="Q371" s="238"/>
      <c r="R371" s="238"/>
      <c r="S371" s="238"/>
      <c r="T371" s="23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0" t="s">
        <v>128</v>
      </c>
      <c r="AU371" s="240" t="s">
        <v>84</v>
      </c>
      <c r="AV371" s="14" t="s">
        <v>84</v>
      </c>
      <c r="AW371" s="14" t="s">
        <v>35</v>
      </c>
      <c r="AX371" s="14" t="s">
        <v>74</v>
      </c>
      <c r="AY371" s="240" t="s">
        <v>119</v>
      </c>
    </row>
    <row r="372" s="16" customFormat="1">
      <c r="A372" s="16"/>
      <c r="B372" s="262"/>
      <c r="C372" s="263"/>
      <c r="D372" s="221" t="s">
        <v>128</v>
      </c>
      <c r="E372" s="264" t="s">
        <v>19</v>
      </c>
      <c r="F372" s="265" t="s">
        <v>245</v>
      </c>
      <c r="G372" s="263"/>
      <c r="H372" s="266">
        <v>10.638</v>
      </c>
      <c r="I372" s="267"/>
      <c r="J372" s="263"/>
      <c r="K372" s="263"/>
      <c r="L372" s="268"/>
      <c r="M372" s="269"/>
      <c r="N372" s="270"/>
      <c r="O372" s="270"/>
      <c r="P372" s="270"/>
      <c r="Q372" s="270"/>
      <c r="R372" s="270"/>
      <c r="S372" s="270"/>
      <c r="T372" s="271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272" t="s">
        <v>128</v>
      </c>
      <c r="AU372" s="272" t="s">
        <v>84</v>
      </c>
      <c r="AV372" s="16" t="s">
        <v>141</v>
      </c>
      <c r="AW372" s="16" t="s">
        <v>35</v>
      </c>
      <c r="AX372" s="16" t="s">
        <v>74</v>
      </c>
      <c r="AY372" s="272" t="s">
        <v>119</v>
      </c>
    </row>
    <row r="373" s="14" customFormat="1">
      <c r="A373" s="14"/>
      <c r="B373" s="230"/>
      <c r="C373" s="231"/>
      <c r="D373" s="221" t="s">
        <v>128</v>
      </c>
      <c r="E373" s="232" t="s">
        <v>19</v>
      </c>
      <c r="F373" s="233" t="s">
        <v>506</v>
      </c>
      <c r="G373" s="231"/>
      <c r="H373" s="234">
        <v>0.012</v>
      </c>
      <c r="I373" s="235"/>
      <c r="J373" s="231"/>
      <c r="K373" s="231"/>
      <c r="L373" s="236"/>
      <c r="M373" s="237"/>
      <c r="N373" s="238"/>
      <c r="O373" s="238"/>
      <c r="P373" s="238"/>
      <c r="Q373" s="238"/>
      <c r="R373" s="238"/>
      <c r="S373" s="238"/>
      <c r="T373" s="239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0" t="s">
        <v>128</v>
      </c>
      <c r="AU373" s="240" t="s">
        <v>84</v>
      </c>
      <c r="AV373" s="14" t="s">
        <v>84</v>
      </c>
      <c r="AW373" s="14" t="s">
        <v>35</v>
      </c>
      <c r="AX373" s="14" t="s">
        <v>74</v>
      </c>
      <c r="AY373" s="240" t="s">
        <v>119</v>
      </c>
    </row>
    <row r="374" s="15" customFormat="1">
      <c r="A374" s="15"/>
      <c r="B374" s="251"/>
      <c r="C374" s="252"/>
      <c r="D374" s="221" t="s">
        <v>128</v>
      </c>
      <c r="E374" s="253" t="s">
        <v>19</v>
      </c>
      <c r="F374" s="254" t="s">
        <v>220</v>
      </c>
      <c r="G374" s="252"/>
      <c r="H374" s="255">
        <v>10.65</v>
      </c>
      <c r="I374" s="256"/>
      <c r="J374" s="252"/>
      <c r="K374" s="252"/>
      <c r="L374" s="257"/>
      <c r="M374" s="258"/>
      <c r="N374" s="259"/>
      <c r="O374" s="259"/>
      <c r="P374" s="259"/>
      <c r="Q374" s="259"/>
      <c r="R374" s="259"/>
      <c r="S374" s="259"/>
      <c r="T374" s="260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1" t="s">
        <v>128</v>
      </c>
      <c r="AU374" s="261" t="s">
        <v>84</v>
      </c>
      <c r="AV374" s="15" t="s">
        <v>150</v>
      </c>
      <c r="AW374" s="15" t="s">
        <v>35</v>
      </c>
      <c r="AX374" s="15" t="s">
        <v>82</v>
      </c>
      <c r="AY374" s="261" t="s">
        <v>119</v>
      </c>
    </row>
    <row r="375" s="2" customFormat="1" ht="33" customHeight="1">
      <c r="A375" s="40"/>
      <c r="B375" s="41"/>
      <c r="C375" s="206" t="s">
        <v>507</v>
      </c>
      <c r="D375" s="206" t="s">
        <v>122</v>
      </c>
      <c r="E375" s="207" t="s">
        <v>508</v>
      </c>
      <c r="F375" s="208" t="s">
        <v>509</v>
      </c>
      <c r="G375" s="209" t="s">
        <v>176</v>
      </c>
      <c r="H375" s="210">
        <v>9.4499999999999993</v>
      </c>
      <c r="I375" s="211"/>
      <c r="J375" s="212">
        <f>ROUND(I375*H375,2)</f>
        <v>0</v>
      </c>
      <c r="K375" s="208" t="s">
        <v>209</v>
      </c>
      <c r="L375" s="46"/>
      <c r="M375" s="213" t="s">
        <v>19</v>
      </c>
      <c r="N375" s="214" t="s">
        <v>45</v>
      </c>
      <c r="O375" s="86"/>
      <c r="P375" s="215">
        <f>O375*H375</f>
        <v>0</v>
      </c>
      <c r="Q375" s="215">
        <v>0</v>
      </c>
      <c r="R375" s="215">
        <f>Q375*H375</f>
        <v>0</v>
      </c>
      <c r="S375" s="215">
        <v>0.042999999999999997</v>
      </c>
      <c r="T375" s="216">
        <f>S375*H375</f>
        <v>0.40634999999999993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150</v>
      </c>
      <c r="AT375" s="217" t="s">
        <v>122</v>
      </c>
      <c r="AU375" s="217" t="s">
        <v>84</v>
      </c>
      <c r="AY375" s="19" t="s">
        <v>119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82</v>
      </c>
      <c r="BK375" s="218">
        <f>ROUND(I375*H375,2)</f>
        <v>0</v>
      </c>
      <c r="BL375" s="19" t="s">
        <v>150</v>
      </c>
      <c r="BM375" s="217" t="s">
        <v>510</v>
      </c>
    </row>
    <row r="376" s="2" customFormat="1">
      <c r="A376" s="40"/>
      <c r="B376" s="41"/>
      <c r="C376" s="42"/>
      <c r="D376" s="249" t="s">
        <v>211</v>
      </c>
      <c r="E376" s="42"/>
      <c r="F376" s="250" t="s">
        <v>511</v>
      </c>
      <c r="G376" s="42"/>
      <c r="H376" s="42"/>
      <c r="I376" s="242"/>
      <c r="J376" s="42"/>
      <c r="K376" s="42"/>
      <c r="L376" s="46"/>
      <c r="M376" s="243"/>
      <c r="N376" s="244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211</v>
      </c>
      <c r="AU376" s="19" t="s">
        <v>84</v>
      </c>
    </row>
    <row r="377" s="13" customFormat="1">
      <c r="A377" s="13"/>
      <c r="B377" s="219"/>
      <c r="C377" s="220"/>
      <c r="D377" s="221" t="s">
        <v>128</v>
      </c>
      <c r="E377" s="222" t="s">
        <v>19</v>
      </c>
      <c r="F377" s="223" t="s">
        <v>324</v>
      </c>
      <c r="G377" s="220"/>
      <c r="H377" s="222" t="s">
        <v>19</v>
      </c>
      <c r="I377" s="224"/>
      <c r="J377" s="220"/>
      <c r="K377" s="220"/>
      <c r="L377" s="225"/>
      <c r="M377" s="226"/>
      <c r="N377" s="227"/>
      <c r="O377" s="227"/>
      <c r="P377" s="227"/>
      <c r="Q377" s="227"/>
      <c r="R377" s="227"/>
      <c r="S377" s="227"/>
      <c r="T377" s="228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29" t="s">
        <v>128</v>
      </c>
      <c r="AU377" s="229" t="s">
        <v>84</v>
      </c>
      <c r="AV377" s="13" t="s">
        <v>82</v>
      </c>
      <c r="AW377" s="13" t="s">
        <v>35</v>
      </c>
      <c r="AX377" s="13" t="s">
        <v>74</v>
      </c>
      <c r="AY377" s="229" t="s">
        <v>119</v>
      </c>
    </row>
    <row r="378" s="14" customFormat="1">
      <c r="A378" s="14"/>
      <c r="B378" s="230"/>
      <c r="C378" s="231"/>
      <c r="D378" s="221" t="s">
        <v>128</v>
      </c>
      <c r="E378" s="232" t="s">
        <v>19</v>
      </c>
      <c r="F378" s="233" t="s">
        <v>512</v>
      </c>
      <c r="G378" s="231"/>
      <c r="H378" s="234">
        <v>9.4079999999999995</v>
      </c>
      <c r="I378" s="235"/>
      <c r="J378" s="231"/>
      <c r="K378" s="231"/>
      <c r="L378" s="236"/>
      <c r="M378" s="237"/>
      <c r="N378" s="238"/>
      <c r="O378" s="238"/>
      <c r="P378" s="238"/>
      <c r="Q378" s="238"/>
      <c r="R378" s="238"/>
      <c r="S378" s="238"/>
      <c r="T378" s="23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0" t="s">
        <v>128</v>
      </c>
      <c r="AU378" s="240" t="s">
        <v>84</v>
      </c>
      <c r="AV378" s="14" t="s">
        <v>84</v>
      </c>
      <c r="AW378" s="14" t="s">
        <v>35</v>
      </c>
      <c r="AX378" s="14" t="s">
        <v>74</v>
      </c>
      <c r="AY378" s="240" t="s">
        <v>119</v>
      </c>
    </row>
    <row r="379" s="16" customFormat="1">
      <c r="A379" s="16"/>
      <c r="B379" s="262"/>
      <c r="C379" s="263"/>
      <c r="D379" s="221" t="s">
        <v>128</v>
      </c>
      <c r="E379" s="264" t="s">
        <v>19</v>
      </c>
      <c r="F379" s="265" t="s">
        <v>245</v>
      </c>
      <c r="G379" s="263"/>
      <c r="H379" s="266">
        <v>9.4079999999999995</v>
      </c>
      <c r="I379" s="267"/>
      <c r="J379" s="263"/>
      <c r="K379" s="263"/>
      <c r="L379" s="268"/>
      <c r="M379" s="269"/>
      <c r="N379" s="270"/>
      <c r="O379" s="270"/>
      <c r="P379" s="270"/>
      <c r="Q379" s="270"/>
      <c r="R379" s="270"/>
      <c r="S379" s="270"/>
      <c r="T379" s="271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T379" s="272" t="s">
        <v>128</v>
      </c>
      <c r="AU379" s="272" t="s">
        <v>84</v>
      </c>
      <c r="AV379" s="16" t="s">
        <v>141</v>
      </c>
      <c r="AW379" s="16" t="s">
        <v>35</v>
      </c>
      <c r="AX379" s="16" t="s">
        <v>74</v>
      </c>
      <c r="AY379" s="272" t="s">
        <v>119</v>
      </c>
    </row>
    <row r="380" s="14" customFormat="1">
      <c r="A380" s="14"/>
      <c r="B380" s="230"/>
      <c r="C380" s="231"/>
      <c r="D380" s="221" t="s">
        <v>128</v>
      </c>
      <c r="E380" s="232" t="s">
        <v>19</v>
      </c>
      <c r="F380" s="233" t="s">
        <v>513</v>
      </c>
      <c r="G380" s="231"/>
      <c r="H380" s="234">
        <v>0.042000000000000003</v>
      </c>
      <c r="I380" s="235"/>
      <c r="J380" s="231"/>
      <c r="K380" s="231"/>
      <c r="L380" s="236"/>
      <c r="M380" s="237"/>
      <c r="N380" s="238"/>
      <c r="O380" s="238"/>
      <c r="P380" s="238"/>
      <c r="Q380" s="238"/>
      <c r="R380" s="238"/>
      <c r="S380" s="238"/>
      <c r="T380" s="23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0" t="s">
        <v>128</v>
      </c>
      <c r="AU380" s="240" t="s">
        <v>84</v>
      </c>
      <c r="AV380" s="14" t="s">
        <v>84</v>
      </c>
      <c r="AW380" s="14" t="s">
        <v>35</v>
      </c>
      <c r="AX380" s="14" t="s">
        <v>74</v>
      </c>
      <c r="AY380" s="240" t="s">
        <v>119</v>
      </c>
    </row>
    <row r="381" s="15" customFormat="1">
      <c r="A381" s="15"/>
      <c r="B381" s="251"/>
      <c r="C381" s="252"/>
      <c r="D381" s="221" t="s">
        <v>128</v>
      </c>
      <c r="E381" s="253" t="s">
        <v>19</v>
      </c>
      <c r="F381" s="254" t="s">
        <v>220</v>
      </c>
      <c r="G381" s="252"/>
      <c r="H381" s="255">
        <v>9.4499999999999993</v>
      </c>
      <c r="I381" s="256"/>
      <c r="J381" s="252"/>
      <c r="K381" s="252"/>
      <c r="L381" s="257"/>
      <c r="M381" s="258"/>
      <c r="N381" s="259"/>
      <c r="O381" s="259"/>
      <c r="P381" s="259"/>
      <c r="Q381" s="259"/>
      <c r="R381" s="259"/>
      <c r="S381" s="259"/>
      <c r="T381" s="260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1" t="s">
        <v>128</v>
      </c>
      <c r="AU381" s="261" t="s">
        <v>84</v>
      </c>
      <c r="AV381" s="15" t="s">
        <v>150</v>
      </c>
      <c r="AW381" s="15" t="s">
        <v>35</v>
      </c>
      <c r="AX381" s="15" t="s">
        <v>82</v>
      </c>
      <c r="AY381" s="261" t="s">
        <v>119</v>
      </c>
    </row>
    <row r="382" s="2" customFormat="1" ht="24.15" customHeight="1">
      <c r="A382" s="40"/>
      <c r="B382" s="41"/>
      <c r="C382" s="206" t="s">
        <v>514</v>
      </c>
      <c r="D382" s="206" t="s">
        <v>122</v>
      </c>
      <c r="E382" s="207" t="s">
        <v>515</v>
      </c>
      <c r="F382" s="208" t="s">
        <v>516</v>
      </c>
      <c r="G382" s="209" t="s">
        <v>168</v>
      </c>
      <c r="H382" s="210">
        <v>2.7000000000000002</v>
      </c>
      <c r="I382" s="211"/>
      <c r="J382" s="212">
        <f>ROUND(I382*H382,2)</f>
        <v>0</v>
      </c>
      <c r="K382" s="208" t="s">
        <v>209</v>
      </c>
      <c r="L382" s="46"/>
      <c r="M382" s="213" t="s">
        <v>19</v>
      </c>
      <c r="N382" s="214" t="s">
        <v>45</v>
      </c>
      <c r="O382" s="86"/>
      <c r="P382" s="215">
        <f>O382*H382</f>
        <v>0</v>
      </c>
      <c r="Q382" s="215">
        <v>0</v>
      </c>
      <c r="R382" s="215">
        <f>Q382*H382</f>
        <v>0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150</v>
      </c>
      <c r="AT382" s="217" t="s">
        <v>122</v>
      </c>
      <c r="AU382" s="217" t="s">
        <v>84</v>
      </c>
      <c r="AY382" s="19" t="s">
        <v>119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82</v>
      </c>
      <c r="BK382" s="218">
        <f>ROUND(I382*H382,2)</f>
        <v>0</v>
      </c>
      <c r="BL382" s="19" t="s">
        <v>150</v>
      </c>
      <c r="BM382" s="217" t="s">
        <v>517</v>
      </c>
    </row>
    <row r="383" s="2" customFormat="1">
      <c r="A383" s="40"/>
      <c r="B383" s="41"/>
      <c r="C383" s="42"/>
      <c r="D383" s="249" t="s">
        <v>211</v>
      </c>
      <c r="E383" s="42"/>
      <c r="F383" s="250" t="s">
        <v>518</v>
      </c>
      <c r="G383" s="42"/>
      <c r="H383" s="42"/>
      <c r="I383" s="242"/>
      <c r="J383" s="42"/>
      <c r="K383" s="42"/>
      <c r="L383" s="46"/>
      <c r="M383" s="243"/>
      <c r="N383" s="244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211</v>
      </c>
      <c r="AU383" s="19" t="s">
        <v>84</v>
      </c>
    </row>
    <row r="384" s="13" customFormat="1">
      <c r="A384" s="13"/>
      <c r="B384" s="219"/>
      <c r="C384" s="220"/>
      <c r="D384" s="221" t="s">
        <v>128</v>
      </c>
      <c r="E384" s="222" t="s">
        <v>19</v>
      </c>
      <c r="F384" s="223" t="s">
        <v>519</v>
      </c>
      <c r="G384" s="220"/>
      <c r="H384" s="222" t="s">
        <v>19</v>
      </c>
      <c r="I384" s="224"/>
      <c r="J384" s="220"/>
      <c r="K384" s="220"/>
      <c r="L384" s="225"/>
      <c r="M384" s="226"/>
      <c r="N384" s="227"/>
      <c r="O384" s="227"/>
      <c r="P384" s="227"/>
      <c r="Q384" s="227"/>
      <c r="R384" s="227"/>
      <c r="S384" s="227"/>
      <c r="T384" s="228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29" t="s">
        <v>128</v>
      </c>
      <c r="AU384" s="229" t="s">
        <v>84</v>
      </c>
      <c r="AV384" s="13" t="s">
        <v>82</v>
      </c>
      <c r="AW384" s="13" t="s">
        <v>35</v>
      </c>
      <c r="AX384" s="13" t="s">
        <v>74</v>
      </c>
      <c r="AY384" s="229" t="s">
        <v>119</v>
      </c>
    </row>
    <row r="385" s="13" customFormat="1">
      <c r="A385" s="13"/>
      <c r="B385" s="219"/>
      <c r="C385" s="220"/>
      <c r="D385" s="221" t="s">
        <v>128</v>
      </c>
      <c r="E385" s="222" t="s">
        <v>19</v>
      </c>
      <c r="F385" s="223" t="s">
        <v>520</v>
      </c>
      <c r="G385" s="220"/>
      <c r="H385" s="222" t="s">
        <v>19</v>
      </c>
      <c r="I385" s="224"/>
      <c r="J385" s="220"/>
      <c r="K385" s="220"/>
      <c r="L385" s="225"/>
      <c r="M385" s="226"/>
      <c r="N385" s="227"/>
      <c r="O385" s="227"/>
      <c r="P385" s="227"/>
      <c r="Q385" s="227"/>
      <c r="R385" s="227"/>
      <c r="S385" s="227"/>
      <c r="T385" s="22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29" t="s">
        <v>128</v>
      </c>
      <c r="AU385" s="229" t="s">
        <v>84</v>
      </c>
      <c r="AV385" s="13" t="s">
        <v>82</v>
      </c>
      <c r="AW385" s="13" t="s">
        <v>35</v>
      </c>
      <c r="AX385" s="13" t="s">
        <v>74</v>
      </c>
      <c r="AY385" s="229" t="s">
        <v>119</v>
      </c>
    </row>
    <row r="386" s="14" customFormat="1">
      <c r="A386" s="14"/>
      <c r="B386" s="230"/>
      <c r="C386" s="231"/>
      <c r="D386" s="221" t="s">
        <v>128</v>
      </c>
      <c r="E386" s="232" t="s">
        <v>19</v>
      </c>
      <c r="F386" s="233" t="s">
        <v>521</v>
      </c>
      <c r="G386" s="231"/>
      <c r="H386" s="234">
        <v>2.7000000000000002</v>
      </c>
      <c r="I386" s="235"/>
      <c r="J386" s="231"/>
      <c r="K386" s="231"/>
      <c r="L386" s="236"/>
      <c r="M386" s="237"/>
      <c r="N386" s="238"/>
      <c r="O386" s="238"/>
      <c r="P386" s="238"/>
      <c r="Q386" s="238"/>
      <c r="R386" s="238"/>
      <c r="S386" s="238"/>
      <c r="T386" s="239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0" t="s">
        <v>128</v>
      </c>
      <c r="AU386" s="240" t="s">
        <v>84</v>
      </c>
      <c r="AV386" s="14" t="s">
        <v>84</v>
      </c>
      <c r="AW386" s="14" t="s">
        <v>35</v>
      </c>
      <c r="AX386" s="14" t="s">
        <v>82</v>
      </c>
      <c r="AY386" s="240" t="s">
        <v>119</v>
      </c>
    </row>
    <row r="387" s="2" customFormat="1" ht="37.8" customHeight="1">
      <c r="A387" s="40"/>
      <c r="B387" s="41"/>
      <c r="C387" s="206" t="s">
        <v>522</v>
      </c>
      <c r="D387" s="206" t="s">
        <v>122</v>
      </c>
      <c r="E387" s="207" t="s">
        <v>523</v>
      </c>
      <c r="F387" s="208" t="s">
        <v>524</v>
      </c>
      <c r="G387" s="209" t="s">
        <v>176</v>
      </c>
      <c r="H387" s="210">
        <v>22</v>
      </c>
      <c r="I387" s="211"/>
      <c r="J387" s="212">
        <f>ROUND(I387*H387,2)</f>
        <v>0</v>
      </c>
      <c r="K387" s="208" t="s">
        <v>209</v>
      </c>
      <c r="L387" s="46"/>
      <c r="M387" s="213" t="s">
        <v>19</v>
      </c>
      <c r="N387" s="214" t="s">
        <v>45</v>
      </c>
      <c r="O387" s="86"/>
      <c r="P387" s="215">
        <f>O387*H387</f>
        <v>0</v>
      </c>
      <c r="Q387" s="215">
        <v>0</v>
      </c>
      <c r="R387" s="215">
        <f>Q387*H387</f>
        <v>0</v>
      </c>
      <c r="S387" s="215">
        <v>0.068000000000000005</v>
      </c>
      <c r="T387" s="216">
        <f>S387*H387</f>
        <v>1.496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150</v>
      </c>
      <c r="AT387" s="217" t="s">
        <v>122</v>
      </c>
      <c r="AU387" s="217" t="s">
        <v>84</v>
      </c>
      <c r="AY387" s="19" t="s">
        <v>119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82</v>
      </c>
      <c r="BK387" s="218">
        <f>ROUND(I387*H387,2)</f>
        <v>0</v>
      </c>
      <c r="BL387" s="19" t="s">
        <v>150</v>
      </c>
      <c r="BM387" s="217" t="s">
        <v>525</v>
      </c>
    </row>
    <row r="388" s="2" customFormat="1">
      <c r="A388" s="40"/>
      <c r="B388" s="41"/>
      <c r="C388" s="42"/>
      <c r="D388" s="249" t="s">
        <v>211</v>
      </c>
      <c r="E388" s="42"/>
      <c r="F388" s="250" t="s">
        <v>526</v>
      </c>
      <c r="G388" s="42"/>
      <c r="H388" s="42"/>
      <c r="I388" s="242"/>
      <c r="J388" s="42"/>
      <c r="K388" s="42"/>
      <c r="L388" s="46"/>
      <c r="M388" s="243"/>
      <c r="N388" s="244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211</v>
      </c>
      <c r="AU388" s="19" t="s">
        <v>84</v>
      </c>
    </row>
    <row r="389" s="13" customFormat="1">
      <c r="A389" s="13"/>
      <c r="B389" s="219"/>
      <c r="C389" s="220"/>
      <c r="D389" s="221" t="s">
        <v>128</v>
      </c>
      <c r="E389" s="222" t="s">
        <v>19</v>
      </c>
      <c r="F389" s="223" t="s">
        <v>280</v>
      </c>
      <c r="G389" s="220"/>
      <c r="H389" s="222" t="s">
        <v>19</v>
      </c>
      <c r="I389" s="224"/>
      <c r="J389" s="220"/>
      <c r="K389" s="220"/>
      <c r="L389" s="225"/>
      <c r="M389" s="226"/>
      <c r="N389" s="227"/>
      <c r="O389" s="227"/>
      <c r="P389" s="227"/>
      <c r="Q389" s="227"/>
      <c r="R389" s="227"/>
      <c r="S389" s="227"/>
      <c r="T389" s="22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29" t="s">
        <v>128</v>
      </c>
      <c r="AU389" s="229" t="s">
        <v>84</v>
      </c>
      <c r="AV389" s="13" t="s">
        <v>82</v>
      </c>
      <c r="AW389" s="13" t="s">
        <v>35</v>
      </c>
      <c r="AX389" s="13" t="s">
        <v>74</v>
      </c>
      <c r="AY389" s="229" t="s">
        <v>119</v>
      </c>
    </row>
    <row r="390" s="14" customFormat="1">
      <c r="A390" s="14"/>
      <c r="B390" s="230"/>
      <c r="C390" s="231"/>
      <c r="D390" s="221" t="s">
        <v>128</v>
      </c>
      <c r="E390" s="232" t="s">
        <v>19</v>
      </c>
      <c r="F390" s="233" t="s">
        <v>281</v>
      </c>
      <c r="G390" s="231"/>
      <c r="H390" s="234">
        <v>9.0749999999999993</v>
      </c>
      <c r="I390" s="235"/>
      <c r="J390" s="231"/>
      <c r="K390" s="231"/>
      <c r="L390" s="236"/>
      <c r="M390" s="237"/>
      <c r="N390" s="238"/>
      <c r="O390" s="238"/>
      <c r="P390" s="238"/>
      <c r="Q390" s="238"/>
      <c r="R390" s="238"/>
      <c r="S390" s="238"/>
      <c r="T390" s="239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0" t="s">
        <v>128</v>
      </c>
      <c r="AU390" s="240" t="s">
        <v>84</v>
      </c>
      <c r="AV390" s="14" t="s">
        <v>84</v>
      </c>
      <c r="AW390" s="14" t="s">
        <v>35</v>
      </c>
      <c r="AX390" s="14" t="s">
        <v>74</v>
      </c>
      <c r="AY390" s="240" t="s">
        <v>119</v>
      </c>
    </row>
    <row r="391" s="14" customFormat="1">
      <c r="A391" s="14"/>
      <c r="B391" s="230"/>
      <c r="C391" s="231"/>
      <c r="D391" s="221" t="s">
        <v>128</v>
      </c>
      <c r="E391" s="232" t="s">
        <v>19</v>
      </c>
      <c r="F391" s="233" t="s">
        <v>282</v>
      </c>
      <c r="G391" s="231"/>
      <c r="H391" s="234">
        <v>3.3599999999999999</v>
      </c>
      <c r="I391" s="235"/>
      <c r="J391" s="231"/>
      <c r="K391" s="231"/>
      <c r="L391" s="236"/>
      <c r="M391" s="237"/>
      <c r="N391" s="238"/>
      <c r="O391" s="238"/>
      <c r="P391" s="238"/>
      <c r="Q391" s="238"/>
      <c r="R391" s="238"/>
      <c r="S391" s="238"/>
      <c r="T391" s="23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0" t="s">
        <v>128</v>
      </c>
      <c r="AU391" s="240" t="s">
        <v>84</v>
      </c>
      <c r="AV391" s="14" t="s">
        <v>84</v>
      </c>
      <c r="AW391" s="14" t="s">
        <v>35</v>
      </c>
      <c r="AX391" s="14" t="s">
        <v>74</v>
      </c>
      <c r="AY391" s="240" t="s">
        <v>119</v>
      </c>
    </row>
    <row r="392" s="14" customFormat="1">
      <c r="A392" s="14"/>
      <c r="B392" s="230"/>
      <c r="C392" s="231"/>
      <c r="D392" s="221" t="s">
        <v>128</v>
      </c>
      <c r="E392" s="232" t="s">
        <v>19</v>
      </c>
      <c r="F392" s="233" t="s">
        <v>283</v>
      </c>
      <c r="G392" s="231"/>
      <c r="H392" s="234">
        <v>9.2249999999999996</v>
      </c>
      <c r="I392" s="235"/>
      <c r="J392" s="231"/>
      <c r="K392" s="231"/>
      <c r="L392" s="236"/>
      <c r="M392" s="237"/>
      <c r="N392" s="238"/>
      <c r="O392" s="238"/>
      <c r="P392" s="238"/>
      <c r="Q392" s="238"/>
      <c r="R392" s="238"/>
      <c r="S392" s="238"/>
      <c r="T392" s="23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0" t="s">
        <v>128</v>
      </c>
      <c r="AU392" s="240" t="s">
        <v>84</v>
      </c>
      <c r="AV392" s="14" t="s">
        <v>84</v>
      </c>
      <c r="AW392" s="14" t="s">
        <v>35</v>
      </c>
      <c r="AX392" s="14" t="s">
        <v>74</v>
      </c>
      <c r="AY392" s="240" t="s">
        <v>119</v>
      </c>
    </row>
    <row r="393" s="16" customFormat="1">
      <c r="A393" s="16"/>
      <c r="B393" s="262"/>
      <c r="C393" s="263"/>
      <c r="D393" s="221" t="s">
        <v>128</v>
      </c>
      <c r="E393" s="264" t="s">
        <v>19</v>
      </c>
      <c r="F393" s="265" t="s">
        <v>245</v>
      </c>
      <c r="G393" s="263"/>
      <c r="H393" s="266">
        <v>21.66</v>
      </c>
      <c r="I393" s="267"/>
      <c r="J393" s="263"/>
      <c r="K393" s="263"/>
      <c r="L393" s="268"/>
      <c r="M393" s="269"/>
      <c r="N393" s="270"/>
      <c r="O393" s="270"/>
      <c r="P393" s="270"/>
      <c r="Q393" s="270"/>
      <c r="R393" s="270"/>
      <c r="S393" s="270"/>
      <c r="T393" s="271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T393" s="272" t="s">
        <v>128</v>
      </c>
      <c r="AU393" s="272" t="s">
        <v>84</v>
      </c>
      <c r="AV393" s="16" t="s">
        <v>141</v>
      </c>
      <c r="AW393" s="16" t="s">
        <v>35</v>
      </c>
      <c r="AX393" s="16" t="s">
        <v>74</v>
      </c>
      <c r="AY393" s="272" t="s">
        <v>119</v>
      </c>
    </row>
    <row r="394" s="14" customFormat="1">
      <c r="A394" s="14"/>
      <c r="B394" s="230"/>
      <c r="C394" s="231"/>
      <c r="D394" s="221" t="s">
        <v>128</v>
      </c>
      <c r="E394" s="232" t="s">
        <v>19</v>
      </c>
      <c r="F394" s="233" t="s">
        <v>284</v>
      </c>
      <c r="G394" s="231"/>
      <c r="H394" s="234">
        <v>0.34000000000000002</v>
      </c>
      <c r="I394" s="235"/>
      <c r="J394" s="231"/>
      <c r="K394" s="231"/>
      <c r="L394" s="236"/>
      <c r="M394" s="237"/>
      <c r="N394" s="238"/>
      <c r="O394" s="238"/>
      <c r="P394" s="238"/>
      <c r="Q394" s="238"/>
      <c r="R394" s="238"/>
      <c r="S394" s="238"/>
      <c r="T394" s="239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0" t="s">
        <v>128</v>
      </c>
      <c r="AU394" s="240" t="s">
        <v>84</v>
      </c>
      <c r="AV394" s="14" t="s">
        <v>84</v>
      </c>
      <c r="AW394" s="14" t="s">
        <v>35</v>
      </c>
      <c r="AX394" s="14" t="s">
        <v>74</v>
      </c>
      <c r="AY394" s="240" t="s">
        <v>119</v>
      </c>
    </row>
    <row r="395" s="15" customFormat="1">
      <c r="A395" s="15"/>
      <c r="B395" s="251"/>
      <c r="C395" s="252"/>
      <c r="D395" s="221" t="s">
        <v>128</v>
      </c>
      <c r="E395" s="253" t="s">
        <v>19</v>
      </c>
      <c r="F395" s="254" t="s">
        <v>220</v>
      </c>
      <c r="G395" s="252"/>
      <c r="H395" s="255">
        <v>22</v>
      </c>
      <c r="I395" s="256"/>
      <c r="J395" s="252"/>
      <c r="K395" s="252"/>
      <c r="L395" s="257"/>
      <c r="M395" s="258"/>
      <c r="N395" s="259"/>
      <c r="O395" s="259"/>
      <c r="P395" s="259"/>
      <c r="Q395" s="259"/>
      <c r="R395" s="259"/>
      <c r="S395" s="259"/>
      <c r="T395" s="260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1" t="s">
        <v>128</v>
      </c>
      <c r="AU395" s="261" t="s">
        <v>84</v>
      </c>
      <c r="AV395" s="15" t="s">
        <v>150</v>
      </c>
      <c r="AW395" s="15" t="s">
        <v>35</v>
      </c>
      <c r="AX395" s="15" t="s">
        <v>82</v>
      </c>
      <c r="AY395" s="261" t="s">
        <v>119</v>
      </c>
    </row>
    <row r="396" s="12" customFormat="1" ht="22.8" customHeight="1">
      <c r="A396" s="12"/>
      <c r="B396" s="190"/>
      <c r="C396" s="191"/>
      <c r="D396" s="192" t="s">
        <v>73</v>
      </c>
      <c r="E396" s="204" t="s">
        <v>527</v>
      </c>
      <c r="F396" s="204" t="s">
        <v>528</v>
      </c>
      <c r="G396" s="191"/>
      <c r="H396" s="191"/>
      <c r="I396" s="194"/>
      <c r="J396" s="205">
        <f>BK396</f>
        <v>0</v>
      </c>
      <c r="K396" s="191"/>
      <c r="L396" s="196"/>
      <c r="M396" s="197"/>
      <c r="N396" s="198"/>
      <c r="O396" s="198"/>
      <c r="P396" s="199">
        <f>SUM(P397:P438)</f>
        <v>0</v>
      </c>
      <c r="Q396" s="198"/>
      <c r="R396" s="199">
        <f>SUM(R397:R438)</f>
        <v>0</v>
      </c>
      <c r="S396" s="198"/>
      <c r="T396" s="200">
        <f>SUM(T397:T438)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01" t="s">
        <v>82</v>
      </c>
      <c r="AT396" s="202" t="s">
        <v>73</v>
      </c>
      <c r="AU396" s="202" t="s">
        <v>82</v>
      </c>
      <c r="AY396" s="201" t="s">
        <v>119</v>
      </c>
      <c r="BK396" s="203">
        <f>SUM(BK397:BK438)</f>
        <v>0</v>
      </c>
    </row>
    <row r="397" s="2" customFormat="1" ht="37.8" customHeight="1">
      <c r="A397" s="40"/>
      <c r="B397" s="41"/>
      <c r="C397" s="206" t="s">
        <v>529</v>
      </c>
      <c r="D397" s="206" t="s">
        <v>122</v>
      </c>
      <c r="E397" s="207" t="s">
        <v>530</v>
      </c>
      <c r="F397" s="208" t="s">
        <v>531</v>
      </c>
      <c r="G397" s="209" t="s">
        <v>355</v>
      </c>
      <c r="H397" s="210">
        <v>61.959000000000003</v>
      </c>
      <c r="I397" s="211"/>
      <c r="J397" s="212">
        <f>ROUND(I397*H397,2)</f>
        <v>0</v>
      </c>
      <c r="K397" s="208" t="s">
        <v>209</v>
      </c>
      <c r="L397" s="46"/>
      <c r="M397" s="213" t="s">
        <v>19</v>
      </c>
      <c r="N397" s="214" t="s">
        <v>45</v>
      </c>
      <c r="O397" s="86"/>
      <c r="P397" s="215">
        <f>O397*H397</f>
        <v>0</v>
      </c>
      <c r="Q397" s="215">
        <v>0</v>
      </c>
      <c r="R397" s="215">
        <f>Q397*H397</f>
        <v>0</v>
      </c>
      <c r="S397" s="215">
        <v>0</v>
      </c>
      <c r="T397" s="21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150</v>
      </c>
      <c r="AT397" s="217" t="s">
        <v>122</v>
      </c>
      <c r="AU397" s="217" t="s">
        <v>84</v>
      </c>
      <c r="AY397" s="19" t="s">
        <v>119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82</v>
      </c>
      <c r="BK397" s="218">
        <f>ROUND(I397*H397,2)</f>
        <v>0</v>
      </c>
      <c r="BL397" s="19" t="s">
        <v>150</v>
      </c>
      <c r="BM397" s="217" t="s">
        <v>532</v>
      </c>
    </row>
    <row r="398" s="2" customFormat="1">
      <c r="A398" s="40"/>
      <c r="B398" s="41"/>
      <c r="C398" s="42"/>
      <c r="D398" s="249" t="s">
        <v>211</v>
      </c>
      <c r="E398" s="42"/>
      <c r="F398" s="250" t="s">
        <v>533</v>
      </c>
      <c r="G398" s="42"/>
      <c r="H398" s="42"/>
      <c r="I398" s="242"/>
      <c r="J398" s="42"/>
      <c r="K398" s="42"/>
      <c r="L398" s="46"/>
      <c r="M398" s="243"/>
      <c r="N398" s="244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211</v>
      </c>
      <c r="AU398" s="19" t="s">
        <v>84</v>
      </c>
    </row>
    <row r="399" s="2" customFormat="1" ht="33" customHeight="1">
      <c r="A399" s="40"/>
      <c r="B399" s="41"/>
      <c r="C399" s="206" t="s">
        <v>534</v>
      </c>
      <c r="D399" s="206" t="s">
        <v>122</v>
      </c>
      <c r="E399" s="207" t="s">
        <v>535</v>
      </c>
      <c r="F399" s="208" t="s">
        <v>536</v>
      </c>
      <c r="G399" s="209" t="s">
        <v>355</v>
      </c>
      <c r="H399" s="210">
        <v>1.8040000000000001</v>
      </c>
      <c r="I399" s="211"/>
      <c r="J399" s="212">
        <f>ROUND(I399*H399,2)</f>
        <v>0</v>
      </c>
      <c r="K399" s="208" t="s">
        <v>209</v>
      </c>
      <c r="L399" s="46"/>
      <c r="M399" s="213" t="s">
        <v>19</v>
      </c>
      <c r="N399" s="214" t="s">
        <v>45</v>
      </c>
      <c r="O399" s="86"/>
      <c r="P399" s="215">
        <f>O399*H399</f>
        <v>0</v>
      </c>
      <c r="Q399" s="215">
        <v>0</v>
      </c>
      <c r="R399" s="215">
        <f>Q399*H399</f>
        <v>0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150</v>
      </c>
      <c r="AT399" s="217" t="s">
        <v>122</v>
      </c>
      <c r="AU399" s="217" t="s">
        <v>84</v>
      </c>
      <c r="AY399" s="19" t="s">
        <v>119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82</v>
      </c>
      <c r="BK399" s="218">
        <f>ROUND(I399*H399,2)</f>
        <v>0</v>
      </c>
      <c r="BL399" s="19" t="s">
        <v>150</v>
      </c>
      <c r="BM399" s="217" t="s">
        <v>537</v>
      </c>
    </row>
    <row r="400" s="2" customFormat="1">
      <c r="A400" s="40"/>
      <c r="B400" s="41"/>
      <c r="C400" s="42"/>
      <c r="D400" s="249" t="s">
        <v>211</v>
      </c>
      <c r="E400" s="42"/>
      <c r="F400" s="250" t="s">
        <v>538</v>
      </c>
      <c r="G400" s="42"/>
      <c r="H400" s="42"/>
      <c r="I400" s="242"/>
      <c r="J400" s="42"/>
      <c r="K400" s="42"/>
      <c r="L400" s="46"/>
      <c r="M400" s="243"/>
      <c r="N400" s="244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211</v>
      </c>
      <c r="AU400" s="19" t="s">
        <v>84</v>
      </c>
    </row>
    <row r="401" s="14" customFormat="1">
      <c r="A401" s="14"/>
      <c r="B401" s="230"/>
      <c r="C401" s="231"/>
      <c r="D401" s="221" t="s">
        <v>128</v>
      </c>
      <c r="E401" s="232" t="s">
        <v>19</v>
      </c>
      <c r="F401" s="233" t="s">
        <v>539</v>
      </c>
      <c r="G401" s="231"/>
      <c r="H401" s="234">
        <v>1.8040000000000001</v>
      </c>
      <c r="I401" s="235"/>
      <c r="J401" s="231"/>
      <c r="K401" s="231"/>
      <c r="L401" s="236"/>
      <c r="M401" s="237"/>
      <c r="N401" s="238"/>
      <c r="O401" s="238"/>
      <c r="P401" s="238"/>
      <c r="Q401" s="238"/>
      <c r="R401" s="238"/>
      <c r="S401" s="238"/>
      <c r="T401" s="239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0" t="s">
        <v>128</v>
      </c>
      <c r="AU401" s="240" t="s">
        <v>84</v>
      </c>
      <c r="AV401" s="14" t="s">
        <v>84</v>
      </c>
      <c r="AW401" s="14" t="s">
        <v>35</v>
      </c>
      <c r="AX401" s="14" t="s">
        <v>82</v>
      </c>
      <c r="AY401" s="240" t="s">
        <v>119</v>
      </c>
    </row>
    <row r="402" s="2" customFormat="1" ht="44.25" customHeight="1">
      <c r="A402" s="40"/>
      <c r="B402" s="41"/>
      <c r="C402" s="206" t="s">
        <v>540</v>
      </c>
      <c r="D402" s="206" t="s">
        <v>122</v>
      </c>
      <c r="E402" s="207" t="s">
        <v>541</v>
      </c>
      <c r="F402" s="208" t="s">
        <v>542</v>
      </c>
      <c r="G402" s="209" t="s">
        <v>355</v>
      </c>
      <c r="H402" s="210">
        <v>119.598</v>
      </c>
      <c r="I402" s="211"/>
      <c r="J402" s="212">
        <f>ROUND(I402*H402,2)</f>
        <v>0</v>
      </c>
      <c r="K402" s="208" t="s">
        <v>209</v>
      </c>
      <c r="L402" s="46"/>
      <c r="M402" s="213" t="s">
        <v>19</v>
      </c>
      <c r="N402" s="214" t="s">
        <v>45</v>
      </c>
      <c r="O402" s="86"/>
      <c r="P402" s="215">
        <f>O402*H402</f>
        <v>0</v>
      </c>
      <c r="Q402" s="215">
        <v>0</v>
      </c>
      <c r="R402" s="215">
        <f>Q402*H402</f>
        <v>0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150</v>
      </c>
      <c r="AT402" s="217" t="s">
        <v>122</v>
      </c>
      <c r="AU402" s="217" t="s">
        <v>84</v>
      </c>
      <c r="AY402" s="19" t="s">
        <v>119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82</v>
      </c>
      <c r="BK402" s="218">
        <f>ROUND(I402*H402,2)</f>
        <v>0</v>
      </c>
      <c r="BL402" s="19" t="s">
        <v>150</v>
      </c>
      <c r="BM402" s="217" t="s">
        <v>543</v>
      </c>
    </row>
    <row r="403" s="2" customFormat="1">
      <c r="A403" s="40"/>
      <c r="B403" s="41"/>
      <c r="C403" s="42"/>
      <c r="D403" s="249" t="s">
        <v>211</v>
      </c>
      <c r="E403" s="42"/>
      <c r="F403" s="250" t="s">
        <v>544</v>
      </c>
      <c r="G403" s="42"/>
      <c r="H403" s="42"/>
      <c r="I403" s="242"/>
      <c r="J403" s="42"/>
      <c r="K403" s="42"/>
      <c r="L403" s="46"/>
      <c r="M403" s="243"/>
      <c r="N403" s="244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211</v>
      </c>
      <c r="AU403" s="19" t="s">
        <v>84</v>
      </c>
    </row>
    <row r="404" s="13" customFormat="1">
      <c r="A404" s="13"/>
      <c r="B404" s="219"/>
      <c r="C404" s="220"/>
      <c r="D404" s="221" t="s">
        <v>128</v>
      </c>
      <c r="E404" s="222" t="s">
        <v>19</v>
      </c>
      <c r="F404" s="223" t="s">
        <v>545</v>
      </c>
      <c r="G404" s="220"/>
      <c r="H404" s="222" t="s">
        <v>19</v>
      </c>
      <c r="I404" s="224"/>
      <c r="J404" s="220"/>
      <c r="K404" s="220"/>
      <c r="L404" s="225"/>
      <c r="M404" s="226"/>
      <c r="N404" s="227"/>
      <c r="O404" s="227"/>
      <c r="P404" s="227"/>
      <c r="Q404" s="227"/>
      <c r="R404" s="227"/>
      <c r="S404" s="227"/>
      <c r="T404" s="22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29" t="s">
        <v>128</v>
      </c>
      <c r="AU404" s="229" t="s">
        <v>84</v>
      </c>
      <c r="AV404" s="13" t="s">
        <v>82</v>
      </c>
      <c r="AW404" s="13" t="s">
        <v>35</v>
      </c>
      <c r="AX404" s="13" t="s">
        <v>74</v>
      </c>
      <c r="AY404" s="229" t="s">
        <v>119</v>
      </c>
    </row>
    <row r="405" s="14" customFormat="1">
      <c r="A405" s="14"/>
      <c r="B405" s="230"/>
      <c r="C405" s="231"/>
      <c r="D405" s="221" t="s">
        <v>128</v>
      </c>
      <c r="E405" s="232" t="s">
        <v>19</v>
      </c>
      <c r="F405" s="233" t="s">
        <v>546</v>
      </c>
      <c r="G405" s="231"/>
      <c r="H405" s="234">
        <v>66.439999999999998</v>
      </c>
      <c r="I405" s="235"/>
      <c r="J405" s="231"/>
      <c r="K405" s="231"/>
      <c r="L405" s="236"/>
      <c r="M405" s="237"/>
      <c r="N405" s="238"/>
      <c r="O405" s="238"/>
      <c r="P405" s="238"/>
      <c r="Q405" s="238"/>
      <c r="R405" s="238"/>
      <c r="S405" s="238"/>
      <c r="T405" s="23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0" t="s">
        <v>128</v>
      </c>
      <c r="AU405" s="240" t="s">
        <v>84</v>
      </c>
      <c r="AV405" s="14" t="s">
        <v>84</v>
      </c>
      <c r="AW405" s="14" t="s">
        <v>35</v>
      </c>
      <c r="AX405" s="14" t="s">
        <v>74</v>
      </c>
      <c r="AY405" s="240" t="s">
        <v>119</v>
      </c>
    </row>
    <row r="406" s="14" customFormat="1">
      <c r="A406" s="14"/>
      <c r="B406" s="230"/>
      <c r="C406" s="231"/>
      <c r="D406" s="221" t="s">
        <v>128</v>
      </c>
      <c r="E406" s="232" t="s">
        <v>19</v>
      </c>
      <c r="F406" s="233" t="s">
        <v>547</v>
      </c>
      <c r="G406" s="231"/>
      <c r="H406" s="234">
        <v>25.634</v>
      </c>
      <c r="I406" s="235"/>
      <c r="J406" s="231"/>
      <c r="K406" s="231"/>
      <c r="L406" s="236"/>
      <c r="M406" s="237"/>
      <c r="N406" s="238"/>
      <c r="O406" s="238"/>
      <c r="P406" s="238"/>
      <c r="Q406" s="238"/>
      <c r="R406" s="238"/>
      <c r="S406" s="238"/>
      <c r="T406" s="239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0" t="s">
        <v>128</v>
      </c>
      <c r="AU406" s="240" t="s">
        <v>84</v>
      </c>
      <c r="AV406" s="14" t="s">
        <v>84</v>
      </c>
      <c r="AW406" s="14" t="s">
        <v>35</v>
      </c>
      <c r="AX406" s="14" t="s">
        <v>74</v>
      </c>
      <c r="AY406" s="240" t="s">
        <v>119</v>
      </c>
    </row>
    <row r="407" s="14" customFormat="1">
      <c r="A407" s="14"/>
      <c r="B407" s="230"/>
      <c r="C407" s="231"/>
      <c r="D407" s="221" t="s">
        <v>128</v>
      </c>
      <c r="E407" s="232" t="s">
        <v>19</v>
      </c>
      <c r="F407" s="233" t="s">
        <v>548</v>
      </c>
      <c r="G407" s="231"/>
      <c r="H407" s="234">
        <v>2.992</v>
      </c>
      <c r="I407" s="235"/>
      <c r="J407" s="231"/>
      <c r="K407" s="231"/>
      <c r="L407" s="236"/>
      <c r="M407" s="237"/>
      <c r="N407" s="238"/>
      <c r="O407" s="238"/>
      <c r="P407" s="238"/>
      <c r="Q407" s="238"/>
      <c r="R407" s="238"/>
      <c r="S407" s="238"/>
      <c r="T407" s="239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0" t="s">
        <v>128</v>
      </c>
      <c r="AU407" s="240" t="s">
        <v>84</v>
      </c>
      <c r="AV407" s="14" t="s">
        <v>84</v>
      </c>
      <c r="AW407" s="14" t="s">
        <v>35</v>
      </c>
      <c r="AX407" s="14" t="s">
        <v>74</v>
      </c>
      <c r="AY407" s="240" t="s">
        <v>119</v>
      </c>
    </row>
    <row r="408" s="14" customFormat="1">
      <c r="A408" s="14"/>
      <c r="B408" s="230"/>
      <c r="C408" s="231"/>
      <c r="D408" s="221" t="s">
        <v>128</v>
      </c>
      <c r="E408" s="232" t="s">
        <v>19</v>
      </c>
      <c r="F408" s="233" t="s">
        <v>549</v>
      </c>
      <c r="G408" s="231"/>
      <c r="H408" s="234">
        <v>1.6319999999999999</v>
      </c>
      <c r="I408" s="235"/>
      <c r="J408" s="231"/>
      <c r="K408" s="231"/>
      <c r="L408" s="236"/>
      <c r="M408" s="237"/>
      <c r="N408" s="238"/>
      <c r="O408" s="238"/>
      <c r="P408" s="238"/>
      <c r="Q408" s="238"/>
      <c r="R408" s="238"/>
      <c r="S408" s="238"/>
      <c r="T408" s="239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0" t="s">
        <v>128</v>
      </c>
      <c r="AU408" s="240" t="s">
        <v>84</v>
      </c>
      <c r="AV408" s="14" t="s">
        <v>84</v>
      </c>
      <c r="AW408" s="14" t="s">
        <v>35</v>
      </c>
      <c r="AX408" s="14" t="s">
        <v>74</v>
      </c>
      <c r="AY408" s="240" t="s">
        <v>119</v>
      </c>
    </row>
    <row r="409" s="16" customFormat="1">
      <c r="A409" s="16"/>
      <c r="B409" s="262"/>
      <c r="C409" s="263"/>
      <c r="D409" s="221" t="s">
        <v>128</v>
      </c>
      <c r="E409" s="264" t="s">
        <v>19</v>
      </c>
      <c r="F409" s="265" t="s">
        <v>245</v>
      </c>
      <c r="G409" s="263"/>
      <c r="H409" s="266">
        <v>96.698000000000008</v>
      </c>
      <c r="I409" s="267"/>
      <c r="J409" s="263"/>
      <c r="K409" s="263"/>
      <c r="L409" s="268"/>
      <c r="M409" s="269"/>
      <c r="N409" s="270"/>
      <c r="O409" s="270"/>
      <c r="P409" s="270"/>
      <c r="Q409" s="270"/>
      <c r="R409" s="270"/>
      <c r="S409" s="270"/>
      <c r="T409" s="271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T409" s="272" t="s">
        <v>128</v>
      </c>
      <c r="AU409" s="272" t="s">
        <v>84</v>
      </c>
      <c r="AV409" s="16" t="s">
        <v>141</v>
      </c>
      <c r="AW409" s="16" t="s">
        <v>35</v>
      </c>
      <c r="AX409" s="16" t="s">
        <v>74</v>
      </c>
      <c r="AY409" s="272" t="s">
        <v>119</v>
      </c>
    </row>
    <row r="410" s="14" customFormat="1">
      <c r="A410" s="14"/>
      <c r="B410" s="230"/>
      <c r="C410" s="231"/>
      <c r="D410" s="221" t="s">
        <v>128</v>
      </c>
      <c r="E410" s="232" t="s">
        <v>19</v>
      </c>
      <c r="F410" s="233" t="s">
        <v>550</v>
      </c>
      <c r="G410" s="231"/>
      <c r="H410" s="234">
        <v>22.899999999999999</v>
      </c>
      <c r="I410" s="235"/>
      <c r="J410" s="231"/>
      <c r="K410" s="231"/>
      <c r="L410" s="236"/>
      <c r="M410" s="237"/>
      <c r="N410" s="238"/>
      <c r="O410" s="238"/>
      <c r="P410" s="238"/>
      <c r="Q410" s="238"/>
      <c r="R410" s="238"/>
      <c r="S410" s="238"/>
      <c r="T410" s="239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0" t="s">
        <v>128</v>
      </c>
      <c r="AU410" s="240" t="s">
        <v>84</v>
      </c>
      <c r="AV410" s="14" t="s">
        <v>84</v>
      </c>
      <c r="AW410" s="14" t="s">
        <v>35</v>
      </c>
      <c r="AX410" s="14" t="s">
        <v>74</v>
      </c>
      <c r="AY410" s="240" t="s">
        <v>119</v>
      </c>
    </row>
    <row r="411" s="16" customFormat="1">
      <c r="A411" s="16"/>
      <c r="B411" s="262"/>
      <c r="C411" s="263"/>
      <c r="D411" s="221" t="s">
        <v>128</v>
      </c>
      <c r="E411" s="264" t="s">
        <v>19</v>
      </c>
      <c r="F411" s="265" t="s">
        <v>245</v>
      </c>
      <c r="G411" s="263"/>
      <c r="H411" s="266">
        <v>22.899999999999999</v>
      </c>
      <c r="I411" s="267"/>
      <c r="J411" s="263"/>
      <c r="K411" s="263"/>
      <c r="L411" s="268"/>
      <c r="M411" s="269"/>
      <c r="N411" s="270"/>
      <c r="O411" s="270"/>
      <c r="P411" s="270"/>
      <c r="Q411" s="270"/>
      <c r="R411" s="270"/>
      <c r="S411" s="270"/>
      <c r="T411" s="271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T411" s="272" t="s">
        <v>128</v>
      </c>
      <c r="AU411" s="272" t="s">
        <v>84</v>
      </c>
      <c r="AV411" s="16" t="s">
        <v>141</v>
      </c>
      <c r="AW411" s="16" t="s">
        <v>35</v>
      </c>
      <c r="AX411" s="16" t="s">
        <v>74</v>
      </c>
      <c r="AY411" s="272" t="s">
        <v>119</v>
      </c>
    </row>
    <row r="412" s="15" customFormat="1">
      <c r="A412" s="15"/>
      <c r="B412" s="251"/>
      <c r="C412" s="252"/>
      <c r="D412" s="221" t="s">
        <v>128</v>
      </c>
      <c r="E412" s="253" t="s">
        <v>19</v>
      </c>
      <c r="F412" s="254" t="s">
        <v>220</v>
      </c>
      <c r="G412" s="252"/>
      <c r="H412" s="255">
        <v>119.59800000000001</v>
      </c>
      <c r="I412" s="256"/>
      <c r="J412" s="252"/>
      <c r="K412" s="252"/>
      <c r="L412" s="257"/>
      <c r="M412" s="258"/>
      <c r="N412" s="259"/>
      <c r="O412" s="259"/>
      <c r="P412" s="259"/>
      <c r="Q412" s="259"/>
      <c r="R412" s="259"/>
      <c r="S412" s="259"/>
      <c r="T412" s="260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1" t="s">
        <v>128</v>
      </c>
      <c r="AU412" s="261" t="s">
        <v>84</v>
      </c>
      <c r="AV412" s="15" t="s">
        <v>150</v>
      </c>
      <c r="AW412" s="15" t="s">
        <v>35</v>
      </c>
      <c r="AX412" s="15" t="s">
        <v>82</v>
      </c>
      <c r="AY412" s="261" t="s">
        <v>119</v>
      </c>
    </row>
    <row r="413" s="2" customFormat="1" ht="44.25" customHeight="1">
      <c r="A413" s="40"/>
      <c r="B413" s="41"/>
      <c r="C413" s="206" t="s">
        <v>551</v>
      </c>
      <c r="D413" s="206" t="s">
        <v>122</v>
      </c>
      <c r="E413" s="207" t="s">
        <v>541</v>
      </c>
      <c r="F413" s="208" t="s">
        <v>542</v>
      </c>
      <c r="G413" s="209" t="s">
        <v>355</v>
      </c>
      <c r="H413" s="210">
        <v>28.864000000000001</v>
      </c>
      <c r="I413" s="211"/>
      <c r="J413" s="212">
        <f>ROUND(I413*H413,2)</f>
        <v>0</v>
      </c>
      <c r="K413" s="208" t="s">
        <v>209</v>
      </c>
      <c r="L413" s="46"/>
      <c r="M413" s="213" t="s">
        <v>19</v>
      </c>
      <c r="N413" s="214" t="s">
        <v>45</v>
      </c>
      <c r="O413" s="86"/>
      <c r="P413" s="215">
        <f>O413*H413</f>
        <v>0</v>
      </c>
      <c r="Q413" s="215">
        <v>0</v>
      </c>
      <c r="R413" s="215">
        <f>Q413*H413</f>
        <v>0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150</v>
      </c>
      <c r="AT413" s="217" t="s">
        <v>122</v>
      </c>
      <c r="AU413" s="217" t="s">
        <v>84</v>
      </c>
      <c r="AY413" s="19" t="s">
        <v>119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82</v>
      </c>
      <c r="BK413" s="218">
        <f>ROUND(I413*H413,2)</f>
        <v>0</v>
      </c>
      <c r="BL413" s="19" t="s">
        <v>150</v>
      </c>
      <c r="BM413" s="217" t="s">
        <v>552</v>
      </c>
    </row>
    <row r="414" s="2" customFormat="1">
      <c r="A414" s="40"/>
      <c r="B414" s="41"/>
      <c r="C414" s="42"/>
      <c r="D414" s="249" t="s">
        <v>211</v>
      </c>
      <c r="E414" s="42"/>
      <c r="F414" s="250" t="s">
        <v>544</v>
      </c>
      <c r="G414" s="42"/>
      <c r="H414" s="42"/>
      <c r="I414" s="242"/>
      <c r="J414" s="42"/>
      <c r="K414" s="42"/>
      <c r="L414" s="46"/>
      <c r="M414" s="243"/>
      <c r="N414" s="244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211</v>
      </c>
      <c r="AU414" s="19" t="s">
        <v>84</v>
      </c>
    </row>
    <row r="415" s="13" customFormat="1">
      <c r="A415" s="13"/>
      <c r="B415" s="219"/>
      <c r="C415" s="220"/>
      <c r="D415" s="221" t="s">
        <v>128</v>
      </c>
      <c r="E415" s="222" t="s">
        <v>19</v>
      </c>
      <c r="F415" s="223" t="s">
        <v>553</v>
      </c>
      <c r="G415" s="220"/>
      <c r="H415" s="222" t="s">
        <v>19</v>
      </c>
      <c r="I415" s="224"/>
      <c r="J415" s="220"/>
      <c r="K415" s="220"/>
      <c r="L415" s="225"/>
      <c r="M415" s="226"/>
      <c r="N415" s="227"/>
      <c r="O415" s="227"/>
      <c r="P415" s="227"/>
      <c r="Q415" s="227"/>
      <c r="R415" s="227"/>
      <c r="S415" s="227"/>
      <c r="T415" s="228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29" t="s">
        <v>128</v>
      </c>
      <c r="AU415" s="229" t="s">
        <v>84</v>
      </c>
      <c r="AV415" s="13" t="s">
        <v>82</v>
      </c>
      <c r="AW415" s="13" t="s">
        <v>35</v>
      </c>
      <c r="AX415" s="13" t="s">
        <v>74</v>
      </c>
      <c r="AY415" s="229" t="s">
        <v>119</v>
      </c>
    </row>
    <row r="416" s="14" customFormat="1">
      <c r="A416" s="14"/>
      <c r="B416" s="230"/>
      <c r="C416" s="231"/>
      <c r="D416" s="221" t="s">
        <v>128</v>
      </c>
      <c r="E416" s="232" t="s">
        <v>19</v>
      </c>
      <c r="F416" s="233" t="s">
        <v>554</v>
      </c>
      <c r="G416" s="231"/>
      <c r="H416" s="234">
        <v>12.944000000000001</v>
      </c>
      <c r="I416" s="235"/>
      <c r="J416" s="231"/>
      <c r="K416" s="231"/>
      <c r="L416" s="236"/>
      <c r="M416" s="237"/>
      <c r="N416" s="238"/>
      <c r="O416" s="238"/>
      <c r="P416" s="238"/>
      <c r="Q416" s="238"/>
      <c r="R416" s="238"/>
      <c r="S416" s="238"/>
      <c r="T416" s="239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0" t="s">
        <v>128</v>
      </c>
      <c r="AU416" s="240" t="s">
        <v>84</v>
      </c>
      <c r="AV416" s="14" t="s">
        <v>84</v>
      </c>
      <c r="AW416" s="14" t="s">
        <v>35</v>
      </c>
      <c r="AX416" s="14" t="s">
        <v>74</v>
      </c>
      <c r="AY416" s="240" t="s">
        <v>119</v>
      </c>
    </row>
    <row r="417" s="14" customFormat="1">
      <c r="A417" s="14"/>
      <c r="B417" s="230"/>
      <c r="C417" s="231"/>
      <c r="D417" s="221" t="s">
        <v>128</v>
      </c>
      <c r="E417" s="232" t="s">
        <v>19</v>
      </c>
      <c r="F417" s="233" t="s">
        <v>555</v>
      </c>
      <c r="G417" s="231"/>
      <c r="H417" s="234">
        <v>6.4960000000000004</v>
      </c>
      <c r="I417" s="235"/>
      <c r="J417" s="231"/>
      <c r="K417" s="231"/>
      <c r="L417" s="236"/>
      <c r="M417" s="237"/>
      <c r="N417" s="238"/>
      <c r="O417" s="238"/>
      <c r="P417" s="238"/>
      <c r="Q417" s="238"/>
      <c r="R417" s="238"/>
      <c r="S417" s="238"/>
      <c r="T417" s="23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0" t="s">
        <v>128</v>
      </c>
      <c r="AU417" s="240" t="s">
        <v>84</v>
      </c>
      <c r="AV417" s="14" t="s">
        <v>84</v>
      </c>
      <c r="AW417" s="14" t="s">
        <v>35</v>
      </c>
      <c r="AX417" s="14" t="s">
        <v>74</v>
      </c>
      <c r="AY417" s="240" t="s">
        <v>119</v>
      </c>
    </row>
    <row r="418" s="14" customFormat="1">
      <c r="A418" s="14"/>
      <c r="B418" s="230"/>
      <c r="C418" s="231"/>
      <c r="D418" s="221" t="s">
        <v>128</v>
      </c>
      <c r="E418" s="232" t="s">
        <v>19</v>
      </c>
      <c r="F418" s="233" t="s">
        <v>556</v>
      </c>
      <c r="G418" s="231"/>
      <c r="H418" s="234">
        <v>7.04</v>
      </c>
      <c r="I418" s="235"/>
      <c r="J418" s="231"/>
      <c r="K418" s="231"/>
      <c r="L418" s="236"/>
      <c r="M418" s="237"/>
      <c r="N418" s="238"/>
      <c r="O418" s="238"/>
      <c r="P418" s="238"/>
      <c r="Q418" s="238"/>
      <c r="R418" s="238"/>
      <c r="S418" s="238"/>
      <c r="T418" s="239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0" t="s">
        <v>128</v>
      </c>
      <c r="AU418" s="240" t="s">
        <v>84</v>
      </c>
      <c r="AV418" s="14" t="s">
        <v>84</v>
      </c>
      <c r="AW418" s="14" t="s">
        <v>35</v>
      </c>
      <c r="AX418" s="14" t="s">
        <v>74</v>
      </c>
      <c r="AY418" s="240" t="s">
        <v>119</v>
      </c>
    </row>
    <row r="419" s="16" customFormat="1">
      <c r="A419" s="16"/>
      <c r="B419" s="262"/>
      <c r="C419" s="263"/>
      <c r="D419" s="221" t="s">
        <v>128</v>
      </c>
      <c r="E419" s="264" t="s">
        <v>19</v>
      </c>
      <c r="F419" s="265" t="s">
        <v>245</v>
      </c>
      <c r="G419" s="263"/>
      <c r="H419" s="266">
        <v>26.48</v>
      </c>
      <c r="I419" s="267"/>
      <c r="J419" s="263"/>
      <c r="K419" s="263"/>
      <c r="L419" s="268"/>
      <c r="M419" s="269"/>
      <c r="N419" s="270"/>
      <c r="O419" s="270"/>
      <c r="P419" s="270"/>
      <c r="Q419" s="270"/>
      <c r="R419" s="270"/>
      <c r="S419" s="270"/>
      <c r="T419" s="271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72" t="s">
        <v>128</v>
      </c>
      <c r="AU419" s="272" t="s">
        <v>84</v>
      </c>
      <c r="AV419" s="16" t="s">
        <v>141</v>
      </c>
      <c r="AW419" s="16" t="s">
        <v>35</v>
      </c>
      <c r="AX419" s="16" t="s">
        <v>74</v>
      </c>
      <c r="AY419" s="272" t="s">
        <v>119</v>
      </c>
    </row>
    <row r="420" s="14" customFormat="1">
      <c r="A420" s="14"/>
      <c r="B420" s="230"/>
      <c r="C420" s="231"/>
      <c r="D420" s="221" t="s">
        <v>128</v>
      </c>
      <c r="E420" s="232" t="s">
        <v>19</v>
      </c>
      <c r="F420" s="233" t="s">
        <v>557</v>
      </c>
      <c r="G420" s="231"/>
      <c r="H420" s="234">
        <v>2.3839999999999999</v>
      </c>
      <c r="I420" s="235"/>
      <c r="J420" s="231"/>
      <c r="K420" s="231"/>
      <c r="L420" s="236"/>
      <c r="M420" s="237"/>
      <c r="N420" s="238"/>
      <c r="O420" s="238"/>
      <c r="P420" s="238"/>
      <c r="Q420" s="238"/>
      <c r="R420" s="238"/>
      <c r="S420" s="238"/>
      <c r="T420" s="239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0" t="s">
        <v>128</v>
      </c>
      <c r="AU420" s="240" t="s">
        <v>84</v>
      </c>
      <c r="AV420" s="14" t="s">
        <v>84</v>
      </c>
      <c r="AW420" s="14" t="s">
        <v>35</v>
      </c>
      <c r="AX420" s="14" t="s">
        <v>74</v>
      </c>
      <c r="AY420" s="240" t="s">
        <v>119</v>
      </c>
    </row>
    <row r="421" s="16" customFormat="1">
      <c r="A421" s="16"/>
      <c r="B421" s="262"/>
      <c r="C421" s="263"/>
      <c r="D421" s="221" t="s">
        <v>128</v>
      </c>
      <c r="E421" s="264" t="s">
        <v>19</v>
      </c>
      <c r="F421" s="265" t="s">
        <v>245</v>
      </c>
      <c r="G421" s="263"/>
      <c r="H421" s="266">
        <v>2.3839999999999999</v>
      </c>
      <c r="I421" s="267"/>
      <c r="J421" s="263"/>
      <c r="K421" s="263"/>
      <c r="L421" s="268"/>
      <c r="M421" s="269"/>
      <c r="N421" s="270"/>
      <c r="O421" s="270"/>
      <c r="P421" s="270"/>
      <c r="Q421" s="270"/>
      <c r="R421" s="270"/>
      <c r="S421" s="270"/>
      <c r="T421" s="271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T421" s="272" t="s">
        <v>128</v>
      </c>
      <c r="AU421" s="272" t="s">
        <v>84</v>
      </c>
      <c r="AV421" s="16" t="s">
        <v>141</v>
      </c>
      <c r="AW421" s="16" t="s">
        <v>35</v>
      </c>
      <c r="AX421" s="16" t="s">
        <v>74</v>
      </c>
      <c r="AY421" s="272" t="s">
        <v>119</v>
      </c>
    </row>
    <row r="422" s="15" customFormat="1">
      <c r="A422" s="15"/>
      <c r="B422" s="251"/>
      <c r="C422" s="252"/>
      <c r="D422" s="221" t="s">
        <v>128</v>
      </c>
      <c r="E422" s="253" t="s">
        <v>19</v>
      </c>
      <c r="F422" s="254" t="s">
        <v>220</v>
      </c>
      <c r="G422" s="252"/>
      <c r="H422" s="255">
        <v>28.864000000000001</v>
      </c>
      <c r="I422" s="256"/>
      <c r="J422" s="252"/>
      <c r="K422" s="252"/>
      <c r="L422" s="257"/>
      <c r="M422" s="258"/>
      <c r="N422" s="259"/>
      <c r="O422" s="259"/>
      <c r="P422" s="259"/>
      <c r="Q422" s="259"/>
      <c r="R422" s="259"/>
      <c r="S422" s="259"/>
      <c r="T422" s="260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1" t="s">
        <v>128</v>
      </c>
      <c r="AU422" s="261" t="s">
        <v>84</v>
      </c>
      <c r="AV422" s="15" t="s">
        <v>150</v>
      </c>
      <c r="AW422" s="15" t="s">
        <v>35</v>
      </c>
      <c r="AX422" s="15" t="s">
        <v>82</v>
      </c>
      <c r="AY422" s="261" t="s">
        <v>119</v>
      </c>
    </row>
    <row r="423" s="2" customFormat="1" ht="44.25" customHeight="1">
      <c r="A423" s="40"/>
      <c r="B423" s="41"/>
      <c r="C423" s="206" t="s">
        <v>558</v>
      </c>
      <c r="D423" s="206" t="s">
        <v>122</v>
      </c>
      <c r="E423" s="207" t="s">
        <v>559</v>
      </c>
      <c r="F423" s="208" t="s">
        <v>560</v>
      </c>
      <c r="G423" s="209" t="s">
        <v>355</v>
      </c>
      <c r="H423" s="210">
        <v>1.8040000000000001</v>
      </c>
      <c r="I423" s="211"/>
      <c r="J423" s="212">
        <f>ROUND(I423*H423,2)</f>
        <v>0</v>
      </c>
      <c r="K423" s="208" t="s">
        <v>371</v>
      </c>
      <c r="L423" s="46"/>
      <c r="M423" s="213" t="s">
        <v>19</v>
      </c>
      <c r="N423" s="214" t="s">
        <v>45</v>
      </c>
      <c r="O423" s="86"/>
      <c r="P423" s="215">
        <f>O423*H423</f>
        <v>0</v>
      </c>
      <c r="Q423" s="215">
        <v>0</v>
      </c>
      <c r="R423" s="215">
        <f>Q423*H423</f>
        <v>0</v>
      </c>
      <c r="S423" s="215">
        <v>0</v>
      </c>
      <c r="T423" s="216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7" t="s">
        <v>150</v>
      </c>
      <c r="AT423" s="217" t="s">
        <v>122</v>
      </c>
      <c r="AU423" s="217" t="s">
        <v>84</v>
      </c>
      <c r="AY423" s="19" t="s">
        <v>119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9" t="s">
        <v>82</v>
      </c>
      <c r="BK423" s="218">
        <f>ROUND(I423*H423,2)</f>
        <v>0</v>
      </c>
      <c r="BL423" s="19" t="s">
        <v>150</v>
      </c>
      <c r="BM423" s="217" t="s">
        <v>561</v>
      </c>
    </row>
    <row r="424" s="13" customFormat="1">
      <c r="A424" s="13"/>
      <c r="B424" s="219"/>
      <c r="C424" s="220"/>
      <c r="D424" s="221" t="s">
        <v>128</v>
      </c>
      <c r="E424" s="222" t="s">
        <v>19</v>
      </c>
      <c r="F424" s="223" t="s">
        <v>562</v>
      </c>
      <c r="G424" s="220"/>
      <c r="H424" s="222" t="s">
        <v>19</v>
      </c>
      <c r="I424" s="224"/>
      <c r="J424" s="220"/>
      <c r="K424" s="220"/>
      <c r="L424" s="225"/>
      <c r="M424" s="226"/>
      <c r="N424" s="227"/>
      <c r="O424" s="227"/>
      <c r="P424" s="227"/>
      <c r="Q424" s="227"/>
      <c r="R424" s="227"/>
      <c r="S424" s="227"/>
      <c r="T424" s="228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29" t="s">
        <v>128</v>
      </c>
      <c r="AU424" s="229" t="s">
        <v>84</v>
      </c>
      <c r="AV424" s="13" t="s">
        <v>82</v>
      </c>
      <c r="AW424" s="13" t="s">
        <v>35</v>
      </c>
      <c r="AX424" s="13" t="s">
        <v>74</v>
      </c>
      <c r="AY424" s="229" t="s">
        <v>119</v>
      </c>
    </row>
    <row r="425" s="13" customFormat="1">
      <c r="A425" s="13"/>
      <c r="B425" s="219"/>
      <c r="C425" s="220"/>
      <c r="D425" s="221" t="s">
        <v>128</v>
      </c>
      <c r="E425" s="222" t="s">
        <v>19</v>
      </c>
      <c r="F425" s="223" t="s">
        <v>563</v>
      </c>
      <c r="G425" s="220"/>
      <c r="H425" s="222" t="s">
        <v>19</v>
      </c>
      <c r="I425" s="224"/>
      <c r="J425" s="220"/>
      <c r="K425" s="220"/>
      <c r="L425" s="225"/>
      <c r="M425" s="226"/>
      <c r="N425" s="227"/>
      <c r="O425" s="227"/>
      <c r="P425" s="227"/>
      <c r="Q425" s="227"/>
      <c r="R425" s="227"/>
      <c r="S425" s="227"/>
      <c r="T425" s="22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29" t="s">
        <v>128</v>
      </c>
      <c r="AU425" s="229" t="s">
        <v>84</v>
      </c>
      <c r="AV425" s="13" t="s">
        <v>82</v>
      </c>
      <c r="AW425" s="13" t="s">
        <v>35</v>
      </c>
      <c r="AX425" s="13" t="s">
        <v>74</v>
      </c>
      <c r="AY425" s="229" t="s">
        <v>119</v>
      </c>
    </row>
    <row r="426" s="14" customFormat="1">
      <c r="A426" s="14"/>
      <c r="B426" s="230"/>
      <c r="C426" s="231"/>
      <c r="D426" s="221" t="s">
        <v>128</v>
      </c>
      <c r="E426" s="232" t="s">
        <v>19</v>
      </c>
      <c r="F426" s="233" t="s">
        <v>564</v>
      </c>
      <c r="G426" s="231"/>
      <c r="H426" s="234">
        <v>0.80900000000000005</v>
      </c>
      <c r="I426" s="235"/>
      <c r="J426" s="231"/>
      <c r="K426" s="231"/>
      <c r="L426" s="236"/>
      <c r="M426" s="237"/>
      <c r="N426" s="238"/>
      <c r="O426" s="238"/>
      <c r="P426" s="238"/>
      <c r="Q426" s="238"/>
      <c r="R426" s="238"/>
      <c r="S426" s="238"/>
      <c r="T426" s="239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0" t="s">
        <v>128</v>
      </c>
      <c r="AU426" s="240" t="s">
        <v>84</v>
      </c>
      <c r="AV426" s="14" t="s">
        <v>84</v>
      </c>
      <c r="AW426" s="14" t="s">
        <v>35</v>
      </c>
      <c r="AX426" s="14" t="s">
        <v>74</v>
      </c>
      <c r="AY426" s="240" t="s">
        <v>119</v>
      </c>
    </row>
    <row r="427" s="14" customFormat="1">
      <c r="A427" s="14"/>
      <c r="B427" s="230"/>
      <c r="C427" s="231"/>
      <c r="D427" s="221" t="s">
        <v>128</v>
      </c>
      <c r="E427" s="232" t="s">
        <v>19</v>
      </c>
      <c r="F427" s="233" t="s">
        <v>565</v>
      </c>
      <c r="G427" s="231"/>
      <c r="H427" s="234">
        <v>0.40600000000000003</v>
      </c>
      <c r="I427" s="235"/>
      <c r="J427" s="231"/>
      <c r="K427" s="231"/>
      <c r="L427" s="236"/>
      <c r="M427" s="237"/>
      <c r="N427" s="238"/>
      <c r="O427" s="238"/>
      <c r="P427" s="238"/>
      <c r="Q427" s="238"/>
      <c r="R427" s="238"/>
      <c r="S427" s="238"/>
      <c r="T427" s="239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0" t="s">
        <v>128</v>
      </c>
      <c r="AU427" s="240" t="s">
        <v>84</v>
      </c>
      <c r="AV427" s="14" t="s">
        <v>84</v>
      </c>
      <c r="AW427" s="14" t="s">
        <v>35</v>
      </c>
      <c r="AX427" s="14" t="s">
        <v>74</v>
      </c>
      <c r="AY427" s="240" t="s">
        <v>119</v>
      </c>
    </row>
    <row r="428" s="14" customFormat="1">
      <c r="A428" s="14"/>
      <c r="B428" s="230"/>
      <c r="C428" s="231"/>
      <c r="D428" s="221" t="s">
        <v>128</v>
      </c>
      <c r="E428" s="232" t="s">
        <v>19</v>
      </c>
      <c r="F428" s="233" t="s">
        <v>566</v>
      </c>
      <c r="G428" s="231"/>
      <c r="H428" s="234">
        <v>0.44</v>
      </c>
      <c r="I428" s="235"/>
      <c r="J428" s="231"/>
      <c r="K428" s="231"/>
      <c r="L428" s="236"/>
      <c r="M428" s="237"/>
      <c r="N428" s="238"/>
      <c r="O428" s="238"/>
      <c r="P428" s="238"/>
      <c r="Q428" s="238"/>
      <c r="R428" s="238"/>
      <c r="S428" s="238"/>
      <c r="T428" s="239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0" t="s">
        <v>128</v>
      </c>
      <c r="AU428" s="240" t="s">
        <v>84</v>
      </c>
      <c r="AV428" s="14" t="s">
        <v>84</v>
      </c>
      <c r="AW428" s="14" t="s">
        <v>35</v>
      </c>
      <c r="AX428" s="14" t="s">
        <v>74</v>
      </c>
      <c r="AY428" s="240" t="s">
        <v>119</v>
      </c>
    </row>
    <row r="429" s="16" customFormat="1">
      <c r="A429" s="16"/>
      <c r="B429" s="262"/>
      <c r="C429" s="263"/>
      <c r="D429" s="221" t="s">
        <v>128</v>
      </c>
      <c r="E429" s="264" t="s">
        <v>19</v>
      </c>
      <c r="F429" s="265" t="s">
        <v>245</v>
      </c>
      <c r="G429" s="263"/>
      <c r="H429" s="266">
        <v>1.655</v>
      </c>
      <c r="I429" s="267"/>
      <c r="J429" s="263"/>
      <c r="K429" s="263"/>
      <c r="L429" s="268"/>
      <c r="M429" s="269"/>
      <c r="N429" s="270"/>
      <c r="O429" s="270"/>
      <c r="P429" s="270"/>
      <c r="Q429" s="270"/>
      <c r="R429" s="270"/>
      <c r="S429" s="270"/>
      <c r="T429" s="271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T429" s="272" t="s">
        <v>128</v>
      </c>
      <c r="AU429" s="272" t="s">
        <v>84</v>
      </c>
      <c r="AV429" s="16" t="s">
        <v>141</v>
      </c>
      <c r="AW429" s="16" t="s">
        <v>35</v>
      </c>
      <c r="AX429" s="16" t="s">
        <v>74</v>
      </c>
      <c r="AY429" s="272" t="s">
        <v>119</v>
      </c>
    </row>
    <row r="430" s="14" customFormat="1">
      <c r="A430" s="14"/>
      <c r="B430" s="230"/>
      <c r="C430" s="231"/>
      <c r="D430" s="221" t="s">
        <v>128</v>
      </c>
      <c r="E430" s="232" t="s">
        <v>19</v>
      </c>
      <c r="F430" s="233" t="s">
        <v>567</v>
      </c>
      <c r="G430" s="231"/>
      <c r="H430" s="234">
        <v>0.14899999999999999</v>
      </c>
      <c r="I430" s="235"/>
      <c r="J430" s="231"/>
      <c r="K430" s="231"/>
      <c r="L430" s="236"/>
      <c r="M430" s="237"/>
      <c r="N430" s="238"/>
      <c r="O430" s="238"/>
      <c r="P430" s="238"/>
      <c r="Q430" s="238"/>
      <c r="R430" s="238"/>
      <c r="S430" s="238"/>
      <c r="T430" s="239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0" t="s">
        <v>128</v>
      </c>
      <c r="AU430" s="240" t="s">
        <v>84</v>
      </c>
      <c r="AV430" s="14" t="s">
        <v>84</v>
      </c>
      <c r="AW430" s="14" t="s">
        <v>35</v>
      </c>
      <c r="AX430" s="14" t="s">
        <v>74</v>
      </c>
      <c r="AY430" s="240" t="s">
        <v>119</v>
      </c>
    </row>
    <row r="431" s="15" customFormat="1">
      <c r="A431" s="15"/>
      <c r="B431" s="251"/>
      <c r="C431" s="252"/>
      <c r="D431" s="221" t="s">
        <v>128</v>
      </c>
      <c r="E431" s="253" t="s">
        <v>19</v>
      </c>
      <c r="F431" s="254" t="s">
        <v>220</v>
      </c>
      <c r="G431" s="252"/>
      <c r="H431" s="255">
        <v>1.8040000000000001</v>
      </c>
      <c r="I431" s="256"/>
      <c r="J431" s="252"/>
      <c r="K431" s="252"/>
      <c r="L431" s="257"/>
      <c r="M431" s="258"/>
      <c r="N431" s="259"/>
      <c r="O431" s="259"/>
      <c r="P431" s="259"/>
      <c r="Q431" s="259"/>
      <c r="R431" s="259"/>
      <c r="S431" s="259"/>
      <c r="T431" s="260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1" t="s">
        <v>128</v>
      </c>
      <c r="AU431" s="261" t="s">
        <v>84</v>
      </c>
      <c r="AV431" s="15" t="s">
        <v>150</v>
      </c>
      <c r="AW431" s="15" t="s">
        <v>35</v>
      </c>
      <c r="AX431" s="15" t="s">
        <v>82</v>
      </c>
      <c r="AY431" s="261" t="s">
        <v>119</v>
      </c>
    </row>
    <row r="432" s="2" customFormat="1" ht="49.05" customHeight="1">
      <c r="A432" s="40"/>
      <c r="B432" s="41"/>
      <c r="C432" s="206" t="s">
        <v>568</v>
      </c>
      <c r="D432" s="206" t="s">
        <v>122</v>
      </c>
      <c r="E432" s="207" t="s">
        <v>569</v>
      </c>
      <c r="F432" s="208" t="s">
        <v>570</v>
      </c>
      <c r="G432" s="209" t="s">
        <v>355</v>
      </c>
      <c r="H432" s="210">
        <v>59.798999999999999</v>
      </c>
      <c r="I432" s="211"/>
      <c r="J432" s="212">
        <f>ROUND(I432*H432,2)</f>
        <v>0</v>
      </c>
      <c r="K432" s="208" t="s">
        <v>371</v>
      </c>
      <c r="L432" s="46"/>
      <c r="M432" s="213" t="s">
        <v>19</v>
      </c>
      <c r="N432" s="214" t="s">
        <v>45</v>
      </c>
      <c r="O432" s="86"/>
      <c r="P432" s="215">
        <f>O432*H432</f>
        <v>0</v>
      </c>
      <c r="Q432" s="215">
        <v>0</v>
      </c>
      <c r="R432" s="215">
        <f>Q432*H432</f>
        <v>0</v>
      </c>
      <c r="S432" s="215">
        <v>0</v>
      </c>
      <c r="T432" s="216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7" t="s">
        <v>150</v>
      </c>
      <c r="AT432" s="217" t="s">
        <v>122</v>
      </c>
      <c r="AU432" s="217" t="s">
        <v>84</v>
      </c>
      <c r="AY432" s="19" t="s">
        <v>119</v>
      </c>
      <c r="BE432" s="218">
        <f>IF(N432="základní",J432,0)</f>
        <v>0</v>
      </c>
      <c r="BF432" s="218">
        <f>IF(N432="snížená",J432,0)</f>
        <v>0</v>
      </c>
      <c r="BG432" s="218">
        <f>IF(N432="zákl. přenesená",J432,0)</f>
        <v>0</v>
      </c>
      <c r="BH432" s="218">
        <f>IF(N432="sníž. přenesená",J432,0)</f>
        <v>0</v>
      </c>
      <c r="BI432" s="218">
        <f>IF(N432="nulová",J432,0)</f>
        <v>0</v>
      </c>
      <c r="BJ432" s="19" t="s">
        <v>82</v>
      </c>
      <c r="BK432" s="218">
        <f>ROUND(I432*H432,2)</f>
        <v>0</v>
      </c>
      <c r="BL432" s="19" t="s">
        <v>150</v>
      </c>
      <c r="BM432" s="217" t="s">
        <v>571</v>
      </c>
    </row>
    <row r="433" s="13" customFormat="1">
      <c r="A433" s="13"/>
      <c r="B433" s="219"/>
      <c r="C433" s="220"/>
      <c r="D433" s="221" t="s">
        <v>128</v>
      </c>
      <c r="E433" s="222" t="s">
        <v>19</v>
      </c>
      <c r="F433" s="223" t="s">
        <v>572</v>
      </c>
      <c r="G433" s="220"/>
      <c r="H433" s="222" t="s">
        <v>19</v>
      </c>
      <c r="I433" s="224"/>
      <c r="J433" s="220"/>
      <c r="K433" s="220"/>
      <c r="L433" s="225"/>
      <c r="M433" s="226"/>
      <c r="N433" s="227"/>
      <c r="O433" s="227"/>
      <c r="P433" s="227"/>
      <c r="Q433" s="227"/>
      <c r="R433" s="227"/>
      <c r="S433" s="227"/>
      <c r="T433" s="228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29" t="s">
        <v>128</v>
      </c>
      <c r="AU433" s="229" t="s">
        <v>84</v>
      </c>
      <c r="AV433" s="13" t="s">
        <v>82</v>
      </c>
      <c r="AW433" s="13" t="s">
        <v>35</v>
      </c>
      <c r="AX433" s="13" t="s">
        <v>74</v>
      </c>
      <c r="AY433" s="229" t="s">
        <v>119</v>
      </c>
    </row>
    <row r="434" s="13" customFormat="1">
      <c r="A434" s="13"/>
      <c r="B434" s="219"/>
      <c r="C434" s="220"/>
      <c r="D434" s="221" t="s">
        <v>128</v>
      </c>
      <c r="E434" s="222" t="s">
        <v>19</v>
      </c>
      <c r="F434" s="223" t="s">
        <v>573</v>
      </c>
      <c r="G434" s="220"/>
      <c r="H434" s="222" t="s">
        <v>19</v>
      </c>
      <c r="I434" s="224"/>
      <c r="J434" s="220"/>
      <c r="K434" s="220"/>
      <c r="L434" s="225"/>
      <c r="M434" s="226"/>
      <c r="N434" s="227"/>
      <c r="O434" s="227"/>
      <c r="P434" s="227"/>
      <c r="Q434" s="227"/>
      <c r="R434" s="227"/>
      <c r="S434" s="227"/>
      <c r="T434" s="22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29" t="s">
        <v>128</v>
      </c>
      <c r="AU434" s="229" t="s">
        <v>84</v>
      </c>
      <c r="AV434" s="13" t="s">
        <v>82</v>
      </c>
      <c r="AW434" s="13" t="s">
        <v>35</v>
      </c>
      <c r="AX434" s="13" t="s">
        <v>74</v>
      </c>
      <c r="AY434" s="229" t="s">
        <v>119</v>
      </c>
    </row>
    <row r="435" s="14" customFormat="1">
      <c r="A435" s="14"/>
      <c r="B435" s="230"/>
      <c r="C435" s="231"/>
      <c r="D435" s="221" t="s">
        <v>128</v>
      </c>
      <c r="E435" s="232" t="s">
        <v>19</v>
      </c>
      <c r="F435" s="233" t="s">
        <v>574</v>
      </c>
      <c r="G435" s="231"/>
      <c r="H435" s="234">
        <v>48.348999999999997</v>
      </c>
      <c r="I435" s="235"/>
      <c r="J435" s="231"/>
      <c r="K435" s="231"/>
      <c r="L435" s="236"/>
      <c r="M435" s="237"/>
      <c r="N435" s="238"/>
      <c r="O435" s="238"/>
      <c r="P435" s="238"/>
      <c r="Q435" s="238"/>
      <c r="R435" s="238"/>
      <c r="S435" s="238"/>
      <c r="T435" s="239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0" t="s">
        <v>128</v>
      </c>
      <c r="AU435" s="240" t="s">
        <v>84</v>
      </c>
      <c r="AV435" s="14" t="s">
        <v>84</v>
      </c>
      <c r="AW435" s="14" t="s">
        <v>35</v>
      </c>
      <c r="AX435" s="14" t="s">
        <v>74</v>
      </c>
      <c r="AY435" s="240" t="s">
        <v>119</v>
      </c>
    </row>
    <row r="436" s="13" customFormat="1">
      <c r="A436" s="13"/>
      <c r="B436" s="219"/>
      <c r="C436" s="220"/>
      <c r="D436" s="221" t="s">
        <v>128</v>
      </c>
      <c r="E436" s="222" t="s">
        <v>19</v>
      </c>
      <c r="F436" s="223" t="s">
        <v>575</v>
      </c>
      <c r="G436" s="220"/>
      <c r="H436" s="222" t="s">
        <v>19</v>
      </c>
      <c r="I436" s="224"/>
      <c r="J436" s="220"/>
      <c r="K436" s="220"/>
      <c r="L436" s="225"/>
      <c r="M436" s="226"/>
      <c r="N436" s="227"/>
      <c r="O436" s="227"/>
      <c r="P436" s="227"/>
      <c r="Q436" s="227"/>
      <c r="R436" s="227"/>
      <c r="S436" s="227"/>
      <c r="T436" s="228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29" t="s">
        <v>128</v>
      </c>
      <c r="AU436" s="229" t="s">
        <v>84</v>
      </c>
      <c r="AV436" s="13" t="s">
        <v>82</v>
      </c>
      <c r="AW436" s="13" t="s">
        <v>35</v>
      </c>
      <c r="AX436" s="13" t="s">
        <v>74</v>
      </c>
      <c r="AY436" s="229" t="s">
        <v>119</v>
      </c>
    </row>
    <row r="437" s="14" customFormat="1">
      <c r="A437" s="14"/>
      <c r="B437" s="230"/>
      <c r="C437" s="231"/>
      <c r="D437" s="221" t="s">
        <v>128</v>
      </c>
      <c r="E437" s="232" t="s">
        <v>19</v>
      </c>
      <c r="F437" s="233" t="s">
        <v>576</v>
      </c>
      <c r="G437" s="231"/>
      <c r="H437" s="234">
        <v>11.449999999999999</v>
      </c>
      <c r="I437" s="235"/>
      <c r="J437" s="231"/>
      <c r="K437" s="231"/>
      <c r="L437" s="236"/>
      <c r="M437" s="237"/>
      <c r="N437" s="238"/>
      <c r="O437" s="238"/>
      <c r="P437" s="238"/>
      <c r="Q437" s="238"/>
      <c r="R437" s="238"/>
      <c r="S437" s="238"/>
      <c r="T437" s="239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0" t="s">
        <v>128</v>
      </c>
      <c r="AU437" s="240" t="s">
        <v>84</v>
      </c>
      <c r="AV437" s="14" t="s">
        <v>84</v>
      </c>
      <c r="AW437" s="14" t="s">
        <v>35</v>
      </c>
      <c r="AX437" s="14" t="s">
        <v>74</v>
      </c>
      <c r="AY437" s="240" t="s">
        <v>119</v>
      </c>
    </row>
    <row r="438" s="15" customFormat="1">
      <c r="A438" s="15"/>
      <c r="B438" s="251"/>
      <c r="C438" s="252"/>
      <c r="D438" s="221" t="s">
        <v>128</v>
      </c>
      <c r="E438" s="253" t="s">
        <v>19</v>
      </c>
      <c r="F438" s="254" t="s">
        <v>220</v>
      </c>
      <c r="G438" s="252"/>
      <c r="H438" s="255">
        <v>59.798999999999992</v>
      </c>
      <c r="I438" s="256"/>
      <c r="J438" s="252"/>
      <c r="K438" s="252"/>
      <c r="L438" s="257"/>
      <c r="M438" s="258"/>
      <c r="N438" s="259"/>
      <c r="O438" s="259"/>
      <c r="P438" s="259"/>
      <c r="Q438" s="259"/>
      <c r="R438" s="259"/>
      <c r="S438" s="259"/>
      <c r="T438" s="260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61" t="s">
        <v>128</v>
      </c>
      <c r="AU438" s="261" t="s">
        <v>84</v>
      </c>
      <c r="AV438" s="15" t="s">
        <v>150</v>
      </c>
      <c r="AW438" s="15" t="s">
        <v>35</v>
      </c>
      <c r="AX438" s="15" t="s">
        <v>82</v>
      </c>
      <c r="AY438" s="261" t="s">
        <v>119</v>
      </c>
    </row>
    <row r="439" s="12" customFormat="1" ht="22.8" customHeight="1">
      <c r="A439" s="12"/>
      <c r="B439" s="190"/>
      <c r="C439" s="191"/>
      <c r="D439" s="192" t="s">
        <v>73</v>
      </c>
      <c r="E439" s="204" t="s">
        <v>577</v>
      </c>
      <c r="F439" s="204" t="s">
        <v>578</v>
      </c>
      <c r="G439" s="191"/>
      <c r="H439" s="191"/>
      <c r="I439" s="194"/>
      <c r="J439" s="205">
        <f>BK439</f>
        <v>0</v>
      </c>
      <c r="K439" s="191"/>
      <c r="L439" s="196"/>
      <c r="M439" s="197"/>
      <c r="N439" s="198"/>
      <c r="O439" s="198"/>
      <c r="P439" s="199">
        <f>SUM(P440:P441)</f>
        <v>0</v>
      </c>
      <c r="Q439" s="198"/>
      <c r="R439" s="199">
        <f>SUM(R440:R441)</f>
        <v>0</v>
      </c>
      <c r="S439" s="198"/>
      <c r="T439" s="200">
        <f>SUM(T440:T441)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01" t="s">
        <v>82</v>
      </c>
      <c r="AT439" s="202" t="s">
        <v>73</v>
      </c>
      <c r="AU439" s="202" t="s">
        <v>82</v>
      </c>
      <c r="AY439" s="201" t="s">
        <v>119</v>
      </c>
      <c r="BK439" s="203">
        <f>SUM(BK440:BK441)</f>
        <v>0</v>
      </c>
    </row>
    <row r="440" s="2" customFormat="1" ht="55.5" customHeight="1">
      <c r="A440" s="40"/>
      <c r="B440" s="41"/>
      <c r="C440" s="206" t="s">
        <v>579</v>
      </c>
      <c r="D440" s="206" t="s">
        <v>122</v>
      </c>
      <c r="E440" s="207" t="s">
        <v>580</v>
      </c>
      <c r="F440" s="208" t="s">
        <v>581</v>
      </c>
      <c r="G440" s="209" t="s">
        <v>355</v>
      </c>
      <c r="H440" s="210">
        <v>46.484000000000002</v>
      </c>
      <c r="I440" s="211"/>
      <c r="J440" s="212">
        <f>ROUND(I440*H440,2)</f>
        <v>0</v>
      </c>
      <c r="K440" s="208" t="s">
        <v>209</v>
      </c>
      <c r="L440" s="46"/>
      <c r="M440" s="213" t="s">
        <v>19</v>
      </c>
      <c r="N440" s="214" t="s">
        <v>45</v>
      </c>
      <c r="O440" s="86"/>
      <c r="P440" s="215">
        <f>O440*H440</f>
        <v>0</v>
      </c>
      <c r="Q440" s="215">
        <v>0</v>
      </c>
      <c r="R440" s="215">
        <f>Q440*H440</f>
        <v>0</v>
      </c>
      <c r="S440" s="215">
        <v>0</v>
      </c>
      <c r="T440" s="216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7" t="s">
        <v>150</v>
      </c>
      <c r="AT440" s="217" t="s">
        <v>122</v>
      </c>
      <c r="AU440" s="217" t="s">
        <v>84</v>
      </c>
      <c r="AY440" s="19" t="s">
        <v>119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9" t="s">
        <v>82</v>
      </c>
      <c r="BK440" s="218">
        <f>ROUND(I440*H440,2)</f>
        <v>0</v>
      </c>
      <c r="BL440" s="19" t="s">
        <v>150</v>
      </c>
      <c r="BM440" s="217" t="s">
        <v>582</v>
      </c>
    </row>
    <row r="441" s="2" customFormat="1">
      <c r="A441" s="40"/>
      <c r="B441" s="41"/>
      <c r="C441" s="42"/>
      <c r="D441" s="249" t="s">
        <v>211</v>
      </c>
      <c r="E441" s="42"/>
      <c r="F441" s="250" t="s">
        <v>583</v>
      </c>
      <c r="G441" s="42"/>
      <c r="H441" s="42"/>
      <c r="I441" s="242"/>
      <c r="J441" s="42"/>
      <c r="K441" s="42"/>
      <c r="L441" s="46"/>
      <c r="M441" s="243"/>
      <c r="N441" s="244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211</v>
      </c>
      <c r="AU441" s="19" t="s">
        <v>84</v>
      </c>
    </row>
    <row r="442" s="12" customFormat="1" ht="25.92" customHeight="1">
      <c r="A442" s="12"/>
      <c r="B442" s="190"/>
      <c r="C442" s="191"/>
      <c r="D442" s="192" t="s">
        <v>73</v>
      </c>
      <c r="E442" s="193" t="s">
        <v>584</v>
      </c>
      <c r="F442" s="193" t="s">
        <v>585</v>
      </c>
      <c r="G442" s="191"/>
      <c r="H442" s="191"/>
      <c r="I442" s="194"/>
      <c r="J442" s="195">
        <f>BK442</f>
        <v>0</v>
      </c>
      <c r="K442" s="191"/>
      <c r="L442" s="196"/>
      <c r="M442" s="197"/>
      <c r="N442" s="198"/>
      <c r="O442" s="198"/>
      <c r="P442" s="199">
        <f>P443+P562+P601+P678+P699+P750+P789+P839+P958</f>
        <v>0</v>
      </c>
      <c r="Q442" s="198"/>
      <c r="R442" s="199">
        <f>R443+R562+R601+R678+R699+R750+R789+R839+R958</f>
        <v>14.04515069</v>
      </c>
      <c r="S442" s="198"/>
      <c r="T442" s="200">
        <f>T443+T562+T601+T678+T699+T750+T789+T839+T958</f>
        <v>11.59855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01" t="s">
        <v>84</v>
      </c>
      <c r="AT442" s="202" t="s">
        <v>73</v>
      </c>
      <c r="AU442" s="202" t="s">
        <v>74</v>
      </c>
      <c r="AY442" s="201" t="s">
        <v>119</v>
      </c>
      <c r="BK442" s="203">
        <f>BK443+BK562+BK601+BK678+BK699+BK750+BK789+BK839+BK958</f>
        <v>0</v>
      </c>
    </row>
    <row r="443" s="12" customFormat="1" ht="22.8" customHeight="1">
      <c r="A443" s="12"/>
      <c r="B443" s="190"/>
      <c r="C443" s="191"/>
      <c r="D443" s="192" t="s">
        <v>73</v>
      </c>
      <c r="E443" s="204" t="s">
        <v>586</v>
      </c>
      <c r="F443" s="204" t="s">
        <v>587</v>
      </c>
      <c r="G443" s="191"/>
      <c r="H443" s="191"/>
      <c r="I443" s="194"/>
      <c r="J443" s="205">
        <f>BK443</f>
        <v>0</v>
      </c>
      <c r="K443" s="191"/>
      <c r="L443" s="196"/>
      <c r="M443" s="197"/>
      <c r="N443" s="198"/>
      <c r="O443" s="198"/>
      <c r="P443" s="199">
        <f>SUM(P444:P561)</f>
        <v>0</v>
      </c>
      <c r="Q443" s="198"/>
      <c r="R443" s="199">
        <f>SUM(R444:R561)</f>
        <v>3.9747020399999995</v>
      </c>
      <c r="S443" s="198"/>
      <c r="T443" s="200">
        <f>SUM(T444:T561)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01" t="s">
        <v>84</v>
      </c>
      <c r="AT443" s="202" t="s">
        <v>73</v>
      </c>
      <c r="AU443" s="202" t="s">
        <v>82</v>
      </c>
      <c r="AY443" s="201" t="s">
        <v>119</v>
      </c>
      <c r="BK443" s="203">
        <f>SUM(BK444:BK561)</f>
        <v>0</v>
      </c>
    </row>
    <row r="444" s="2" customFormat="1" ht="62.7" customHeight="1">
      <c r="A444" s="40"/>
      <c r="B444" s="41"/>
      <c r="C444" s="206" t="s">
        <v>588</v>
      </c>
      <c r="D444" s="206" t="s">
        <v>122</v>
      </c>
      <c r="E444" s="207" t="s">
        <v>589</v>
      </c>
      <c r="F444" s="208" t="s">
        <v>590</v>
      </c>
      <c r="G444" s="209" t="s">
        <v>176</v>
      </c>
      <c r="H444" s="210">
        <v>43.488999999999997</v>
      </c>
      <c r="I444" s="211"/>
      <c r="J444" s="212">
        <f>ROUND(I444*H444,2)</f>
        <v>0</v>
      </c>
      <c r="K444" s="208" t="s">
        <v>209</v>
      </c>
      <c r="L444" s="46"/>
      <c r="M444" s="213" t="s">
        <v>19</v>
      </c>
      <c r="N444" s="214" t="s">
        <v>45</v>
      </c>
      <c r="O444" s="86"/>
      <c r="P444" s="215">
        <f>O444*H444</f>
        <v>0</v>
      </c>
      <c r="Q444" s="215">
        <v>0.02614</v>
      </c>
      <c r="R444" s="215">
        <f>Q444*H444</f>
        <v>1.13680246</v>
      </c>
      <c r="S444" s="215">
        <v>0</v>
      </c>
      <c r="T444" s="216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7" t="s">
        <v>307</v>
      </c>
      <c r="AT444" s="217" t="s">
        <v>122</v>
      </c>
      <c r="AU444" s="217" t="s">
        <v>84</v>
      </c>
      <c r="AY444" s="19" t="s">
        <v>119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9" t="s">
        <v>82</v>
      </c>
      <c r="BK444" s="218">
        <f>ROUND(I444*H444,2)</f>
        <v>0</v>
      </c>
      <c r="BL444" s="19" t="s">
        <v>307</v>
      </c>
      <c r="BM444" s="217" t="s">
        <v>591</v>
      </c>
    </row>
    <row r="445" s="2" customFormat="1">
      <c r="A445" s="40"/>
      <c r="B445" s="41"/>
      <c r="C445" s="42"/>
      <c r="D445" s="249" t="s">
        <v>211</v>
      </c>
      <c r="E445" s="42"/>
      <c r="F445" s="250" t="s">
        <v>592</v>
      </c>
      <c r="G445" s="42"/>
      <c r="H445" s="42"/>
      <c r="I445" s="242"/>
      <c r="J445" s="42"/>
      <c r="K445" s="42"/>
      <c r="L445" s="46"/>
      <c r="M445" s="243"/>
      <c r="N445" s="244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211</v>
      </c>
      <c r="AU445" s="19" t="s">
        <v>84</v>
      </c>
    </row>
    <row r="446" s="13" customFormat="1">
      <c r="A446" s="13"/>
      <c r="B446" s="219"/>
      <c r="C446" s="220"/>
      <c r="D446" s="221" t="s">
        <v>128</v>
      </c>
      <c r="E446" s="222" t="s">
        <v>19</v>
      </c>
      <c r="F446" s="223" t="s">
        <v>593</v>
      </c>
      <c r="G446" s="220"/>
      <c r="H446" s="222" t="s">
        <v>19</v>
      </c>
      <c r="I446" s="224"/>
      <c r="J446" s="220"/>
      <c r="K446" s="220"/>
      <c r="L446" s="225"/>
      <c r="M446" s="226"/>
      <c r="N446" s="227"/>
      <c r="O446" s="227"/>
      <c r="P446" s="227"/>
      <c r="Q446" s="227"/>
      <c r="R446" s="227"/>
      <c r="S446" s="227"/>
      <c r="T446" s="22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29" t="s">
        <v>128</v>
      </c>
      <c r="AU446" s="229" t="s">
        <v>84</v>
      </c>
      <c r="AV446" s="13" t="s">
        <v>82</v>
      </c>
      <c r="AW446" s="13" t="s">
        <v>35</v>
      </c>
      <c r="AX446" s="13" t="s">
        <v>74</v>
      </c>
      <c r="AY446" s="229" t="s">
        <v>119</v>
      </c>
    </row>
    <row r="447" s="14" customFormat="1">
      <c r="A447" s="14"/>
      <c r="B447" s="230"/>
      <c r="C447" s="231"/>
      <c r="D447" s="221" t="s">
        <v>128</v>
      </c>
      <c r="E447" s="232" t="s">
        <v>19</v>
      </c>
      <c r="F447" s="233" t="s">
        <v>594</v>
      </c>
      <c r="G447" s="231"/>
      <c r="H447" s="234">
        <v>4.5609999999999999</v>
      </c>
      <c r="I447" s="235"/>
      <c r="J447" s="231"/>
      <c r="K447" s="231"/>
      <c r="L447" s="236"/>
      <c r="M447" s="237"/>
      <c r="N447" s="238"/>
      <c r="O447" s="238"/>
      <c r="P447" s="238"/>
      <c r="Q447" s="238"/>
      <c r="R447" s="238"/>
      <c r="S447" s="238"/>
      <c r="T447" s="239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0" t="s">
        <v>128</v>
      </c>
      <c r="AU447" s="240" t="s">
        <v>84</v>
      </c>
      <c r="AV447" s="14" t="s">
        <v>84</v>
      </c>
      <c r="AW447" s="14" t="s">
        <v>35</v>
      </c>
      <c r="AX447" s="14" t="s">
        <v>74</v>
      </c>
      <c r="AY447" s="240" t="s">
        <v>119</v>
      </c>
    </row>
    <row r="448" s="14" customFormat="1">
      <c r="A448" s="14"/>
      <c r="B448" s="230"/>
      <c r="C448" s="231"/>
      <c r="D448" s="221" t="s">
        <v>128</v>
      </c>
      <c r="E448" s="232" t="s">
        <v>19</v>
      </c>
      <c r="F448" s="233" t="s">
        <v>595</v>
      </c>
      <c r="G448" s="231"/>
      <c r="H448" s="234">
        <v>5.2800000000000002</v>
      </c>
      <c r="I448" s="235"/>
      <c r="J448" s="231"/>
      <c r="K448" s="231"/>
      <c r="L448" s="236"/>
      <c r="M448" s="237"/>
      <c r="N448" s="238"/>
      <c r="O448" s="238"/>
      <c r="P448" s="238"/>
      <c r="Q448" s="238"/>
      <c r="R448" s="238"/>
      <c r="S448" s="238"/>
      <c r="T448" s="239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0" t="s">
        <v>128</v>
      </c>
      <c r="AU448" s="240" t="s">
        <v>84</v>
      </c>
      <c r="AV448" s="14" t="s">
        <v>84</v>
      </c>
      <c r="AW448" s="14" t="s">
        <v>35</v>
      </c>
      <c r="AX448" s="14" t="s">
        <v>74</v>
      </c>
      <c r="AY448" s="240" t="s">
        <v>119</v>
      </c>
    </row>
    <row r="449" s="14" customFormat="1">
      <c r="A449" s="14"/>
      <c r="B449" s="230"/>
      <c r="C449" s="231"/>
      <c r="D449" s="221" t="s">
        <v>128</v>
      </c>
      <c r="E449" s="232" t="s">
        <v>19</v>
      </c>
      <c r="F449" s="233" t="s">
        <v>596</v>
      </c>
      <c r="G449" s="231"/>
      <c r="H449" s="234">
        <v>8.5210000000000008</v>
      </c>
      <c r="I449" s="235"/>
      <c r="J449" s="231"/>
      <c r="K449" s="231"/>
      <c r="L449" s="236"/>
      <c r="M449" s="237"/>
      <c r="N449" s="238"/>
      <c r="O449" s="238"/>
      <c r="P449" s="238"/>
      <c r="Q449" s="238"/>
      <c r="R449" s="238"/>
      <c r="S449" s="238"/>
      <c r="T449" s="239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0" t="s">
        <v>128</v>
      </c>
      <c r="AU449" s="240" t="s">
        <v>84</v>
      </c>
      <c r="AV449" s="14" t="s">
        <v>84</v>
      </c>
      <c r="AW449" s="14" t="s">
        <v>35</v>
      </c>
      <c r="AX449" s="14" t="s">
        <v>74</v>
      </c>
      <c r="AY449" s="240" t="s">
        <v>119</v>
      </c>
    </row>
    <row r="450" s="14" customFormat="1">
      <c r="A450" s="14"/>
      <c r="B450" s="230"/>
      <c r="C450" s="231"/>
      <c r="D450" s="221" t="s">
        <v>128</v>
      </c>
      <c r="E450" s="232" t="s">
        <v>19</v>
      </c>
      <c r="F450" s="233" t="s">
        <v>597</v>
      </c>
      <c r="G450" s="231"/>
      <c r="H450" s="234">
        <v>9.9000000000000004</v>
      </c>
      <c r="I450" s="235"/>
      <c r="J450" s="231"/>
      <c r="K450" s="231"/>
      <c r="L450" s="236"/>
      <c r="M450" s="237"/>
      <c r="N450" s="238"/>
      <c r="O450" s="238"/>
      <c r="P450" s="238"/>
      <c r="Q450" s="238"/>
      <c r="R450" s="238"/>
      <c r="S450" s="238"/>
      <c r="T450" s="239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0" t="s">
        <v>128</v>
      </c>
      <c r="AU450" s="240" t="s">
        <v>84</v>
      </c>
      <c r="AV450" s="14" t="s">
        <v>84</v>
      </c>
      <c r="AW450" s="14" t="s">
        <v>35</v>
      </c>
      <c r="AX450" s="14" t="s">
        <v>74</v>
      </c>
      <c r="AY450" s="240" t="s">
        <v>119</v>
      </c>
    </row>
    <row r="451" s="14" customFormat="1">
      <c r="A451" s="14"/>
      <c r="B451" s="230"/>
      <c r="C451" s="231"/>
      <c r="D451" s="221" t="s">
        <v>128</v>
      </c>
      <c r="E451" s="232" t="s">
        <v>19</v>
      </c>
      <c r="F451" s="233" t="s">
        <v>598</v>
      </c>
      <c r="G451" s="231"/>
      <c r="H451" s="234">
        <v>8.5210000000000008</v>
      </c>
      <c r="I451" s="235"/>
      <c r="J451" s="231"/>
      <c r="K451" s="231"/>
      <c r="L451" s="236"/>
      <c r="M451" s="237"/>
      <c r="N451" s="238"/>
      <c r="O451" s="238"/>
      <c r="P451" s="238"/>
      <c r="Q451" s="238"/>
      <c r="R451" s="238"/>
      <c r="S451" s="238"/>
      <c r="T451" s="239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0" t="s">
        <v>128</v>
      </c>
      <c r="AU451" s="240" t="s">
        <v>84</v>
      </c>
      <c r="AV451" s="14" t="s">
        <v>84</v>
      </c>
      <c r="AW451" s="14" t="s">
        <v>35</v>
      </c>
      <c r="AX451" s="14" t="s">
        <v>74</v>
      </c>
      <c r="AY451" s="240" t="s">
        <v>119</v>
      </c>
    </row>
    <row r="452" s="14" customFormat="1">
      <c r="A452" s="14"/>
      <c r="B452" s="230"/>
      <c r="C452" s="231"/>
      <c r="D452" s="221" t="s">
        <v>128</v>
      </c>
      <c r="E452" s="232" t="s">
        <v>19</v>
      </c>
      <c r="F452" s="233" t="s">
        <v>599</v>
      </c>
      <c r="G452" s="231"/>
      <c r="H452" s="234">
        <v>4.2309999999999999</v>
      </c>
      <c r="I452" s="235"/>
      <c r="J452" s="231"/>
      <c r="K452" s="231"/>
      <c r="L452" s="236"/>
      <c r="M452" s="237"/>
      <c r="N452" s="238"/>
      <c r="O452" s="238"/>
      <c r="P452" s="238"/>
      <c r="Q452" s="238"/>
      <c r="R452" s="238"/>
      <c r="S452" s="238"/>
      <c r="T452" s="239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0" t="s">
        <v>128</v>
      </c>
      <c r="AU452" s="240" t="s">
        <v>84</v>
      </c>
      <c r="AV452" s="14" t="s">
        <v>84</v>
      </c>
      <c r="AW452" s="14" t="s">
        <v>35</v>
      </c>
      <c r="AX452" s="14" t="s">
        <v>74</v>
      </c>
      <c r="AY452" s="240" t="s">
        <v>119</v>
      </c>
    </row>
    <row r="453" s="14" customFormat="1">
      <c r="A453" s="14"/>
      <c r="B453" s="230"/>
      <c r="C453" s="231"/>
      <c r="D453" s="221" t="s">
        <v>128</v>
      </c>
      <c r="E453" s="232" t="s">
        <v>19</v>
      </c>
      <c r="F453" s="233" t="s">
        <v>600</v>
      </c>
      <c r="G453" s="231"/>
      <c r="H453" s="234">
        <v>2.4750000000000001</v>
      </c>
      <c r="I453" s="235"/>
      <c r="J453" s="231"/>
      <c r="K453" s="231"/>
      <c r="L453" s="236"/>
      <c r="M453" s="237"/>
      <c r="N453" s="238"/>
      <c r="O453" s="238"/>
      <c r="P453" s="238"/>
      <c r="Q453" s="238"/>
      <c r="R453" s="238"/>
      <c r="S453" s="238"/>
      <c r="T453" s="239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0" t="s">
        <v>128</v>
      </c>
      <c r="AU453" s="240" t="s">
        <v>84</v>
      </c>
      <c r="AV453" s="14" t="s">
        <v>84</v>
      </c>
      <c r="AW453" s="14" t="s">
        <v>35</v>
      </c>
      <c r="AX453" s="14" t="s">
        <v>74</v>
      </c>
      <c r="AY453" s="240" t="s">
        <v>119</v>
      </c>
    </row>
    <row r="454" s="15" customFormat="1">
      <c r="A454" s="15"/>
      <c r="B454" s="251"/>
      <c r="C454" s="252"/>
      <c r="D454" s="221" t="s">
        <v>128</v>
      </c>
      <c r="E454" s="253" t="s">
        <v>601</v>
      </c>
      <c r="F454" s="254" t="s">
        <v>220</v>
      </c>
      <c r="G454" s="252"/>
      <c r="H454" s="255">
        <v>43.488999999999997</v>
      </c>
      <c r="I454" s="256"/>
      <c r="J454" s="252"/>
      <c r="K454" s="252"/>
      <c r="L454" s="257"/>
      <c r="M454" s="258"/>
      <c r="N454" s="259"/>
      <c r="O454" s="259"/>
      <c r="P454" s="259"/>
      <c r="Q454" s="259"/>
      <c r="R454" s="259"/>
      <c r="S454" s="259"/>
      <c r="T454" s="260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1" t="s">
        <v>128</v>
      </c>
      <c r="AU454" s="261" t="s">
        <v>84</v>
      </c>
      <c r="AV454" s="15" t="s">
        <v>150</v>
      </c>
      <c r="AW454" s="15" t="s">
        <v>35</v>
      </c>
      <c r="AX454" s="15" t="s">
        <v>82</v>
      </c>
      <c r="AY454" s="261" t="s">
        <v>119</v>
      </c>
    </row>
    <row r="455" s="2" customFormat="1" ht="62.7" customHeight="1">
      <c r="A455" s="40"/>
      <c r="B455" s="41"/>
      <c r="C455" s="206" t="s">
        <v>602</v>
      </c>
      <c r="D455" s="206" t="s">
        <v>122</v>
      </c>
      <c r="E455" s="207" t="s">
        <v>603</v>
      </c>
      <c r="F455" s="208" t="s">
        <v>604</v>
      </c>
      <c r="G455" s="209" t="s">
        <v>176</v>
      </c>
      <c r="H455" s="210">
        <v>13.225</v>
      </c>
      <c r="I455" s="211"/>
      <c r="J455" s="212">
        <f>ROUND(I455*H455,2)</f>
        <v>0</v>
      </c>
      <c r="K455" s="208" t="s">
        <v>209</v>
      </c>
      <c r="L455" s="46"/>
      <c r="M455" s="213" t="s">
        <v>19</v>
      </c>
      <c r="N455" s="214" t="s">
        <v>45</v>
      </c>
      <c r="O455" s="86"/>
      <c r="P455" s="215">
        <f>O455*H455</f>
        <v>0</v>
      </c>
      <c r="Q455" s="215">
        <v>0.046960000000000002</v>
      </c>
      <c r="R455" s="215">
        <f>Q455*H455</f>
        <v>0.62104599999999999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307</v>
      </c>
      <c r="AT455" s="217" t="s">
        <v>122</v>
      </c>
      <c r="AU455" s="217" t="s">
        <v>84</v>
      </c>
      <c r="AY455" s="19" t="s">
        <v>119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82</v>
      </c>
      <c r="BK455" s="218">
        <f>ROUND(I455*H455,2)</f>
        <v>0</v>
      </c>
      <c r="BL455" s="19" t="s">
        <v>307</v>
      </c>
      <c r="BM455" s="217" t="s">
        <v>605</v>
      </c>
    </row>
    <row r="456" s="2" customFormat="1">
      <c r="A456" s="40"/>
      <c r="B456" s="41"/>
      <c r="C456" s="42"/>
      <c r="D456" s="249" t="s">
        <v>211</v>
      </c>
      <c r="E456" s="42"/>
      <c r="F456" s="250" t="s">
        <v>606</v>
      </c>
      <c r="G456" s="42"/>
      <c r="H456" s="42"/>
      <c r="I456" s="242"/>
      <c r="J456" s="42"/>
      <c r="K456" s="42"/>
      <c r="L456" s="46"/>
      <c r="M456" s="243"/>
      <c r="N456" s="244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211</v>
      </c>
      <c r="AU456" s="19" t="s">
        <v>84</v>
      </c>
    </row>
    <row r="457" s="13" customFormat="1">
      <c r="A457" s="13"/>
      <c r="B457" s="219"/>
      <c r="C457" s="220"/>
      <c r="D457" s="221" t="s">
        <v>128</v>
      </c>
      <c r="E457" s="222" t="s">
        <v>19</v>
      </c>
      <c r="F457" s="223" t="s">
        <v>607</v>
      </c>
      <c r="G457" s="220"/>
      <c r="H457" s="222" t="s">
        <v>19</v>
      </c>
      <c r="I457" s="224"/>
      <c r="J457" s="220"/>
      <c r="K457" s="220"/>
      <c r="L457" s="225"/>
      <c r="M457" s="226"/>
      <c r="N457" s="227"/>
      <c r="O457" s="227"/>
      <c r="P457" s="227"/>
      <c r="Q457" s="227"/>
      <c r="R457" s="227"/>
      <c r="S457" s="227"/>
      <c r="T457" s="22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29" t="s">
        <v>128</v>
      </c>
      <c r="AU457" s="229" t="s">
        <v>84</v>
      </c>
      <c r="AV457" s="13" t="s">
        <v>82</v>
      </c>
      <c r="AW457" s="13" t="s">
        <v>35</v>
      </c>
      <c r="AX457" s="13" t="s">
        <v>74</v>
      </c>
      <c r="AY457" s="229" t="s">
        <v>119</v>
      </c>
    </row>
    <row r="458" s="14" customFormat="1">
      <c r="A458" s="14"/>
      <c r="B458" s="230"/>
      <c r="C458" s="231"/>
      <c r="D458" s="221" t="s">
        <v>128</v>
      </c>
      <c r="E458" s="232" t="s">
        <v>19</v>
      </c>
      <c r="F458" s="233" t="s">
        <v>608</v>
      </c>
      <c r="G458" s="231"/>
      <c r="H458" s="234">
        <v>18.149999999999999</v>
      </c>
      <c r="I458" s="235"/>
      <c r="J458" s="231"/>
      <c r="K458" s="231"/>
      <c r="L458" s="236"/>
      <c r="M458" s="237"/>
      <c r="N458" s="238"/>
      <c r="O458" s="238"/>
      <c r="P458" s="238"/>
      <c r="Q458" s="238"/>
      <c r="R458" s="238"/>
      <c r="S458" s="238"/>
      <c r="T458" s="239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0" t="s">
        <v>128</v>
      </c>
      <c r="AU458" s="240" t="s">
        <v>84</v>
      </c>
      <c r="AV458" s="14" t="s">
        <v>84</v>
      </c>
      <c r="AW458" s="14" t="s">
        <v>35</v>
      </c>
      <c r="AX458" s="14" t="s">
        <v>74</v>
      </c>
      <c r="AY458" s="240" t="s">
        <v>119</v>
      </c>
    </row>
    <row r="459" s="14" customFormat="1">
      <c r="A459" s="14"/>
      <c r="B459" s="230"/>
      <c r="C459" s="231"/>
      <c r="D459" s="221" t="s">
        <v>128</v>
      </c>
      <c r="E459" s="232" t="s">
        <v>19</v>
      </c>
      <c r="F459" s="233" t="s">
        <v>609</v>
      </c>
      <c r="G459" s="231"/>
      <c r="H459" s="234">
        <v>-3.1520000000000001</v>
      </c>
      <c r="I459" s="235"/>
      <c r="J459" s="231"/>
      <c r="K459" s="231"/>
      <c r="L459" s="236"/>
      <c r="M459" s="237"/>
      <c r="N459" s="238"/>
      <c r="O459" s="238"/>
      <c r="P459" s="238"/>
      <c r="Q459" s="238"/>
      <c r="R459" s="238"/>
      <c r="S459" s="238"/>
      <c r="T459" s="239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0" t="s">
        <v>128</v>
      </c>
      <c r="AU459" s="240" t="s">
        <v>84</v>
      </c>
      <c r="AV459" s="14" t="s">
        <v>84</v>
      </c>
      <c r="AW459" s="14" t="s">
        <v>35</v>
      </c>
      <c r="AX459" s="14" t="s">
        <v>74</v>
      </c>
      <c r="AY459" s="240" t="s">
        <v>119</v>
      </c>
    </row>
    <row r="460" s="14" customFormat="1">
      <c r="A460" s="14"/>
      <c r="B460" s="230"/>
      <c r="C460" s="231"/>
      <c r="D460" s="221" t="s">
        <v>128</v>
      </c>
      <c r="E460" s="232" t="s">
        <v>19</v>
      </c>
      <c r="F460" s="233" t="s">
        <v>610</v>
      </c>
      <c r="G460" s="231"/>
      <c r="H460" s="234">
        <v>-1.7729999999999999</v>
      </c>
      <c r="I460" s="235"/>
      <c r="J460" s="231"/>
      <c r="K460" s="231"/>
      <c r="L460" s="236"/>
      <c r="M460" s="237"/>
      <c r="N460" s="238"/>
      <c r="O460" s="238"/>
      <c r="P460" s="238"/>
      <c r="Q460" s="238"/>
      <c r="R460" s="238"/>
      <c r="S460" s="238"/>
      <c r="T460" s="239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0" t="s">
        <v>128</v>
      </c>
      <c r="AU460" s="240" t="s">
        <v>84</v>
      </c>
      <c r="AV460" s="14" t="s">
        <v>84</v>
      </c>
      <c r="AW460" s="14" t="s">
        <v>35</v>
      </c>
      <c r="AX460" s="14" t="s">
        <v>74</v>
      </c>
      <c r="AY460" s="240" t="s">
        <v>119</v>
      </c>
    </row>
    <row r="461" s="15" customFormat="1">
      <c r="A461" s="15"/>
      <c r="B461" s="251"/>
      <c r="C461" s="252"/>
      <c r="D461" s="221" t="s">
        <v>128</v>
      </c>
      <c r="E461" s="253" t="s">
        <v>19</v>
      </c>
      <c r="F461" s="254" t="s">
        <v>220</v>
      </c>
      <c r="G461" s="252"/>
      <c r="H461" s="255">
        <v>13.225</v>
      </c>
      <c r="I461" s="256"/>
      <c r="J461" s="252"/>
      <c r="K461" s="252"/>
      <c r="L461" s="257"/>
      <c r="M461" s="258"/>
      <c r="N461" s="259"/>
      <c r="O461" s="259"/>
      <c r="P461" s="259"/>
      <c r="Q461" s="259"/>
      <c r="R461" s="259"/>
      <c r="S461" s="259"/>
      <c r="T461" s="260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61" t="s">
        <v>128</v>
      </c>
      <c r="AU461" s="261" t="s">
        <v>84</v>
      </c>
      <c r="AV461" s="15" t="s">
        <v>150</v>
      </c>
      <c r="AW461" s="15" t="s">
        <v>35</v>
      </c>
      <c r="AX461" s="15" t="s">
        <v>82</v>
      </c>
      <c r="AY461" s="261" t="s">
        <v>119</v>
      </c>
    </row>
    <row r="462" s="2" customFormat="1" ht="55.5" customHeight="1">
      <c r="A462" s="40"/>
      <c r="B462" s="41"/>
      <c r="C462" s="206" t="s">
        <v>611</v>
      </c>
      <c r="D462" s="206" t="s">
        <v>122</v>
      </c>
      <c r="E462" s="207" t="s">
        <v>612</v>
      </c>
      <c r="F462" s="208" t="s">
        <v>613</v>
      </c>
      <c r="G462" s="209" t="s">
        <v>168</v>
      </c>
      <c r="H462" s="210">
        <v>18.100000000000001</v>
      </c>
      <c r="I462" s="211"/>
      <c r="J462" s="212">
        <f>ROUND(I462*H462,2)</f>
        <v>0</v>
      </c>
      <c r="K462" s="208" t="s">
        <v>209</v>
      </c>
      <c r="L462" s="46"/>
      <c r="M462" s="213" t="s">
        <v>19</v>
      </c>
      <c r="N462" s="214" t="s">
        <v>45</v>
      </c>
      <c r="O462" s="86"/>
      <c r="P462" s="215">
        <f>O462*H462</f>
        <v>0</v>
      </c>
      <c r="Q462" s="215">
        <v>0.00020000000000000001</v>
      </c>
      <c r="R462" s="215">
        <f>Q462*H462</f>
        <v>0.0036200000000000004</v>
      </c>
      <c r="S462" s="215">
        <v>0</v>
      </c>
      <c r="T462" s="216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7" t="s">
        <v>307</v>
      </c>
      <c r="AT462" s="217" t="s">
        <v>122</v>
      </c>
      <c r="AU462" s="217" t="s">
        <v>84</v>
      </c>
      <c r="AY462" s="19" t="s">
        <v>119</v>
      </c>
      <c r="BE462" s="218">
        <f>IF(N462="základní",J462,0)</f>
        <v>0</v>
      </c>
      <c r="BF462" s="218">
        <f>IF(N462="snížená",J462,0)</f>
        <v>0</v>
      </c>
      <c r="BG462" s="218">
        <f>IF(N462="zákl. přenesená",J462,0)</f>
        <v>0</v>
      </c>
      <c r="BH462" s="218">
        <f>IF(N462="sníž. přenesená",J462,0)</f>
        <v>0</v>
      </c>
      <c r="BI462" s="218">
        <f>IF(N462="nulová",J462,0)</f>
        <v>0</v>
      </c>
      <c r="BJ462" s="19" t="s">
        <v>82</v>
      </c>
      <c r="BK462" s="218">
        <f>ROUND(I462*H462,2)</f>
        <v>0</v>
      </c>
      <c r="BL462" s="19" t="s">
        <v>307</v>
      </c>
      <c r="BM462" s="217" t="s">
        <v>614</v>
      </c>
    </row>
    <row r="463" s="2" customFormat="1">
      <c r="A463" s="40"/>
      <c r="B463" s="41"/>
      <c r="C463" s="42"/>
      <c r="D463" s="249" t="s">
        <v>211</v>
      </c>
      <c r="E463" s="42"/>
      <c r="F463" s="250" t="s">
        <v>615</v>
      </c>
      <c r="G463" s="42"/>
      <c r="H463" s="42"/>
      <c r="I463" s="242"/>
      <c r="J463" s="42"/>
      <c r="K463" s="42"/>
      <c r="L463" s="46"/>
      <c r="M463" s="243"/>
      <c r="N463" s="244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211</v>
      </c>
      <c r="AU463" s="19" t="s">
        <v>84</v>
      </c>
    </row>
    <row r="464" s="13" customFormat="1">
      <c r="A464" s="13"/>
      <c r="B464" s="219"/>
      <c r="C464" s="220"/>
      <c r="D464" s="221" t="s">
        <v>128</v>
      </c>
      <c r="E464" s="222" t="s">
        <v>19</v>
      </c>
      <c r="F464" s="223" t="s">
        <v>257</v>
      </c>
      <c r="G464" s="220"/>
      <c r="H464" s="222" t="s">
        <v>19</v>
      </c>
      <c r="I464" s="224"/>
      <c r="J464" s="220"/>
      <c r="K464" s="220"/>
      <c r="L464" s="225"/>
      <c r="M464" s="226"/>
      <c r="N464" s="227"/>
      <c r="O464" s="227"/>
      <c r="P464" s="227"/>
      <c r="Q464" s="227"/>
      <c r="R464" s="227"/>
      <c r="S464" s="227"/>
      <c r="T464" s="22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29" t="s">
        <v>128</v>
      </c>
      <c r="AU464" s="229" t="s">
        <v>84</v>
      </c>
      <c r="AV464" s="13" t="s">
        <v>82</v>
      </c>
      <c r="AW464" s="13" t="s">
        <v>35</v>
      </c>
      <c r="AX464" s="13" t="s">
        <v>74</v>
      </c>
      <c r="AY464" s="229" t="s">
        <v>119</v>
      </c>
    </row>
    <row r="465" s="14" customFormat="1">
      <c r="A465" s="14"/>
      <c r="B465" s="230"/>
      <c r="C465" s="231"/>
      <c r="D465" s="221" t="s">
        <v>128</v>
      </c>
      <c r="E465" s="232" t="s">
        <v>19</v>
      </c>
      <c r="F465" s="233" t="s">
        <v>616</v>
      </c>
      <c r="G465" s="231"/>
      <c r="H465" s="234">
        <v>1.7</v>
      </c>
      <c r="I465" s="235"/>
      <c r="J465" s="231"/>
      <c r="K465" s="231"/>
      <c r="L465" s="236"/>
      <c r="M465" s="237"/>
      <c r="N465" s="238"/>
      <c r="O465" s="238"/>
      <c r="P465" s="238"/>
      <c r="Q465" s="238"/>
      <c r="R465" s="238"/>
      <c r="S465" s="238"/>
      <c r="T465" s="239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0" t="s">
        <v>128</v>
      </c>
      <c r="AU465" s="240" t="s">
        <v>84</v>
      </c>
      <c r="AV465" s="14" t="s">
        <v>84</v>
      </c>
      <c r="AW465" s="14" t="s">
        <v>35</v>
      </c>
      <c r="AX465" s="14" t="s">
        <v>74</v>
      </c>
      <c r="AY465" s="240" t="s">
        <v>119</v>
      </c>
    </row>
    <row r="466" s="14" customFormat="1">
      <c r="A466" s="14"/>
      <c r="B466" s="230"/>
      <c r="C466" s="231"/>
      <c r="D466" s="221" t="s">
        <v>128</v>
      </c>
      <c r="E466" s="232" t="s">
        <v>19</v>
      </c>
      <c r="F466" s="233" t="s">
        <v>617</v>
      </c>
      <c r="G466" s="231"/>
      <c r="H466" s="234">
        <v>1.7</v>
      </c>
      <c r="I466" s="235"/>
      <c r="J466" s="231"/>
      <c r="K466" s="231"/>
      <c r="L466" s="236"/>
      <c r="M466" s="237"/>
      <c r="N466" s="238"/>
      <c r="O466" s="238"/>
      <c r="P466" s="238"/>
      <c r="Q466" s="238"/>
      <c r="R466" s="238"/>
      <c r="S466" s="238"/>
      <c r="T466" s="239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0" t="s">
        <v>128</v>
      </c>
      <c r="AU466" s="240" t="s">
        <v>84</v>
      </c>
      <c r="AV466" s="14" t="s">
        <v>84</v>
      </c>
      <c r="AW466" s="14" t="s">
        <v>35</v>
      </c>
      <c r="AX466" s="14" t="s">
        <v>74</v>
      </c>
      <c r="AY466" s="240" t="s">
        <v>119</v>
      </c>
    </row>
    <row r="467" s="14" customFormat="1">
      <c r="A467" s="14"/>
      <c r="B467" s="230"/>
      <c r="C467" s="231"/>
      <c r="D467" s="221" t="s">
        <v>128</v>
      </c>
      <c r="E467" s="232" t="s">
        <v>19</v>
      </c>
      <c r="F467" s="233" t="s">
        <v>618</v>
      </c>
      <c r="G467" s="231"/>
      <c r="H467" s="234">
        <v>1.8</v>
      </c>
      <c r="I467" s="235"/>
      <c r="J467" s="231"/>
      <c r="K467" s="231"/>
      <c r="L467" s="236"/>
      <c r="M467" s="237"/>
      <c r="N467" s="238"/>
      <c r="O467" s="238"/>
      <c r="P467" s="238"/>
      <c r="Q467" s="238"/>
      <c r="R467" s="238"/>
      <c r="S467" s="238"/>
      <c r="T467" s="239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0" t="s">
        <v>128</v>
      </c>
      <c r="AU467" s="240" t="s">
        <v>84</v>
      </c>
      <c r="AV467" s="14" t="s">
        <v>84</v>
      </c>
      <c r="AW467" s="14" t="s">
        <v>35</v>
      </c>
      <c r="AX467" s="14" t="s">
        <v>74</v>
      </c>
      <c r="AY467" s="240" t="s">
        <v>119</v>
      </c>
    </row>
    <row r="468" s="14" customFormat="1">
      <c r="A468" s="14"/>
      <c r="B468" s="230"/>
      <c r="C468" s="231"/>
      <c r="D468" s="221" t="s">
        <v>128</v>
      </c>
      <c r="E468" s="232" t="s">
        <v>19</v>
      </c>
      <c r="F468" s="233" t="s">
        <v>619</v>
      </c>
      <c r="G468" s="231"/>
      <c r="H468" s="234">
        <v>3</v>
      </c>
      <c r="I468" s="235"/>
      <c r="J468" s="231"/>
      <c r="K468" s="231"/>
      <c r="L468" s="236"/>
      <c r="M468" s="237"/>
      <c r="N468" s="238"/>
      <c r="O468" s="238"/>
      <c r="P468" s="238"/>
      <c r="Q468" s="238"/>
      <c r="R468" s="238"/>
      <c r="S468" s="238"/>
      <c r="T468" s="239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0" t="s">
        <v>128</v>
      </c>
      <c r="AU468" s="240" t="s">
        <v>84</v>
      </c>
      <c r="AV468" s="14" t="s">
        <v>84</v>
      </c>
      <c r="AW468" s="14" t="s">
        <v>35</v>
      </c>
      <c r="AX468" s="14" t="s">
        <v>74</v>
      </c>
      <c r="AY468" s="240" t="s">
        <v>119</v>
      </c>
    </row>
    <row r="469" s="14" customFormat="1">
      <c r="A469" s="14"/>
      <c r="B469" s="230"/>
      <c r="C469" s="231"/>
      <c r="D469" s="221" t="s">
        <v>128</v>
      </c>
      <c r="E469" s="232" t="s">
        <v>19</v>
      </c>
      <c r="F469" s="233" t="s">
        <v>620</v>
      </c>
      <c r="G469" s="231"/>
      <c r="H469" s="234">
        <v>2.6000000000000001</v>
      </c>
      <c r="I469" s="235"/>
      <c r="J469" s="231"/>
      <c r="K469" s="231"/>
      <c r="L469" s="236"/>
      <c r="M469" s="237"/>
      <c r="N469" s="238"/>
      <c r="O469" s="238"/>
      <c r="P469" s="238"/>
      <c r="Q469" s="238"/>
      <c r="R469" s="238"/>
      <c r="S469" s="238"/>
      <c r="T469" s="239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0" t="s">
        <v>128</v>
      </c>
      <c r="AU469" s="240" t="s">
        <v>84</v>
      </c>
      <c r="AV469" s="14" t="s">
        <v>84</v>
      </c>
      <c r="AW469" s="14" t="s">
        <v>35</v>
      </c>
      <c r="AX469" s="14" t="s">
        <v>74</v>
      </c>
      <c r="AY469" s="240" t="s">
        <v>119</v>
      </c>
    </row>
    <row r="470" s="14" customFormat="1">
      <c r="A470" s="14"/>
      <c r="B470" s="230"/>
      <c r="C470" s="231"/>
      <c r="D470" s="221" t="s">
        <v>128</v>
      </c>
      <c r="E470" s="232" t="s">
        <v>19</v>
      </c>
      <c r="F470" s="233" t="s">
        <v>621</v>
      </c>
      <c r="G470" s="231"/>
      <c r="H470" s="234">
        <v>3</v>
      </c>
      <c r="I470" s="235"/>
      <c r="J470" s="231"/>
      <c r="K470" s="231"/>
      <c r="L470" s="236"/>
      <c r="M470" s="237"/>
      <c r="N470" s="238"/>
      <c r="O470" s="238"/>
      <c r="P470" s="238"/>
      <c r="Q470" s="238"/>
      <c r="R470" s="238"/>
      <c r="S470" s="238"/>
      <c r="T470" s="239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0" t="s">
        <v>128</v>
      </c>
      <c r="AU470" s="240" t="s">
        <v>84</v>
      </c>
      <c r="AV470" s="14" t="s">
        <v>84</v>
      </c>
      <c r="AW470" s="14" t="s">
        <v>35</v>
      </c>
      <c r="AX470" s="14" t="s">
        <v>74</v>
      </c>
      <c r="AY470" s="240" t="s">
        <v>119</v>
      </c>
    </row>
    <row r="471" s="14" customFormat="1">
      <c r="A471" s="14"/>
      <c r="B471" s="230"/>
      <c r="C471" s="231"/>
      <c r="D471" s="221" t="s">
        <v>128</v>
      </c>
      <c r="E471" s="232" t="s">
        <v>19</v>
      </c>
      <c r="F471" s="233" t="s">
        <v>622</v>
      </c>
      <c r="G471" s="231"/>
      <c r="H471" s="234">
        <v>1.8</v>
      </c>
      <c r="I471" s="235"/>
      <c r="J471" s="231"/>
      <c r="K471" s="231"/>
      <c r="L471" s="236"/>
      <c r="M471" s="237"/>
      <c r="N471" s="238"/>
      <c r="O471" s="238"/>
      <c r="P471" s="238"/>
      <c r="Q471" s="238"/>
      <c r="R471" s="238"/>
      <c r="S471" s="238"/>
      <c r="T471" s="239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0" t="s">
        <v>128</v>
      </c>
      <c r="AU471" s="240" t="s">
        <v>84</v>
      </c>
      <c r="AV471" s="14" t="s">
        <v>84</v>
      </c>
      <c r="AW471" s="14" t="s">
        <v>35</v>
      </c>
      <c r="AX471" s="14" t="s">
        <v>74</v>
      </c>
      <c r="AY471" s="240" t="s">
        <v>119</v>
      </c>
    </row>
    <row r="472" s="14" customFormat="1">
      <c r="A472" s="14"/>
      <c r="B472" s="230"/>
      <c r="C472" s="231"/>
      <c r="D472" s="221" t="s">
        <v>128</v>
      </c>
      <c r="E472" s="232" t="s">
        <v>19</v>
      </c>
      <c r="F472" s="233" t="s">
        <v>623</v>
      </c>
      <c r="G472" s="231"/>
      <c r="H472" s="234">
        <v>1.7</v>
      </c>
      <c r="I472" s="235"/>
      <c r="J472" s="231"/>
      <c r="K472" s="231"/>
      <c r="L472" s="236"/>
      <c r="M472" s="237"/>
      <c r="N472" s="238"/>
      <c r="O472" s="238"/>
      <c r="P472" s="238"/>
      <c r="Q472" s="238"/>
      <c r="R472" s="238"/>
      <c r="S472" s="238"/>
      <c r="T472" s="239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0" t="s">
        <v>128</v>
      </c>
      <c r="AU472" s="240" t="s">
        <v>84</v>
      </c>
      <c r="AV472" s="14" t="s">
        <v>84</v>
      </c>
      <c r="AW472" s="14" t="s">
        <v>35</v>
      </c>
      <c r="AX472" s="14" t="s">
        <v>74</v>
      </c>
      <c r="AY472" s="240" t="s">
        <v>119</v>
      </c>
    </row>
    <row r="473" s="14" customFormat="1">
      <c r="A473" s="14"/>
      <c r="B473" s="230"/>
      <c r="C473" s="231"/>
      <c r="D473" s="221" t="s">
        <v>128</v>
      </c>
      <c r="E473" s="232" t="s">
        <v>19</v>
      </c>
      <c r="F473" s="233" t="s">
        <v>624</v>
      </c>
      <c r="G473" s="231"/>
      <c r="H473" s="234">
        <v>0.80000000000000004</v>
      </c>
      <c r="I473" s="235"/>
      <c r="J473" s="231"/>
      <c r="K473" s="231"/>
      <c r="L473" s="236"/>
      <c r="M473" s="237"/>
      <c r="N473" s="238"/>
      <c r="O473" s="238"/>
      <c r="P473" s="238"/>
      <c r="Q473" s="238"/>
      <c r="R473" s="238"/>
      <c r="S473" s="238"/>
      <c r="T473" s="239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0" t="s">
        <v>128</v>
      </c>
      <c r="AU473" s="240" t="s">
        <v>84</v>
      </c>
      <c r="AV473" s="14" t="s">
        <v>84</v>
      </c>
      <c r="AW473" s="14" t="s">
        <v>35</v>
      </c>
      <c r="AX473" s="14" t="s">
        <v>74</v>
      </c>
      <c r="AY473" s="240" t="s">
        <v>119</v>
      </c>
    </row>
    <row r="474" s="16" customFormat="1">
      <c r="A474" s="16"/>
      <c r="B474" s="262"/>
      <c r="C474" s="263"/>
      <c r="D474" s="221" t="s">
        <v>128</v>
      </c>
      <c r="E474" s="264" t="s">
        <v>19</v>
      </c>
      <c r="F474" s="265" t="s">
        <v>245</v>
      </c>
      <c r="G474" s="263"/>
      <c r="H474" s="266">
        <v>18.100000000000001</v>
      </c>
      <c r="I474" s="267"/>
      <c r="J474" s="263"/>
      <c r="K474" s="263"/>
      <c r="L474" s="268"/>
      <c r="M474" s="269"/>
      <c r="N474" s="270"/>
      <c r="O474" s="270"/>
      <c r="P474" s="270"/>
      <c r="Q474" s="270"/>
      <c r="R474" s="270"/>
      <c r="S474" s="270"/>
      <c r="T474" s="271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T474" s="272" t="s">
        <v>128</v>
      </c>
      <c r="AU474" s="272" t="s">
        <v>84</v>
      </c>
      <c r="AV474" s="16" t="s">
        <v>141</v>
      </c>
      <c r="AW474" s="16" t="s">
        <v>35</v>
      </c>
      <c r="AX474" s="16" t="s">
        <v>74</v>
      </c>
      <c r="AY474" s="272" t="s">
        <v>119</v>
      </c>
    </row>
    <row r="475" s="15" customFormat="1">
      <c r="A475" s="15"/>
      <c r="B475" s="251"/>
      <c r="C475" s="252"/>
      <c r="D475" s="221" t="s">
        <v>128</v>
      </c>
      <c r="E475" s="253" t="s">
        <v>19</v>
      </c>
      <c r="F475" s="254" t="s">
        <v>220</v>
      </c>
      <c r="G475" s="252"/>
      <c r="H475" s="255">
        <v>18.100000000000001</v>
      </c>
      <c r="I475" s="256"/>
      <c r="J475" s="252"/>
      <c r="K475" s="252"/>
      <c r="L475" s="257"/>
      <c r="M475" s="258"/>
      <c r="N475" s="259"/>
      <c r="O475" s="259"/>
      <c r="P475" s="259"/>
      <c r="Q475" s="259"/>
      <c r="R475" s="259"/>
      <c r="S475" s="259"/>
      <c r="T475" s="260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1" t="s">
        <v>128</v>
      </c>
      <c r="AU475" s="261" t="s">
        <v>84</v>
      </c>
      <c r="AV475" s="15" t="s">
        <v>150</v>
      </c>
      <c r="AW475" s="15" t="s">
        <v>35</v>
      </c>
      <c r="AX475" s="15" t="s">
        <v>82</v>
      </c>
      <c r="AY475" s="261" t="s">
        <v>119</v>
      </c>
    </row>
    <row r="476" s="2" customFormat="1" ht="78" customHeight="1">
      <c r="A476" s="40"/>
      <c r="B476" s="41"/>
      <c r="C476" s="206" t="s">
        <v>625</v>
      </c>
      <c r="D476" s="206" t="s">
        <v>122</v>
      </c>
      <c r="E476" s="207" t="s">
        <v>626</v>
      </c>
      <c r="F476" s="208" t="s">
        <v>627</v>
      </c>
      <c r="G476" s="209" t="s">
        <v>176</v>
      </c>
      <c r="H476" s="210">
        <v>5.9400000000000004</v>
      </c>
      <c r="I476" s="211"/>
      <c r="J476" s="212">
        <f>ROUND(I476*H476,2)</f>
        <v>0</v>
      </c>
      <c r="K476" s="208" t="s">
        <v>209</v>
      </c>
      <c r="L476" s="46"/>
      <c r="M476" s="213" t="s">
        <v>19</v>
      </c>
      <c r="N476" s="214" t="s">
        <v>45</v>
      </c>
      <c r="O476" s="86"/>
      <c r="P476" s="215">
        <f>O476*H476</f>
        <v>0</v>
      </c>
      <c r="Q476" s="215">
        <v>0.049759999999999999</v>
      </c>
      <c r="R476" s="215">
        <f>Q476*H476</f>
        <v>0.29557440000000001</v>
      </c>
      <c r="S476" s="215">
        <v>0</v>
      </c>
      <c r="T476" s="216">
        <f>S476*H476</f>
        <v>0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17" t="s">
        <v>307</v>
      </c>
      <c r="AT476" s="217" t="s">
        <v>122</v>
      </c>
      <c r="AU476" s="217" t="s">
        <v>84</v>
      </c>
      <c r="AY476" s="19" t="s">
        <v>119</v>
      </c>
      <c r="BE476" s="218">
        <f>IF(N476="základní",J476,0)</f>
        <v>0</v>
      </c>
      <c r="BF476" s="218">
        <f>IF(N476="snížená",J476,0)</f>
        <v>0</v>
      </c>
      <c r="BG476" s="218">
        <f>IF(N476="zákl. přenesená",J476,0)</f>
        <v>0</v>
      </c>
      <c r="BH476" s="218">
        <f>IF(N476="sníž. přenesená",J476,0)</f>
        <v>0</v>
      </c>
      <c r="BI476" s="218">
        <f>IF(N476="nulová",J476,0)</f>
        <v>0</v>
      </c>
      <c r="BJ476" s="19" t="s">
        <v>82</v>
      </c>
      <c r="BK476" s="218">
        <f>ROUND(I476*H476,2)</f>
        <v>0</v>
      </c>
      <c r="BL476" s="19" t="s">
        <v>307</v>
      </c>
      <c r="BM476" s="217" t="s">
        <v>628</v>
      </c>
    </row>
    <row r="477" s="2" customFormat="1">
      <c r="A477" s="40"/>
      <c r="B477" s="41"/>
      <c r="C477" s="42"/>
      <c r="D477" s="249" t="s">
        <v>211</v>
      </c>
      <c r="E477" s="42"/>
      <c r="F477" s="250" t="s">
        <v>629</v>
      </c>
      <c r="G477" s="42"/>
      <c r="H477" s="42"/>
      <c r="I477" s="242"/>
      <c r="J477" s="42"/>
      <c r="K477" s="42"/>
      <c r="L477" s="46"/>
      <c r="M477" s="243"/>
      <c r="N477" s="244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211</v>
      </c>
      <c r="AU477" s="19" t="s">
        <v>84</v>
      </c>
    </row>
    <row r="478" s="13" customFormat="1">
      <c r="A478" s="13"/>
      <c r="B478" s="219"/>
      <c r="C478" s="220"/>
      <c r="D478" s="221" t="s">
        <v>128</v>
      </c>
      <c r="E478" s="222" t="s">
        <v>19</v>
      </c>
      <c r="F478" s="223" t="s">
        <v>607</v>
      </c>
      <c r="G478" s="220"/>
      <c r="H478" s="222" t="s">
        <v>19</v>
      </c>
      <c r="I478" s="224"/>
      <c r="J478" s="220"/>
      <c r="K478" s="220"/>
      <c r="L478" s="225"/>
      <c r="M478" s="226"/>
      <c r="N478" s="227"/>
      <c r="O478" s="227"/>
      <c r="P478" s="227"/>
      <c r="Q478" s="227"/>
      <c r="R478" s="227"/>
      <c r="S478" s="227"/>
      <c r="T478" s="22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29" t="s">
        <v>128</v>
      </c>
      <c r="AU478" s="229" t="s">
        <v>84</v>
      </c>
      <c r="AV478" s="13" t="s">
        <v>82</v>
      </c>
      <c r="AW478" s="13" t="s">
        <v>35</v>
      </c>
      <c r="AX478" s="13" t="s">
        <v>74</v>
      </c>
      <c r="AY478" s="229" t="s">
        <v>119</v>
      </c>
    </row>
    <row r="479" s="14" customFormat="1">
      <c r="A479" s="14"/>
      <c r="B479" s="230"/>
      <c r="C479" s="231"/>
      <c r="D479" s="221" t="s">
        <v>128</v>
      </c>
      <c r="E479" s="232" t="s">
        <v>19</v>
      </c>
      <c r="F479" s="233" t="s">
        <v>630</v>
      </c>
      <c r="G479" s="231"/>
      <c r="H479" s="234">
        <v>5.9400000000000004</v>
      </c>
      <c r="I479" s="235"/>
      <c r="J479" s="231"/>
      <c r="K479" s="231"/>
      <c r="L479" s="236"/>
      <c r="M479" s="237"/>
      <c r="N479" s="238"/>
      <c r="O479" s="238"/>
      <c r="P479" s="238"/>
      <c r="Q479" s="238"/>
      <c r="R479" s="238"/>
      <c r="S479" s="238"/>
      <c r="T479" s="239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0" t="s">
        <v>128</v>
      </c>
      <c r="AU479" s="240" t="s">
        <v>84</v>
      </c>
      <c r="AV479" s="14" t="s">
        <v>84</v>
      </c>
      <c r="AW479" s="14" t="s">
        <v>35</v>
      </c>
      <c r="AX479" s="14" t="s">
        <v>82</v>
      </c>
      <c r="AY479" s="240" t="s">
        <v>119</v>
      </c>
    </row>
    <row r="480" s="2" customFormat="1" ht="62.7" customHeight="1">
      <c r="A480" s="40"/>
      <c r="B480" s="41"/>
      <c r="C480" s="206" t="s">
        <v>631</v>
      </c>
      <c r="D480" s="206" t="s">
        <v>122</v>
      </c>
      <c r="E480" s="207" t="s">
        <v>632</v>
      </c>
      <c r="F480" s="208" t="s">
        <v>633</v>
      </c>
      <c r="G480" s="209" t="s">
        <v>176</v>
      </c>
      <c r="H480" s="210">
        <v>15.366</v>
      </c>
      <c r="I480" s="211"/>
      <c r="J480" s="212">
        <f>ROUND(I480*H480,2)</f>
        <v>0</v>
      </c>
      <c r="K480" s="208" t="s">
        <v>209</v>
      </c>
      <c r="L480" s="46"/>
      <c r="M480" s="213" t="s">
        <v>19</v>
      </c>
      <c r="N480" s="214" t="s">
        <v>45</v>
      </c>
      <c r="O480" s="86"/>
      <c r="P480" s="215">
        <f>O480*H480</f>
        <v>0</v>
      </c>
      <c r="Q480" s="215">
        <v>0.02963</v>
      </c>
      <c r="R480" s="215">
        <f>Q480*H480</f>
        <v>0.45529458</v>
      </c>
      <c r="S480" s="215">
        <v>0</v>
      </c>
      <c r="T480" s="216">
        <f>S480*H480</f>
        <v>0</v>
      </c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R480" s="217" t="s">
        <v>307</v>
      </c>
      <c r="AT480" s="217" t="s">
        <v>122</v>
      </c>
      <c r="AU480" s="217" t="s">
        <v>84</v>
      </c>
      <c r="AY480" s="19" t="s">
        <v>119</v>
      </c>
      <c r="BE480" s="218">
        <f>IF(N480="základní",J480,0)</f>
        <v>0</v>
      </c>
      <c r="BF480" s="218">
        <f>IF(N480="snížená",J480,0)</f>
        <v>0</v>
      </c>
      <c r="BG480" s="218">
        <f>IF(N480="zákl. přenesená",J480,0)</f>
        <v>0</v>
      </c>
      <c r="BH480" s="218">
        <f>IF(N480="sníž. přenesená",J480,0)</f>
        <v>0</v>
      </c>
      <c r="BI480" s="218">
        <f>IF(N480="nulová",J480,0)</f>
        <v>0</v>
      </c>
      <c r="BJ480" s="19" t="s">
        <v>82</v>
      </c>
      <c r="BK480" s="218">
        <f>ROUND(I480*H480,2)</f>
        <v>0</v>
      </c>
      <c r="BL480" s="19" t="s">
        <v>307</v>
      </c>
      <c r="BM480" s="217" t="s">
        <v>634</v>
      </c>
    </row>
    <row r="481" s="2" customFormat="1">
      <c r="A481" s="40"/>
      <c r="B481" s="41"/>
      <c r="C481" s="42"/>
      <c r="D481" s="249" t="s">
        <v>211</v>
      </c>
      <c r="E481" s="42"/>
      <c r="F481" s="250" t="s">
        <v>635</v>
      </c>
      <c r="G481" s="42"/>
      <c r="H481" s="42"/>
      <c r="I481" s="242"/>
      <c r="J481" s="42"/>
      <c r="K481" s="42"/>
      <c r="L481" s="46"/>
      <c r="M481" s="243"/>
      <c r="N481" s="244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211</v>
      </c>
      <c r="AU481" s="19" t="s">
        <v>84</v>
      </c>
    </row>
    <row r="482" s="13" customFormat="1">
      <c r="A482" s="13"/>
      <c r="B482" s="219"/>
      <c r="C482" s="220"/>
      <c r="D482" s="221" t="s">
        <v>128</v>
      </c>
      <c r="E482" s="222" t="s">
        <v>19</v>
      </c>
      <c r="F482" s="223" t="s">
        <v>257</v>
      </c>
      <c r="G482" s="220"/>
      <c r="H482" s="222" t="s">
        <v>19</v>
      </c>
      <c r="I482" s="224"/>
      <c r="J482" s="220"/>
      <c r="K482" s="220"/>
      <c r="L482" s="225"/>
      <c r="M482" s="226"/>
      <c r="N482" s="227"/>
      <c r="O482" s="227"/>
      <c r="P482" s="227"/>
      <c r="Q482" s="227"/>
      <c r="R482" s="227"/>
      <c r="S482" s="227"/>
      <c r="T482" s="228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29" t="s">
        <v>128</v>
      </c>
      <c r="AU482" s="229" t="s">
        <v>84</v>
      </c>
      <c r="AV482" s="13" t="s">
        <v>82</v>
      </c>
      <c r="AW482" s="13" t="s">
        <v>35</v>
      </c>
      <c r="AX482" s="13" t="s">
        <v>74</v>
      </c>
      <c r="AY482" s="229" t="s">
        <v>119</v>
      </c>
    </row>
    <row r="483" s="14" customFormat="1">
      <c r="A483" s="14"/>
      <c r="B483" s="230"/>
      <c r="C483" s="231"/>
      <c r="D483" s="221" t="s">
        <v>128</v>
      </c>
      <c r="E483" s="232" t="s">
        <v>19</v>
      </c>
      <c r="F483" s="233" t="s">
        <v>636</v>
      </c>
      <c r="G483" s="231"/>
      <c r="H483" s="234">
        <v>2.1349999999999998</v>
      </c>
      <c r="I483" s="235"/>
      <c r="J483" s="231"/>
      <c r="K483" s="231"/>
      <c r="L483" s="236"/>
      <c r="M483" s="237"/>
      <c r="N483" s="238"/>
      <c r="O483" s="238"/>
      <c r="P483" s="238"/>
      <c r="Q483" s="238"/>
      <c r="R483" s="238"/>
      <c r="S483" s="238"/>
      <c r="T483" s="239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0" t="s">
        <v>128</v>
      </c>
      <c r="AU483" s="240" t="s">
        <v>84</v>
      </c>
      <c r="AV483" s="14" t="s">
        <v>84</v>
      </c>
      <c r="AW483" s="14" t="s">
        <v>35</v>
      </c>
      <c r="AX483" s="14" t="s">
        <v>74</v>
      </c>
      <c r="AY483" s="240" t="s">
        <v>119</v>
      </c>
    </row>
    <row r="484" s="14" customFormat="1">
      <c r="A484" s="14"/>
      <c r="B484" s="230"/>
      <c r="C484" s="231"/>
      <c r="D484" s="221" t="s">
        <v>128</v>
      </c>
      <c r="E484" s="232" t="s">
        <v>19</v>
      </c>
      <c r="F484" s="233" t="s">
        <v>637</v>
      </c>
      <c r="G484" s="231"/>
      <c r="H484" s="234">
        <v>5.3380000000000001</v>
      </c>
      <c r="I484" s="235"/>
      <c r="J484" s="231"/>
      <c r="K484" s="231"/>
      <c r="L484" s="236"/>
      <c r="M484" s="237"/>
      <c r="N484" s="238"/>
      <c r="O484" s="238"/>
      <c r="P484" s="238"/>
      <c r="Q484" s="238"/>
      <c r="R484" s="238"/>
      <c r="S484" s="238"/>
      <c r="T484" s="23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0" t="s">
        <v>128</v>
      </c>
      <c r="AU484" s="240" t="s">
        <v>84</v>
      </c>
      <c r="AV484" s="14" t="s">
        <v>84</v>
      </c>
      <c r="AW484" s="14" t="s">
        <v>35</v>
      </c>
      <c r="AX484" s="14" t="s">
        <v>74</v>
      </c>
      <c r="AY484" s="240" t="s">
        <v>119</v>
      </c>
    </row>
    <row r="485" s="14" customFormat="1">
      <c r="A485" s="14"/>
      <c r="B485" s="230"/>
      <c r="C485" s="231"/>
      <c r="D485" s="221" t="s">
        <v>128</v>
      </c>
      <c r="E485" s="232" t="s">
        <v>19</v>
      </c>
      <c r="F485" s="233" t="s">
        <v>638</v>
      </c>
      <c r="G485" s="231"/>
      <c r="H485" s="234">
        <v>3.8130000000000002</v>
      </c>
      <c r="I485" s="235"/>
      <c r="J485" s="231"/>
      <c r="K485" s="231"/>
      <c r="L485" s="236"/>
      <c r="M485" s="237"/>
      <c r="N485" s="238"/>
      <c r="O485" s="238"/>
      <c r="P485" s="238"/>
      <c r="Q485" s="238"/>
      <c r="R485" s="238"/>
      <c r="S485" s="238"/>
      <c r="T485" s="239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0" t="s">
        <v>128</v>
      </c>
      <c r="AU485" s="240" t="s">
        <v>84</v>
      </c>
      <c r="AV485" s="14" t="s">
        <v>84</v>
      </c>
      <c r="AW485" s="14" t="s">
        <v>35</v>
      </c>
      <c r="AX485" s="14" t="s">
        <v>74</v>
      </c>
      <c r="AY485" s="240" t="s">
        <v>119</v>
      </c>
    </row>
    <row r="486" s="16" customFormat="1">
      <c r="A486" s="16"/>
      <c r="B486" s="262"/>
      <c r="C486" s="263"/>
      <c r="D486" s="221" t="s">
        <v>128</v>
      </c>
      <c r="E486" s="264" t="s">
        <v>19</v>
      </c>
      <c r="F486" s="265" t="s">
        <v>245</v>
      </c>
      <c r="G486" s="263"/>
      <c r="H486" s="266">
        <v>11.286</v>
      </c>
      <c r="I486" s="267"/>
      <c r="J486" s="263"/>
      <c r="K486" s="263"/>
      <c r="L486" s="268"/>
      <c r="M486" s="269"/>
      <c r="N486" s="270"/>
      <c r="O486" s="270"/>
      <c r="P486" s="270"/>
      <c r="Q486" s="270"/>
      <c r="R486" s="270"/>
      <c r="S486" s="270"/>
      <c r="T486" s="271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T486" s="272" t="s">
        <v>128</v>
      </c>
      <c r="AU486" s="272" t="s">
        <v>84</v>
      </c>
      <c r="AV486" s="16" t="s">
        <v>141</v>
      </c>
      <c r="AW486" s="16" t="s">
        <v>35</v>
      </c>
      <c r="AX486" s="16" t="s">
        <v>74</v>
      </c>
      <c r="AY486" s="272" t="s">
        <v>119</v>
      </c>
    </row>
    <row r="487" s="13" customFormat="1">
      <c r="A487" s="13"/>
      <c r="B487" s="219"/>
      <c r="C487" s="220"/>
      <c r="D487" s="221" t="s">
        <v>128</v>
      </c>
      <c r="E487" s="222" t="s">
        <v>19</v>
      </c>
      <c r="F487" s="223" t="s">
        <v>607</v>
      </c>
      <c r="G487" s="220"/>
      <c r="H487" s="222" t="s">
        <v>19</v>
      </c>
      <c r="I487" s="224"/>
      <c r="J487" s="220"/>
      <c r="K487" s="220"/>
      <c r="L487" s="225"/>
      <c r="M487" s="226"/>
      <c r="N487" s="227"/>
      <c r="O487" s="227"/>
      <c r="P487" s="227"/>
      <c r="Q487" s="227"/>
      <c r="R487" s="227"/>
      <c r="S487" s="227"/>
      <c r="T487" s="22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29" t="s">
        <v>128</v>
      </c>
      <c r="AU487" s="229" t="s">
        <v>84</v>
      </c>
      <c r="AV487" s="13" t="s">
        <v>82</v>
      </c>
      <c r="AW487" s="13" t="s">
        <v>35</v>
      </c>
      <c r="AX487" s="13" t="s">
        <v>74</v>
      </c>
      <c r="AY487" s="229" t="s">
        <v>119</v>
      </c>
    </row>
    <row r="488" s="14" customFormat="1">
      <c r="A488" s="14"/>
      <c r="B488" s="230"/>
      <c r="C488" s="231"/>
      <c r="D488" s="221" t="s">
        <v>128</v>
      </c>
      <c r="E488" s="232" t="s">
        <v>19</v>
      </c>
      <c r="F488" s="233" t="s">
        <v>639</v>
      </c>
      <c r="G488" s="231"/>
      <c r="H488" s="234">
        <v>1.44</v>
      </c>
      <c r="I488" s="235"/>
      <c r="J488" s="231"/>
      <c r="K488" s="231"/>
      <c r="L488" s="236"/>
      <c r="M488" s="237"/>
      <c r="N488" s="238"/>
      <c r="O488" s="238"/>
      <c r="P488" s="238"/>
      <c r="Q488" s="238"/>
      <c r="R488" s="238"/>
      <c r="S488" s="238"/>
      <c r="T488" s="239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0" t="s">
        <v>128</v>
      </c>
      <c r="AU488" s="240" t="s">
        <v>84</v>
      </c>
      <c r="AV488" s="14" t="s">
        <v>84</v>
      </c>
      <c r="AW488" s="14" t="s">
        <v>35</v>
      </c>
      <c r="AX488" s="14" t="s">
        <v>74</v>
      </c>
      <c r="AY488" s="240" t="s">
        <v>119</v>
      </c>
    </row>
    <row r="489" s="14" customFormat="1">
      <c r="A489" s="14"/>
      <c r="B489" s="230"/>
      <c r="C489" s="231"/>
      <c r="D489" s="221" t="s">
        <v>128</v>
      </c>
      <c r="E489" s="232" t="s">
        <v>19</v>
      </c>
      <c r="F489" s="233" t="s">
        <v>640</v>
      </c>
      <c r="G489" s="231"/>
      <c r="H489" s="234">
        <v>1.3200000000000001</v>
      </c>
      <c r="I489" s="235"/>
      <c r="J489" s="231"/>
      <c r="K489" s="231"/>
      <c r="L489" s="236"/>
      <c r="M489" s="237"/>
      <c r="N489" s="238"/>
      <c r="O489" s="238"/>
      <c r="P489" s="238"/>
      <c r="Q489" s="238"/>
      <c r="R489" s="238"/>
      <c r="S489" s="238"/>
      <c r="T489" s="239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0" t="s">
        <v>128</v>
      </c>
      <c r="AU489" s="240" t="s">
        <v>84</v>
      </c>
      <c r="AV489" s="14" t="s">
        <v>84</v>
      </c>
      <c r="AW489" s="14" t="s">
        <v>35</v>
      </c>
      <c r="AX489" s="14" t="s">
        <v>74</v>
      </c>
      <c r="AY489" s="240" t="s">
        <v>119</v>
      </c>
    </row>
    <row r="490" s="14" customFormat="1">
      <c r="A490" s="14"/>
      <c r="B490" s="230"/>
      <c r="C490" s="231"/>
      <c r="D490" s="221" t="s">
        <v>128</v>
      </c>
      <c r="E490" s="232" t="s">
        <v>19</v>
      </c>
      <c r="F490" s="233" t="s">
        <v>641</v>
      </c>
      <c r="G490" s="231"/>
      <c r="H490" s="234">
        <v>1.3200000000000001</v>
      </c>
      <c r="I490" s="235"/>
      <c r="J490" s="231"/>
      <c r="K490" s="231"/>
      <c r="L490" s="236"/>
      <c r="M490" s="237"/>
      <c r="N490" s="238"/>
      <c r="O490" s="238"/>
      <c r="P490" s="238"/>
      <c r="Q490" s="238"/>
      <c r="R490" s="238"/>
      <c r="S490" s="238"/>
      <c r="T490" s="239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0" t="s">
        <v>128</v>
      </c>
      <c r="AU490" s="240" t="s">
        <v>84</v>
      </c>
      <c r="AV490" s="14" t="s">
        <v>84</v>
      </c>
      <c r="AW490" s="14" t="s">
        <v>35</v>
      </c>
      <c r="AX490" s="14" t="s">
        <v>74</v>
      </c>
      <c r="AY490" s="240" t="s">
        <v>119</v>
      </c>
    </row>
    <row r="491" s="16" customFormat="1">
      <c r="A491" s="16"/>
      <c r="B491" s="262"/>
      <c r="C491" s="263"/>
      <c r="D491" s="221" t="s">
        <v>128</v>
      </c>
      <c r="E491" s="264" t="s">
        <v>19</v>
      </c>
      <c r="F491" s="265" t="s">
        <v>245</v>
      </c>
      <c r="G491" s="263"/>
      <c r="H491" s="266">
        <v>4.0800000000000001</v>
      </c>
      <c r="I491" s="267"/>
      <c r="J491" s="263"/>
      <c r="K491" s="263"/>
      <c r="L491" s="268"/>
      <c r="M491" s="269"/>
      <c r="N491" s="270"/>
      <c r="O491" s="270"/>
      <c r="P491" s="270"/>
      <c r="Q491" s="270"/>
      <c r="R491" s="270"/>
      <c r="S491" s="270"/>
      <c r="T491" s="271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T491" s="272" t="s">
        <v>128</v>
      </c>
      <c r="AU491" s="272" t="s">
        <v>84</v>
      </c>
      <c r="AV491" s="16" t="s">
        <v>141</v>
      </c>
      <c r="AW491" s="16" t="s">
        <v>35</v>
      </c>
      <c r="AX491" s="16" t="s">
        <v>74</v>
      </c>
      <c r="AY491" s="272" t="s">
        <v>119</v>
      </c>
    </row>
    <row r="492" s="15" customFormat="1">
      <c r="A492" s="15"/>
      <c r="B492" s="251"/>
      <c r="C492" s="252"/>
      <c r="D492" s="221" t="s">
        <v>128</v>
      </c>
      <c r="E492" s="253" t="s">
        <v>19</v>
      </c>
      <c r="F492" s="254" t="s">
        <v>220</v>
      </c>
      <c r="G492" s="252"/>
      <c r="H492" s="255">
        <v>15.366</v>
      </c>
      <c r="I492" s="256"/>
      <c r="J492" s="252"/>
      <c r="K492" s="252"/>
      <c r="L492" s="257"/>
      <c r="M492" s="258"/>
      <c r="N492" s="259"/>
      <c r="O492" s="259"/>
      <c r="P492" s="259"/>
      <c r="Q492" s="259"/>
      <c r="R492" s="259"/>
      <c r="S492" s="259"/>
      <c r="T492" s="260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61" t="s">
        <v>128</v>
      </c>
      <c r="AU492" s="261" t="s">
        <v>84</v>
      </c>
      <c r="AV492" s="15" t="s">
        <v>150</v>
      </c>
      <c r="AW492" s="15" t="s">
        <v>35</v>
      </c>
      <c r="AX492" s="15" t="s">
        <v>82</v>
      </c>
      <c r="AY492" s="261" t="s">
        <v>119</v>
      </c>
    </row>
    <row r="493" s="2" customFormat="1" ht="44.25" customHeight="1">
      <c r="A493" s="40"/>
      <c r="B493" s="41"/>
      <c r="C493" s="206" t="s">
        <v>642</v>
      </c>
      <c r="D493" s="206" t="s">
        <v>122</v>
      </c>
      <c r="E493" s="207" t="s">
        <v>643</v>
      </c>
      <c r="F493" s="208" t="s">
        <v>644</v>
      </c>
      <c r="G493" s="209" t="s">
        <v>176</v>
      </c>
      <c r="H493" s="210">
        <v>15.366</v>
      </c>
      <c r="I493" s="211"/>
      <c r="J493" s="212">
        <f>ROUND(I493*H493,2)</f>
        <v>0</v>
      </c>
      <c r="K493" s="208" t="s">
        <v>209</v>
      </c>
      <c r="L493" s="46"/>
      <c r="M493" s="213" t="s">
        <v>19</v>
      </c>
      <c r="N493" s="214" t="s">
        <v>45</v>
      </c>
      <c r="O493" s="86"/>
      <c r="P493" s="215">
        <f>O493*H493</f>
        <v>0</v>
      </c>
      <c r="Q493" s="215">
        <v>0.00010000000000000001</v>
      </c>
      <c r="R493" s="215">
        <f>Q493*H493</f>
        <v>0.0015365999999999999</v>
      </c>
      <c r="S493" s="215">
        <v>0</v>
      </c>
      <c r="T493" s="216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217" t="s">
        <v>307</v>
      </c>
      <c r="AT493" s="217" t="s">
        <v>122</v>
      </c>
      <c r="AU493" s="217" t="s">
        <v>84</v>
      </c>
      <c r="AY493" s="19" t="s">
        <v>119</v>
      </c>
      <c r="BE493" s="218">
        <f>IF(N493="základní",J493,0)</f>
        <v>0</v>
      </c>
      <c r="BF493" s="218">
        <f>IF(N493="snížená",J493,0)</f>
        <v>0</v>
      </c>
      <c r="BG493" s="218">
        <f>IF(N493="zákl. přenesená",J493,0)</f>
        <v>0</v>
      </c>
      <c r="BH493" s="218">
        <f>IF(N493="sníž. přenesená",J493,0)</f>
        <v>0</v>
      </c>
      <c r="BI493" s="218">
        <f>IF(N493="nulová",J493,0)</f>
        <v>0</v>
      </c>
      <c r="BJ493" s="19" t="s">
        <v>82</v>
      </c>
      <c r="BK493" s="218">
        <f>ROUND(I493*H493,2)</f>
        <v>0</v>
      </c>
      <c r="BL493" s="19" t="s">
        <v>307</v>
      </c>
      <c r="BM493" s="217" t="s">
        <v>645</v>
      </c>
    </row>
    <row r="494" s="2" customFormat="1">
      <c r="A494" s="40"/>
      <c r="B494" s="41"/>
      <c r="C494" s="42"/>
      <c r="D494" s="249" t="s">
        <v>211</v>
      </c>
      <c r="E494" s="42"/>
      <c r="F494" s="250" t="s">
        <v>646</v>
      </c>
      <c r="G494" s="42"/>
      <c r="H494" s="42"/>
      <c r="I494" s="242"/>
      <c r="J494" s="42"/>
      <c r="K494" s="42"/>
      <c r="L494" s="46"/>
      <c r="M494" s="243"/>
      <c r="N494" s="244"/>
      <c r="O494" s="86"/>
      <c r="P494" s="86"/>
      <c r="Q494" s="86"/>
      <c r="R494" s="86"/>
      <c r="S494" s="86"/>
      <c r="T494" s="87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19" t="s">
        <v>211</v>
      </c>
      <c r="AU494" s="19" t="s">
        <v>84</v>
      </c>
    </row>
    <row r="495" s="13" customFormat="1">
      <c r="A495" s="13"/>
      <c r="B495" s="219"/>
      <c r="C495" s="220"/>
      <c r="D495" s="221" t="s">
        <v>128</v>
      </c>
      <c r="E495" s="222" t="s">
        <v>19</v>
      </c>
      <c r="F495" s="223" t="s">
        <v>257</v>
      </c>
      <c r="G495" s="220"/>
      <c r="H495" s="222" t="s">
        <v>19</v>
      </c>
      <c r="I495" s="224"/>
      <c r="J495" s="220"/>
      <c r="K495" s="220"/>
      <c r="L495" s="225"/>
      <c r="M495" s="226"/>
      <c r="N495" s="227"/>
      <c r="O495" s="227"/>
      <c r="P495" s="227"/>
      <c r="Q495" s="227"/>
      <c r="R495" s="227"/>
      <c r="S495" s="227"/>
      <c r="T495" s="228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29" t="s">
        <v>128</v>
      </c>
      <c r="AU495" s="229" t="s">
        <v>84</v>
      </c>
      <c r="AV495" s="13" t="s">
        <v>82</v>
      </c>
      <c r="AW495" s="13" t="s">
        <v>35</v>
      </c>
      <c r="AX495" s="13" t="s">
        <v>74</v>
      </c>
      <c r="AY495" s="229" t="s">
        <v>119</v>
      </c>
    </row>
    <row r="496" s="14" customFormat="1">
      <c r="A496" s="14"/>
      <c r="B496" s="230"/>
      <c r="C496" s="231"/>
      <c r="D496" s="221" t="s">
        <v>128</v>
      </c>
      <c r="E496" s="232" t="s">
        <v>19</v>
      </c>
      <c r="F496" s="233" t="s">
        <v>636</v>
      </c>
      <c r="G496" s="231"/>
      <c r="H496" s="234">
        <v>2.1349999999999998</v>
      </c>
      <c r="I496" s="235"/>
      <c r="J496" s="231"/>
      <c r="K496" s="231"/>
      <c r="L496" s="236"/>
      <c r="M496" s="237"/>
      <c r="N496" s="238"/>
      <c r="O496" s="238"/>
      <c r="P496" s="238"/>
      <c r="Q496" s="238"/>
      <c r="R496" s="238"/>
      <c r="S496" s="238"/>
      <c r="T496" s="239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0" t="s">
        <v>128</v>
      </c>
      <c r="AU496" s="240" t="s">
        <v>84</v>
      </c>
      <c r="AV496" s="14" t="s">
        <v>84</v>
      </c>
      <c r="AW496" s="14" t="s">
        <v>35</v>
      </c>
      <c r="AX496" s="14" t="s">
        <v>74</v>
      </c>
      <c r="AY496" s="240" t="s">
        <v>119</v>
      </c>
    </row>
    <row r="497" s="14" customFormat="1">
      <c r="A497" s="14"/>
      <c r="B497" s="230"/>
      <c r="C497" s="231"/>
      <c r="D497" s="221" t="s">
        <v>128</v>
      </c>
      <c r="E497" s="232" t="s">
        <v>19</v>
      </c>
      <c r="F497" s="233" t="s">
        <v>637</v>
      </c>
      <c r="G497" s="231"/>
      <c r="H497" s="234">
        <v>5.3380000000000001</v>
      </c>
      <c r="I497" s="235"/>
      <c r="J497" s="231"/>
      <c r="K497" s="231"/>
      <c r="L497" s="236"/>
      <c r="M497" s="237"/>
      <c r="N497" s="238"/>
      <c r="O497" s="238"/>
      <c r="P497" s="238"/>
      <c r="Q497" s="238"/>
      <c r="R497" s="238"/>
      <c r="S497" s="238"/>
      <c r="T497" s="239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0" t="s">
        <v>128</v>
      </c>
      <c r="AU497" s="240" t="s">
        <v>84</v>
      </c>
      <c r="AV497" s="14" t="s">
        <v>84</v>
      </c>
      <c r="AW497" s="14" t="s">
        <v>35</v>
      </c>
      <c r="AX497" s="14" t="s">
        <v>74</v>
      </c>
      <c r="AY497" s="240" t="s">
        <v>119</v>
      </c>
    </row>
    <row r="498" s="14" customFormat="1">
      <c r="A498" s="14"/>
      <c r="B498" s="230"/>
      <c r="C498" s="231"/>
      <c r="D498" s="221" t="s">
        <v>128</v>
      </c>
      <c r="E498" s="232" t="s">
        <v>19</v>
      </c>
      <c r="F498" s="233" t="s">
        <v>638</v>
      </c>
      <c r="G498" s="231"/>
      <c r="H498" s="234">
        <v>3.8130000000000002</v>
      </c>
      <c r="I498" s="235"/>
      <c r="J498" s="231"/>
      <c r="K498" s="231"/>
      <c r="L498" s="236"/>
      <c r="M498" s="237"/>
      <c r="N498" s="238"/>
      <c r="O498" s="238"/>
      <c r="P498" s="238"/>
      <c r="Q498" s="238"/>
      <c r="R498" s="238"/>
      <c r="S498" s="238"/>
      <c r="T498" s="239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0" t="s">
        <v>128</v>
      </c>
      <c r="AU498" s="240" t="s">
        <v>84</v>
      </c>
      <c r="AV498" s="14" t="s">
        <v>84</v>
      </c>
      <c r="AW498" s="14" t="s">
        <v>35</v>
      </c>
      <c r="AX498" s="14" t="s">
        <v>74</v>
      </c>
      <c r="AY498" s="240" t="s">
        <v>119</v>
      </c>
    </row>
    <row r="499" s="16" customFormat="1">
      <c r="A499" s="16"/>
      <c r="B499" s="262"/>
      <c r="C499" s="263"/>
      <c r="D499" s="221" t="s">
        <v>128</v>
      </c>
      <c r="E499" s="264" t="s">
        <v>19</v>
      </c>
      <c r="F499" s="265" t="s">
        <v>245</v>
      </c>
      <c r="G499" s="263"/>
      <c r="H499" s="266">
        <v>11.286</v>
      </c>
      <c r="I499" s="267"/>
      <c r="J499" s="263"/>
      <c r="K499" s="263"/>
      <c r="L499" s="268"/>
      <c r="M499" s="269"/>
      <c r="N499" s="270"/>
      <c r="O499" s="270"/>
      <c r="P499" s="270"/>
      <c r="Q499" s="270"/>
      <c r="R499" s="270"/>
      <c r="S499" s="270"/>
      <c r="T499" s="271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T499" s="272" t="s">
        <v>128</v>
      </c>
      <c r="AU499" s="272" t="s">
        <v>84</v>
      </c>
      <c r="AV499" s="16" t="s">
        <v>141</v>
      </c>
      <c r="AW499" s="16" t="s">
        <v>35</v>
      </c>
      <c r="AX499" s="16" t="s">
        <v>74</v>
      </c>
      <c r="AY499" s="272" t="s">
        <v>119</v>
      </c>
    </row>
    <row r="500" s="13" customFormat="1">
      <c r="A500" s="13"/>
      <c r="B500" s="219"/>
      <c r="C500" s="220"/>
      <c r="D500" s="221" t="s">
        <v>128</v>
      </c>
      <c r="E500" s="222" t="s">
        <v>19</v>
      </c>
      <c r="F500" s="223" t="s">
        <v>607</v>
      </c>
      <c r="G500" s="220"/>
      <c r="H500" s="222" t="s">
        <v>19</v>
      </c>
      <c r="I500" s="224"/>
      <c r="J500" s="220"/>
      <c r="K500" s="220"/>
      <c r="L500" s="225"/>
      <c r="M500" s="226"/>
      <c r="N500" s="227"/>
      <c r="O500" s="227"/>
      <c r="P500" s="227"/>
      <c r="Q500" s="227"/>
      <c r="R500" s="227"/>
      <c r="S500" s="227"/>
      <c r="T500" s="22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29" t="s">
        <v>128</v>
      </c>
      <c r="AU500" s="229" t="s">
        <v>84</v>
      </c>
      <c r="AV500" s="13" t="s">
        <v>82</v>
      </c>
      <c r="AW500" s="13" t="s">
        <v>35</v>
      </c>
      <c r="AX500" s="13" t="s">
        <v>74</v>
      </c>
      <c r="AY500" s="229" t="s">
        <v>119</v>
      </c>
    </row>
    <row r="501" s="14" customFormat="1">
      <c r="A501" s="14"/>
      <c r="B501" s="230"/>
      <c r="C501" s="231"/>
      <c r="D501" s="221" t="s">
        <v>128</v>
      </c>
      <c r="E501" s="232" t="s">
        <v>19</v>
      </c>
      <c r="F501" s="233" t="s">
        <v>639</v>
      </c>
      <c r="G501" s="231"/>
      <c r="H501" s="234">
        <v>1.44</v>
      </c>
      <c r="I501" s="235"/>
      <c r="J501" s="231"/>
      <c r="K501" s="231"/>
      <c r="L501" s="236"/>
      <c r="M501" s="237"/>
      <c r="N501" s="238"/>
      <c r="O501" s="238"/>
      <c r="P501" s="238"/>
      <c r="Q501" s="238"/>
      <c r="R501" s="238"/>
      <c r="S501" s="238"/>
      <c r="T501" s="239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0" t="s">
        <v>128</v>
      </c>
      <c r="AU501" s="240" t="s">
        <v>84</v>
      </c>
      <c r="AV501" s="14" t="s">
        <v>84</v>
      </c>
      <c r="AW501" s="14" t="s">
        <v>35</v>
      </c>
      <c r="AX501" s="14" t="s">
        <v>74</v>
      </c>
      <c r="AY501" s="240" t="s">
        <v>119</v>
      </c>
    </row>
    <row r="502" s="14" customFormat="1">
      <c r="A502" s="14"/>
      <c r="B502" s="230"/>
      <c r="C502" s="231"/>
      <c r="D502" s="221" t="s">
        <v>128</v>
      </c>
      <c r="E502" s="232" t="s">
        <v>19</v>
      </c>
      <c r="F502" s="233" t="s">
        <v>640</v>
      </c>
      <c r="G502" s="231"/>
      <c r="H502" s="234">
        <v>1.3200000000000001</v>
      </c>
      <c r="I502" s="235"/>
      <c r="J502" s="231"/>
      <c r="K502" s="231"/>
      <c r="L502" s="236"/>
      <c r="M502" s="237"/>
      <c r="N502" s="238"/>
      <c r="O502" s="238"/>
      <c r="P502" s="238"/>
      <c r="Q502" s="238"/>
      <c r="R502" s="238"/>
      <c r="S502" s="238"/>
      <c r="T502" s="239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0" t="s">
        <v>128</v>
      </c>
      <c r="AU502" s="240" t="s">
        <v>84</v>
      </c>
      <c r="AV502" s="14" t="s">
        <v>84</v>
      </c>
      <c r="AW502" s="14" t="s">
        <v>35</v>
      </c>
      <c r="AX502" s="14" t="s">
        <v>74</v>
      </c>
      <c r="AY502" s="240" t="s">
        <v>119</v>
      </c>
    </row>
    <row r="503" s="14" customFormat="1">
      <c r="A503" s="14"/>
      <c r="B503" s="230"/>
      <c r="C503" s="231"/>
      <c r="D503" s="221" t="s">
        <v>128</v>
      </c>
      <c r="E503" s="232" t="s">
        <v>19</v>
      </c>
      <c r="F503" s="233" t="s">
        <v>641</v>
      </c>
      <c r="G503" s="231"/>
      <c r="H503" s="234">
        <v>1.3200000000000001</v>
      </c>
      <c r="I503" s="235"/>
      <c r="J503" s="231"/>
      <c r="K503" s="231"/>
      <c r="L503" s="236"/>
      <c r="M503" s="237"/>
      <c r="N503" s="238"/>
      <c r="O503" s="238"/>
      <c r="P503" s="238"/>
      <c r="Q503" s="238"/>
      <c r="R503" s="238"/>
      <c r="S503" s="238"/>
      <c r="T503" s="239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0" t="s">
        <v>128</v>
      </c>
      <c r="AU503" s="240" t="s">
        <v>84</v>
      </c>
      <c r="AV503" s="14" t="s">
        <v>84</v>
      </c>
      <c r="AW503" s="14" t="s">
        <v>35</v>
      </c>
      <c r="AX503" s="14" t="s">
        <v>74</v>
      </c>
      <c r="AY503" s="240" t="s">
        <v>119</v>
      </c>
    </row>
    <row r="504" s="16" customFormat="1">
      <c r="A504" s="16"/>
      <c r="B504" s="262"/>
      <c r="C504" s="263"/>
      <c r="D504" s="221" t="s">
        <v>128</v>
      </c>
      <c r="E504" s="264" t="s">
        <v>19</v>
      </c>
      <c r="F504" s="265" t="s">
        <v>245</v>
      </c>
      <c r="G504" s="263"/>
      <c r="H504" s="266">
        <v>4.0800000000000001</v>
      </c>
      <c r="I504" s="267"/>
      <c r="J504" s="263"/>
      <c r="K504" s="263"/>
      <c r="L504" s="268"/>
      <c r="M504" s="269"/>
      <c r="N504" s="270"/>
      <c r="O504" s="270"/>
      <c r="P504" s="270"/>
      <c r="Q504" s="270"/>
      <c r="R504" s="270"/>
      <c r="S504" s="270"/>
      <c r="T504" s="271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T504" s="272" t="s">
        <v>128</v>
      </c>
      <c r="AU504" s="272" t="s">
        <v>84</v>
      </c>
      <c r="AV504" s="16" t="s">
        <v>141</v>
      </c>
      <c r="AW504" s="16" t="s">
        <v>35</v>
      </c>
      <c r="AX504" s="16" t="s">
        <v>74</v>
      </c>
      <c r="AY504" s="272" t="s">
        <v>119</v>
      </c>
    </row>
    <row r="505" s="15" customFormat="1">
      <c r="A505" s="15"/>
      <c r="B505" s="251"/>
      <c r="C505" s="252"/>
      <c r="D505" s="221" t="s">
        <v>128</v>
      </c>
      <c r="E505" s="253" t="s">
        <v>19</v>
      </c>
      <c r="F505" s="254" t="s">
        <v>220</v>
      </c>
      <c r="G505" s="252"/>
      <c r="H505" s="255">
        <v>15.366</v>
      </c>
      <c r="I505" s="256"/>
      <c r="J505" s="252"/>
      <c r="K505" s="252"/>
      <c r="L505" s="257"/>
      <c r="M505" s="258"/>
      <c r="N505" s="259"/>
      <c r="O505" s="259"/>
      <c r="P505" s="259"/>
      <c r="Q505" s="259"/>
      <c r="R505" s="259"/>
      <c r="S505" s="259"/>
      <c r="T505" s="260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61" t="s">
        <v>128</v>
      </c>
      <c r="AU505" s="261" t="s">
        <v>84</v>
      </c>
      <c r="AV505" s="15" t="s">
        <v>150</v>
      </c>
      <c r="AW505" s="15" t="s">
        <v>35</v>
      </c>
      <c r="AX505" s="15" t="s">
        <v>82</v>
      </c>
      <c r="AY505" s="261" t="s">
        <v>119</v>
      </c>
    </row>
    <row r="506" s="2" customFormat="1" ht="49.05" customHeight="1">
      <c r="A506" s="40"/>
      <c r="B506" s="41"/>
      <c r="C506" s="206" t="s">
        <v>647</v>
      </c>
      <c r="D506" s="206" t="s">
        <v>122</v>
      </c>
      <c r="E506" s="207" t="s">
        <v>648</v>
      </c>
      <c r="F506" s="208" t="s">
        <v>649</v>
      </c>
      <c r="G506" s="209" t="s">
        <v>168</v>
      </c>
      <c r="H506" s="210">
        <v>49.5</v>
      </c>
      <c r="I506" s="211"/>
      <c r="J506" s="212">
        <f>ROUND(I506*H506,2)</f>
        <v>0</v>
      </c>
      <c r="K506" s="208" t="s">
        <v>209</v>
      </c>
      <c r="L506" s="46"/>
      <c r="M506" s="213" t="s">
        <v>19</v>
      </c>
      <c r="N506" s="214" t="s">
        <v>45</v>
      </c>
      <c r="O506" s="86"/>
      <c r="P506" s="215">
        <f>O506*H506</f>
        <v>0</v>
      </c>
      <c r="Q506" s="215">
        <v>0.00010000000000000001</v>
      </c>
      <c r="R506" s="215">
        <f>Q506*H506</f>
        <v>0.0049500000000000004</v>
      </c>
      <c r="S506" s="215">
        <v>0</v>
      </c>
      <c r="T506" s="216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7" t="s">
        <v>307</v>
      </c>
      <c r="AT506" s="217" t="s">
        <v>122</v>
      </c>
      <c r="AU506" s="217" t="s">
        <v>84</v>
      </c>
      <c r="AY506" s="19" t="s">
        <v>119</v>
      </c>
      <c r="BE506" s="218">
        <f>IF(N506="základní",J506,0)</f>
        <v>0</v>
      </c>
      <c r="BF506" s="218">
        <f>IF(N506="snížená",J506,0)</f>
        <v>0</v>
      </c>
      <c r="BG506" s="218">
        <f>IF(N506="zákl. přenesená",J506,0)</f>
        <v>0</v>
      </c>
      <c r="BH506" s="218">
        <f>IF(N506="sníž. přenesená",J506,0)</f>
        <v>0</v>
      </c>
      <c r="BI506" s="218">
        <f>IF(N506="nulová",J506,0)</f>
        <v>0</v>
      </c>
      <c r="BJ506" s="19" t="s">
        <v>82</v>
      </c>
      <c r="BK506" s="218">
        <f>ROUND(I506*H506,2)</f>
        <v>0</v>
      </c>
      <c r="BL506" s="19" t="s">
        <v>307</v>
      </c>
      <c r="BM506" s="217" t="s">
        <v>650</v>
      </c>
    </row>
    <row r="507" s="2" customFormat="1">
      <c r="A507" s="40"/>
      <c r="B507" s="41"/>
      <c r="C507" s="42"/>
      <c r="D507" s="249" t="s">
        <v>211</v>
      </c>
      <c r="E507" s="42"/>
      <c r="F507" s="250" t="s">
        <v>651</v>
      </c>
      <c r="G507" s="42"/>
      <c r="H507" s="42"/>
      <c r="I507" s="242"/>
      <c r="J507" s="42"/>
      <c r="K507" s="42"/>
      <c r="L507" s="46"/>
      <c r="M507" s="243"/>
      <c r="N507" s="244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211</v>
      </c>
      <c r="AU507" s="19" t="s">
        <v>84</v>
      </c>
    </row>
    <row r="508" s="13" customFormat="1">
      <c r="A508" s="13"/>
      <c r="B508" s="219"/>
      <c r="C508" s="220"/>
      <c r="D508" s="221" t="s">
        <v>128</v>
      </c>
      <c r="E508" s="222" t="s">
        <v>19</v>
      </c>
      <c r="F508" s="223" t="s">
        <v>257</v>
      </c>
      <c r="G508" s="220"/>
      <c r="H508" s="222" t="s">
        <v>19</v>
      </c>
      <c r="I508" s="224"/>
      <c r="J508" s="220"/>
      <c r="K508" s="220"/>
      <c r="L508" s="225"/>
      <c r="M508" s="226"/>
      <c r="N508" s="227"/>
      <c r="O508" s="227"/>
      <c r="P508" s="227"/>
      <c r="Q508" s="227"/>
      <c r="R508" s="227"/>
      <c r="S508" s="227"/>
      <c r="T508" s="228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29" t="s">
        <v>128</v>
      </c>
      <c r="AU508" s="229" t="s">
        <v>84</v>
      </c>
      <c r="AV508" s="13" t="s">
        <v>82</v>
      </c>
      <c r="AW508" s="13" t="s">
        <v>35</v>
      </c>
      <c r="AX508" s="13" t="s">
        <v>74</v>
      </c>
      <c r="AY508" s="229" t="s">
        <v>119</v>
      </c>
    </row>
    <row r="509" s="14" customFormat="1">
      <c r="A509" s="14"/>
      <c r="B509" s="230"/>
      <c r="C509" s="231"/>
      <c r="D509" s="221" t="s">
        <v>128</v>
      </c>
      <c r="E509" s="232" t="s">
        <v>19</v>
      </c>
      <c r="F509" s="233" t="s">
        <v>652</v>
      </c>
      <c r="G509" s="231"/>
      <c r="H509" s="234">
        <v>4.4000000000000004</v>
      </c>
      <c r="I509" s="235"/>
      <c r="J509" s="231"/>
      <c r="K509" s="231"/>
      <c r="L509" s="236"/>
      <c r="M509" s="237"/>
      <c r="N509" s="238"/>
      <c r="O509" s="238"/>
      <c r="P509" s="238"/>
      <c r="Q509" s="238"/>
      <c r="R509" s="238"/>
      <c r="S509" s="238"/>
      <c r="T509" s="239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40" t="s">
        <v>128</v>
      </c>
      <c r="AU509" s="240" t="s">
        <v>84</v>
      </c>
      <c r="AV509" s="14" t="s">
        <v>84</v>
      </c>
      <c r="AW509" s="14" t="s">
        <v>35</v>
      </c>
      <c r="AX509" s="14" t="s">
        <v>74</v>
      </c>
      <c r="AY509" s="240" t="s">
        <v>119</v>
      </c>
    </row>
    <row r="510" s="16" customFormat="1">
      <c r="A510" s="16"/>
      <c r="B510" s="262"/>
      <c r="C510" s="263"/>
      <c r="D510" s="221" t="s">
        <v>128</v>
      </c>
      <c r="E510" s="264" t="s">
        <v>19</v>
      </c>
      <c r="F510" s="265" t="s">
        <v>245</v>
      </c>
      <c r="G510" s="263"/>
      <c r="H510" s="266">
        <v>4.4000000000000004</v>
      </c>
      <c r="I510" s="267"/>
      <c r="J510" s="263"/>
      <c r="K510" s="263"/>
      <c r="L510" s="268"/>
      <c r="M510" s="269"/>
      <c r="N510" s="270"/>
      <c r="O510" s="270"/>
      <c r="P510" s="270"/>
      <c r="Q510" s="270"/>
      <c r="R510" s="270"/>
      <c r="S510" s="270"/>
      <c r="T510" s="271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T510" s="272" t="s">
        <v>128</v>
      </c>
      <c r="AU510" s="272" t="s">
        <v>84</v>
      </c>
      <c r="AV510" s="16" t="s">
        <v>141</v>
      </c>
      <c r="AW510" s="16" t="s">
        <v>35</v>
      </c>
      <c r="AX510" s="16" t="s">
        <v>74</v>
      </c>
      <c r="AY510" s="272" t="s">
        <v>119</v>
      </c>
    </row>
    <row r="511" s="14" customFormat="1">
      <c r="A511" s="14"/>
      <c r="B511" s="230"/>
      <c r="C511" s="231"/>
      <c r="D511" s="221" t="s">
        <v>128</v>
      </c>
      <c r="E511" s="232" t="s">
        <v>19</v>
      </c>
      <c r="F511" s="233" t="s">
        <v>653</v>
      </c>
      <c r="G511" s="231"/>
      <c r="H511" s="234">
        <v>11.5</v>
      </c>
      <c r="I511" s="235"/>
      <c r="J511" s="231"/>
      <c r="K511" s="231"/>
      <c r="L511" s="236"/>
      <c r="M511" s="237"/>
      <c r="N511" s="238"/>
      <c r="O511" s="238"/>
      <c r="P511" s="238"/>
      <c r="Q511" s="238"/>
      <c r="R511" s="238"/>
      <c r="S511" s="238"/>
      <c r="T511" s="239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0" t="s">
        <v>128</v>
      </c>
      <c r="AU511" s="240" t="s">
        <v>84</v>
      </c>
      <c r="AV511" s="14" t="s">
        <v>84</v>
      </c>
      <c r="AW511" s="14" t="s">
        <v>35</v>
      </c>
      <c r="AX511" s="14" t="s">
        <v>74</v>
      </c>
      <c r="AY511" s="240" t="s">
        <v>119</v>
      </c>
    </row>
    <row r="512" s="14" customFormat="1">
      <c r="A512" s="14"/>
      <c r="B512" s="230"/>
      <c r="C512" s="231"/>
      <c r="D512" s="221" t="s">
        <v>128</v>
      </c>
      <c r="E512" s="232" t="s">
        <v>19</v>
      </c>
      <c r="F512" s="233" t="s">
        <v>654</v>
      </c>
      <c r="G512" s="231"/>
      <c r="H512" s="234">
        <v>13.1</v>
      </c>
      <c r="I512" s="235"/>
      <c r="J512" s="231"/>
      <c r="K512" s="231"/>
      <c r="L512" s="236"/>
      <c r="M512" s="237"/>
      <c r="N512" s="238"/>
      <c r="O512" s="238"/>
      <c r="P512" s="238"/>
      <c r="Q512" s="238"/>
      <c r="R512" s="238"/>
      <c r="S512" s="238"/>
      <c r="T512" s="239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0" t="s">
        <v>128</v>
      </c>
      <c r="AU512" s="240" t="s">
        <v>84</v>
      </c>
      <c r="AV512" s="14" t="s">
        <v>84</v>
      </c>
      <c r="AW512" s="14" t="s">
        <v>35</v>
      </c>
      <c r="AX512" s="14" t="s">
        <v>74</v>
      </c>
      <c r="AY512" s="240" t="s">
        <v>119</v>
      </c>
    </row>
    <row r="513" s="14" customFormat="1">
      <c r="A513" s="14"/>
      <c r="B513" s="230"/>
      <c r="C513" s="231"/>
      <c r="D513" s="221" t="s">
        <v>128</v>
      </c>
      <c r="E513" s="232" t="s">
        <v>19</v>
      </c>
      <c r="F513" s="233" t="s">
        <v>655</v>
      </c>
      <c r="G513" s="231"/>
      <c r="H513" s="234">
        <v>20.5</v>
      </c>
      <c r="I513" s="235"/>
      <c r="J513" s="231"/>
      <c r="K513" s="231"/>
      <c r="L513" s="236"/>
      <c r="M513" s="237"/>
      <c r="N513" s="238"/>
      <c r="O513" s="238"/>
      <c r="P513" s="238"/>
      <c r="Q513" s="238"/>
      <c r="R513" s="238"/>
      <c r="S513" s="238"/>
      <c r="T513" s="239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0" t="s">
        <v>128</v>
      </c>
      <c r="AU513" s="240" t="s">
        <v>84</v>
      </c>
      <c r="AV513" s="14" t="s">
        <v>84</v>
      </c>
      <c r="AW513" s="14" t="s">
        <v>35</v>
      </c>
      <c r="AX513" s="14" t="s">
        <v>74</v>
      </c>
      <c r="AY513" s="240" t="s">
        <v>119</v>
      </c>
    </row>
    <row r="514" s="16" customFormat="1">
      <c r="A514" s="16"/>
      <c r="B514" s="262"/>
      <c r="C514" s="263"/>
      <c r="D514" s="221" t="s">
        <v>128</v>
      </c>
      <c r="E514" s="264" t="s">
        <v>19</v>
      </c>
      <c r="F514" s="265" t="s">
        <v>245</v>
      </c>
      <c r="G514" s="263"/>
      <c r="H514" s="266">
        <v>45.100000000000001</v>
      </c>
      <c r="I514" s="267"/>
      <c r="J514" s="263"/>
      <c r="K514" s="263"/>
      <c r="L514" s="268"/>
      <c r="M514" s="269"/>
      <c r="N514" s="270"/>
      <c r="O514" s="270"/>
      <c r="P514" s="270"/>
      <c r="Q514" s="270"/>
      <c r="R514" s="270"/>
      <c r="S514" s="270"/>
      <c r="T514" s="271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T514" s="272" t="s">
        <v>128</v>
      </c>
      <c r="AU514" s="272" t="s">
        <v>84</v>
      </c>
      <c r="AV514" s="16" t="s">
        <v>141</v>
      </c>
      <c r="AW514" s="16" t="s">
        <v>35</v>
      </c>
      <c r="AX514" s="16" t="s">
        <v>74</v>
      </c>
      <c r="AY514" s="272" t="s">
        <v>119</v>
      </c>
    </row>
    <row r="515" s="15" customFormat="1">
      <c r="A515" s="15"/>
      <c r="B515" s="251"/>
      <c r="C515" s="252"/>
      <c r="D515" s="221" t="s">
        <v>128</v>
      </c>
      <c r="E515" s="253" t="s">
        <v>19</v>
      </c>
      <c r="F515" s="254" t="s">
        <v>220</v>
      </c>
      <c r="G515" s="252"/>
      <c r="H515" s="255">
        <v>49.5</v>
      </c>
      <c r="I515" s="256"/>
      <c r="J515" s="252"/>
      <c r="K515" s="252"/>
      <c r="L515" s="257"/>
      <c r="M515" s="258"/>
      <c r="N515" s="259"/>
      <c r="O515" s="259"/>
      <c r="P515" s="259"/>
      <c r="Q515" s="259"/>
      <c r="R515" s="259"/>
      <c r="S515" s="259"/>
      <c r="T515" s="260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1" t="s">
        <v>128</v>
      </c>
      <c r="AU515" s="261" t="s">
        <v>84</v>
      </c>
      <c r="AV515" s="15" t="s">
        <v>150</v>
      </c>
      <c r="AW515" s="15" t="s">
        <v>35</v>
      </c>
      <c r="AX515" s="15" t="s">
        <v>82</v>
      </c>
      <c r="AY515" s="261" t="s">
        <v>119</v>
      </c>
    </row>
    <row r="516" s="2" customFormat="1" ht="49.05" customHeight="1">
      <c r="A516" s="40"/>
      <c r="B516" s="41"/>
      <c r="C516" s="206" t="s">
        <v>656</v>
      </c>
      <c r="D516" s="206" t="s">
        <v>122</v>
      </c>
      <c r="E516" s="207" t="s">
        <v>657</v>
      </c>
      <c r="F516" s="208" t="s">
        <v>658</v>
      </c>
      <c r="G516" s="209" t="s">
        <v>176</v>
      </c>
      <c r="H516" s="210">
        <v>85.5</v>
      </c>
      <c r="I516" s="211"/>
      <c r="J516" s="212">
        <f>ROUND(I516*H516,2)</f>
        <v>0</v>
      </c>
      <c r="K516" s="208" t="s">
        <v>209</v>
      </c>
      <c r="L516" s="46"/>
      <c r="M516" s="213" t="s">
        <v>19</v>
      </c>
      <c r="N516" s="214" t="s">
        <v>45</v>
      </c>
      <c r="O516" s="86"/>
      <c r="P516" s="215">
        <f>O516*H516</f>
        <v>0</v>
      </c>
      <c r="Q516" s="215">
        <v>0.012200000000000001</v>
      </c>
      <c r="R516" s="215">
        <f>Q516*H516</f>
        <v>1.0431000000000001</v>
      </c>
      <c r="S516" s="215">
        <v>0</v>
      </c>
      <c r="T516" s="216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17" t="s">
        <v>307</v>
      </c>
      <c r="AT516" s="217" t="s">
        <v>122</v>
      </c>
      <c r="AU516" s="217" t="s">
        <v>84</v>
      </c>
      <c r="AY516" s="19" t="s">
        <v>119</v>
      </c>
      <c r="BE516" s="218">
        <f>IF(N516="základní",J516,0)</f>
        <v>0</v>
      </c>
      <c r="BF516" s="218">
        <f>IF(N516="snížená",J516,0)</f>
        <v>0</v>
      </c>
      <c r="BG516" s="218">
        <f>IF(N516="zákl. přenesená",J516,0)</f>
        <v>0</v>
      </c>
      <c r="BH516" s="218">
        <f>IF(N516="sníž. přenesená",J516,0)</f>
        <v>0</v>
      </c>
      <c r="BI516" s="218">
        <f>IF(N516="nulová",J516,0)</f>
        <v>0</v>
      </c>
      <c r="BJ516" s="19" t="s">
        <v>82</v>
      </c>
      <c r="BK516" s="218">
        <f>ROUND(I516*H516,2)</f>
        <v>0</v>
      </c>
      <c r="BL516" s="19" t="s">
        <v>307</v>
      </c>
      <c r="BM516" s="217" t="s">
        <v>659</v>
      </c>
    </row>
    <row r="517" s="2" customFormat="1">
      <c r="A517" s="40"/>
      <c r="B517" s="41"/>
      <c r="C517" s="42"/>
      <c r="D517" s="249" t="s">
        <v>211</v>
      </c>
      <c r="E517" s="42"/>
      <c r="F517" s="250" t="s">
        <v>660</v>
      </c>
      <c r="G517" s="42"/>
      <c r="H517" s="42"/>
      <c r="I517" s="242"/>
      <c r="J517" s="42"/>
      <c r="K517" s="42"/>
      <c r="L517" s="46"/>
      <c r="M517" s="243"/>
      <c r="N517" s="244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211</v>
      </c>
      <c r="AU517" s="19" t="s">
        <v>84</v>
      </c>
    </row>
    <row r="518" s="13" customFormat="1">
      <c r="A518" s="13"/>
      <c r="B518" s="219"/>
      <c r="C518" s="220"/>
      <c r="D518" s="221" t="s">
        <v>128</v>
      </c>
      <c r="E518" s="222" t="s">
        <v>19</v>
      </c>
      <c r="F518" s="223" t="s">
        <v>257</v>
      </c>
      <c r="G518" s="220"/>
      <c r="H518" s="222" t="s">
        <v>19</v>
      </c>
      <c r="I518" s="224"/>
      <c r="J518" s="220"/>
      <c r="K518" s="220"/>
      <c r="L518" s="225"/>
      <c r="M518" s="226"/>
      <c r="N518" s="227"/>
      <c r="O518" s="227"/>
      <c r="P518" s="227"/>
      <c r="Q518" s="227"/>
      <c r="R518" s="227"/>
      <c r="S518" s="227"/>
      <c r="T518" s="228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29" t="s">
        <v>128</v>
      </c>
      <c r="AU518" s="229" t="s">
        <v>84</v>
      </c>
      <c r="AV518" s="13" t="s">
        <v>82</v>
      </c>
      <c r="AW518" s="13" t="s">
        <v>35</v>
      </c>
      <c r="AX518" s="13" t="s">
        <v>74</v>
      </c>
      <c r="AY518" s="229" t="s">
        <v>119</v>
      </c>
    </row>
    <row r="519" s="14" customFormat="1">
      <c r="A519" s="14"/>
      <c r="B519" s="230"/>
      <c r="C519" s="231"/>
      <c r="D519" s="221" t="s">
        <v>128</v>
      </c>
      <c r="E519" s="232" t="s">
        <v>19</v>
      </c>
      <c r="F519" s="233" t="s">
        <v>183</v>
      </c>
      <c r="G519" s="231"/>
      <c r="H519" s="234">
        <v>85.5</v>
      </c>
      <c r="I519" s="235"/>
      <c r="J519" s="231"/>
      <c r="K519" s="231"/>
      <c r="L519" s="236"/>
      <c r="M519" s="237"/>
      <c r="N519" s="238"/>
      <c r="O519" s="238"/>
      <c r="P519" s="238"/>
      <c r="Q519" s="238"/>
      <c r="R519" s="238"/>
      <c r="S519" s="238"/>
      <c r="T519" s="239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0" t="s">
        <v>128</v>
      </c>
      <c r="AU519" s="240" t="s">
        <v>84</v>
      </c>
      <c r="AV519" s="14" t="s">
        <v>84</v>
      </c>
      <c r="AW519" s="14" t="s">
        <v>35</v>
      </c>
      <c r="AX519" s="14" t="s">
        <v>82</v>
      </c>
      <c r="AY519" s="240" t="s">
        <v>119</v>
      </c>
    </row>
    <row r="520" s="2" customFormat="1" ht="49.05" customHeight="1">
      <c r="A520" s="40"/>
      <c r="B520" s="41"/>
      <c r="C520" s="206" t="s">
        <v>661</v>
      </c>
      <c r="D520" s="206" t="s">
        <v>122</v>
      </c>
      <c r="E520" s="207" t="s">
        <v>662</v>
      </c>
      <c r="F520" s="208" t="s">
        <v>663</v>
      </c>
      <c r="G520" s="209" t="s">
        <v>176</v>
      </c>
      <c r="H520" s="210">
        <v>24.199999999999999</v>
      </c>
      <c r="I520" s="211"/>
      <c r="J520" s="212">
        <f>ROUND(I520*H520,2)</f>
        <v>0</v>
      </c>
      <c r="K520" s="208" t="s">
        <v>209</v>
      </c>
      <c r="L520" s="46"/>
      <c r="M520" s="213" t="s">
        <v>19</v>
      </c>
      <c r="N520" s="214" t="s">
        <v>45</v>
      </c>
      <c r="O520" s="86"/>
      <c r="P520" s="215">
        <f>O520*H520</f>
        <v>0</v>
      </c>
      <c r="Q520" s="215">
        <v>0.012590000000000001</v>
      </c>
      <c r="R520" s="215">
        <f>Q520*H520</f>
        <v>0.304678</v>
      </c>
      <c r="S520" s="215">
        <v>0</v>
      </c>
      <c r="T520" s="216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307</v>
      </c>
      <c r="AT520" s="217" t="s">
        <v>122</v>
      </c>
      <c r="AU520" s="217" t="s">
        <v>84</v>
      </c>
      <c r="AY520" s="19" t="s">
        <v>119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82</v>
      </c>
      <c r="BK520" s="218">
        <f>ROUND(I520*H520,2)</f>
        <v>0</v>
      </c>
      <c r="BL520" s="19" t="s">
        <v>307</v>
      </c>
      <c r="BM520" s="217" t="s">
        <v>664</v>
      </c>
    </row>
    <row r="521" s="2" customFormat="1">
      <c r="A521" s="40"/>
      <c r="B521" s="41"/>
      <c r="C521" s="42"/>
      <c r="D521" s="249" t="s">
        <v>211</v>
      </c>
      <c r="E521" s="42"/>
      <c r="F521" s="250" t="s">
        <v>665</v>
      </c>
      <c r="G521" s="42"/>
      <c r="H521" s="42"/>
      <c r="I521" s="242"/>
      <c r="J521" s="42"/>
      <c r="K521" s="42"/>
      <c r="L521" s="46"/>
      <c r="M521" s="243"/>
      <c r="N521" s="244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211</v>
      </c>
      <c r="AU521" s="19" t="s">
        <v>84</v>
      </c>
    </row>
    <row r="522" s="13" customFormat="1">
      <c r="A522" s="13"/>
      <c r="B522" s="219"/>
      <c r="C522" s="220"/>
      <c r="D522" s="221" t="s">
        <v>128</v>
      </c>
      <c r="E522" s="222" t="s">
        <v>19</v>
      </c>
      <c r="F522" s="223" t="s">
        <v>257</v>
      </c>
      <c r="G522" s="220"/>
      <c r="H522" s="222" t="s">
        <v>19</v>
      </c>
      <c r="I522" s="224"/>
      <c r="J522" s="220"/>
      <c r="K522" s="220"/>
      <c r="L522" s="225"/>
      <c r="M522" s="226"/>
      <c r="N522" s="227"/>
      <c r="O522" s="227"/>
      <c r="P522" s="227"/>
      <c r="Q522" s="227"/>
      <c r="R522" s="227"/>
      <c r="S522" s="227"/>
      <c r="T522" s="22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29" t="s">
        <v>128</v>
      </c>
      <c r="AU522" s="229" t="s">
        <v>84</v>
      </c>
      <c r="AV522" s="13" t="s">
        <v>82</v>
      </c>
      <c r="AW522" s="13" t="s">
        <v>35</v>
      </c>
      <c r="AX522" s="13" t="s">
        <v>74</v>
      </c>
      <c r="AY522" s="229" t="s">
        <v>119</v>
      </c>
    </row>
    <row r="523" s="13" customFormat="1">
      <c r="A523" s="13"/>
      <c r="B523" s="219"/>
      <c r="C523" s="220"/>
      <c r="D523" s="221" t="s">
        <v>128</v>
      </c>
      <c r="E523" s="222" t="s">
        <v>19</v>
      </c>
      <c r="F523" s="223" t="s">
        <v>381</v>
      </c>
      <c r="G523" s="220"/>
      <c r="H523" s="222" t="s">
        <v>19</v>
      </c>
      <c r="I523" s="224"/>
      <c r="J523" s="220"/>
      <c r="K523" s="220"/>
      <c r="L523" s="225"/>
      <c r="M523" s="226"/>
      <c r="N523" s="227"/>
      <c r="O523" s="227"/>
      <c r="P523" s="227"/>
      <c r="Q523" s="227"/>
      <c r="R523" s="227"/>
      <c r="S523" s="227"/>
      <c r="T523" s="228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29" t="s">
        <v>128</v>
      </c>
      <c r="AU523" s="229" t="s">
        <v>84</v>
      </c>
      <c r="AV523" s="13" t="s">
        <v>82</v>
      </c>
      <c r="AW523" s="13" t="s">
        <v>35</v>
      </c>
      <c r="AX523" s="13" t="s">
        <v>74</v>
      </c>
      <c r="AY523" s="229" t="s">
        <v>119</v>
      </c>
    </row>
    <row r="524" s="14" customFormat="1">
      <c r="A524" s="14"/>
      <c r="B524" s="230"/>
      <c r="C524" s="231"/>
      <c r="D524" s="221" t="s">
        <v>128</v>
      </c>
      <c r="E524" s="232" t="s">
        <v>19</v>
      </c>
      <c r="F524" s="233" t="s">
        <v>666</v>
      </c>
      <c r="G524" s="231"/>
      <c r="H524" s="234">
        <v>5.7999999999999998</v>
      </c>
      <c r="I524" s="235"/>
      <c r="J524" s="231"/>
      <c r="K524" s="231"/>
      <c r="L524" s="236"/>
      <c r="M524" s="237"/>
      <c r="N524" s="238"/>
      <c r="O524" s="238"/>
      <c r="P524" s="238"/>
      <c r="Q524" s="238"/>
      <c r="R524" s="238"/>
      <c r="S524" s="238"/>
      <c r="T524" s="239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0" t="s">
        <v>128</v>
      </c>
      <c r="AU524" s="240" t="s">
        <v>84</v>
      </c>
      <c r="AV524" s="14" t="s">
        <v>84</v>
      </c>
      <c r="AW524" s="14" t="s">
        <v>35</v>
      </c>
      <c r="AX524" s="14" t="s">
        <v>74</v>
      </c>
      <c r="AY524" s="240" t="s">
        <v>119</v>
      </c>
    </row>
    <row r="525" s="14" customFormat="1">
      <c r="A525" s="14"/>
      <c r="B525" s="230"/>
      <c r="C525" s="231"/>
      <c r="D525" s="221" t="s">
        <v>128</v>
      </c>
      <c r="E525" s="232" t="s">
        <v>19</v>
      </c>
      <c r="F525" s="233" t="s">
        <v>667</v>
      </c>
      <c r="G525" s="231"/>
      <c r="H525" s="234">
        <v>2.3399999999999999</v>
      </c>
      <c r="I525" s="235"/>
      <c r="J525" s="231"/>
      <c r="K525" s="231"/>
      <c r="L525" s="236"/>
      <c r="M525" s="237"/>
      <c r="N525" s="238"/>
      <c r="O525" s="238"/>
      <c r="P525" s="238"/>
      <c r="Q525" s="238"/>
      <c r="R525" s="238"/>
      <c r="S525" s="238"/>
      <c r="T525" s="239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0" t="s">
        <v>128</v>
      </c>
      <c r="AU525" s="240" t="s">
        <v>84</v>
      </c>
      <c r="AV525" s="14" t="s">
        <v>84</v>
      </c>
      <c r="AW525" s="14" t="s">
        <v>35</v>
      </c>
      <c r="AX525" s="14" t="s">
        <v>74</v>
      </c>
      <c r="AY525" s="240" t="s">
        <v>119</v>
      </c>
    </row>
    <row r="526" s="14" customFormat="1">
      <c r="A526" s="14"/>
      <c r="B526" s="230"/>
      <c r="C526" s="231"/>
      <c r="D526" s="221" t="s">
        <v>128</v>
      </c>
      <c r="E526" s="232" t="s">
        <v>19</v>
      </c>
      <c r="F526" s="233" t="s">
        <v>668</v>
      </c>
      <c r="G526" s="231"/>
      <c r="H526" s="234">
        <v>2.8050000000000002</v>
      </c>
      <c r="I526" s="235"/>
      <c r="J526" s="231"/>
      <c r="K526" s="231"/>
      <c r="L526" s="236"/>
      <c r="M526" s="237"/>
      <c r="N526" s="238"/>
      <c r="O526" s="238"/>
      <c r="P526" s="238"/>
      <c r="Q526" s="238"/>
      <c r="R526" s="238"/>
      <c r="S526" s="238"/>
      <c r="T526" s="239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0" t="s">
        <v>128</v>
      </c>
      <c r="AU526" s="240" t="s">
        <v>84</v>
      </c>
      <c r="AV526" s="14" t="s">
        <v>84</v>
      </c>
      <c r="AW526" s="14" t="s">
        <v>35</v>
      </c>
      <c r="AX526" s="14" t="s">
        <v>74</v>
      </c>
      <c r="AY526" s="240" t="s">
        <v>119</v>
      </c>
    </row>
    <row r="527" s="14" customFormat="1">
      <c r="A527" s="14"/>
      <c r="B527" s="230"/>
      <c r="C527" s="231"/>
      <c r="D527" s="221" t="s">
        <v>128</v>
      </c>
      <c r="E527" s="232" t="s">
        <v>19</v>
      </c>
      <c r="F527" s="233" t="s">
        <v>669</v>
      </c>
      <c r="G527" s="231"/>
      <c r="H527" s="234">
        <v>2.6000000000000001</v>
      </c>
      <c r="I527" s="235"/>
      <c r="J527" s="231"/>
      <c r="K527" s="231"/>
      <c r="L527" s="236"/>
      <c r="M527" s="237"/>
      <c r="N527" s="238"/>
      <c r="O527" s="238"/>
      <c r="P527" s="238"/>
      <c r="Q527" s="238"/>
      <c r="R527" s="238"/>
      <c r="S527" s="238"/>
      <c r="T527" s="239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0" t="s">
        <v>128</v>
      </c>
      <c r="AU527" s="240" t="s">
        <v>84</v>
      </c>
      <c r="AV527" s="14" t="s">
        <v>84</v>
      </c>
      <c r="AW527" s="14" t="s">
        <v>35</v>
      </c>
      <c r="AX527" s="14" t="s">
        <v>74</v>
      </c>
      <c r="AY527" s="240" t="s">
        <v>119</v>
      </c>
    </row>
    <row r="528" s="14" customFormat="1">
      <c r="A528" s="14"/>
      <c r="B528" s="230"/>
      <c r="C528" s="231"/>
      <c r="D528" s="221" t="s">
        <v>128</v>
      </c>
      <c r="E528" s="232" t="s">
        <v>19</v>
      </c>
      <c r="F528" s="233" t="s">
        <v>670</v>
      </c>
      <c r="G528" s="231"/>
      <c r="H528" s="234">
        <v>3.2000000000000002</v>
      </c>
      <c r="I528" s="235"/>
      <c r="J528" s="231"/>
      <c r="K528" s="231"/>
      <c r="L528" s="236"/>
      <c r="M528" s="237"/>
      <c r="N528" s="238"/>
      <c r="O528" s="238"/>
      <c r="P528" s="238"/>
      <c r="Q528" s="238"/>
      <c r="R528" s="238"/>
      <c r="S528" s="238"/>
      <c r="T528" s="239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0" t="s">
        <v>128</v>
      </c>
      <c r="AU528" s="240" t="s">
        <v>84</v>
      </c>
      <c r="AV528" s="14" t="s">
        <v>84</v>
      </c>
      <c r="AW528" s="14" t="s">
        <v>35</v>
      </c>
      <c r="AX528" s="14" t="s">
        <v>74</v>
      </c>
      <c r="AY528" s="240" t="s">
        <v>119</v>
      </c>
    </row>
    <row r="529" s="14" customFormat="1">
      <c r="A529" s="14"/>
      <c r="B529" s="230"/>
      <c r="C529" s="231"/>
      <c r="D529" s="221" t="s">
        <v>128</v>
      </c>
      <c r="E529" s="232" t="s">
        <v>19</v>
      </c>
      <c r="F529" s="233" t="s">
        <v>671</v>
      </c>
      <c r="G529" s="231"/>
      <c r="H529" s="234">
        <v>2.8999999999999999</v>
      </c>
      <c r="I529" s="235"/>
      <c r="J529" s="231"/>
      <c r="K529" s="231"/>
      <c r="L529" s="236"/>
      <c r="M529" s="237"/>
      <c r="N529" s="238"/>
      <c r="O529" s="238"/>
      <c r="P529" s="238"/>
      <c r="Q529" s="238"/>
      <c r="R529" s="238"/>
      <c r="S529" s="238"/>
      <c r="T529" s="23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0" t="s">
        <v>128</v>
      </c>
      <c r="AU529" s="240" t="s">
        <v>84</v>
      </c>
      <c r="AV529" s="14" t="s">
        <v>84</v>
      </c>
      <c r="AW529" s="14" t="s">
        <v>35</v>
      </c>
      <c r="AX529" s="14" t="s">
        <v>74</v>
      </c>
      <c r="AY529" s="240" t="s">
        <v>119</v>
      </c>
    </row>
    <row r="530" s="14" customFormat="1">
      <c r="A530" s="14"/>
      <c r="B530" s="230"/>
      <c r="C530" s="231"/>
      <c r="D530" s="221" t="s">
        <v>128</v>
      </c>
      <c r="E530" s="232" t="s">
        <v>19</v>
      </c>
      <c r="F530" s="233" t="s">
        <v>672</v>
      </c>
      <c r="G530" s="231"/>
      <c r="H530" s="234">
        <v>2.8050000000000002</v>
      </c>
      <c r="I530" s="235"/>
      <c r="J530" s="231"/>
      <c r="K530" s="231"/>
      <c r="L530" s="236"/>
      <c r="M530" s="237"/>
      <c r="N530" s="238"/>
      <c r="O530" s="238"/>
      <c r="P530" s="238"/>
      <c r="Q530" s="238"/>
      <c r="R530" s="238"/>
      <c r="S530" s="238"/>
      <c r="T530" s="239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0" t="s">
        <v>128</v>
      </c>
      <c r="AU530" s="240" t="s">
        <v>84</v>
      </c>
      <c r="AV530" s="14" t="s">
        <v>84</v>
      </c>
      <c r="AW530" s="14" t="s">
        <v>35</v>
      </c>
      <c r="AX530" s="14" t="s">
        <v>74</v>
      </c>
      <c r="AY530" s="240" t="s">
        <v>119</v>
      </c>
    </row>
    <row r="531" s="14" customFormat="1">
      <c r="A531" s="14"/>
      <c r="B531" s="230"/>
      <c r="C531" s="231"/>
      <c r="D531" s="221" t="s">
        <v>128</v>
      </c>
      <c r="E531" s="232" t="s">
        <v>19</v>
      </c>
      <c r="F531" s="233" t="s">
        <v>673</v>
      </c>
      <c r="G531" s="231"/>
      <c r="H531" s="234">
        <v>1.75</v>
      </c>
      <c r="I531" s="235"/>
      <c r="J531" s="231"/>
      <c r="K531" s="231"/>
      <c r="L531" s="236"/>
      <c r="M531" s="237"/>
      <c r="N531" s="238"/>
      <c r="O531" s="238"/>
      <c r="P531" s="238"/>
      <c r="Q531" s="238"/>
      <c r="R531" s="238"/>
      <c r="S531" s="238"/>
      <c r="T531" s="239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0" t="s">
        <v>128</v>
      </c>
      <c r="AU531" s="240" t="s">
        <v>84</v>
      </c>
      <c r="AV531" s="14" t="s">
        <v>84</v>
      </c>
      <c r="AW531" s="14" t="s">
        <v>35</v>
      </c>
      <c r="AX531" s="14" t="s">
        <v>74</v>
      </c>
      <c r="AY531" s="240" t="s">
        <v>119</v>
      </c>
    </row>
    <row r="532" s="16" customFormat="1">
      <c r="A532" s="16"/>
      <c r="B532" s="262"/>
      <c r="C532" s="263"/>
      <c r="D532" s="221" t="s">
        <v>128</v>
      </c>
      <c r="E532" s="264" t="s">
        <v>181</v>
      </c>
      <c r="F532" s="265" t="s">
        <v>245</v>
      </c>
      <c r="G532" s="263"/>
      <c r="H532" s="266">
        <v>24.199999999999999</v>
      </c>
      <c r="I532" s="267"/>
      <c r="J532" s="263"/>
      <c r="K532" s="263"/>
      <c r="L532" s="268"/>
      <c r="M532" s="269"/>
      <c r="N532" s="270"/>
      <c r="O532" s="270"/>
      <c r="P532" s="270"/>
      <c r="Q532" s="270"/>
      <c r="R532" s="270"/>
      <c r="S532" s="270"/>
      <c r="T532" s="271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T532" s="272" t="s">
        <v>128</v>
      </c>
      <c r="AU532" s="272" t="s">
        <v>84</v>
      </c>
      <c r="AV532" s="16" t="s">
        <v>141</v>
      </c>
      <c r="AW532" s="16" t="s">
        <v>35</v>
      </c>
      <c r="AX532" s="16" t="s">
        <v>74</v>
      </c>
      <c r="AY532" s="272" t="s">
        <v>119</v>
      </c>
    </row>
    <row r="533" s="15" customFormat="1">
      <c r="A533" s="15"/>
      <c r="B533" s="251"/>
      <c r="C533" s="252"/>
      <c r="D533" s="221" t="s">
        <v>128</v>
      </c>
      <c r="E533" s="253" t="s">
        <v>19</v>
      </c>
      <c r="F533" s="254" t="s">
        <v>220</v>
      </c>
      <c r="G533" s="252"/>
      <c r="H533" s="255">
        <v>24.199999999999999</v>
      </c>
      <c r="I533" s="256"/>
      <c r="J533" s="252"/>
      <c r="K533" s="252"/>
      <c r="L533" s="257"/>
      <c r="M533" s="258"/>
      <c r="N533" s="259"/>
      <c r="O533" s="259"/>
      <c r="P533" s="259"/>
      <c r="Q533" s="259"/>
      <c r="R533" s="259"/>
      <c r="S533" s="259"/>
      <c r="T533" s="260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61" t="s">
        <v>128</v>
      </c>
      <c r="AU533" s="261" t="s">
        <v>84</v>
      </c>
      <c r="AV533" s="15" t="s">
        <v>150</v>
      </c>
      <c r="AW533" s="15" t="s">
        <v>35</v>
      </c>
      <c r="AX533" s="15" t="s">
        <v>82</v>
      </c>
      <c r="AY533" s="261" t="s">
        <v>119</v>
      </c>
    </row>
    <row r="534" s="2" customFormat="1" ht="37.8" customHeight="1">
      <c r="A534" s="40"/>
      <c r="B534" s="41"/>
      <c r="C534" s="206" t="s">
        <v>674</v>
      </c>
      <c r="D534" s="206" t="s">
        <v>122</v>
      </c>
      <c r="E534" s="207" t="s">
        <v>675</v>
      </c>
      <c r="F534" s="208" t="s">
        <v>676</v>
      </c>
      <c r="G534" s="209" t="s">
        <v>176</v>
      </c>
      <c r="H534" s="210">
        <v>109.7</v>
      </c>
      <c r="I534" s="211"/>
      <c r="J534" s="212">
        <f>ROUND(I534*H534,2)</f>
        <v>0</v>
      </c>
      <c r="K534" s="208" t="s">
        <v>209</v>
      </c>
      <c r="L534" s="46"/>
      <c r="M534" s="213" t="s">
        <v>19</v>
      </c>
      <c r="N534" s="214" t="s">
        <v>45</v>
      </c>
      <c r="O534" s="86"/>
      <c r="P534" s="215">
        <f>O534*H534</f>
        <v>0</v>
      </c>
      <c r="Q534" s="215">
        <v>0.00010000000000000001</v>
      </c>
      <c r="R534" s="215">
        <f>Q534*H534</f>
        <v>0.010970000000000001</v>
      </c>
      <c r="S534" s="215">
        <v>0</v>
      </c>
      <c r="T534" s="216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217" t="s">
        <v>307</v>
      </c>
      <c r="AT534" s="217" t="s">
        <v>122</v>
      </c>
      <c r="AU534" s="217" t="s">
        <v>84</v>
      </c>
      <c r="AY534" s="19" t="s">
        <v>119</v>
      </c>
      <c r="BE534" s="218">
        <f>IF(N534="základní",J534,0)</f>
        <v>0</v>
      </c>
      <c r="BF534" s="218">
        <f>IF(N534="snížená",J534,0)</f>
        <v>0</v>
      </c>
      <c r="BG534" s="218">
        <f>IF(N534="zákl. přenesená",J534,0)</f>
        <v>0</v>
      </c>
      <c r="BH534" s="218">
        <f>IF(N534="sníž. přenesená",J534,0)</f>
        <v>0</v>
      </c>
      <c r="BI534" s="218">
        <f>IF(N534="nulová",J534,0)</f>
        <v>0</v>
      </c>
      <c r="BJ534" s="19" t="s">
        <v>82</v>
      </c>
      <c r="BK534" s="218">
        <f>ROUND(I534*H534,2)</f>
        <v>0</v>
      </c>
      <c r="BL534" s="19" t="s">
        <v>307</v>
      </c>
      <c r="BM534" s="217" t="s">
        <v>677</v>
      </c>
    </row>
    <row r="535" s="2" customFormat="1">
      <c r="A535" s="40"/>
      <c r="B535" s="41"/>
      <c r="C535" s="42"/>
      <c r="D535" s="249" t="s">
        <v>211</v>
      </c>
      <c r="E535" s="42"/>
      <c r="F535" s="250" t="s">
        <v>678</v>
      </c>
      <c r="G535" s="42"/>
      <c r="H535" s="42"/>
      <c r="I535" s="242"/>
      <c r="J535" s="42"/>
      <c r="K535" s="42"/>
      <c r="L535" s="46"/>
      <c r="M535" s="243"/>
      <c r="N535" s="244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211</v>
      </c>
      <c r="AU535" s="19" t="s">
        <v>84</v>
      </c>
    </row>
    <row r="536" s="13" customFormat="1">
      <c r="A536" s="13"/>
      <c r="B536" s="219"/>
      <c r="C536" s="220"/>
      <c r="D536" s="221" t="s">
        <v>128</v>
      </c>
      <c r="E536" s="222" t="s">
        <v>19</v>
      </c>
      <c r="F536" s="223" t="s">
        <v>257</v>
      </c>
      <c r="G536" s="220"/>
      <c r="H536" s="222" t="s">
        <v>19</v>
      </c>
      <c r="I536" s="224"/>
      <c r="J536" s="220"/>
      <c r="K536" s="220"/>
      <c r="L536" s="225"/>
      <c r="M536" s="226"/>
      <c r="N536" s="227"/>
      <c r="O536" s="227"/>
      <c r="P536" s="227"/>
      <c r="Q536" s="227"/>
      <c r="R536" s="227"/>
      <c r="S536" s="227"/>
      <c r="T536" s="228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29" t="s">
        <v>128</v>
      </c>
      <c r="AU536" s="229" t="s">
        <v>84</v>
      </c>
      <c r="AV536" s="13" t="s">
        <v>82</v>
      </c>
      <c r="AW536" s="13" t="s">
        <v>35</v>
      </c>
      <c r="AX536" s="13" t="s">
        <v>74</v>
      </c>
      <c r="AY536" s="229" t="s">
        <v>119</v>
      </c>
    </row>
    <row r="537" s="13" customFormat="1">
      <c r="A537" s="13"/>
      <c r="B537" s="219"/>
      <c r="C537" s="220"/>
      <c r="D537" s="221" t="s">
        <v>128</v>
      </c>
      <c r="E537" s="222" t="s">
        <v>19</v>
      </c>
      <c r="F537" s="223" t="s">
        <v>381</v>
      </c>
      <c r="G537" s="220"/>
      <c r="H537" s="222" t="s">
        <v>19</v>
      </c>
      <c r="I537" s="224"/>
      <c r="J537" s="220"/>
      <c r="K537" s="220"/>
      <c r="L537" s="225"/>
      <c r="M537" s="226"/>
      <c r="N537" s="227"/>
      <c r="O537" s="227"/>
      <c r="P537" s="227"/>
      <c r="Q537" s="227"/>
      <c r="R537" s="227"/>
      <c r="S537" s="227"/>
      <c r="T537" s="228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29" t="s">
        <v>128</v>
      </c>
      <c r="AU537" s="229" t="s">
        <v>84</v>
      </c>
      <c r="AV537" s="13" t="s">
        <v>82</v>
      </c>
      <c r="AW537" s="13" t="s">
        <v>35</v>
      </c>
      <c r="AX537" s="13" t="s">
        <v>74</v>
      </c>
      <c r="AY537" s="229" t="s">
        <v>119</v>
      </c>
    </row>
    <row r="538" s="14" customFormat="1">
      <c r="A538" s="14"/>
      <c r="B538" s="230"/>
      <c r="C538" s="231"/>
      <c r="D538" s="221" t="s">
        <v>128</v>
      </c>
      <c r="E538" s="232" t="s">
        <v>19</v>
      </c>
      <c r="F538" s="233" t="s">
        <v>181</v>
      </c>
      <c r="G538" s="231"/>
      <c r="H538" s="234">
        <v>24.199999999999999</v>
      </c>
      <c r="I538" s="235"/>
      <c r="J538" s="231"/>
      <c r="K538" s="231"/>
      <c r="L538" s="236"/>
      <c r="M538" s="237"/>
      <c r="N538" s="238"/>
      <c r="O538" s="238"/>
      <c r="P538" s="238"/>
      <c r="Q538" s="238"/>
      <c r="R538" s="238"/>
      <c r="S538" s="238"/>
      <c r="T538" s="239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40" t="s">
        <v>128</v>
      </c>
      <c r="AU538" s="240" t="s">
        <v>84</v>
      </c>
      <c r="AV538" s="14" t="s">
        <v>84</v>
      </c>
      <c r="AW538" s="14" t="s">
        <v>35</v>
      </c>
      <c r="AX538" s="14" t="s">
        <v>74</v>
      </c>
      <c r="AY538" s="240" t="s">
        <v>119</v>
      </c>
    </row>
    <row r="539" s="13" customFormat="1">
      <c r="A539" s="13"/>
      <c r="B539" s="219"/>
      <c r="C539" s="220"/>
      <c r="D539" s="221" t="s">
        <v>128</v>
      </c>
      <c r="E539" s="222" t="s">
        <v>19</v>
      </c>
      <c r="F539" s="223" t="s">
        <v>382</v>
      </c>
      <c r="G539" s="220"/>
      <c r="H539" s="222" t="s">
        <v>19</v>
      </c>
      <c r="I539" s="224"/>
      <c r="J539" s="220"/>
      <c r="K539" s="220"/>
      <c r="L539" s="225"/>
      <c r="M539" s="226"/>
      <c r="N539" s="227"/>
      <c r="O539" s="227"/>
      <c r="P539" s="227"/>
      <c r="Q539" s="227"/>
      <c r="R539" s="227"/>
      <c r="S539" s="227"/>
      <c r="T539" s="228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29" t="s">
        <v>128</v>
      </c>
      <c r="AU539" s="229" t="s">
        <v>84</v>
      </c>
      <c r="AV539" s="13" t="s">
        <v>82</v>
      </c>
      <c r="AW539" s="13" t="s">
        <v>35</v>
      </c>
      <c r="AX539" s="13" t="s">
        <v>74</v>
      </c>
      <c r="AY539" s="229" t="s">
        <v>119</v>
      </c>
    </row>
    <row r="540" s="14" customFormat="1">
      <c r="A540" s="14"/>
      <c r="B540" s="230"/>
      <c r="C540" s="231"/>
      <c r="D540" s="221" t="s">
        <v>128</v>
      </c>
      <c r="E540" s="232" t="s">
        <v>19</v>
      </c>
      <c r="F540" s="233" t="s">
        <v>183</v>
      </c>
      <c r="G540" s="231"/>
      <c r="H540" s="234">
        <v>85.5</v>
      </c>
      <c r="I540" s="235"/>
      <c r="J540" s="231"/>
      <c r="K540" s="231"/>
      <c r="L540" s="236"/>
      <c r="M540" s="237"/>
      <c r="N540" s="238"/>
      <c r="O540" s="238"/>
      <c r="P540" s="238"/>
      <c r="Q540" s="238"/>
      <c r="R540" s="238"/>
      <c r="S540" s="238"/>
      <c r="T540" s="239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0" t="s">
        <v>128</v>
      </c>
      <c r="AU540" s="240" t="s">
        <v>84</v>
      </c>
      <c r="AV540" s="14" t="s">
        <v>84</v>
      </c>
      <c r="AW540" s="14" t="s">
        <v>35</v>
      </c>
      <c r="AX540" s="14" t="s">
        <v>74</v>
      </c>
      <c r="AY540" s="240" t="s">
        <v>119</v>
      </c>
    </row>
    <row r="541" s="15" customFormat="1">
      <c r="A541" s="15"/>
      <c r="B541" s="251"/>
      <c r="C541" s="252"/>
      <c r="D541" s="221" t="s">
        <v>128</v>
      </c>
      <c r="E541" s="253" t="s">
        <v>19</v>
      </c>
      <c r="F541" s="254" t="s">
        <v>220</v>
      </c>
      <c r="G541" s="252"/>
      <c r="H541" s="255">
        <v>109.7</v>
      </c>
      <c r="I541" s="256"/>
      <c r="J541" s="252"/>
      <c r="K541" s="252"/>
      <c r="L541" s="257"/>
      <c r="M541" s="258"/>
      <c r="N541" s="259"/>
      <c r="O541" s="259"/>
      <c r="P541" s="259"/>
      <c r="Q541" s="259"/>
      <c r="R541" s="259"/>
      <c r="S541" s="259"/>
      <c r="T541" s="260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61" t="s">
        <v>128</v>
      </c>
      <c r="AU541" s="261" t="s">
        <v>84</v>
      </c>
      <c r="AV541" s="15" t="s">
        <v>150</v>
      </c>
      <c r="AW541" s="15" t="s">
        <v>35</v>
      </c>
      <c r="AX541" s="15" t="s">
        <v>82</v>
      </c>
      <c r="AY541" s="261" t="s">
        <v>119</v>
      </c>
    </row>
    <row r="542" s="2" customFormat="1" ht="33" customHeight="1">
      <c r="A542" s="40"/>
      <c r="B542" s="41"/>
      <c r="C542" s="206" t="s">
        <v>679</v>
      </c>
      <c r="D542" s="206" t="s">
        <v>122</v>
      </c>
      <c r="E542" s="207" t="s">
        <v>680</v>
      </c>
      <c r="F542" s="208" t="s">
        <v>681</v>
      </c>
      <c r="G542" s="209" t="s">
        <v>363</v>
      </c>
      <c r="H542" s="210">
        <v>7</v>
      </c>
      <c r="I542" s="211"/>
      <c r="J542" s="212">
        <f>ROUND(I542*H542,2)</f>
        <v>0</v>
      </c>
      <c r="K542" s="208" t="s">
        <v>371</v>
      </c>
      <c r="L542" s="46"/>
      <c r="M542" s="213" t="s">
        <v>19</v>
      </c>
      <c r="N542" s="214" t="s">
        <v>45</v>
      </c>
      <c r="O542" s="86"/>
      <c r="P542" s="215">
        <f>O542*H542</f>
        <v>0</v>
      </c>
      <c r="Q542" s="215">
        <v>0.00022000000000000001</v>
      </c>
      <c r="R542" s="215">
        <f>Q542*H542</f>
        <v>0.0015400000000000001</v>
      </c>
      <c r="S542" s="215">
        <v>0</v>
      </c>
      <c r="T542" s="216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7" t="s">
        <v>307</v>
      </c>
      <c r="AT542" s="217" t="s">
        <v>122</v>
      </c>
      <c r="AU542" s="217" t="s">
        <v>84</v>
      </c>
      <c r="AY542" s="19" t="s">
        <v>119</v>
      </c>
      <c r="BE542" s="218">
        <f>IF(N542="základní",J542,0)</f>
        <v>0</v>
      </c>
      <c r="BF542" s="218">
        <f>IF(N542="snížená",J542,0)</f>
        <v>0</v>
      </c>
      <c r="BG542" s="218">
        <f>IF(N542="zákl. přenesená",J542,0)</f>
        <v>0</v>
      </c>
      <c r="BH542" s="218">
        <f>IF(N542="sníž. přenesená",J542,0)</f>
        <v>0</v>
      </c>
      <c r="BI542" s="218">
        <f>IF(N542="nulová",J542,0)</f>
        <v>0</v>
      </c>
      <c r="BJ542" s="19" t="s">
        <v>82</v>
      </c>
      <c r="BK542" s="218">
        <f>ROUND(I542*H542,2)</f>
        <v>0</v>
      </c>
      <c r="BL542" s="19" t="s">
        <v>307</v>
      </c>
      <c r="BM542" s="217" t="s">
        <v>682</v>
      </c>
    </row>
    <row r="543" s="13" customFormat="1">
      <c r="A543" s="13"/>
      <c r="B543" s="219"/>
      <c r="C543" s="220"/>
      <c r="D543" s="221" t="s">
        <v>128</v>
      </c>
      <c r="E543" s="222" t="s">
        <v>19</v>
      </c>
      <c r="F543" s="223" t="s">
        <v>366</v>
      </c>
      <c r="G543" s="220"/>
      <c r="H543" s="222" t="s">
        <v>19</v>
      </c>
      <c r="I543" s="224"/>
      <c r="J543" s="220"/>
      <c r="K543" s="220"/>
      <c r="L543" s="225"/>
      <c r="M543" s="226"/>
      <c r="N543" s="227"/>
      <c r="O543" s="227"/>
      <c r="P543" s="227"/>
      <c r="Q543" s="227"/>
      <c r="R543" s="227"/>
      <c r="S543" s="227"/>
      <c r="T543" s="228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29" t="s">
        <v>128</v>
      </c>
      <c r="AU543" s="229" t="s">
        <v>84</v>
      </c>
      <c r="AV543" s="13" t="s">
        <v>82</v>
      </c>
      <c r="AW543" s="13" t="s">
        <v>35</v>
      </c>
      <c r="AX543" s="13" t="s">
        <v>74</v>
      </c>
      <c r="AY543" s="229" t="s">
        <v>119</v>
      </c>
    </row>
    <row r="544" s="14" customFormat="1">
      <c r="A544" s="14"/>
      <c r="B544" s="230"/>
      <c r="C544" s="231"/>
      <c r="D544" s="221" t="s">
        <v>128</v>
      </c>
      <c r="E544" s="232" t="s">
        <v>19</v>
      </c>
      <c r="F544" s="233" t="s">
        <v>683</v>
      </c>
      <c r="G544" s="231"/>
      <c r="H544" s="234">
        <v>1</v>
      </c>
      <c r="I544" s="235"/>
      <c r="J544" s="231"/>
      <c r="K544" s="231"/>
      <c r="L544" s="236"/>
      <c r="M544" s="237"/>
      <c r="N544" s="238"/>
      <c r="O544" s="238"/>
      <c r="P544" s="238"/>
      <c r="Q544" s="238"/>
      <c r="R544" s="238"/>
      <c r="S544" s="238"/>
      <c r="T544" s="239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0" t="s">
        <v>128</v>
      </c>
      <c r="AU544" s="240" t="s">
        <v>84</v>
      </c>
      <c r="AV544" s="14" t="s">
        <v>84</v>
      </c>
      <c r="AW544" s="14" t="s">
        <v>35</v>
      </c>
      <c r="AX544" s="14" t="s">
        <v>74</v>
      </c>
      <c r="AY544" s="240" t="s">
        <v>119</v>
      </c>
    </row>
    <row r="545" s="14" customFormat="1">
      <c r="A545" s="14"/>
      <c r="B545" s="230"/>
      <c r="C545" s="231"/>
      <c r="D545" s="221" t="s">
        <v>128</v>
      </c>
      <c r="E545" s="232" t="s">
        <v>19</v>
      </c>
      <c r="F545" s="233" t="s">
        <v>684</v>
      </c>
      <c r="G545" s="231"/>
      <c r="H545" s="234">
        <v>2</v>
      </c>
      <c r="I545" s="235"/>
      <c r="J545" s="231"/>
      <c r="K545" s="231"/>
      <c r="L545" s="236"/>
      <c r="M545" s="237"/>
      <c r="N545" s="238"/>
      <c r="O545" s="238"/>
      <c r="P545" s="238"/>
      <c r="Q545" s="238"/>
      <c r="R545" s="238"/>
      <c r="S545" s="238"/>
      <c r="T545" s="239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0" t="s">
        <v>128</v>
      </c>
      <c r="AU545" s="240" t="s">
        <v>84</v>
      </c>
      <c r="AV545" s="14" t="s">
        <v>84</v>
      </c>
      <c r="AW545" s="14" t="s">
        <v>35</v>
      </c>
      <c r="AX545" s="14" t="s">
        <v>74</v>
      </c>
      <c r="AY545" s="240" t="s">
        <v>119</v>
      </c>
    </row>
    <row r="546" s="14" customFormat="1">
      <c r="A546" s="14"/>
      <c r="B546" s="230"/>
      <c r="C546" s="231"/>
      <c r="D546" s="221" t="s">
        <v>128</v>
      </c>
      <c r="E546" s="232" t="s">
        <v>19</v>
      </c>
      <c r="F546" s="233" t="s">
        <v>685</v>
      </c>
      <c r="G546" s="231"/>
      <c r="H546" s="234">
        <v>4</v>
      </c>
      <c r="I546" s="235"/>
      <c r="J546" s="231"/>
      <c r="K546" s="231"/>
      <c r="L546" s="236"/>
      <c r="M546" s="237"/>
      <c r="N546" s="238"/>
      <c r="O546" s="238"/>
      <c r="P546" s="238"/>
      <c r="Q546" s="238"/>
      <c r="R546" s="238"/>
      <c r="S546" s="238"/>
      <c r="T546" s="239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0" t="s">
        <v>128</v>
      </c>
      <c r="AU546" s="240" t="s">
        <v>84</v>
      </c>
      <c r="AV546" s="14" t="s">
        <v>84</v>
      </c>
      <c r="AW546" s="14" t="s">
        <v>35</v>
      </c>
      <c r="AX546" s="14" t="s">
        <v>74</v>
      </c>
      <c r="AY546" s="240" t="s">
        <v>119</v>
      </c>
    </row>
    <row r="547" s="15" customFormat="1">
      <c r="A547" s="15"/>
      <c r="B547" s="251"/>
      <c r="C547" s="252"/>
      <c r="D547" s="221" t="s">
        <v>128</v>
      </c>
      <c r="E547" s="253" t="s">
        <v>19</v>
      </c>
      <c r="F547" s="254" t="s">
        <v>220</v>
      </c>
      <c r="G547" s="252"/>
      <c r="H547" s="255">
        <v>7</v>
      </c>
      <c r="I547" s="256"/>
      <c r="J547" s="252"/>
      <c r="K547" s="252"/>
      <c r="L547" s="257"/>
      <c r="M547" s="258"/>
      <c r="N547" s="259"/>
      <c r="O547" s="259"/>
      <c r="P547" s="259"/>
      <c r="Q547" s="259"/>
      <c r="R547" s="259"/>
      <c r="S547" s="259"/>
      <c r="T547" s="260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1" t="s">
        <v>128</v>
      </c>
      <c r="AU547" s="261" t="s">
        <v>84</v>
      </c>
      <c r="AV547" s="15" t="s">
        <v>150</v>
      </c>
      <c r="AW547" s="15" t="s">
        <v>35</v>
      </c>
      <c r="AX547" s="15" t="s">
        <v>82</v>
      </c>
      <c r="AY547" s="261" t="s">
        <v>119</v>
      </c>
    </row>
    <row r="548" s="2" customFormat="1" ht="44.25" customHeight="1">
      <c r="A548" s="40"/>
      <c r="B548" s="41"/>
      <c r="C548" s="273" t="s">
        <v>686</v>
      </c>
      <c r="D548" s="273" t="s">
        <v>308</v>
      </c>
      <c r="E548" s="274" t="s">
        <v>687</v>
      </c>
      <c r="F548" s="275" t="s">
        <v>688</v>
      </c>
      <c r="G548" s="276" t="s">
        <v>363</v>
      </c>
      <c r="H548" s="277">
        <v>4</v>
      </c>
      <c r="I548" s="278"/>
      <c r="J548" s="279">
        <f>ROUND(I548*H548,2)</f>
        <v>0</v>
      </c>
      <c r="K548" s="275" t="s">
        <v>371</v>
      </c>
      <c r="L548" s="280"/>
      <c r="M548" s="281" t="s">
        <v>19</v>
      </c>
      <c r="N548" s="282" t="s">
        <v>45</v>
      </c>
      <c r="O548" s="86"/>
      <c r="P548" s="215">
        <f>O548*H548</f>
        <v>0</v>
      </c>
      <c r="Q548" s="215">
        <v>0.012489999999999999</v>
      </c>
      <c r="R548" s="215">
        <f>Q548*H548</f>
        <v>0.049959999999999997</v>
      </c>
      <c r="S548" s="215">
        <v>0</v>
      </c>
      <c r="T548" s="216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7" t="s">
        <v>372</v>
      </c>
      <c r="AT548" s="217" t="s">
        <v>308</v>
      </c>
      <c r="AU548" s="217" t="s">
        <v>84</v>
      </c>
      <c r="AY548" s="19" t="s">
        <v>119</v>
      </c>
      <c r="BE548" s="218">
        <f>IF(N548="základní",J548,0)</f>
        <v>0</v>
      </c>
      <c r="BF548" s="218">
        <f>IF(N548="snížená",J548,0)</f>
        <v>0</v>
      </c>
      <c r="BG548" s="218">
        <f>IF(N548="zákl. přenesená",J548,0)</f>
        <v>0</v>
      </c>
      <c r="BH548" s="218">
        <f>IF(N548="sníž. přenesená",J548,0)</f>
        <v>0</v>
      </c>
      <c r="BI548" s="218">
        <f>IF(N548="nulová",J548,0)</f>
        <v>0</v>
      </c>
      <c r="BJ548" s="19" t="s">
        <v>82</v>
      </c>
      <c r="BK548" s="218">
        <f>ROUND(I548*H548,2)</f>
        <v>0</v>
      </c>
      <c r="BL548" s="19" t="s">
        <v>307</v>
      </c>
      <c r="BM548" s="217" t="s">
        <v>689</v>
      </c>
    </row>
    <row r="549" s="13" customFormat="1">
      <c r="A549" s="13"/>
      <c r="B549" s="219"/>
      <c r="C549" s="220"/>
      <c r="D549" s="221" t="s">
        <v>128</v>
      </c>
      <c r="E549" s="222" t="s">
        <v>19</v>
      </c>
      <c r="F549" s="223" t="s">
        <v>366</v>
      </c>
      <c r="G549" s="220"/>
      <c r="H549" s="222" t="s">
        <v>19</v>
      </c>
      <c r="I549" s="224"/>
      <c r="J549" s="220"/>
      <c r="K549" s="220"/>
      <c r="L549" s="225"/>
      <c r="M549" s="226"/>
      <c r="N549" s="227"/>
      <c r="O549" s="227"/>
      <c r="P549" s="227"/>
      <c r="Q549" s="227"/>
      <c r="R549" s="227"/>
      <c r="S549" s="227"/>
      <c r="T549" s="228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29" t="s">
        <v>128</v>
      </c>
      <c r="AU549" s="229" t="s">
        <v>84</v>
      </c>
      <c r="AV549" s="13" t="s">
        <v>82</v>
      </c>
      <c r="AW549" s="13" t="s">
        <v>35</v>
      </c>
      <c r="AX549" s="13" t="s">
        <v>74</v>
      </c>
      <c r="AY549" s="229" t="s">
        <v>119</v>
      </c>
    </row>
    <row r="550" s="13" customFormat="1">
      <c r="A550" s="13"/>
      <c r="B550" s="219"/>
      <c r="C550" s="220"/>
      <c r="D550" s="221" t="s">
        <v>128</v>
      </c>
      <c r="E550" s="222" t="s">
        <v>19</v>
      </c>
      <c r="F550" s="223" t="s">
        <v>374</v>
      </c>
      <c r="G550" s="220"/>
      <c r="H550" s="222" t="s">
        <v>19</v>
      </c>
      <c r="I550" s="224"/>
      <c r="J550" s="220"/>
      <c r="K550" s="220"/>
      <c r="L550" s="225"/>
      <c r="M550" s="226"/>
      <c r="N550" s="227"/>
      <c r="O550" s="227"/>
      <c r="P550" s="227"/>
      <c r="Q550" s="227"/>
      <c r="R550" s="227"/>
      <c r="S550" s="227"/>
      <c r="T550" s="228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29" t="s">
        <v>128</v>
      </c>
      <c r="AU550" s="229" t="s">
        <v>84</v>
      </c>
      <c r="AV550" s="13" t="s">
        <v>82</v>
      </c>
      <c r="AW550" s="13" t="s">
        <v>35</v>
      </c>
      <c r="AX550" s="13" t="s">
        <v>74</v>
      </c>
      <c r="AY550" s="229" t="s">
        <v>119</v>
      </c>
    </row>
    <row r="551" s="14" customFormat="1">
      <c r="A551" s="14"/>
      <c r="B551" s="230"/>
      <c r="C551" s="231"/>
      <c r="D551" s="221" t="s">
        <v>128</v>
      </c>
      <c r="E551" s="232" t="s">
        <v>19</v>
      </c>
      <c r="F551" s="233" t="s">
        <v>690</v>
      </c>
      <c r="G551" s="231"/>
      <c r="H551" s="234">
        <v>3</v>
      </c>
      <c r="I551" s="235"/>
      <c r="J551" s="231"/>
      <c r="K551" s="231"/>
      <c r="L551" s="236"/>
      <c r="M551" s="237"/>
      <c r="N551" s="238"/>
      <c r="O551" s="238"/>
      <c r="P551" s="238"/>
      <c r="Q551" s="238"/>
      <c r="R551" s="238"/>
      <c r="S551" s="238"/>
      <c r="T551" s="239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0" t="s">
        <v>128</v>
      </c>
      <c r="AU551" s="240" t="s">
        <v>84</v>
      </c>
      <c r="AV551" s="14" t="s">
        <v>84</v>
      </c>
      <c r="AW551" s="14" t="s">
        <v>35</v>
      </c>
      <c r="AX551" s="14" t="s">
        <v>74</v>
      </c>
      <c r="AY551" s="240" t="s">
        <v>119</v>
      </c>
    </row>
    <row r="552" s="14" customFormat="1">
      <c r="A552" s="14"/>
      <c r="B552" s="230"/>
      <c r="C552" s="231"/>
      <c r="D552" s="221" t="s">
        <v>128</v>
      </c>
      <c r="E552" s="232" t="s">
        <v>19</v>
      </c>
      <c r="F552" s="233" t="s">
        <v>691</v>
      </c>
      <c r="G552" s="231"/>
      <c r="H552" s="234">
        <v>1</v>
      </c>
      <c r="I552" s="235"/>
      <c r="J552" s="231"/>
      <c r="K552" s="231"/>
      <c r="L552" s="236"/>
      <c r="M552" s="237"/>
      <c r="N552" s="238"/>
      <c r="O552" s="238"/>
      <c r="P552" s="238"/>
      <c r="Q552" s="238"/>
      <c r="R552" s="238"/>
      <c r="S552" s="238"/>
      <c r="T552" s="239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0" t="s">
        <v>128</v>
      </c>
      <c r="AU552" s="240" t="s">
        <v>84</v>
      </c>
      <c r="AV552" s="14" t="s">
        <v>84</v>
      </c>
      <c r="AW552" s="14" t="s">
        <v>35</v>
      </c>
      <c r="AX552" s="14" t="s">
        <v>74</v>
      </c>
      <c r="AY552" s="240" t="s">
        <v>119</v>
      </c>
    </row>
    <row r="553" s="15" customFormat="1">
      <c r="A553" s="15"/>
      <c r="B553" s="251"/>
      <c r="C553" s="252"/>
      <c r="D553" s="221" t="s">
        <v>128</v>
      </c>
      <c r="E553" s="253" t="s">
        <v>19</v>
      </c>
      <c r="F553" s="254" t="s">
        <v>220</v>
      </c>
      <c r="G553" s="252"/>
      <c r="H553" s="255">
        <v>4</v>
      </c>
      <c r="I553" s="256"/>
      <c r="J553" s="252"/>
      <c r="K553" s="252"/>
      <c r="L553" s="257"/>
      <c r="M553" s="258"/>
      <c r="N553" s="259"/>
      <c r="O553" s="259"/>
      <c r="P553" s="259"/>
      <c r="Q553" s="259"/>
      <c r="R553" s="259"/>
      <c r="S553" s="259"/>
      <c r="T553" s="260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61" t="s">
        <v>128</v>
      </c>
      <c r="AU553" s="261" t="s">
        <v>84</v>
      </c>
      <c r="AV553" s="15" t="s">
        <v>150</v>
      </c>
      <c r="AW553" s="15" t="s">
        <v>35</v>
      </c>
      <c r="AX553" s="15" t="s">
        <v>82</v>
      </c>
      <c r="AY553" s="261" t="s">
        <v>119</v>
      </c>
    </row>
    <row r="554" s="2" customFormat="1" ht="44.25" customHeight="1">
      <c r="A554" s="40"/>
      <c r="B554" s="41"/>
      <c r="C554" s="273" t="s">
        <v>692</v>
      </c>
      <c r="D554" s="273" t="s">
        <v>308</v>
      </c>
      <c r="E554" s="274" t="s">
        <v>693</v>
      </c>
      <c r="F554" s="275" t="s">
        <v>694</v>
      </c>
      <c r="G554" s="276" t="s">
        <v>363</v>
      </c>
      <c r="H554" s="277">
        <v>3</v>
      </c>
      <c r="I554" s="278"/>
      <c r="J554" s="279">
        <f>ROUND(I554*H554,2)</f>
        <v>0</v>
      </c>
      <c r="K554" s="275" t="s">
        <v>371</v>
      </c>
      <c r="L554" s="280"/>
      <c r="M554" s="281" t="s">
        <v>19</v>
      </c>
      <c r="N554" s="282" t="s">
        <v>45</v>
      </c>
      <c r="O554" s="86"/>
      <c r="P554" s="215">
        <f>O554*H554</f>
        <v>0</v>
      </c>
      <c r="Q554" s="215">
        <v>0.01521</v>
      </c>
      <c r="R554" s="215">
        <f>Q554*H554</f>
        <v>0.045629999999999997</v>
      </c>
      <c r="S554" s="215">
        <v>0</v>
      </c>
      <c r="T554" s="216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7" t="s">
        <v>372</v>
      </c>
      <c r="AT554" s="217" t="s">
        <v>308</v>
      </c>
      <c r="AU554" s="217" t="s">
        <v>84</v>
      </c>
      <c r="AY554" s="19" t="s">
        <v>119</v>
      </c>
      <c r="BE554" s="218">
        <f>IF(N554="základní",J554,0)</f>
        <v>0</v>
      </c>
      <c r="BF554" s="218">
        <f>IF(N554="snížená",J554,0)</f>
        <v>0</v>
      </c>
      <c r="BG554" s="218">
        <f>IF(N554="zákl. přenesená",J554,0)</f>
        <v>0</v>
      </c>
      <c r="BH554" s="218">
        <f>IF(N554="sníž. přenesená",J554,0)</f>
        <v>0</v>
      </c>
      <c r="BI554" s="218">
        <f>IF(N554="nulová",J554,0)</f>
        <v>0</v>
      </c>
      <c r="BJ554" s="19" t="s">
        <v>82</v>
      </c>
      <c r="BK554" s="218">
        <f>ROUND(I554*H554,2)</f>
        <v>0</v>
      </c>
      <c r="BL554" s="19" t="s">
        <v>307</v>
      </c>
      <c r="BM554" s="217" t="s">
        <v>695</v>
      </c>
    </row>
    <row r="555" s="13" customFormat="1">
      <c r="A555" s="13"/>
      <c r="B555" s="219"/>
      <c r="C555" s="220"/>
      <c r="D555" s="221" t="s">
        <v>128</v>
      </c>
      <c r="E555" s="222" t="s">
        <v>19</v>
      </c>
      <c r="F555" s="223" t="s">
        <v>366</v>
      </c>
      <c r="G555" s="220"/>
      <c r="H555" s="222" t="s">
        <v>19</v>
      </c>
      <c r="I555" s="224"/>
      <c r="J555" s="220"/>
      <c r="K555" s="220"/>
      <c r="L555" s="225"/>
      <c r="M555" s="226"/>
      <c r="N555" s="227"/>
      <c r="O555" s="227"/>
      <c r="P555" s="227"/>
      <c r="Q555" s="227"/>
      <c r="R555" s="227"/>
      <c r="S555" s="227"/>
      <c r="T555" s="228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29" t="s">
        <v>128</v>
      </c>
      <c r="AU555" s="229" t="s">
        <v>84</v>
      </c>
      <c r="AV555" s="13" t="s">
        <v>82</v>
      </c>
      <c r="AW555" s="13" t="s">
        <v>35</v>
      </c>
      <c r="AX555" s="13" t="s">
        <v>74</v>
      </c>
      <c r="AY555" s="229" t="s">
        <v>119</v>
      </c>
    </row>
    <row r="556" s="13" customFormat="1">
      <c r="A556" s="13"/>
      <c r="B556" s="219"/>
      <c r="C556" s="220"/>
      <c r="D556" s="221" t="s">
        <v>128</v>
      </c>
      <c r="E556" s="222" t="s">
        <v>19</v>
      </c>
      <c r="F556" s="223" t="s">
        <v>374</v>
      </c>
      <c r="G556" s="220"/>
      <c r="H556" s="222" t="s">
        <v>19</v>
      </c>
      <c r="I556" s="224"/>
      <c r="J556" s="220"/>
      <c r="K556" s="220"/>
      <c r="L556" s="225"/>
      <c r="M556" s="226"/>
      <c r="N556" s="227"/>
      <c r="O556" s="227"/>
      <c r="P556" s="227"/>
      <c r="Q556" s="227"/>
      <c r="R556" s="227"/>
      <c r="S556" s="227"/>
      <c r="T556" s="228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29" t="s">
        <v>128</v>
      </c>
      <c r="AU556" s="229" t="s">
        <v>84</v>
      </c>
      <c r="AV556" s="13" t="s">
        <v>82</v>
      </c>
      <c r="AW556" s="13" t="s">
        <v>35</v>
      </c>
      <c r="AX556" s="13" t="s">
        <v>74</v>
      </c>
      <c r="AY556" s="229" t="s">
        <v>119</v>
      </c>
    </row>
    <row r="557" s="14" customFormat="1">
      <c r="A557" s="14"/>
      <c r="B557" s="230"/>
      <c r="C557" s="231"/>
      <c r="D557" s="221" t="s">
        <v>128</v>
      </c>
      <c r="E557" s="232" t="s">
        <v>19</v>
      </c>
      <c r="F557" s="233" t="s">
        <v>696</v>
      </c>
      <c r="G557" s="231"/>
      <c r="H557" s="234">
        <v>2</v>
      </c>
      <c r="I557" s="235"/>
      <c r="J557" s="231"/>
      <c r="K557" s="231"/>
      <c r="L557" s="236"/>
      <c r="M557" s="237"/>
      <c r="N557" s="238"/>
      <c r="O557" s="238"/>
      <c r="P557" s="238"/>
      <c r="Q557" s="238"/>
      <c r="R557" s="238"/>
      <c r="S557" s="238"/>
      <c r="T557" s="239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0" t="s">
        <v>128</v>
      </c>
      <c r="AU557" s="240" t="s">
        <v>84</v>
      </c>
      <c r="AV557" s="14" t="s">
        <v>84</v>
      </c>
      <c r="AW557" s="14" t="s">
        <v>35</v>
      </c>
      <c r="AX557" s="14" t="s">
        <v>74</v>
      </c>
      <c r="AY557" s="240" t="s">
        <v>119</v>
      </c>
    </row>
    <row r="558" s="14" customFormat="1">
      <c r="A558" s="14"/>
      <c r="B558" s="230"/>
      <c r="C558" s="231"/>
      <c r="D558" s="221" t="s">
        <v>128</v>
      </c>
      <c r="E558" s="232" t="s">
        <v>19</v>
      </c>
      <c r="F558" s="233" t="s">
        <v>683</v>
      </c>
      <c r="G558" s="231"/>
      <c r="H558" s="234">
        <v>1</v>
      </c>
      <c r="I558" s="235"/>
      <c r="J558" s="231"/>
      <c r="K558" s="231"/>
      <c r="L558" s="236"/>
      <c r="M558" s="237"/>
      <c r="N558" s="238"/>
      <c r="O558" s="238"/>
      <c r="P558" s="238"/>
      <c r="Q558" s="238"/>
      <c r="R558" s="238"/>
      <c r="S558" s="238"/>
      <c r="T558" s="239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0" t="s">
        <v>128</v>
      </c>
      <c r="AU558" s="240" t="s">
        <v>84</v>
      </c>
      <c r="AV558" s="14" t="s">
        <v>84</v>
      </c>
      <c r="AW558" s="14" t="s">
        <v>35</v>
      </c>
      <c r="AX558" s="14" t="s">
        <v>74</v>
      </c>
      <c r="AY558" s="240" t="s">
        <v>119</v>
      </c>
    </row>
    <row r="559" s="15" customFormat="1">
      <c r="A559" s="15"/>
      <c r="B559" s="251"/>
      <c r="C559" s="252"/>
      <c r="D559" s="221" t="s">
        <v>128</v>
      </c>
      <c r="E559" s="253" t="s">
        <v>19</v>
      </c>
      <c r="F559" s="254" t="s">
        <v>220</v>
      </c>
      <c r="G559" s="252"/>
      <c r="H559" s="255">
        <v>3</v>
      </c>
      <c r="I559" s="256"/>
      <c r="J559" s="252"/>
      <c r="K559" s="252"/>
      <c r="L559" s="257"/>
      <c r="M559" s="258"/>
      <c r="N559" s="259"/>
      <c r="O559" s="259"/>
      <c r="P559" s="259"/>
      <c r="Q559" s="259"/>
      <c r="R559" s="259"/>
      <c r="S559" s="259"/>
      <c r="T559" s="260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1" t="s">
        <v>128</v>
      </c>
      <c r="AU559" s="261" t="s">
        <v>84</v>
      </c>
      <c r="AV559" s="15" t="s">
        <v>150</v>
      </c>
      <c r="AW559" s="15" t="s">
        <v>35</v>
      </c>
      <c r="AX559" s="15" t="s">
        <v>82</v>
      </c>
      <c r="AY559" s="261" t="s">
        <v>119</v>
      </c>
    </row>
    <row r="560" s="2" customFormat="1" ht="49.05" customHeight="1">
      <c r="A560" s="40"/>
      <c r="B560" s="41"/>
      <c r="C560" s="206" t="s">
        <v>697</v>
      </c>
      <c r="D560" s="206" t="s">
        <v>122</v>
      </c>
      <c r="E560" s="207" t="s">
        <v>698</v>
      </c>
      <c r="F560" s="208" t="s">
        <v>699</v>
      </c>
      <c r="G560" s="209" t="s">
        <v>355</v>
      </c>
      <c r="H560" s="210">
        <v>3.9750000000000001</v>
      </c>
      <c r="I560" s="211"/>
      <c r="J560" s="212">
        <f>ROUND(I560*H560,2)</f>
        <v>0</v>
      </c>
      <c r="K560" s="208" t="s">
        <v>209</v>
      </c>
      <c r="L560" s="46"/>
      <c r="M560" s="213" t="s">
        <v>19</v>
      </c>
      <c r="N560" s="214" t="s">
        <v>45</v>
      </c>
      <c r="O560" s="86"/>
      <c r="P560" s="215">
        <f>O560*H560</f>
        <v>0</v>
      </c>
      <c r="Q560" s="215">
        <v>0</v>
      </c>
      <c r="R560" s="215">
        <f>Q560*H560</f>
        <v>0</v>
      </c>
      <c r="S560" s="215">
        <v>0</v>
      </c>
      <c r="T560" s="216">
        <f>S560*H560</f>
        <v>0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17" t="s">
        <v>307</v>
      </c>
      <c r="AT560" s="217" t="s">
        <v>122</v>
      </c>
      <c r="AU560" s="217" t="s">
        <v>84</v>
      </c>
      <c r="AY560" s="19" t="s">
        <v>119</v>
      </c>
      <c r="BE560" s="218">
        <f>IF(N560="základní",J560,0)</f>
        <v>0</v>
      </c>
      <c r="BF560" s="218">
        <f>IF(N560="snížená",J560,0)</f>
        <v>0</v>
      </c>
      <c r="BG560" s="218">
        <f>IF(N560="zákl. přenesená",J560,0)</f>
        <v>0</v>
      </c>
      <c r="BH560" s="218">
        <f>IF(N560="sníž. přenesená",J560,0)</f>
        <v>0</v>
      </c>
      <c r="BI560" s="218">
        <f>IF(N560="nulová",J560,0)</f>
        <v>0</v>
      </c>
      <c r="BJ560" s="19" t="s">
        <v>82</v>
      </c>
      <c r="BK560" s="218">
        <f>ROUND(I560*H560,2)</f>
        <v>0</v>
      </c>
      <c r="BL560" s="19" t="s">
        <v>307</v>
      </c>
      <c r="BM560" s="217" t="s">
        <v>700</v>
      </c>
    </row>
    <row r="561" s="2" customFormat="1">
      <c r="A561" s="40"/>
      <c r="B561" s="41"/>
      <c r="C561" s="42"/>
      <c r="D561" s="249" t="s">
        <v>211</v>
      </c>
      <c r="E561" s="42"/>
      <c r="F561" s="250" t="s">
        <v>701</v>
      </c>
      <c r="G561" s="42"/>
      <c r="H561" s="42"/>
      <c r="I561" s="242"/>
      <c r="J561" s="42"/>
      <c r="K561" s="42"/>
      <c r="L561" s="46"/>
      <c r="M561" s="243"/>
      <c r="N561" s="244"/>
      <c r="O561" s="86"/>
      <c r="P561" s="86"/>
      <c r="Q561" s="86"/>
      <c r="R561" s="86"/>
      <c r="S561" s="86"/>
      <c r="T561" s="87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T561" s="19" t="s">
        <v>211</v>
      </c>
      <c r="AU561" s="19" t="s">
        <v>84</v>
      </c>
    </row>
    <row r="562" s="12" customFormat="1" ht="22.8" customHeight="1">
      <c r="A562" s="12"/>
      <c r="B562" s="190"/>
      <c r="C562" s="191"/>
      <c r="D562" s="192" t="s">
        <v>73</v>
      </c>
      <c r="E562" s="204" t="s">
        <v>702</v>
      </c>
      <c r="F562" s="204" t="s">
        <v>703</v>
      </c>
      <c r="G562" s="191"/>
      <c r="H562" s="191"/>
      <c r="I562" s="194"/>
      <c r="J562" s="205">
        <f>BK562</f>
        <v>0</v>
      </c>
      <c r="K562" s="191"/>
      <c r="L562" s="196"/>
      <c r="M562" s="197"/>
      <c r="N562" s="198"/>
      <c r="O562" s="198"/>
      <c r="P562" s="199">
        <f>SUM(P563:P600)</f>
        <v>0</v>
      </c>
      <c r="Q562" s="198"/>
      <c r="R562" s="199">
        <f>SUM(R563:R600)</f>
        <v>0.15599999999999997</v>
      </c>
      <c r="S562" s="198"/>
      <c r="T562" s="200">
        <f>SUM(T563:T600)</f>
        <v>0.010800000000000001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201" t="s">
        <v>84</v>
      </c>
      <c r="AT562" s="202" t="s">
        <v>73</v>
      </c>
      <c r="AU562" s="202" t="s">
        <v>82</v>
      </c>
      <c r="AY562" s="201" t="s">
        <v>119</v>
      </c>
      <c r="BK562" s="203">
        <f>SUM(BK563:BK600)</f>
        <v>0</v>
      </c>
    </row>
    <row r="563" s="2" customFormat="1" ht="16.5" customHeight="1">
      <c r="A563" s="40"/>
      <c r="B563" s="41"/>
      <c r="C563" s="206" t="s">
        <v>704</v>
      </c>
      <c r="D563" s="206" t="s">
        <v>122</v>
      </c>
      <c r="E563" s="207" t="s">
        <v>705</v>
      </c>
      <c r="F563" s="208" t="s">
        <v>706</v>
      </c>
      <c r="G563" s="209" t="s">
        <v>168</v>
      </c>
      <c r="H563" s="210">
        <v>3.6000000000000001</v>
      </c>
      <c r="I563" s="211"/>
      <c r="J563" s="212">
        <f>ROUND(I563*H563,2)</f>
        <v>0</v>
      </c>
      <c r="K563" s="208" t="s">
        <v>209</v>
      </c>
      <c r="L563" s="46"/>
      <c r="M563" s="213" t="s">
        <v>19</v>
      </c>
      <c r="N563" s="214" t="s">
        <v>45</v>
      </c>
      <c r="O563" s="86"/>
      <c r="P563" s="215">
        <f>O563*H563</f>
        <v>0</v>
      </c>
      <c r="Q563" s="215">
        <v>0</v>
      </c>
      <c r="R563" s="215">
        <f>Q563*H563</f>
        <v>0</v>
      </c>
      <c r="S563" s="215">
        <v>0.0030000000000000001</v>
      </c>
      <c r="T563" s="216">
        <f>S563*H563</f>
        <v>0.010800000000000001</v>
      </c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R563" s="217" t="s">
        <v>307</v>
      </c>
      <c r="AT563" s="217" t="s">
        <v>122</v>
      </c>
      <c r="AU563" s="217" t="s">
        <v>84</v>
      </c>
      <c r="AY563" s="19" t="s">
        <v>119</v>
      </c>
      <c r="BE563" s="218">
        <f>IF(N563="základní",J563,0)</f>
        <v>0</v>
      </c>
      <c r="BF563" s="218">
        <f>IF(N563="snížená",J563,0)</f>
        <v>0</v>
      </c>
      <c r="BG563" s="218">
        <f>IF(N563="zákl. přenesená",J563,0)</f>
        <v>0</v>
      </c>
      <c r="BH563" s="218">
        <f>IF(N563="sníž. přenesená",J563,0)</f>
        <v>0</v>
      </c>
      <c r="BI563" s="218">
        <f>IF(N563="nulová",J563,0)</f>
        <v>0</v>
      </c>
      <c r="BJ563" s="19" t="s">
        <v>82</v>
      </c>
      <c r="BK563" s="218">
        <f>ROUND(I563*H563,2)</f>
        <v>0</v>
      </c>
      <c r="BL563" s="19" t="s">
        <v>307</v>
      </c>
      <c r="BM563" s="217" t="s">
        <v>707</v>
      </c>
    </row>
    <row r="564" s="2" customFormat="1">
      <c r="A564" s="40"/>
      <c r="B564" s="41"/>
      <c r="C564" s="42"/>
      <c r="D564" s="249" t="s">
        <v>211</v>
      </c>
      <c r="E564" s="42"/>
      <c r="F564" s="250" t="s">
        <v>708</v>
      </c>
      <c r="G564" s="42"/>
      <c r="H564" s="42"/>
      <c r="I564" s="242"/>
      <c r="J564" s="42"/>
      <c r="K564" s="42"/>
      <c r="L564" s="46"/>
      <c r="M564" s="243"/>
      <c r="N564" s="244"/>
      <c r="O564" s="86"/>
      <c r="P564" s="86"/>
      <c r="Q564" s="86"/>
      <c r="R564" s="86"/>
      <c r="S564" s="86"/>
      <c r="T564" s="87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19" t="s">
        <v>211</v>
      </c>
      <c r="AU564" s="19" t="s">
        <v>84</v>
      </c>
    </row>
    <row r="565" s="13" customFormat="1">
      <c r="A565" s="13"/>
      <c r="B565" s="219"/>
      <c r="C565" s="220"/>
      <c r="D565" s="221" t="s">
        <v>128</v>
      </c>
      <c r="E565" s="222" t="s">
        <v>19</v>
      </c>
      <c r="F565" s="223" t="s">
        <v>709</v>
      </c>
      <c r="G565" s="220"/>
      <c r="H565" s="222" t="s">
        <v>19</v>
      </c>
      <c r="I565" s="224"/>
      <c r="J565" s="220"/>
      <c r="K565" s="220"/>
      <c r="L565" s="225"/>
      <c r="M565" s="226"/>
      <c r="N565" s="227"/>
      <c r="O565" s="227"/>
      <c r="P565" s="227"/>
      <c r="Q565" s="227"/>
      <c r="R565" s="227"/>
      <c r="S565" s="227"/>
      <c r="T565" s="228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29" t="s">
        <v>128</v>
      </c>
      <c r="AU565" s="229" t="s">
        <v>84</v>
      </c>
      <c r="AV565" s="13" t="s">
        <v>82</v>
      </c>
      <c r="AW565" s="13" t="s">
        <v>35</v>
      </c>
      <c r="AX565" s="13" t="s">
        <v>74</v>
      </c>
      <c r="AY565" s="229" t="s">
        <v>119</v>
      </c>
    </row>
    <row r="566" s="14" customFormat="1">
      <c r="A566" s="14"/>
      <c r="B566" s="230"/>
      <c r="C566" s="231"/>
      <c r="D566" s="221" t="s">
        <v>128</v>
      </c>
      <c r="E566" s="232" t="s">
        <v>19</v>
      </c>
      <c r="F566" s="233" t="s">
        <v>710</v>
      </c>
      <c r="G566" s="231"/>
      <c r="H566" s="234">
        <v>3.6000000000000001</v>
      </c>
      <c r="I566" s="235"/>
      <c r="J566" s="231"/>
      <c r="K566" s="231"/>
      <c r="L566" s="236"/>
      <c r="M566" s="237"/>
      <c r="N566" s="238"/>
      <c r="O566" s="238"/>
      <c r="P566" s="238"/>
      <c r="Q566" s="238"/>
      <c r="R566" s="238"/>
      <c r="S566" s="238"/>
      <c r="T566" s="239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0" t="s">
        <v>128</v>
      </c>
      <c r="AU566" s="240" t="s">
        <v>84</v>
      </c>
      <c r="AV566" s="14" t="s">
        <v>84</v>
      </c>
      <c r="AW566" s="14" t="s">
        <v>35</v>
      </c>
      <c r="AX566" s="14" t="s">
        <v>82</v>
      </c>
      <c r="AY566" s="240" t="s">
        <v>119</v>
      </c>
    </row>
    <row r="567" s="2" customFormat="1" ht="37.8" customHeight="1">
      <c r="A567" s="40"/>
      <c r="B567" s="41"/>
      <c r="C567" s="206" t="s">
        <v>711</v>
      </c>
      <c r="D567" s="206" t="s">
        <v>122</v>
      </c>
      <c r="E567" s="207" t="s">
        <v>712</v>
      </c>
      <c r="F567" s="208" t="s">
        <v>713</v>
      </c>
      <c r="G567" s="209" t="s">
        <v>363</v>
      </c>
      <c r="H567" s="210">
        <v>6</v>
      </c>
      <c r="I567" s="211"/>
      <c r="J567" s="212">
        <f>ROUND(I567*H567,2)</f>
        <v>0</v>
      </c>
      <c r="K567" s="208" t="s">
        <v>371</v>
      </c>
      <c r="L567" s="46"/>
      <c r="M567" s="213" t="s">
        <v>19</v>
      </c>
      <c r="N567" s="214" t="s">
        <v>45</v>
      </c>
      <c r="O567" s="86"/>
      <c r="P567" s="215">
        <f>O567*H567</f>
        <v>0</v>
      </c>
      <c r="Q567" s="215">
        <v>0</v>
      </c>
      <c r="R567" s="215">
        <f>Q567*H567</f>
        <v>0</v>
      </c>
      <c r="S567" s="215">
        <v>0</v>
      </c>
      <c r="T567" s="216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7" t="s">
        <v>307</v>
      </c>
      <c r="AT567" s="217" t="s">
        <v>122</v>
      </c>
      <c r="AU567" s="217" t="s">
        <v>84</v>
      </c>
      <c r="AY567" s="19" t="s">
        <v>119</v>
      </c>
      <c r="BE567" s="218">
        <f>IF(N567="základní",J567,0)</f>
        <v>0</v>
      </c>
      <c r="BF567" s="218">
        <f>IF(N567="snížená",J567,0)</f>
        <v>0</v>
      </c>
      <c r="BG567" s="218">
        <f>IF(N567="zákl. přenesená",J567,0)</f>
        <v>0</v>
      </c>
      <c r="BH567" s="218">
        <f>IF(N567="sníž. přenesená",J567,0)</f>
        <v>0</v>
      </c>
      <c r="BI567" s="218">
        <f>IF(N567="nulová",J567,0)</f>
        <v>0</v>
      </c>
      <c r="BJ567" s="19" t="s">
        <v>82</v>
      </c>
      <c r="BK567" s="218">
        <f>ROUND(I567*H567,2)</f>
        <v>0</v>
      </c>
      <c r="BL567" s="19" t="s">
        <v>307</v>
      </c>
      <c r="BM567" s="217" t="s">
        <v>714</v>
      </c>
    </row>
    <row r="568" s="13" customFormat="1">
      <c r="A568" s="13"/>
      <c r="B568" s="219"/>
      <c r="C568" s="220"/>
      <c r="D568" s="221" t="s">
        <v>128</v>
      </c>
      <c r="E568" s="222" t="s">
        <v>19</v>
      </c>
      <c r="F568" s="223" t="s">
        <v>366</v>
      </c>
      <c r="G568" s="220"/>
      <c r="H568" s="222" t="s">
        <v>19</v>
      </c>
      <c r="I568" s="224"/>
      <c r="J568" s="220"/>
      <c r="K568" s="220"/>
      <c r="L568" s="225"/>
      <c r="M568" s="226"/>
      <c r="N568" s="227"/>
      <c r="O568" s="227"/>
      <c r="P568" s="227"/>
      <c r="Q568" s="227"/>
      <c r="R568" s="227"/>
      <c r="S568" s="227"/>
      <c r="T568" s="228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29" t="s">
        <v>128</v>
      </c>
      <c r="AU568" s="229" t="s">
        <v>84</v>
      </c>
      <c r="AV568" s="13" t="s">
        <v>82</v>
      </c>
      <c r="AW568" s="13" t="s">
        <v>35</v>
      </c>
      <c r="AX568" s="13" t="s">
        <v>74</v>
      </c>
      <c r="AY568" s="229" t="s">
        <v>119</v>
      </c>
    </row>
    <row r="569" s="13" customFormat="1">
      <c r="A569" s="13"/>
      <c r="B569" s="219"/>
      <c r="C569" s="220"/>
      <c r="D569" s="221" t="s">
        <v>128</v>
      </c>
      <c r="E569" s="222" t="s">
        <v>19</v>
      </c>
      <c r="F569" s="223" t="s">
        <v>715</v>
      </c>
      <c r="G569" s="220"/>
      <c r="H569" s="222" t="s">
        <v>19</v>
      </c>
      <c r="I569" s="224"/>
      <c r="J569" s="220"/>
      <c r="K569" s="220"/>
      <c r="L569" s="225"/>
      <c r="M569" s="226"/>
      <c r="N569" s="227"/>
      <c r="O569" s="227"/>
      <c r="P569" s="227"/>
      <c r="Q569" s="227"/>
      <c r="R569" s="227"/>
      <c r="S569" s="227"/>
      <c r="T569" s="228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29" t="s">
        <v>128</v>
      </c>
      <c r="AU569" s="229" t="s">
        <v>84</v>
      </c>
      <c r="AV569" s="13" t="s">
        <v>82</v>
      </c>
      <c r="AW569" s="13" t="s">
        <v>35</v>
      </c>
      <c r="AX569" s="13" t="s">
        <v>74</v>
      </c>
      <c r="AY569" s="229" t="s">
        <v>119</v>
      </c>
    </row>
    <row r="570" s="14" customFormat="1">
      <c r="A570" s="14"/>
      <c r="B570" s="230"/>
      <c r="C570" s="231"/>
      <c r="D570" s="221" t="s">
        <v>128</v>
      </c>
      <c r="E570" s="232" t="s">
        <v>19</v>
      </c>
      <c r="F570" s="233" t="s">
        <v>716</v>
      </c>
      <c r="G570" s="231"/>
      <c r="H570" s="234">
        <v>6</v>
      </c>
      <c r="I570" s="235"/>
      <c r="J570" s="231"/>
      <c r="K570" s="231"/>
      <c r="L570" s="236"/>
      <c r="M570" s="237"/>
      <c r="N570" s="238"/>
      <c r="O570" s="238"/>
      <c r="P570" s="238"/>
      <c r="Q570" s="238"/>
      <c r="R570" s="238"/>
      <c r="S570" s="238"/>
      <c r="T570" s="239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0" t="s">
        <v>128</v>
      </c>
      <c r="AU570" s="240" t="s">
        <v>84</v>
      </c>
      <c r="AV570" s="14" t="s">
        <v>84</v>
      </c>
      <c r="AW570" s="14" t="s">
        <v>35</v>
      </c>
      <c r="AX570" s="14" t="s">
        <v>82</v>
      </c>
      <c r="AY570" s="240" t="s">
        <v>119</v>
      </c>
    </row>
    <row r="571" s="2" customFormat="1" ht="37.8" customHeight="1">
      <c r="A571" s="40"/>
      <c r="B571" s="41"/>
      <c r="C571" s="273" t="s">
        <v>717</v>
      </c>
      <c r="D571" s="273" t="s">
        <v>308</v>
      </c>
      <c r="E571" s="274" t="s">
        <v>718</v>
      </c>
      <c r="F571" s="275" t="s">
        <v>719</v>
      </c>
      <c r="G571" s="276" t="s">
        <v>363</v>
      </c>
      <c r="H571" s="277">
        <v>4</v>
      </c>
      <c r="I571" s="278"/>
      <c r="J571" s="279">
        <f>ROUND(I571*H571,2)</f>
        <v>0</v>
      </c>
      <c r="K571" s="275" t="s">
        <v>371</v>
      </c>
      <c r="L571" s="280"/>
      <c r="M571" s="281" t="s">
        <v>19</v>
      </c>
      <c r="N571" s="282" t="s">
        <v>45</v>
      </c>
      <c r="O571" s="86"/>
      <c r="P571" s="215">
        <f>O571*H571</f>
        <v>0</v>
      </c>
      <c r="Q571" s="215">
        <v>0.0195</v>
      </c>
      <c r="R571" s="215">
        <f>Q571*H571</f>
        <v>0.078</v>
      </c>
      <c r="S571" s="215">
        <v>0</v>
      </c>
      <c r="T571" s="216">
        <f>S571*H571</f>
        <v>0</v>
      </c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R571" s="217" t="s">
        <v>372</v>
      </c>
      <c r="AT571" s="217" t="s">
        <v>308</v>
      </c>
      <c r="AU571" s="217" t="s">
        <v>84</v>
      </c>
      <c r="AY571" s="19" t="s">
        <v>119</v>
      </c>
      <c r="BE571" s="218">
        <f>IF(N571="základní",J571,0)</f>
        <v>0</v>
      </c>
      <c r="BF571" s="218">
        <f>IF(N571="snížená",J571,0)</f>
        <v>0</v>
      </c>
      <c r="BG571" s="218">
        <f>IF(N571="zákl. přenesená",J571,0)</f>
        <v>0</v>
      </c>
      <c r="BH571" s="218">
        <f>IF(N571="sníž. přenesená",J571,0)</f>
        <v>0</v>
      </c>
      <c r="BI571" s="218">
        <f>IF(N571="nulová",J571,0)</f>
        <v>0</v>
      </c>
      <c r="BJ571" s="19" t="s">
        <v>82</v>
      </c>
      <c r="BK571" s="218">
        <f>ROUND(I571*H571,2)</f>
        <v>0</v>
      </c>
      <c r="BL571" s="19" t="s">
        <v>307</v>
      </c>
      <c r="BM571" s="217" t="s">
        <v>720</v>
      </c>
    </row>
    <row r="572" s="2" customFormat="1">
      <c r="A572" s="40"/>
      <c r="B572" s="41"/>
      <c r="C572" s="42"/>
      <c r="D572" s="221" t="s">
        <v>162</v>
      </c>
      <c r="E572" s="42"/>
      <c r="F572" s="241" t="s">
        <v>721</v>
      </c>
      <c r="G572" s="42"/>
      <c r="H572" s="42"/>
      <c r="I572" s="242"/>
      <c r="J572" s="42"/>
      <c r="K572" s="42"/>
      <c r="L572" s="46"/>
      <c r="M572" s="243"/>
      <c r="N572" s="244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162</v>
      </c>
      <c r="AU572" s="19" t="s">
        <v>84</v>
      </c>
    </row>
    <row r="573" s="13" customFormat="1">
      <c r="A573" s="13"/>
      <c r="B573" s="219"/>
      <c r="C573" s="220"/>
      <c r="D573" s="221" t="s">
        <v>128</v>
      </c>
      <c r="E573" s="222" t="s">
        <v>19</v>
      </c>
      <c r="F573" s="223" t="s">
        <v>366</v>
      </c>
      <c r="G573" s="220"/>
      <c r="H573" s="222" t="s">
        <v>19</v>
      </c>
      <c r="I573" s="224"/>
      <c r="J573" s="220"/>
      <c r="K573" s="220"/>
      <c r="L573" s="225"/>
      <c r="M573" s="226"/>
      <c r="N573" s="227"/>
      <c r="O573" s="227"/>
      <c r="P573" s="227"/>
      <c r="Q573" s="227"/>
      <c r="R573" s="227"/>
      <c r="S573" s="227"/>
      <c r="T573" s="228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29" t="s">
        <v>128</v>
      </c>
      <c r="AU573" s="229" t="s">
        <v>84</v>
      </c>
      <c r="AV573" s="13" t="s">
        <v>82</v>
      </c>
      <c r="AW573" s="13" t="s">
        <v>35</v>
      </c>
      <c r="AX573" s="13" t="s">
        <v>74</v>
      </c>
      <c r="AY573" s="229" t="s">
        <v>119</v>
      </c>
    </row>
    <row r="574" s="13" customFormat="1">
      <c r="A574" s="13"/>
      <c r="B574" s="219"/>
      <c r="C574" s="220"/>
      <c r="D574" s="221" t="s">
        <v>128</v>
      </c>
      <c r="E574" s="222" t="s">
        <v>19</v>
      </c>
      <c r="F574" s="223" t="s">
        <v>374</v>
      </c>
      <c r="G574" s="220"/>
      <c r="H574" s="222" t="s">
        <v>19</v>
      </c>
      <c r="I574" s="224"/>
      <c r="J574" s="220"/>
      <c r="K574" s="220"/>
      <c r="L574" s="225"/>
      <c r="M574" s="226"/>
      <c r="N574" s="227"/>
      <c r="O574" s="227"/>
      <c r="P574" s="227"/>
      <c r="Q574" s="227"/>
      <c r="R574" s="227"/>
      <c r="S574" s="227"/>
      <c r="T574" s="228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29" t="s">
        <v>128</v>
      </c>
      <c r="AU574" s="229" t="s">
        <v>84</v>
      </c>
      <c r="AV574" s="13" t="s">
        <v>82</v>
      </c>
      <c r="AW574" s="13" t="s">
        <v>35</v>
      </c>
      <c r="AX574" s="13" t="s">
        <v>74</v>
      </c>
      <c r="AY574" s="229" t="s">
        <v>119</v>
      </c>
    </row>
    <row r="575" s="14" customFormat="1">
      <c r="A575" s="14"/>
      <c r="B575" s="230"/>
      <c r="C575" s="231"/>
      <c r="D575" s="221" t="s">
        <v>128</v>
      </c>
      <c r="E575" s="232" t="s">
        <v>19</v>
      </c>
      <c r="F575" s="233" t="s">
        <v>691</v>
      </c>
      <c r="G575" s="231"/>
      <c r="H575" s="234">
        <v>1</v>
      </c>
      <c r="I575" s="235"/>
      <c r="J575" s="231"/>
      <c r="K575" s="231"/>
      <c r="L575" s="236"/>
      <c r="M575" s="237"/>
      <c r="N575" s="238"/>
      <c r="O575" s="238"/>
      <c r="P575" s="238"/>
      <c r="Q575" s="238"/>
      <c r="R575" s="238"/>
      <c r="S575" s="238"/>
      <c r="T575" s="239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0" t="s">
        <v>128</v>
      </c>
      <c r="AU575" s="240" t="s">
        <v>84</v>
      </c>
      <c r="AV575" s="14" t="s">
        <v>84</v>
      </c>
      <c r="AW575" s="14" t="s">
        <v>35</v>
      </c>
      <c r="AX575" s="14" t="s">
        <v>74</v>
      </c>
      <c r="AY575" s="240" t="s">
        <v>119</v>
      </c>
    </row>
    <row r="576" s="14" customFormat="1">
      <c r="A576" s="14"/>
      <c r="B576" s="230"/>
      <c r="C576" s="231"/>
      <c r="D576" s="221" t="s">
        <v>128</v>
      </c>
      <c r="E576" s="232" t="s">
        <v>19</v>
      </c>
      <c r="F576" s="233" t="s">
        <v>690</v>
      </c>
      <c r="G576" s="231"/>
      <c r="H576" s="234">
        <v>3</v>
      </c>
      <c r="I576" s="235"/>
      <c r="J576" s="231"/>
      <c r="K576" s="231"/>
      <c r="L576" s="236"/>
      <c r="M576" s="237"/>
      <c r="N576" s="238"/>
      <c r="O576" s="238"/>
      <c r="P576" s="238"/>
      <c r="Q576" s="238"/>
      <c r="R576" s="238"/>
      <c r="S576" s="238"/>
      <c r="T576" s="239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0" t="s">
        <v>128</v>
      </c>
      <c r="AU576" s="240" t="s">
        <v>84</v>
      </c>
      <c r="AV576" s="14" t="s">
        <v>84</v>
      </c>
      <c r="AW576" s="14" t="s">
        <v>35</v>
      </c>
      <c r="AX576" s="14" t="s">
        <v>74</v>
      </c>
      <c r="AY576" s="240" t="s">
        <v>119</v>
      </c>
    </row>
    <row r="577" s="15" customFormat="1">
      <c r="A577" s="15"/>
      <c r="B577" s="251"/>
      <c r="C577" s="252"/>
      <c r="D577" s="221" t="s">
        <v>128</v>
      </c>
      <c r="E577" s="253" t="s">
        <v>19</v>
      </c>
      <c r="F577" s="254" t="s">
        <v>220</v>
      </c>
      <c r="G577" s="252"/>
      <c r="H577" s="255">
        <v>4</v>
      </c>
      <c r="I577" s="256"/>
      <c r="J577" s="252"/>
      <c r="K577" s="252"/>
      <c r="L577" s="257"/>
      <c r="M577" s="258"/>
      <c r="N577" s="259"/>
      <c r="O577" s="259"/>
      <c r="P577" s="259"/>
      <c r="Q577" s="259"/>
      <c r="R577" s="259"/>
      <c r="S577" s="259"/>
      <c r="T577" s="260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61" t="s">
        <v>128</v>
      </c>
      <c r="AU577" s="261" t="s">
        <v>84</v>
      </c>
      <c r="AV577" s="15" t="s">
        <v>150</v>
      </c>
      <c r="AW577" s="15" t="s">
        <v>35</v>
      </c>
      <c r="AX577" s="15" t="s">
        <v>82</v>
      </c>
      <c r="AY577" s="261" t="s">
        <v>119</v>
      </c>
    </row>
    <row r="578" s="2" customFormat="1" ht="37.8" customHeight="1">
      <c r="A578" s="40"/>
      <c r="B578" s="41"/>
      <c r="C578" s="273" t="s">
        <v>722</v>
      </c>
      <c r="D578" s="273" t="s">
        <v>308</v>
      </c>
      <c r="E578" s="274" t="s">
        <v>723</v>
      </c>
      <c r="F578" s="275" t="s">
        <v>724</v>
      </c>
      <c r="G578" s="276" t="s">
        <v>363</v>
      </c>
      <c r="H578" s="277">
        <v>2</v>
      </c>
      <c r="I578" s="278"/>
      <c r="J578" s="279">
        <f>ROUND(I578*H578,2)</f>
        <v>0</v>
      </c>
      <c r="K578" s="275" t="s">
        <v>371</v>
      </c>
      <c r="L578" s="280"/>
      <c r="M578" s="281" t="s">
        <v>19</v>
      </c>
      <c r="N578" s="282" t="s">
        <v>45</v>
      </c>
      <c r="O578" s="86"/>
      <c r="P578" s="215">
        <f>O578*H578</f>
        <v>0</v>
      </c>
      <c r="Q578" s="215">
        <v>0.0195</v>
      </c>
      <c r="R578" s="215">
        <f>Q578*H578</f>
        <v>0.039</v>
      </c>
      <c r="S578" s="215">
        <v>0</v>
      </c>
      <c r="T578" s="216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17" t="s">
        <v>372</v>
      </c>
      <c r="AT578" s="217" t="s">
        <v>308</v>
      </c>
      <c r="AU578" s="217" t="s">
        <v>84</v>
      </c>
      <c r="AY578" s="19" t="s">
        <v>119</v>
      </c>
      <c r="BE578" s="218">
        <f>IF(N578="základní",J578,0)</f>
        <v>0</v>
      </c>
      <c r="BF578" s="218">
        <f>IF(N578="snížená",J578,0)</f>
        <v>0</v>
      </c>
      <c r="BG578" s="218">
        <f>IF(N578="zákl. přenesená",J578,0)</f>
        <v>0</v>
      </c>
      <c r="BH578" s="218">
        <f>IF(N578="sníž. přenesená",J578,0)</f>
        <v>0</v>
      </c>
      <c r="BI578" s="218">
        <f>IF(N578="nulová",J578,0)</f>
        <v>0</v>
      </c>
      <c r="BJ578" s="19" t="s">
        <v>82</v>
      </c>
      <c r="BK578" s="218">
        <f>ROUND(I578*H578,2)</f>
        <v>0</v>
      </c>
      <c r="BL578" s="19" t="s">
        <v>307</v>
      </c>
      <c r="BM578" s="217" t="s">
        <v>725</v>
      </c>
    </row>
    <row r="579" s="2" customFormat="1">
      <c r="A579" s="40"/>
      <c r="B579" s="41"/>
      <c r="C579" s="42"/>
      <c r="D579" s="221" t="s">
        <v>162</v>
      </c>
      <c r="E579" s="42"/>
      <c r="F579" s="241" t="s">
        <v>721</v>
      </c>
      <c r="G579" s="42"/>
      <c r="H579" s="42"/>
      <c r="I579" s="242"/>
      <c r="J579" s="42"/>
      <c r="K579" s="42"/>
      <c r="L579" s="46"/>
      <c r="M579" s="243"/>
      <c r="N579" s="244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162</v>
      </c>
      <c r="AU579" s="19" t="s">
        <v>84</v>
      </c>
    </row>
    <row r="580" s="13" customFormat="1">
      <c r="A580" s="13"/>
      <c r="B580" s="219"/>
      <c r="C580" s="220"/>
      <c r="D580" s="221" t="s">
        <v>128</v>
      </c>
      <c r="E580" s="222" t="s">
        <v>19</v>
      </c>
      <c r="F580" s="223" t="s">
        <v>366</v>
      </c>
      <c r="G580" s="220"/>
      <c r="H580" s="222" t="s">
        <v>19</v>
      </c>
      <c r="I580" s="224"/>
      <c r="J580" s="220"/>
      <c r="K580" s="220"/>
      <c r="L580" s="225"/>
      <c r="M580" s="226"/>
      <c r="N580" s="227"/>
      <c r="O580" s="227"/>
      <c r="P580" s="227"/>
      <c r="Q580" s="227"/>
      <c r="R580" s="227"/>
      <c r="S580" s="227"/>
      <c r="T580" s="228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29" t="s">
        <v>128</v>
      </c>
      <c r="AU580" s="229" t="s">
        <v>84</v>
      </c>
      <c r="AV580" s="13" t="s">
        <v>82</v>
      </c>
      <c r="AW580" s="13" t="s">
        <v>35</v>
      </c>
      <c r="AX580" s="13" t="s">
        <v>74</v>
      </c>
      <c r="AY580" s="229" t="s">
        <v>119</v>
      </c>
    </row>
    <row r="581" s="13" customFormat="1">
      <c r="A581" s="13"/>
      <c r="B581" s="219"/>
      <c r="C581" s="220"/>
      <c r="D581" s="221" t="s">
        <v>128</v>
      </c>
      <c r="E581" s="222" t="s">
        <v>19</v>
      </c>
      <c r="F581" s="223" t="s">
        <v>374</v>
      </c>
      <c r="G581" s="220"/>
      <c r="H581" s="222" t="s">
        <v>19</v>
      </c>
      <c r="I581" s="224"/>
      <c r="J581" s="220"/>
      <c r="K581" s="220"/>
      <c r="L581" s="225"/>
      <c r="M581" s="226"/>
      <c r="N581" s="227"/>
      <c r="O581" s="227"/>
      <c r="P581" s="227"/>
      <c r="Q581" s="227"/>
      <c r="R581" s="227"/>
      <c r="S581" s="227"/>
      <c r="T581" s="228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29" t="s">
        <v>128</v>
      </c>
      <c r="AU581" s="229" t="s">
        <v>84</v>
      </c>
      <c r="AV581" s="13" t="s">
        <v>82</v>
      </c>
      <c r="AW581" s="13" t="s">
        <v>35</v>
      </c>
      <c r="AX581" s="13" t="s">
        <v>74</v>
      </c>
      <c r="AY581" s="229" t="s">
        <v>119</v>
      </c>
    </row>
    <row r="582" s="14" customFormat="1">
      <c r="A582" s="14"/>
      <c r="B582" s="230"/>
      <c r="C582" s="231"/>
      <c r="D582" s="221" t="s">
        <v>128</v>
      </c>
      <c r="E582" s="232" t="s">
        <v>19</v>
      </c>
      <c r="F582" s="233" t="s">
        <v>726</v>
      </c>
      <c r="G582" s="231"/>
      <c r="H582" s="234">
        <v>1</v>
      </c>
      <c r="I582" s="235"/>
      <c r="J582" s="231"/>
      <c r="K582" s="231"/>
      <c r="L582" s="236"/>
      <c r="M582" s="237"/>
      <c r="N582" s="238"/>
      <c r="O582" s="238"/>
      <c r="P582" s="238"/>
      <c r="Q582" s="238"/>
      <c r="R582" s="238"/>
      <c r="S582" s="238"/>
      <c r="T582" s="239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0" t="s">
        <v>128</v>
      </c>
      <c r="AU582" s="240" t="s">
        <v>84</v>
      </c>
      <c r="AV582" s="14" t="s">
        <v>84</v>
      </c>
      <c r="AW582" s="14" t="s">
        <v>35</v>
      </c>
      <c r="AX582" s="14" t="s">
        <v>74</v>
      </c>
      <c r="AY582" s="240" t="s">
        <v>119</v>
      </c>
    </row>
    <row r="583" s="14" customFormat="1">
      <c r="A583" s="14"/>
      <c r="B583" s="230"/>
      <c r="C583" s="231"/>
      <c r="D583" s="221" t="s">
        <v>128</v>
      </c>
      <c r="E583" s="232" t="s">
        <v>19</v>
      </c>
      <c r="F583" s="233" t="s">
        <v>727</v>
      </c>
      <c r="G583" s="231"/>
      <c r="H583" s="234">
        <v>1</v>
      </c>
      <c r="I583" s="235"/>
      <c r="J583" s="231"/>
      <c r="K583" s="231"/>
      <c r="L583" s="236"/>
      <c r="M583" s="237"/>
      <c r="N583" s="238"/>
      <c r="O583" s="238"/>
      <c r="P583" s="238"/>
      <c r="Q583" s="238"/>
      <c r="R583" s="238"/>
      <c r="S583" s="238"/>
      <c r="T583" s="239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0" t="s">
        <v>128</v>
      </c>
      <c r="AU583" s="240" t="s">
        <v>84</v>
      </c>
      <c r="AV583" s="14" t="s">
        <v>84</v>
      </c>
      <c r="AW583" s="14" t="s">
        <v>35</v>
      </c>
      <c r="AX583" s="14" t="s">
        <v>74</v>
      </c>
      <c r="AY583" s="240" t="s">
        <v>119</v>
      </c>
    </row>
    <row r="584" s="15" customFormat="1">
      <c r="A584" s="15"/>
      <c r="B584" s="251"/>
      <c r="C584" s="252"/>
      <c r="D584" s="221" t="s">
        <v>128</v>
      </c>
      <c r="E584" s="253" t="s">
        <v>19</v>
      </c>
      <c r="F584" s="254" t="s">
        <v>220</v>
      </c>
      <c r="G584" s="252"/>
      <c r="H584" s="255">
        <v>2</v>
      </c>
      <c r="I584" s="256"/>
      <c r="J584" s="252"/>
      <c r="K584" s="252"/>
      <c r="L584" s="257"/>
      <c r="M584" s="258"/>
      <c r="N584" s="259"/>
      <c r="O584" s="259"/>
      <c r="P584" s="259"/>
      <c r="Q584" s="259"/>
      <c r="R584" s="259"/>
      <c r="S584" s="259"/>
      <c r="T584" s="260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61" t="s">
        <v>128</v>
      </c>
      <c r="AU584" s="261" t="s">
        <v>84</v>
      </c>
      <c r="AV584" s="15" t="s">
        <v>150</v>
      </c>
      <c r="AW584" s="15" t="s">
        <v>35</v>
      </c>
      <c r="AX584" s="15" t="s">
        <v>82</v>
      </c>
      <c r="AY584" s="261" t="s">
        <v>119</v>
      </c>
    </row>
    <row r="585" s="2" customFormat="1" ht="37.8" customHeight="1">
      <c r="A585" s="40"/>
      <c r="B585" s="41"/>
      <c r="C585" s="206" t="s">
        <v>728</v>
      </c>
      <c r="D585" s="206" t="s">
        <v>122</v>
      </c>
      <c r="E585" s="207" t="s">
        <v>729</v>
      </c>
      <c r="F585" s="208" t="s">
        <v>730</v>
      </c>
      <c r="G585" s="209" t="s">
        <v>363</v>
      </c>
      <c r="H585" s="210">
        <v>2</v>
      </c>
      <c r="I585" s="211"/>
      <c r="J585" s="212">
        <f>ROUND(I585*H585,2)</f>
        <v>0</v>
      </c>
      <c r="K585" s="208" t="s">
        <v>371</v>
      </c>
      <c r="L585" s="46"/>
      <c r="M585" s="213" t="s">
        <v>19</v>
      </c>
      <c r="N585" s="214" t="s">
        <v>45</v>
      </c>
      <c r="O585" s="86"/>
      <c r="P585" s="215">
        <f>O585*H585</f>
        <v>0</v>
      </c>
      <c r="Q585" s="215">
        <v>0</v>
      </c>
      <c r="R585" s="215">
        <f>Q585*H585</f>
        <v>0</v>
      </c>
      <c r="S585" s="215">
        <v>0</v>
      </c>
      <c r="T585" s="216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7" t="s">
        <v>307</v>
      </c>
      <c r="AT585" s="217" t="s">
        <v>122</v>
      </c>
      <c r="AU585" s="217" t="s">
        <v>84</v>
      </c>
      <c r="AY585" s="19" t="s">
        <v>119</v>
      </c>
      <c r="BE585" s="218">
        <f>IF(N585="základní",J585,0)</f>
        <v>0</v>
      </c>
      <c r="BF585" s="218">
        <f>IF(N585="snížená",J585,0)</f>
        <v>0</v>
      </c>
      <c r="BG585" s="218">
        <f>IF(N585="zákl. přenesená",J585,0)</f>
        <v>0</v>
      </c>
      <c r="BH585" s="218">
        <f>IF(N585="sníž. přenesená",J585,0)</f>
        <v>0</v>
      </c>
      <c r="BI585" s="218">
        <f>IF(N585="nulová",J585,0)</f>
        <v>0</v>
      </c>
      <c r="BJ585" s="19" t="s">
        <v>82</v>
      </c>
      <c r="BK585" s="218">
        <f>ROUND(I585*H585,2)</f>
        <v>0</v>
      </c>
      <c r="BL585" s="19" t="s">
        <v>307</v>
      </c>
      <c r="BM585" s="217" t="s">
        <v>731</v>
      </c>
    </row>
    <row r="586" s="13" customFormat="1">
      <c r="A586" s="13"/>
      <c r="B586" s="219"/>
      <c r="C586" s="220"/>
      <c r="D586" s="221" t="s">
        <v>128</v>
      </c>
      <c r="E586" s="222" t="s">
        <v>19</v>
      </c>
      <c r="F586" s="223" t="s">
        <v>366</v>
      </c>
      <c r="G586" s="220"/>
      <c r="H586" s="222" t="s">
        <v>19</v>
      </c>
      <c r="I586" s="224"/>
      <c r="J586" s="220"/>
      <c r="K586" s="220"/>
      <c r="L586" s="225"/>
      <c r="M586" s="226"/>
      <c r="N586" s="227"/>
      <c r="O586" s="227"/>
      <c r="P586" s="227"/>
      <c r="Q586" s="227"/>
      <c r="R586" s="227"/>
      <c r="S586" s="227"/>
      <c r="T586" s="228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29" t="s">
        <v>128</v>
      </c>
      <c r="AU586" s="229" t="s">
        <v>84</v>
      </c>
      <c r="AV586" s="13" t="s">
        <v>82</v>
      </c>
      <c r="AW586" s="13" t="s">
        <v>35</v>
      </c>
      <c r="AX586" s="13" t="s">
        <v>74</v>
      </c>
      <c r="AY586" s="229" t="s">
        <v>119</v>
      </c>
    </row>
    <row r="587" s="13" customFormat="1">
      <c r="A587" s="13"/>
      <c r="B587" s="219"/>
      <c r="C587" s="220"/>
      <c r="D587" s="221" t="s">
        <v>128</v>
      </c>
      <c r="E587" s="222" t="s">
        <v>19</v>
      </c>
      <c r="F587" s="223" t="s">
        <v>715</v>
      </c>
      <c r="G587" s="220"/>
      <c r="H587" s="222" t="s">
        <v>19</v>
      </c>
      <c r="I587" s="224"/>
      <c r="J587" s="220"/>
      <c r="K587" s="220"/>
      <c r="L587" s="225"/>
      <c r="M587" s="226"/>
      <c r="N587" s="227"/>
      <c r="O587" s="227"/>
      <c r="P587" s="227"/>
      <c r="Q587" s="227"/>
      <c r="R587" s="227"/>
      <c r="S587" s="227"/>
      <c r="T587" s="228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29" t="s">
        <v>128</v>
      </c>
      <c r="AU587" s="229" t="s">
        <v>84</v>
      </c>
      <c r="AV587" s="13" t="s">
        <v>82</v>
      </c>
      <c r="AW587" s="13" t="s">
        <v>35</v>
      </c>
      <c r="AX587" s="13" t="s">
        <v>74</v>
      </c>
      <c r="AY587" s="229" t="s">
        <v>119</v>
      </c>
    </row>
    <row r="588" s="14" customFormat="1">
      <c r="A588" s="14"/>
      <c r="B588" s="230"/>
      <c r="C588" s="231"/>
      <c r="D588" s="221" t="s">
        <v>128</v>
      </c>
      <c r="E588" s="232" t="s">
        <v>19</v>
      </c>
      <c r="F588" s="233" t="s">
        <v>84</v>
      </c>
      <c r="G588" s="231"/>
      <c r="H588" s="234">
        <v>2</v>
      </c>
      <c r="I588" s="235"/>
      <c r="J588" s="231"/>
      <c r="K588" s="231"/>
      <c r="L588" s="236"/>
      <c r="M588" s="237"/>
      <c r="N588" s="238"/>
      <c r="O588" s="238"/>
      <c r="P588" s="238"/>
      <c r="Q588" s="238"/>
      <c r="R588" s="238"/>
      <c r="S588" s="238"/>
      <c r="T588" s="239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0" t="s">
        <v>128</v>
      </c>
      <c r="AU588" s="240" t="s">
        <v>84</v>
      </c>
      <c r="AV588" s="14" t="s">
        <v>84</v>
      </c>
      <c r="AW588" s="14" t="s">
        <v>35</v>
      </c>
      <c r="AX588" s="14" t="s">
        <v>82</v>
      </c>
      <c r="AY588" s="240" t="s">
        <v>119</v>
      </c>
    </row>
    <row r="589" s="2" customFormat="1" ht="37.8" customHeight="1">
      <c r="A589" s="40"/>
      <c r="B589" s="41"/>
      <c r="C589" s="273" t="s">
        <v>732</v>
      </c>
      <c r="D589" s="273" t="s">
        <v>308</v>
      </c>
      <c r="E589" s="274" t="s">
        <v>733</v>
      </c>
      <c r="F589" s="275" t="s">
        <v>734</v>
      </c>
      <c r="G589" s="276" t="s">
        <v>363</v>
      </c>
      <c r="H589" s="277">
        <v>1</v>
      </c>
      <c r="I589" s="278"/>
      <c r="J589" s="279">
        <f>ROUND(I589*H589,2)</f>
        <v>0</v>
      </c>
      <c r="K589" s="275" t="s">
        <v>371</v>
      </c>
      <c r="L589" s="280"/>
      <c r="M589" s="281" t="s">
        <v>19</v>
      </c>
      <c r="N589" s="282" t="s">
        <v>45</v>
      </c>
      <c r="O589" s="86"/>
      <c r="P589" s="215">
        <f>O589*H589</f>
        <v>0</v>
      </c>
      <c r="Q589" s="215">
        <v>0.0195</v>
      </c>
      <c r="R589" s="215">
        <f>Q589*H589</f>
        <v>0.0195</v>
      </c>
      <c r="S589" s="215">
        <v>0</v>
      </c>
      <c r="T589" s="216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17" t="s">
        <v>372</v>
      </c>
      <c r="AT589" s="217" t="s">
        <v>308</v>
      </c>
      <c r="AU589" s="217" t="s">
        <v>84</v>
      </c>
      <c r="AY589" s="19" t="s">
        <v>119</v>
      </c>
      <c r="BE589" s="218">
        <f>IF(N589="základní",J589,0)</f>
        <v>0</v>
      </c>
      <c r="BF589" s="218">
        <f>IF(N589="snížená",J589,0)</f>
        <v>0</v>
      </c>
      <c r="BG589" s="218">
        <f>IF(N589="zákl. přenesená",J589,0)</f>
        <v>0</v>
      </c>
      <c r="BH589" s="218">
        <f>IF(N589="sníž. přenesená",J589,0)</f>
        <v>0</v>
      </c>
      <c r="BI589" s="218">
        <f>IF(N589="nulová",J589,0)</f>
        <v>0</v>
      </c>
      <c r="BJ589" s="19" t="s">
        <v>82</v>
      </c>
      <c r="BK589" s="218">
        <f>ROUND(I589*H589,2)</f>
        <v>0</v>
      </c>
      <c r="BL589" s="19" t="s">
        <v>307</v>
      </c>
      <c r="BM589" s="217" t="s">
        <v>735</v>
      </c>
    </row>
    <row r="590" s="2" customFormat="1">
      <c r="A590" s="40"/>
      <c r="B590" s="41"/>
      <c r="C590" s="42"/>
      <c r="D590" s="221" t="s">
        <v>162</v>
      </c>
      <c r="E590" s="42"/>
      <c r="F590" s="241" t="s">
        <v>721</v>
      </c>
      <c r="G590" s="42"/>
      <c r="H590" s="42"/>
      <c r="I590" s="242"/>
      <c r="J590" s="42"/>
      <c r="K590" s="42"/>
      <c r="L590" s="46"/>
      <c r="M590" s="243"/>
      <c r="N590" s="244"/>
      <c r="O590" s="86"/>
      <c r="P590" s="86"/>
      <c r="Q590" s="86"/>
      <c r="R590" s="86"/>
      <c r="S590" s="86"/>
      <c r="T590" s="87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19" t="s">
        <v>162</v>
      </c>
      <c r="AU590" s="19" t="s">
        <v>84</v>
      </c>
    </row>
    <row r="591" s="13" customFormat="1">
      <c r="A591" s="13"/>
      <c r="B591" s="219"/>
      <c r="C591" s="220"/>
      <c r="D591" s="221" t="s">
        <v>128</v>
      </c>
      <c r="E591" s="222" t="s">
        <v>19</v>
      </c>
      <c r="F591" s="223" t="s">
        <v>366</v>
      </c>
      <c r="G591" s="220"/>
      <c r="H591" s="222" t="s">
        <v>19</v>
      </c>
      <c r="I591" s="224"/>
      <c r="J591" s="220"/>
      <c r="K591" s="220"/>
      <c r="L591" s="225"/>
      <c r="M591" s="226"/>
      <c r="N591" s="227"/>
      <c r="O591" s="227"/>
      <c r="P591" s="227"/>
      <c r="Q591" s="227"/>
      <c r="R591" s="227"/>
      <c r="S591" s="227"/>
      <c r="T591" s="228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29" t="s">
        <v>128</v>
      </c>
      <c r="AU591" s="229" t="s">
        <v>84</v>
      </c>
      <c r="AV591" s="13" t="s">
        <v>82</v>
      </c>
      <c r="AW591" s="13" t="s">
        <v>35</v>
      </c>
      <c r="AX591" s="13" t="s">
        <v>74</v>
      </c>
      <c r="AY591" s="229" t="s">
        <v>119</v>
      </c>
    </row>
    <row r="592" s="13" customFormat="1">
      <c r="A592" s="13"/>
      <c r="B592" s="219"/>
      <c r="C592" s="220"/>
      <c r="D592" s="221" t="s">
        <v>128</v>
      </c>
      <c r="E592" s="222" t="s">
        <v>19</v>
      </c>
      <c r="F592" s="223" t="s">
        <v>374</v>
      </c>
      <c r="G592" s="220"/>
      <c r="H592" s="222" t="s">
        <v>19</v>
      </c>
      <c r="I592" s="224"/>
      <c r="J592" s="220"/>
      <c r="K592" s="220"/>
      <c r="L592" s="225"/>
      <c r="M592" s="226"/>
      <c r="N592" s="227"/>
      <c r="O592" s="227"/>
      <c r="P592" s="227"/>
      <c r="Q592" s="227"/>
      <c r="R592" s="227"/>
      <c r="S592" s="227"/>
      <c r="T592" s="228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29" t="s">
        <v>128</v>
      </c>
      <c r="AU592" s="229" t="s">
        <v>84</v>
      </c>
      <c r="AV592" s="13" t="s">
        <v>82</v>
      </c>
      <c r="AW592" s="13" t="s">
        <v>35</v>
      </c>
      <c r="AX592" s="13" t="s">
        <v>74</v>
      </c>
      <c r="AY592" s="229" t="s">
        <v>119</v>
      </c>
    </row>
    <row r="593" s="14" customFormat="1">
      <c r="A593" s="14"/>
      <c r="B593" s="230"/>
      <c r="C593" s="231"/>
      <c r="D593" s="221" t="s">
        <v>128</v>
      </c>
      <c r="E593" s="232" t="s">
        <v>19</v>
      </c>
      <c r="F593" s="233" t="s">
        <v>683</v>
      </c>
      <c r="G593" s="231"/>
      <c r="H593" s="234">
        <v>1</v>
      </c>
      <c r="I593" s="235"/>
      <c r="J593" s="231"/>
      <c r="K593" s="231"/>
      <c r="L593" s="236"/>
      <c r="M593" s="237"/>
      <c r="N593" s="238"/>
      <c r="O593" s="238"/>
      <c r="P593" s="238"/>
      <c r="Q593" s="238"/>
      <c r="R593" s="238"/>
      <c r="S593" s="238"/>
      <c r="T593" s="239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0" t="s">
        <v>128</v>
      </c>
      <c r="AU593" s="240" t="s">
        <v>84</v>
      </c>
      <c r="AV593" s="14" t="s">
        <v>84</v>
      </c>
      <c r="AW593" s="14" t="s">
        <v>35</v>
      </c>
      <c r="AX593" s="14" t="s">
        <v>82</v>
      </c>
      <c r="AY593" s="240" t="s">
        <v>119</v>
      </c>
    </row>
    <row r="594" s="2" customFormat="1" ht="37.8" customHeight="1">
      <c r="A594" s="40"/>
      <c r="B594" s="41"/>
      <c r="C594" s="273" t="s">
        <v>736</v>
      </c>
      <c r="D594" s="273" t="s">
        <v>308</v>
      </c>
      <c r="E594" s="274" t="s">
        <v>737</v>
      </c>
      <c r="F594" s="275" t="s">
        <v>738</v>
      </c>
      <c r="G594" s="276" t="s">
        <v>363</v>
      </c>
      <c r="H594" s="277">
        <v>1</v>
      </c>
      <c r="I594" s="278"/>
      <c r="J594" s="279">
        <f>ROUND(I594*H594,2)</f>
        <v>0</v>
      </c>
      <c r="K594" s="275" t="s">
        <v>371</v>
      </c>
      <c r="L594" s="280"/>
      <c r="M594" s="281" t="s">
        <v>19</v>
      </c>
      <c r="N594" s="282" t="s">
        <v>45</v>
      </c>
      <c r="O594" s="86"/>
      <c r="P594" s="215">
        <f>O594*H594</f>
        <v>0</v>
      </c>
      <c r="Q594" s="215">
        <v>0.0195</v>
      </c>
      <c r="R594" s="215">
        <f>Q594*H594</f>
        <v>0.0195</v>
      </c>
      <c r="S594" s="215">
        <v>0</v>
      </c>
      <c r="T594" s="216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17" t="s">
        <v>372</v>
      </c>
      <c r="AT594" s="217" t="s">
        <v>308</v>
      </c>
      <c r="AU594" s="217" t="s">
        <v>84</v>
      </c>
      <c r="AY594" s="19" t="s">
        <v>119</v>
      </c>
      <c r="BE594" s="218">
        <f>IF(N594="základní",J594,0)</f>
        <v>0</v>
      </c>
      <c r="BF594" s="218">
        <f>IF(N594="snížená",J594,0)</f>
        <v>0</v>
      </c>
      <c r="BG594" s="218">
        <f>IF(N594="zákl. přenesená",J594,0)</f>
        <v>0</v>
      </c>
      <c r="BH594" s="218">
        <f>IF(N594="sníž. přenesená",J594,0)</f>
        <v>0</v>
      </c>
      <c r="BI594" s="218">
        <f>IF(N594="nulová",J594,0)</f>
        <v>0</v>
      </c>
      <c r="BJ594" s="19" t="s">
        <v>82</v>
      </c>
      <c r="BK594" s="218">
        <f>ROUND(I594*H594,2)</f>
        <v>0</v>
      </c>
      <c r="BL594" s="19" t="s">
        <v>307</v>
      </c>
      <c r="BM594" s="217" t="s">
        <v>739</v>
      </c>
    </row>
    <row r="595" s="2" customFormat="1">
      <c r="A595" s="40"/>
      <c r="B595" s="41"/>
      <c r="C595" s="42"/>
      <c r="D595" s="221" t="s">
        <v>162</v>
      </c>
      <c r="E595" s="42"/>
      <c r="F595" s="241" t="s">
        <v>721</v>
      </c>
      <c r="G595" s="42"/>
      <c r="H595" s="42"/>
      <c r="I595" s="242"/>
      <c r="J595" s="42"/>
      <c r="K595" s="42"/>
      <c r="L595" s="46"/>
      <c r="M595" s="243"/>
      <c r="N595" s="244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19" t="s">
        <v>162</v>
      </c>
      <c r="AU595" s="19" t="s">
        <v>84</v>
      </c>
    </row>
    <row r="596" s="13" customFormat="1">
      <c r="A596" s="13"/>
      <c r="B596" s="219"/>
      <c r="C596" s="220"/>
      <c r="D596" s="221" t="s">
        <v>128</v>
      </c>
      <c r="E596" s="222" t="s">
        <v>19</v>
      </c>
      <c r="F596" s="223" t="s">
        <v>366</v>
      </c>
      <c r="G596" s="220"/>
      <c r="H596" s="222" t="s">
        <v>19</v>
      </c>
      <c r="I596" s="224"/>
      <c r="J596" s="220"/>
      <c r="K596" s="220"/>
      <c r="L596" s="225"/>
      <c r="M596" s="226"/>
      <c r="N596" s="227"/>
      <c r="O596" s="227"/>
      <c r="P596" s="227"/>
      <c r="Q596" s="227"/>
      <c r="R596" s="227"/>
      <c r="S596" s="227"/>
      <c r="T596" s="228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29" t="s">
        <v>128</v>
      </c>
      <c r="AU596" s="229" t="s">
        <v>84</v>
      </c>
      <c r="AV596" s="13" t="s">
        <v>82</v>
      </c>
      <c r="AW596" s="13" t="s">
        <v>35</v>
      </c>
      <c r="AX596" s="13" t="s">
        <v>74</v>
      </c>
      <c r="AY596" s="229" t="s">
        <v>119</v>
      </c>
    </row>
    <row r="597" s="13" customFormat="1">
      <c r="A597" s="13"/>
      <c r="B597" s="219"/>
      <c r="C597" s="220"/>
      <c r="D597" s="221" t="s">
        <v>128</v>
      </c>
      <c r="E597" s="222" t="s">
        <v>19</v>
      </c>
      <c r="F597" s="223" t="s">
        <v>374</v>
      </c>
      <c r="G597" s="220"/>
      <c r="H597" s="222" t="s">
        <v>19</v>
      </c>
      <c r="I597" s="224"/>
      <c r="J597" s="220"/>
      <c r="K597" s="220"/>
      <c r="L597" s="225"/>
      <c r="M597" s="226"/>
      <c r="N597" s="227"/>
      <c r="O597" s="227"/>
      <c r="P597" s="227"/>
      <c r="Q597" s="227"/>
      <c r="R597" s="227"/>
      <c r="S597" s="227"/>
      <c r="T597" s="228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29" t="s">
        <v>128</v>
      </c>
      <c r="AU597" s="229" t="s">
        <v>84</v>
      </c>
      <c r="AV597" s="13" t="s">
        <v>82</v>
      </c>
      <c r="AW597" s="13" t="s">
        <v>35</v>
      </c>
      <c r="AX597" s="13" t="s">
        <v>74</v>
      </c>
      <c r="AY597" s="229" t="s">
        <v>119</v>
      </c>
    </row>
    <row r="598" s="14" customFormat="1">
      <c r="A598" s="14"/>
      <c r="B598" s="230"/>
      <c r="C598" s="231"/>
      <c r="D598" s="221" t="s">
        <v>128</v>
      </c>
      <c r="E598" s="232" t="s">
        <v>19</v>
      </c>
      <c r="F598" s="233" t="s">
        <v>367</v>
      </c>
      <c r="G598" s="231"/>
      <c r="H598" s="234">
        <v>1</v>
      </c>
      <c r="I598" s="235"/>
      <c r="J598" s="231"/>
      <c r="K598" s="231"/>
      <c r="L598" s="236"/>
      <c r="M598" s="237"/>
      <c r="N598" s="238"/>
      <c r="O598" s="238"/>
      <c r="P598" s="238"/>
      <c r="Q598" s="238"/>
      <c r="R598" s="238"/>
      <c r="S598" s="238"/>
      <c r="T598" s="239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0" t="s">
        <v>128</v>
      </c>
      <c r="AU598" s="240" t="s">
        <v>84</v>
      </c>
      <c r="AV598" s="14" t="s">
        <v>84</v>
      </c>
      <c r="AW598" s="14" t="s">
        <v>35</v>
      </c>
      <c r="AX598" s="14" t="s">
        <v>82</v>
      </c>
      <c r="AY598" s="240" t="s">
        <v>119</v>
      </c>
    </row>
    <row r="599" s="2" customFormat="1" ht="49.05" customHeight="1">
      <c r="A599" s="40"/>
      <c r="B599" s="41"/>
      <c r="C599" s="206" t="s">
        <v>740</v>
      </c>
      <c r="D599" s="206" t="s">
        <v>122</v>
      </c>
      <c r="E599" s="207" t="s">
        <v>741</v>
      </c>
      <c r="F599" s="208" t="s">
        <v>742</v>
      </c>
      <c r="G599" s="209" t="s">
        <v>355</v>
      </c>
      <c r="H599" s="210">
        <v>0.156</v>
      </c>
      <c r="I599" s="211"/>
      <c r="J599" s="212">
        <f>ROUND(I599*H599,2)</f>
        <v>0</v>
      </c>
      <c r="K599" s="208" t="s">
        <v>209</v>
      </c>
      <c r="L599" s="46"/>
      <c r="M599" s="213" t="s">
        <v>19</v>
      </c>
      <c r="N599" s="214" t="s">
        <v>45</v>
      </c>
      <c r="O599" s="86"/>
      <c r="P599" s="215">
        <f>O599*H599</f>
        <v>0</v>
      </c>
      <c r="Q599" s="215">
        <v>0</v>
      </c>
      <c r="R599" s="215">
        <f>Q599*H599</f>
        <v>0</v>
      </c>
      <c r="S599" s="215">
        <v>0</v>
      </c>
      <c r="T599" s="216">
        <f>S599*H599</f>
        <v>0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17" t="s">
        <v>307</v>
      </c>
      <c r="AT599" s="217" t="s">
        <v>122</v>
      </c>
      <c r="AU599" s="217" t="s">
        <v>84</v>
      </c>
      <c r="AY599" s="19" t="s">
        <v>119</v>
      </c>
      <c r="BE599" s="218">
        <f>IF(N599="základní",J599,0)</f>
        <v>0</v>
      </c>
      <c r="BF599" s="218">
        <f>IF(N599="snížená",J599,0)</f>
        <v>0</v>
      </c>
      <c r="BG599" s="218">
        <f>IF(N599="zákl. přenesená",J599,0)</f>
        <v>0</v>
      </c>
      <c r="BH599" s="218">
        <f>IF(N599="sníž. přenesená",J599,0)</f>
        <v>0</v>
      </c>
      <c r="BI599" s="218">
        <f>IF(N599="nulová",J599,0)</f>
        <v>0</v>
      </c>
      <c r="BJ599" s="19" t="s">
        <v>82</v>
      </c>
      <c r="BK599" s="218">
        <f>ROUND(I599*H599,2)</f>
        <v>0</v>
      </c>
      <c r="BL599" s="19" t="s">
        <v>307</v>
      </c>
      <c r="BM599" s="217" t="s">
        <v>743</v>
      </c>
    </row>
    <row r="600" s="2" customFormat="1">
      <c r="A600" s="40"/>
      <c r="B600" s="41"/>
      <c r="C600" s="42"/>
      <c r="D600" s="249" t="s">
        <v>211</v>
      </c>
      <c r="E600" s="42"/>
      <c r="F600" s="250" t="s">
        <v>744</v>
      </c>
      <c r="G600" s="42"/>
      <c r="H600" s="42"/>
      <c r="I600" s="242"/>
      <c r="J600" s="42"/>
      <c r="K600" s="42"/>
      <c r="L600" s="46"/>
      <c r="M600" s="243"/>
      <c r="N600" s="244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211</v>
      </c>
      <c r="AU600" s="19" t="s">
        <v>84</v>
      </c>
    </row>
    <row r="601" s="12" customFormat="1" ht="22.8" customHeight="1">
      <c r="A601" s="12"/>
      <c r="B601" s="190"/>
      <c r="C601" s="191"/>
      <c r="D601" s="192" t="s">
        <v>73</v>
      </c>
      <c r="E601" s="204" t="s">
        <v>745</v>
      </c>
      <c r="F601" s="204" t="s">
        <v>746</v>
      </c>
      <c r="G601" s="191"/>
      <c r="H601" s="191"/>
      <c r="I601" s="194"/>
      <c r="J601" s="205">
        <f>BK601</f>
        <v>0</v>
      </c>
      <c r="K601" s="191"/>
      <c r="L601" s="196"/>
      <c r="M601" s="197"/>
      <c r="N601" s="198"/>
      <c r="O601" s="198"/>
      <c r="P601" s="199">
        <f>SUM(P602:P677)</f>
        <v>0</v>
      </c>
      <c r="Q601" s="198"/>
      <c r="R601" s="199">
        <f>SUM(R602:R677)</f>
        <v>0.50109764999999995</v>
      </c>
      <c r="S601" s="198"/>
      <c r="T601" s="200">
        <f>SUM(T602:T677)</f>
        <v>0.10400000000000001</v>
      </c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R601" s="201" t="s">
        <v>84</v>
      </c>
      <c r="AT601" s="202" t="s">
        <v>73</v>
      </c>
      <c r="AU601" s="202" t="s">
        <v>82</v>
      </c>
      <c r="AY601" s="201" t="s">
        <v>119</v>
      </c>
      <c r="BK601" s="203">
        <f>SUM(BK602:BK677)</f>
        <v>0</v>
      </c>
    </row>
    <row r="602" s="2" customFormat="1" ht="44.25" customHeight="1">
      <c r="A602" s="40"/>
      <c r="B602" s="41"/>
      <c r="C602" s="206" t="s">
        <v>747</v>
      </c>
      <c r="D602" s="206" t="s">
        <v>122</v>
      </c>
      <c r="E602" s="207" t="s">
        <v>748</v>
      </c>
      <c r="F602" s="208" t="s">
        <v>749</v>
      </c>
      <c r="G602" s="209" t="s">
        <v>176</v>
      </c>
      <c r="H602" s="210">
        <v>5.375</v>
      </c>
      <c r="I602" s="211"/>
      <c r="J602" s="212">
        <f>ROUND(I602*H602,2)</f>
        <v>0</v>
      </c>
      <c r="K602" s="208" t="s">
        <v>371</v>
      </c>
      <c r="L602" s="46"/>
      <c r="M602" s="213" t="s">
        <v>19</v>
      </c>
      <c r="N602" s="214" t="s">
        <v>45</v>
      </c>
      <c r="O602" s="86"/>
      <c r="P602" s="215">
        <f>O602*H602</f>
        <v>0</v>
      </c>
      <c r="Q602" s="215">
        <v>5.0000000000000002E-05</v>
      </c>
      <c r="R602" s="215">
        <f>Q602*H602</f>
        <v>0.00026875</v>
      </c>
      <c r="S602" s="215">
        <v>0</v>
      </c>
      <c r="T602" s="216">
        <f>S602*H602</f>
        <v>0</v>
      </c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R602" s="217" t="s">
        <v>307</v>
      </c>
      <c r="AT602" s="217" t="s">
        <v>122</v>
      </c>
      <c r="AU602" s="217" t="s">
        <v>84</v>
      </c>
      <c r="AY602" s="19" t="s">
        <v>119</v>
      </c>
      <c r="BE602" s="218">
        <f>IF(N602="základní",J602,0)</f>
        <v>0</v>
      </c>
      <c r="BF602" s="218">
        <f>IF(N602="snížená",J602,0)</f>
        <v>0</v>
      </c>
      <c r="BG602" s="218">
        <f>IF(N602="zákl. přenesená",J602,0)</f>
        <v>0</v>
      </c>
      <c r="BH602" s="218">
        <f>IF(N602="sníž. přenesená",J602,0)</f>
        <v>0</v>
      </c>
      <c r="BI602" s="218">
        <f>IF(N602="nulová",J602,0)</f>
        <v>0</v>
      </c>
      <c r="BJ602" s="19" t="s">
        <v>82</v>
      </c>
      <c r="BK602" s="218">
        <f>ROUND(I602*H602,2)</f>
        <v>0</v>
      </c>
      <c r="BL602" s="19" t="s">
        <v>307</v>
      </c>
      <c r="BM602" s="217" t="s">
        <v>750</v>
      </c>
    </row>
    <row r="603" s="13" customFormat="1">
      <c r="A603" s="13"/>
      <c r="B603" s="219"/>
      <c r="C603" s="220"/>
      <c r="D603" s="221" t="s">
        <v>128</v>
      </c>
      <c r="E603" s="222" t="s">
        <v>19</v>
      </c>
      <c r="F603" s="223" t="s">
        <v>751</v>
      </c>
      <c r="G603" s="220"/>
      <c r="H603" s="222" t="s">
        <v>19</v>
      </c>
      <c r="I603" s="224"/>
      <c r="J603" s="220"/>
      <c r="K603" s="220"/>
      <c r="L603" s="225"/>
      <c r="M603" s="226"/>
      <c r="N603" s="227"/>
      <c r="O603" s="227"/>
      <c r="P603" s="227"/>
      <c r="Q603" s="227"/>
      <c r="R603" s="227"/>
      <c r="S603" s="227"/>
      <c r="T603" s="228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29" t="s">
        <v>128</v>
      </c>
      <c r="AU603" s="229" t="s">
        <v>84</v>
      </c>
      <c r="AV603" s="13" t="s">
        <v>82</v>
      </c>
      <c r="AW603" s="13" t="s">
        <v>35</v>
      </c>
      <c r="AX603" s="13" t="s">
        <v>74</v>
      </c>
      <c r="AY603" s="229" t="s">
        <v>119</v>
      </c>
    </row>
    <row r="604" s="14" customFormat="1">
      <c r="A604" s="14"/>
      <c r="B604" s="230"/>
      <c r="C604" s="231"/>
      <c r="D604" s="221" t="s">
        <v>128</v>
      </c>
      <c r="E604" s="232" t="s">
        <v>19</v>
      </c>
      <c r="F604" s="233" t="s">
        <v>752</v>
      </c>
      <c r="G604" s="231"/>
      <c r="H604" s="234">
        <v>5.375</v>
      </c>
      <c r="I604" s="235"/>
      <c r="J604" s="231"/>
      <c r="K604" s="231"/>
      <c r="L604" s="236"/>
      <c r="M604" s="237"/>
      <c r="N604" s="238"/>
      <c r="O604" s="238"/>
      <c r="P604" s="238"/>
      <c r="Q604" s="238"/>
      <c r="R604" s="238"/>
      <c r="S604" s="238"/>
      <c r="T604" s="239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0" t="s">
        <v>128</v>
      </c>
      <c r="AU604" s="240" t="s">
        <v>84</v>
      </c>
      <c r="AV604" s="14" t="s">
        <v>84</v>
      </c>
      <c r="AW604" s="14" t="s">
        <v>35</v>
      </c>
      <c r="AX604" s="14" t="s">
        <v>82</v>
      </c>
      <c r="AY604" s="240" t="s">
        <v>119</v>
      </c>
    </row>
    <row r="605" s="2" customFormat="1" ht="16.5" customHeight="1">
      <c r="A605" s="40"/>
      <c r="B605" s="41"/>
      <c r="C605" s="273" t="s">
        <v>753</v>
      </c>
      <c r="D605" s="273" t="s">
        <v>308</v>
      </c>
      <c r="E605" s="274" t="s">
        <v>754</v>
      </c>
      <c r="F605" s="275" t="s">
        <v>755</v>
      </c>
      <c r="G605" s="276" t="s">
        <v>168</v>
      </c>
      <c r="H605" s="277">
        <v>9.3000000000000007</v>
      </c>
      <c r="I605" s="278"/>
      <c r="J605" s="279">
        <f>ROUND(I605*H605,2)</f>
        <v>0</v>
      </c>
      <c r="K605" s="275" t="s">
        <v>371</v>
      </c>
      <c r="L605" s="280"/>
      <c r="M605" s="281" t="s">
        <v>19</v>
      </c>
      <c r="N605" s="282" t="s">
        <v>45</v>
      </c>
      <c r="O605" s="86"/>
      <c r="P605" s="215">
        <f>O605*H605</f>
        <v>0</v>
      </c>
      <c r="Q605" s="215">
        <v>0.001</v>
      </c>
      <c r="R605" s="215">
        <f>Q605*H605</f>
        <v>0.009300000000000001</v>
      </c>
      <c r="S605" s="215">
        <v>0</v>
      </c>
      <c r="T605" s="216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17" t="s">
        <v>372</v>
      </c>
      <c r="AT605" s="217" t="s">
        <v>308</v>
      </c>
      <c r="AU605" s="217" t="s">
        <v>84</v>
      </c>
      <c r="AY605" s="19" t="s">
        <v>119</v>
      </c>
      <c r="BE605" s="218">
        <f>IF(N605="základní",J605,0)</f>
        <v>0</v>
      </c>
      <c r="BF605" s="218">
        <f>IF(N605="snížená",J605,0)</f>
        <v>0</v>
      </c>
      <c r="BG605" s="218">
        <f>IF(N605="zákl. přenesená",J605,0)</f>
        <v>0</v>
      </c>
      <c r="BH605" s="218">
        <f>IF(N605="sníž. přenesená",J605,0)</f>
        <v>0</v>
      </c>
      <c r="BI605" s="218">
        <f>IF(N605="nulová",J605,0)</f>
        <v>0</v>
      </c>
      <c r="BJ605" s="19" t="s">
        <v>82</v>
      </c>
      <c r="BK605" s="218">
        <f>ROUND(I605*H605,2)</f>
        <v>0</v>
      </c>
      <c r="BL605" s="19" t="s">
        <v>307</v>
      </c>
      <c r="BM605" s="217" t="s">
        <v>756</v>
      </c>
    </row>
    <row r="606" s="2" customFormat="1">
      <c r="A606" s="40"/>
      <c r="B606" s="41"/>
      <c r="C606" s="42"/>
      <c r="D606" s="221" t="s">
        <v>162</v>
      </c>
      <c r="E606" s="42"/>
      <c r="F606" s="241" t="s">
        <v>757</v>
      </c>
      <c r="G606" s="42"/>
      <c r="H606" s="42"/>
      <c r="I606" s="242"/>
      <c r="J606" s="42"/>
      <c r="K606" s="42"/>
      <c r="L606" s="46"/>
      <c r="M606" s="243"/>
      <c r="N606" s="244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162</v>
      </c>
      <c r="AU606" s="19" t="s">
        <v>84</v>
      </c>
    </row>
    <row r="607" s="13" customFormat="1">
      <c r="A607" s="13"/>
      <c r="B607" s="219"/>
      <c r="C607" s="220"/>
      <c r="D607" s="221" t="s">
        <v>128</v>
      </c>
      <c r="E607" s="222" t="s">
        <v>19</v>
      </c>
      <c r="F607" s="223" t="s">
        <v>751</v>
      </c>
      <c r="G607" s="220"/>
      <c r="H607" s="222" t="s">
        <v>19</v>
      </c>
      <c r="I607" s="224"/>
      <c r="J607" s="220"/>
      <c r="K607" s="220"/>
      <c r="L607" s="225"/>
      <c r="M607" s="226"/>
      <c r="N607" s="227"/>
      <c r="O607" s="227"/>
      <c r="P607" s="227"/>
      <c r="Q607" s="227"/>
      <c r="R607" s="227"/>
      <c r="S607" s="227"/>
      <c r="T607" s="228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29" t="s">
        <v>128</v>
      </c>
      <c r="AU607" s="229" t="s">
        <v>84</v>
      </c>
      <c r="AV607" s="13" t="s">
        <v>82</v>
      </c>
      <c r="AW607" s="13" t="s">
        <v>35</v>
      </c>
      <c r="AX607" s="13" t="s">
        <v>74</v>
      </c>
      <c r="AY607" s="229" t="s">
        <v>119</v>
      </c>
    </row>
    <row r="608" s="14" customFormat="1">
      <c r="A608" s="14"/>
      <c r="B608" s="230"/>
      <c r="C608" s="231"/>
      <c r="D608" s="221" t="s">
        <v>128</v>
      </c>
      <c r="E608" s="232" t="s">
        <v>19</v>
      </c>
      <c r="F608" s="233" t="s">
        <v>758</v>
      </c>
      <c r="G608" s="231"/>
      <c r="H608" s="234">
        <v>9.3000000000000007</v>
      </c>
      <c r="I608" s="235"/>
      <c r="J608" s="231"/>
      <c r="K608" s="231"/>
      <c r="L608" s="236"/>
      <c r="M608" s="237"/>
      <c r="N608" s="238"/>
      <c r="O608" s="238"/>
      <c r="P608" s="238"/>
      <c r="Q608" s="238"/>
      <c r="R608" s="238"/>
      <c r="S608" s="238"/>
      <c r="T608" s="239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40" t="s">
        <v>128</v>
      </c>
      <c r="AU608" s="240" t="s">
        <v>84</v>
      </c>
      <c r="AV608" s="14" t="s">
        <v>84</v>
      </c>
      <c r="AW608" s="14" t="s">
        <v>35</v>
      </c>
      <c r="AX608" s="14" t="s">
        <v>82</v>
      </c>
      <c r="AY608" s="240" t="s">
        <v>119</v>
      </c>
    </row>
    <row r="609" s="2" customFormat="1" ht="33" customHeight="1">
      <c r="A609" s="40"/>
      <c r="B609" s="41"/>
      <c r="C609" s="206" t="s">
        <v>759</v>
      </c>
      <c r="D609" s="206" t="s">
        <v>122</v>
      </c>
      <c r="E609" s="207" t="s">
        <v>760</v>
      </c>
      <c r="F609" s="208" t="s">
        <v>761</v>
      </c>
      <c r="G609" s="209" t="s">
        <v>168</v>
      </c>
      <c r="H609" s="210">
        <v>4</v>
      </c>
      <c r="I609" s="211"/>
      <c r="J609" s="212">
        <f>ROUND(I609*H609,2)</f>
        <v>0</v>
      </c>
      <c r="K609" s="208" t="s">
        <v>209</v>
      </c>
      <c r="L609" s="46"/>
      <c r="M609" s="213" t="s">
        <v>19</v>
      </c>
      <c r="N609" s="214" t="s">
        <v>45</v>
      </c>
      <c r="O609" s="86"/>
      <c r="P609" s="215">
        <f>O609*H609</f>
        <v>0</v>
      </c>
      <c r="Q609" s="215">
        <v>0</v>
      </c>
      <c r="R609" s="215">
        <f>Q609*H609</f>
        <v>0</v>
      </c>
      <c r="S609" s="215">
        <v>0.016</v>
      </c>
      <c r="T609" s="216">
        <f>S609*H609</f>
        <v>0.064000000000000001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17" t="s">
        <v>307</v>
      </c>
      <c r="AT609" s="217" t="s">
        <v>122</v>
      </c>
      <c r="AU609" s="217" t="s">
        <v>84</v>
      </c>
      <c r="AY609" s="19" t="s">
        <v>119</v>
      </c>
      <c r="BE609" s="218">
        <f>IF(N609="základní",J609,0)</f>
        <v>0</v>
      </c>
      <c r="BF609" s="218">
        <f>IF(N609="snížená",J609,0)</f>
        <v>0</v>
      </c>
      <c r="BG609" s="218">
        <f>IF(N609="zákl. přenesená",J609,0)</f>
        <v>0</v>
      </c>
      <c r="BH609" s="218">
        <f>IF(N609="sníž. přenesená",J609,0)</f>
        <v>0</v>
      </c>
      <c r="BI609" s="218">
        <f>IF(N609="nulová",J609,0)</f>
        <v>0</v>
      </c>
      <c r="BJ609" s="19" t="s">
        <v>82</v>
      </c>
      <c r="BK609" s="218">
        <f>ROUND(I609*H609,2)</f>
        <v>0</v>
      </c>
      <c r="BL609" s="19" t="s">
        <v>307</v>
      </c>
      <c r="BM609" s="217" t="s">
        <v>762</v>
      </c>
    </row>
    <row r="610" s="2" customFormat="1">
      <c r="A610" s="40"/>
      <c r="B610" s="41"/>
      <c r="C610" s="42"/>
      <c r="D610" s="249" t="s">
        <v>211</v>
      </c>
      <c r="E610" s="42"/>
      <c r="F610" s="250" t="s">
        <v>763</v>
      </c>
      <c r="G610" s="42"/>
      <c r="H610" s="42"/>
      <c r="I610" s="242"/>
      <c r="J610" s="42"/>
      <c r="K610" s="42"/>
      <c r="L610" s="46"/>
      <c r="M610" s="243"/>
      <c r="N610" s="244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211</v>
      </c>
      <c r="AU610" s="19" t="s">
        <v>84</v>
      </c>
    </row>
    <row r="611" s="13" customFormat="1">
      <c r="A611" s="13"/>
      <c r="B611" s="219"/>
      <c r="C611" s="220"/>
      <c r="D611" s="221" t="s">
        <v>128</v>
      </c>
      <c r="E611" s="222" t="s">
        <v>19</v>
      </c>
      <c r="F611" s="223" t="s">
        <v>764</v>
      </c>
      <c r="G611" s="220"/>
      <c r="H611" s="222" t="s">
        <v>19</v>
      </c>
      <c r="I611" s="224"/>
      <c r="J611" s="220"/>
      <c r="K611" s="220"/>
      <c r="L611" s="225"/>
      <c r="M611" s="226"/>
      <c r="N611" s="227"/>
      <c r="O611" s="227"/>
      <c r="P611" s="227"/>
      <c r="Q611" s="227"/>
      <c r="R611" s="227"/>
      <c r="S611" s="227"/>
      <c r="T611" s="228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29" t="s">
        <v>128</v>
      </c>
      <c r="AU611" s="229" t="s">
        <v>84</v>
      </c>
      <c r="AV611" s="13" t="s">
        <v>82</v>
      </c>
      <c r="AW611" s="13" t="s">
        <v>35</v>
      </c>
      <c r="AX611" s="13" t="s">
        <v>74</v>
      </c>
      <c r="AY611" s="229" t="s">
        <v>119</v>
      </c>
    </row>
    <row r="612" s="14" customFormat="1">
      <c r="A612" s="14"/>
      <c r="B612" s="230"/>
      <c r="C612" s="231"/>
      <c r="D612" s="221" t="s">
        <v>128</v>
      </c>
      <c r="E612" s="232" t="s">
        <v>19</v>
      </c>
      <c r="F612" s="233" t="s">
        <v>765</v>
      </c>
      <c r="G612" s="231"/>
      <c r="H612" s="234">
        <v>4</v>
      </c>
      <c r="I612" s="235"/>
      <c r="J612" s="231"/>
      <c r="K612" s="231"/>
      <c r="L612" s="236"/>
      <c r="M612" s="237"/>
      <c r="N612" s="238"/>
      <c r="O612" s="238"/>
      <c r="P612" s="238"/>
      <c r="Q612" s="238"/>
      <c r="R612" s="238"/>
      <c r="S612" s="238"/>
      <c r="T612" s="239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40" t="s">
        <v>128</v>
      </c>
      <c r="AU612" s="240" t="s">
        <v>84</v>
      </c>
      <c r="AV612" s="14" t="s">
        <v>84</v>
      </c>
      <c r="AW612" s="14" t="s">
        <v>35</v>
      </c>
      <c r="AX612" s="14" t="s">
        <v>82</v>
      </c>
      <c r="AY612" s="240" t="s">
        <v>119</v>
      </c>
    </row>
    <row r="613" s="2" customFormat="1" ht="33" customHeight="1">
      <c r="A613" s="40"/>
      <c r="B613" s="41"/>
      <c r="C613" s="206" t="s">
        <v>766</v>
      </c>
      <c r="D613" s="206" t="s">
        <v>122</v>
      </c>
      <c r="E613" s="207" t="s">
        <v>767</v>
      </c>
      <c r="F613" s="208" t="s">
        <v>768</v>
      </c>
      <c r="G613" s="209" t="s">
        <v>168</v>
      </c>
      <c r="H613" s="210">
        <v>2.5</v>
      </c>
      <c r="I613" s="211"/>
      <c r="J613" s="212">
        <f>ROUND(I613*H613,2)</f>
        <v>0</v>
      </c>
      <c r="K613" s="208" t="s">
        <v>209</v>
      </c>
      <c r="L613" s="46"/>
      <c r="M613" s="213" t="s">
        <v>19</v>
      </c>
      <c r="N613" s="214" t="s">
        <v>45</v>
      </c>
      <c r="O613" s="86"/>
      <c r="P613" s="215">
        <f>O613*H613</f>
        <v>0</v>
      </c>
      <c r="Q613" s="215">
        <v>0</v>
      </c>
      <c r="R613" s="215">
        <f>Q613*H613</f>
        <v>0</v>
      </c>
      <c r="S613" s="215">
        <v>0.016</v>
      </c>
      <c r="T613" s="216">
        <f>S613*H613</f>
        <v>0.040000000000000001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17" t="s">
        <v>307</v>
      </c>
      <c r="AT613" s="217" t="s">
        <v>122</v>
      </c>
      <c r="AU613" s="217" t="s">
        <v>84</v>
      </c>
      <c r="AY613" s="19" t="s">
        <v>119</v>
      </c>
      <c r="BE613" s="218">
        <f>IF(N613="základní",J613,0)</f>
        <v>0</v>
      </c>
      <c r="BF613" s="218">
        <f>IF(N613="snížená",J613,0)</f>
        <v>0</v>
      </c>
      <c r="BG613" s="218">
        <f>IF(N613="zákl. přenesená",J613,0)</f>
        <v>0</v>
      </c>
      <c r="BH613" s="218">
        <f>IF(N613="sníž. přenesená",J613,0)</f>
        <v>0</v>
      </c>
      <c r="BI613" s="218">
        <f>IF(N613="nulová",J613,0)</f>
        <v>0</v>
      </c>
      <c r="BJ613" s="19" t="s">
        <v>82</v>
      </c>
      <c r="BK613" s="218">
        <f>ROUND(I613*H613,2)</f>
        <v>0</v>
      </c>
      <c r="BL613" s="19" t="s">
        <v>307</v>
      </c>
      <c r="BM613" s="217" t="s">
        <v>769</v>
      </c>
    </row>
    <row r="614" s="2" customFormat="1">
      <c r="A614" s="40"/>
      <c r="B614" s="41"/>
      <c r="C614" s="42"/>
      <c r="D614" s="249" t="s">
        <v>211</v>
      </c>
      <c r="E614" s="42"/>
      <c r="F614" s="250" t="s">
        <v>770</v>
      </c>
      <c r="G614" s="42"/>
      <c r="H614" s="42"/>
      <c r="I614" s="242"/>
      <c r="J614" s="42"/>
      <c r="K614" s="42"/>
      <c r="L614" s="46"/>
      <c r="M614" s="243"/>
      <c r="N614" s="244"/>
      <c r="O614" s="86"/>
      <c r="P614" s="86"/>
      <c r="Q614" s="86"/>
      <c r="R614" s="86"/>
      <c r="S614" s="86"/>
      <c r="T614" s="87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T614" s="19" t="s">
        <v>211</v>
      </c>
      <c r="AU614" s="19" t="s">
        <v>84</v>
      </c>
    </row>
    <row r="615" s="13" customFormat="1">
      <c r="A615" s="13"/>
      <c r="B615" s="219"/>
      <c r="C615" s="220"/>
      <c r="D615" s="221" t="s">
        <v>128</v>
      </c>
      <c r="E615" s="222" t="s">
        <v>19</v>
      </c>
      <c r="F615" s="223" t="s">
        <v>771</v>
      </c>
      <c r="G615" s="220"/>
      <c r="H615" s="222" t="s">
        <v>19</v>
      </c>
      <c r="I615" s="224"/>
      <c r="J615" s="220"/>
      <c r="K615" s="220"/>
      <c r="L615" s="225"/>
      <c r="M615" s="226"/>
      <c r="N615" s="227"/>
      <c r="O615" s="227"/>
      <c r="P615" s="227"/>
      <c r="Q615" s="227"/>
      <c r="R615" s="227"/>
      <c r="S615" s="227"/>
      <c r="T615" s="228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29" t="s">
        <v>128</v>
      </c>
      <c r="AU615" s="229" t="s">
        <v>84</v>
      </c>
      <c r="AV615" s="13" t="s">
        <v>82</v>
      </c>
      <c r="AW615" s="13" t="s">
        <v>35</v>
      </c>
      <c r="AX615" s="13" t="s">
        <v>74</v>
      </c>
      <c r="AY615" s="229" t="s">
        <v>119</v>
      </c>
    </row>
    <row r="616" s="14" customFormat="1">
      <c r="A616" s="14"/>
      <c r="B616" s="230"/>
      <c r="C616" s="231"/>
      <c r="D616" s="221" t="s">
        <v>128</v>
      </c>
      <c r="E616" s="232" t="s">
        <v>19</v>
      </c>
      <c r="F616" s="233" t="s">
        <v>772</v>
      </c>
      <c r="G616" s="231"/>
      <c r="H616" s="234">
        <v>2.5</v>
      </c>
      <c r="I616" s="235"/>
      <c r="J616" s="231"/>
      <c r="K616" s="231"/>
      <c r="L616" s="236"/>
      <c r="M616" s="237"/>
      <c r="N616" s="238"/>
      <c r="O616" s="238"/>
      <c r="P616" s="238"/>
      <c r="Q616" s="238"/>
      <c r="R616" s="238"/>
      <c r="S616" s="238"/>
      <c r="T616" s="239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0" t="s">
        <v>128</v>
      </c>
      <c r="AU616" s="240" t="s">
        <v>84</v>
      </c>
      <c r="AV616" s="14" t="s">
        <v>84</v>
      </c>
      <c r="AW616" s="14" t="s">
        <v>35</v>
      </c>
      <c r="AX616" s="14" t="s">
        <v>82</v>
      </c>
      <c r="AY616" s="240" t="s">
        <v>119</v>
      </c>
    </row>
    <row r="617" s="2" customFormat="1" ht="24.15" customHeight="1">
      <c r="A617" s="40"/>
      <c r="B617" s="41"/>
      <c r="C617" s="206" t="s">
        <v>773</v>
      </c>
      <c r="D617" s="206" t="s">
        <v>122</v>
      </c>
      <c r="E617" s="207" t="s">
        <v>774</v>
      </c>
      <c r="F617" s="208" t="s">
        <v>775</v>
      </c>
      <c r="G617" s="209" t="s">
        <v>168</v>
      </c>
      <c r="H617" s="210">
        <v>32.07</v>
      </c>
      <c r="I617" s="211"/>
      <c r="J617" s="212">
        <f>ROUND(I617*H617,2)</f>
        <v>0</v>
      </c>
      <c r="K617" s="208" t="s">
        <v>209</v>
      </c>
      <c r="L617" s="46"/>
      <c r="M617" s="213" t="s">
        <v>19</v>
      </c>
      <c r="N617" s="214" t="s">
        <v>45</v>
      </c>
      <c r="O617" s="86"/>
      <c r="P617" s="215">
        <f>O617*H617</f>
        <v>0</v>
      </c>
      <c r="Q617" s="215">
        <v>0.00017000000000000001</v>
      </c>
      <c r="R617" s="215">
        <f>Q617*H617</f>
        <v>0.0054519000000000008</v>
      </c>
      <c r="S617" s="215">
        <v>0</v>
      </c>
      <c r="T617" s="216">
        <f>S617*H617</f>
        <v>0</v>
      </c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17" t="s">
        <v>307</v>
      </c>
      <c r="AT617" s="217" t="s">
        <v>122</v>
      </c>
      <c r="AU617" s="217" t="s">
        <v>84</v>
      </c>
      <c r="AY617" s="19" t="s">
        <v>119</v>
      </c>
      <c r="BE617" s="218">
        <f>IF(N617="základní",J617,0)</f>
        <v>0</v>
      </c>
      <c r="BF617" s="218">
        <f>IF(N617="snížená",J617,0)</f>
        <v>0</v>
      </c>
      <c r="BG617" s="218">
        <f>IF(N617="zákl. přenesená",J617,0)</f>
        <v>0</v>
      </c>
      <c r="BH617" s="218">
        <f>IF(N617="sníž. přenesená",J617,0)</f>
        <v>0</v>
      </c>
      <c r="BI617" s="218">
        <f>IF(N617="nulová",J617,0)</f>
        <v>0</v>
      </c>
      <c r="BJ617" s="19" t="s">
        <v>82</v>
      </c>
      <c r="BK617" s="218">
        <f>ROUND(I617*H617,2)</f>
        <v>0</v>
      </c>
      <c r="BL617" s="19" t="s">
        <v>307</v>
      </c>
      <c r="BM617" s="217" t="s">
        <v>776</v>
      </c>
    </row>
    <row r="618" s="2" customFormat="1">
      <c r="A618" s="40"/>
      <c r="B618" s="41"/>
      <c r="C618" s="42"/>
      <c r="D618" s="249" t="s">
        <v>211</v>
      </c>
      <c r="E618" s="42"/>
      <c r="F618" s="250" t="s">
        <v>777</v>
      </c>
      <c r="G618" s="42"/>
      <c r="H618" s="42"/>
      <c r="I618" s="242"/>
      <c r="J618" s="42"/>
      <c r="K618" s="42"/>
      <c r="L618" s="46"/>
      <c r="M618" s="243"/>
      <c r="N618" s="244"/>
      <c r="O618" s="86"/>
      <c r="P618" s="86"/>
      <c r="Q618" s="86"/>
      <c r="R618" s="86"/>
      <c r="S618" s="86"/>
      <c r="T618" s="87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19" t="s">
        <v>211</v>
      </c>
      <c r="AU618" s="19" t="s">
        <v>84</v>
      </c>
    </row>
    <row r="619" s="2" customFormat="1">
      <c r="A619" s="40"/>
      <c r="B619" s="41"/>
      <c r="C619" s="42"/>
      <c r="D619" s="221" t="s">
        <v>162</v>
      </c>
      <c r="E619" s="42"/>
      <c r="F619" s="241" t="s">
        <v>778</v>
      </c>
      <c r="G619" s="42"/>
      <c r="H619" s="42"/>
      <c r="I619" s="242"/>
      <c r="J619" s="42"/>
      <c r="K619" s="42"/>
      <c r="L619" s="46"/>
      <c r="M619" s="243"/>
      <c r="N619" s="244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162</v>
      </c>
      <c r="AU619" s="19" t="s">
        <v>84</v>
      </c>
    </row>
    <row r="620" s="13" customFormat="1">
      <c r="A620" s="13"/>
      <c r="B620" s="219"/>
      <c r="C620" s="220"/>
      <c r="D620" s="221" t="s">
        <v>128</v>
      </c>
      <c r="E620" s="222" t="s">
        <v>19</v>
      </c>
      <c r="F620" s="223" t="s">
        <v>394</v>
      </c>
      <c r="G620" s="220"/>
      <c r="H620" s="222" t="s">
        <v>19</v>
      </c>
      <c r="I620" s="224"/>
      <c r="J620" s="220"/>
      <c r="K620" s="220"/>
      <c r="L620" s="225"/>
      <c r="M620" s="226"/>
      <c r="N620" s="227"/>
      <c r="O620" s="227"/>
      <c r="P620" s="227"/>
      <c r="Q620" s="227"/>
      <c r="R620" s="227"/>
      <c r="S620" s="227"/>
      <c r="T620" s="228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29" t="s">
        <v>128</v>
      </c>
      <c r="AU620" s="229" t="s">
        <v>84</v>
      </c>
      <c r="AV620" s="13" t="s">
        <v>82</v>
      </c>
      <c r="AW620" s="13" t="s">
        <v>35</v>
      </c>
      <c r="AX620" s="13" t="s">
        <v>74</v>
      </c>
      <c r="AY620" s="229" t="s">
        <v>119</v>
      </c>
    </row>
    <row r="621" s="14" customFormat="1">
      <c r="A621" s="14"/>
      <c r="B621" s="230"/>
      <c r="C621" s="231"/>
      <c r="D621" s="221" t="s">
        <v>128</v>
      </c>
      <c r="E621" s="232" t="s">
        <v>19</v>
      </c>
      <c r="F621" s="233" t="s">
        <v>779</v>
      </c>
      <c r="G621" s="231"/>
      <c r="H621" s="234">
        <v>3.8999999999999999</v>
      </c>
      <c r="I621" s="235"/>
      <c r="J621" s="231"/>
      <c r="K621" s="231"/>
      <c r="L621" s="236"/>
      <c r="M621" s="237"/>
      <c r="N621" s="238"/>
      <c r="O621" s="238"/>
      <c r="P621" s="238"/>
      <c r="Q621" s="238"/>
      <c r="R621" s="238"/>
      <c r="S621" s="238"/>
      <c r="T621" s="239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0" t="s">
        <v>128</v>
      </c>
      <c r="AU621" s="240" t="s">
        <v>84</v>
      </c>
      <c r="AV621" s="14" t="s">
        <v>84</v>
      </c>
      <c r="AW621" s="14" t="s">
        <v>35</v>
      </c>
      <c r="AX621" s="14" t="s">
        <v>74</v>
      </c>
      <c r="AY621" s="240" t="s">
        <v>119</v>
      </c>
    </row>
    <row r="622" s="14" customFormat="1">
      <c r="A622" s="14"/>
      <c r="B622" s="230"/>
      <c r="C622" s="231"/>
      <c r="D622" s="221" t="s">
        <v>128</v>
      </c>
      <c r="E622" s="232" t="s">
        <v>19</v>
      </c>
      <c r="F622" s="233" t="s">
        <v>780</v>
      </c>
      <c r="G622" s="231"/>
      <c r="H622" s="234">
        <v>11.76</v>
      </c>
      <c r="I622" s="235"/>
      <c r="J622" s="231"/>
      <c r="K622" s="231"/>
      <c r="L622" s="236"/>
      <c r="M622" s="237"/>
      <c r="N622" s="238"/>
      <c r="O622" s="238"/>
      <c r="P622" s="238"/>
      <c r="Q622" s="238"/>
      <c r="R622" s="238"/>
      <c r="S622" s="238"/>
      <c r="T622" s="239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0" t="s">
        <v>128</v>
      </c>
      <c r="AU622" s="240" t="s">
        <v>84</v>
      </c>
      <c r="AV622" s="14" t="s">
        <v>84</v>
      </c>
      <c r="AW622" s="14" t="s">
        <v>35</v>
      </c>
      <c r="AX622" s="14" t="s">
        <v>74</v>
      </c>
      <c r="AY622" s="240" t="s">
        <v>119</v>
      </c>
    </row>
    <row r="623" s="14" customFormat="1">
      <c r="A623" s="14"/>
      <c r="B623" s="230"/>
      <c r="C623" s="231"/>
      <c r="D623" s="221" t="s">
        <v>128</v>
      </c>
      <c r="E623" s="232" t="s">
        <v>19</v>
      </c>
      <c r="F623" s="233" t="s">
        <v>781</v>
      </c>
      <c r="G623" s="231"/>
      <c r="H623" s="234">
        <v>11.76</v>
      </c>
      <c r="I623" s="235"/>
      <c r="J623" s="231"/>
      <c r="K623" s="231"/>
      <c r="L623" s="236"/>
      <c r="M623" s="237"/>
      <c r="N623" s="238"/>
      <c r="O623" s="238"/>
      <c r="P623" s="238"/>
      <c r="Q623" s="238"/>
      <c r="R623" s="238"/>
      <c r="S623" s="238"/>
      <c r="T623" s="239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40" t="s">
        <v>128</v>
      </c>
      <c r="AU623" s="240" t="s">
        <v>84</v>
      </c>
      <c r="AV623" s="14" t="s">
        <v>84</v>
      </c>
      <c r="AW623" s="14" t="s">
        <v>35</v>
      </c>
      <c r="AX623" s="14" t="s">
        <v>74</v>
      </c>
      <c r="AY623" s="240" t="s">
        <v>119</v>
      </c>
    </row>
    <row r="624" s="14" customFormat="1">
      <c r="A624" s="14"/>
      <c r="B624" s="230"/>
      <c r="C624" s="231"/>
      <c r="D624" s="221" t="s">
        <v>128</v>
      </c>
      <c r="E624" s="232" t="s">
        <v>19</v>
      </c>
      <c r="F624" s="233" t="s">
        <v>782</v>
      </c>
      <c r="G624" s="231"/>
      <c r="H624" s="234">
        <v>3.0499999999999998</v>
      </c>
      <c r="I624" s="235"/>
      <c r="J624" s="231"/>
      <c r="K624" s="231"/>
      <c r="L624" s="236"/>
      <c r="M624" s="237"/>
      <c r="N624" s="238"/>
      <c r="O624" s="238"/>
      <c r="P624" s="238"/>
      <c r="Q624" s="238"/>
      <c r="R624" s="238"/>
      <c r="S624" s="238"/>
      <c r="T624" s="239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0" t="s">
        <v>128</v>
      </c>
      <c r="AU624" s="240" t="s">
        <v>84</v>
      </c>
      <c r="AV624" s="14" t="s">
        <v>84</v>
      </c>
      <c r="AW624" s="14" t="s">
        <v>35</v>
      </c>
      <c r="AX624" s="14" t="s">
        <v>74</v>
      </c>
      <c r="AY624" s="240" t="s">
        <v>119</v>
      </c>
    </row>
    <row r="625" s="14" customFormat="1">
      <c r="A625" s="14"/>
      <c r="B625" s="230"/>
      <c r="C625" s="231"/>
      <c r="D625" s="221" t="s">
        <v>128</v>
      </c>
      <c r="E625" s="232" t="s">
        <v>19</v>
      </c>
      <c r="F625" s="233" t="s">
        <v>783</v>
      </c>
      <c r="G625" s="231"/>
      <c r="H625" s="234">
        <v>1.6000000000000001</v>
      </c>
      <c r="I625" s="235"/>
      <c r="J625" s="231"/>
      <c r="K625" s="231"/>
      <c r="L625" s="236"/>
      <c r="M625" s="237"/>
      <c r="N625" s="238"/>
      <c r="O625" s="238"/>
      <c r="P625" s="238"/>
      <c r="Q625" s="238"/>
      <c r="R625" s="238"/>
      <c r="S625" s="238"/>
      <c r="T625" s="239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40" t="s">
        <v>128</v>
      </c>
      <c r="AU625" s="240" t="s">
        <v>84</v>
      </c>
      <c r="AV625" s="14" t="s">
        <v>84</v>
      </c>
      <c r="AW625" s="14" t="s">
        <v>35</v>
      </c>
      <c r="AX625" s="14" t="s">
        <v>74</v>
      </c>
      <c r="AY625" s="240" t="s">
        <v>119</v>
      </c>
    </row>
    <row r="626" s="15" customFormat="1">
      <c r="A626" s="15"/>
      <c r="B626" s="251"/>
      <c r="C626" s="252"/>
      <c r="D626" s="221" t="s">
        <v>128</v>
      </c>
      <c r="E626" s="253" t="s">
        <v>19</v>
      </c>
      <c r="F626" s="254" t="s">
        <v>220</v>
      </c>
      <c r="G626" s="252"/>
      <c r="H626" s="255">
        <v>32.07</v>
      </c>
      <c r="I626" s="256"/>
      <c r="J626" s="252"/>
      <c r="K626" s="252"/>
      <c r="L626" s="257"/>
      <c r="M626" s="258"/>
      <c r="N626" s="259"/>
      <c r="O626" s="259"/>
      <c r="P626" s="259"/>
      <c r="Q626" s="259"/>
      <c r="R626" s="259"/>
      <c r="S626" s="259"/>
      <c r="T626" s="260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61" t="s">
        <v>128</v>
      </c>
      <c r="AU626" s="261" t="s">
        <v>84</v>
      </c>
      <c r="AV626" s="15" t="s">
        <v>150</v>
      </c>
      <c r="AW626" s="15" t="s">
        <v>35</v>
      </c>
      <c r="AX626" s="15" t="s">
        <v>82</v>
      </c>
      <c r="AY626" s="261" t="s">
        <v>119</v>
      </c>
    </row>
    <row r="627" s="2" customFormat="1" ht="24.15" customHeight="1">
      <c r="A627" s="40"/>
      <c r="B627" s="41"/>
      <c r="C627" s="273" t="s">
        <v>784</v>
      </c>
      <c r="D627" s="273" t="s">
        <v>308</v>
      </c>
      <c r="E627" s="274" t="s">
        <v>785</v>
      </c>
      <c r="F627" s="275" t="s">
        <v>786</v>
      </c>
      <c r="G627" s="276" t="s">
        <v>787</v>
      </c>
      <c r="H627" s="277">
        <v>170</v>
      </c>
      <c r="I627" s="278"/>
      <c r="J627" s="279">
        <f>ROUND(I627*H627,2)</f>
        <v>0</v>
      </c>
      <c r="K627" s="275" t="s">
        <v>371</v>
      </c>
      <c r="L627" s="280"/>
      <c r="M627" s="281" t="s">
        <v>19</v>
      </c>
      <c r="N627" s="282" t="s">
        <v>45</v>
      </c>
      <c r="O627" s="86"/>
      <c r="P627" s="215">
        <f>O627*H627</f>
        <v>0</v>
      </c>
      <c r="Q627" s="215">
        <v>0</v>
      </c>
      <c r="R627" s="215">
        <f>Q627*H627</f>
        <v>0</v>
      </c>
      <c r="S627" s="215">
        <v>0</v>
      </c>
      <c r="T627" s="216">
        <f>S627*H627</f>
        <v>0</v>
      </c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R627" s="217" t="s">
        <v>372</v>
      </c>
      <c r="AT627" s="217" t="s">
        <v>308</v>
      </c>
      <c r="AU627" s="217" t="s">
        <v>84</v>
      </c>
      <c r="AY627" s="19" t="s">
        <v>119</v>
      </c>
      <c r="BE627" s="218">
        <f>IF(N627="základní",J627,0)</f>
        <v>0</v>
      </c>
      <c r="BF627" s="218">
        <f>IF(N627="snížená",J627,0)</f>
        <v>0</v>
      </c>
      <c r="BG627" s="218">
        <f>IF(N627="zákl. přenesená",J627,0)</f>
        <v>0</v>
      </c>
      <c r="BH627" s="218">
        <f>IF(N627="sníž. přenesená",J627,0)</f>
        <v>0</v>
      </c>
      <c r="BI627" s="218">
        <f>IF(N627="nulová",J627,0)</f>
        <v>0</v>
      </c>
      <c r="BJ627" s="19" t="s">
        <v>82</v>
      </c>
      <c r="BK627" s="218">
        <f>ROUND(I627*H627,2)</f>
        <v>0</v>
      </c>
      <c r="BL627" s="19" t="s">
        <v>307</v>
      </c>
      <c r="BM627" s="217" t="s">
        <v>788</v>
      </c>
    </row>
    <row r="628" s="13" customFormat="1">
      <c r="A628" s="13"/>
      <c r="B628" s="219"/>
      <c r="C628" s="220"/>
      <c r="D628" s="221" t="s">
        <v>128</v>
      </c>
      <c r="E628" s="222" t="s">
        <v>19</v>
      </c>
      <c r="F628" s="223" t="s">
        <v>789</v>
      </c>
      <c r="G628" s="220"/>
      <c r="H628" s="222" t="s">
        <v>19</v>
      </c>
      <c r="I628" s="224"/>
      <c r="J628" s="220"/>
      <c r="K628" s="220"/>
      <c r="L628" s="225"/>
      <c r="M628" s="226"/>
      <c r="N628" s="227"/>
      <c r="O628" s="227"/>
      <c r="P628" s="227"/>
      <c r="Q628" s="227"/>
      <c r="R628" s="227"/>
      <c r="S628" s="227"/>
      <c r="T628" s="228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29" t="s">
        <v>128</v>
      </c>
      <c r="AU628" s="229" t="s">
        <v>84</v>
      </c>
      <c r="AV628" s="13" t="s">
        <v>82</v>
      </c>
      <c r="AW628" s="13" t="s">
        <v>35</v>
      </c>
      <c r="AX628" s="13" t="s">
        <v>74</v>
      </c>
      <c r="AY628" s="229" t="s">
        <v>119</v>
      </c>
    </row>
    <row r="629" s="13" customFormat="1">
      <c r="A629" s="13"/>
      <c r="B629" s="219"/>
      <c r="C629" s="220"/>
      <c r="D629" s="221" t="s">
        <v>128</v>
      </c>
      <c r="E629" s="222" t="s">
        <v>19</v>
      </c>
      <c r="F629" s="223" t="s">
        <v>394</v>
      </c>
      <c r="G629" s="220"/>
      <c r="H629" s="222" t="s">
        <v>19</v>
      </c>
      <c r="I629" s="224"/>
      <c r="J629" s="220"/>
      <c r="K629" s="220"/>
      <c r="L629" s="225"/>
      <c r="M629" s="226"/>
      <c r="N629" s="227"/>
      <c r="O629" s="227"/>
      <c r="P629" s="227"/>
      <c r="Q629" s="227"/>
      <c r="R629" s="227"/>
      <c r="S629" s="227"/>
      <c r="T629" s="228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29" t="s">
        <v>128</v>
      </c>
      <c r="AU629" s="229" t="s">
        <v>84</v>
      </c>
      <c r="AV629" s="13" t="s">
        <v>82</v>
      </c>
      <c r="AW629" s="13" t="s">
        <v>35</v>
      </c>
      <c r="AX629" s="13" t="s">
        <v>74</v>
      </c>
      <c r="AY629" s="229" t="s">
        <v>119</v>
      </c>
    </row>
    <row r="630" s="14" customFormat="1">
      <c r="A630" s="14"/>
      <c r="B630" s="230"/>
      <c r="C630" s="231"/>
      <c r="D630" s="221" t="s">
        <v>128</v>
      </c>
      <c r="E630" s="232" t="s">
        <v>19</v>
      </c>
      <c r="F630" s="233" t="s">
        <v>790</v>
      </c>
      <c r="G630" s="231"/>
      <c r="H630" s="234">
        <v>21.567</v>
      </c>
      <c r="I630" s="235"/>
      <c r="J630" s="231"/>
      <c r="K630" s="231"/>
      <c r="L630" s="236"/>
      <c r="M630" s="237"/>
      <c r="N630" s="238"/>
      <c r="O630" s="238"/>
      <c r="P630" s="238"/>
      <c r="Q630" s="238"/>
      <c r="R630" s="238"/>
      <c r="S630" s="238"/>
      <c r="T630" s="239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40" t="s">
        <v>128</v>
      </c>
      <c r="AU630" s="240" t="s">
        <v>84</v>
      </c>
      <c r="AV630" s="14" t="s">
        <v>84</v>
      </c>
      <c r="AW630" s="14" t="s">
        <v>35</v>
      </c>
      <c r="AX630" s="14" t="s">
        <v>74</v>
      </c>
      <c r="AY630" s="240" t="s">
        <v>119</v>
      </c>
    </row>
    <row r="631" s="14" customFormat="1">
      <c r="A631" s="14"/>
      <c r="B631" s="230"/>
      <c r="C631" s="231"/>
      <c r="D631" s="221" t="s">
        <v>128</v>
      </c>
      <c r="E631" s="232" t="s">
        <v>19</v>
      </c>
      <c r="F631" s="233" t="s">
        <v>791</v>
      </c>
      <c r="G631" s="231"/>
      <c r="H631" s="234">
        <v>54.683999999999998</v>
      </c>
      <c r="I631" s="235"/>
      <c r="J631" s="231"/>
      <c r="K631" s="231"/>
      <c r="L631" s="236"/>
      <c r="M631" s="237"/>
      <c r="N631" s="238"/>
      <c r="O631" s="238"/>
      <c r="P631" s="238"/>
      <c r="Q631" s="238"/>
      <c r="R631" s="238"/>
      <c r="S631" s="238"/>
      <c r="T631" s="239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40" t="s">
        <v>128</v>
      </c>
      <c r="AU631" s="240" t="s">
        <v>84</v>
      </c>
      <c r="AV631" s="14" t="s">
        <v>84</v>
      </c>
      <c r="AW631" s="14" t="s">
        <v>35</v>
      </c>
      <c r="AX631" s="14" t="s">
        <v>74</v>
      </c>
      <c r="AY631" s="240" t="s">
        <v>119</v>
      </c>
    </row>
    <row r="632" s="14" customFormat="1">
      <c r="A632" s="14"/>
      <c r="B632" s="230"/>
      <c r="C632" s="231"/>
      <c r="D632" s="221" t="s">
        <v>128</v>
      </c>
      <c r="E632" s="232" t="s">
        <v>19</v>
      </c>
      <c r="F632" s="233" t="s">
        <v>792</v>
      </c>
      <c r="G632" s="231"/>
      <c r="H632" s="234">
        <v>54.683999999999998</v>
      </c>
      <c r="I632" s="235"/>
      <c r="J632" s="231"/>
      <c r="K632" s="231"/>
      <c r="L632" s="236"/>
      <c r="M632" s="237"/>
      <c r="N632" s="238"/>
      <c r="O632" s="238"/>
      <c r="P632" s="238"/>
      <c r="Q632" s="238"/>
      <c r="R632" s="238"/>
      <c r="S632" s="238"/>
      <c r="T632" s="239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0" t="s">
        <v>128</v>
      </c>
      <c r="AU632" s="240" t="s">
        <v>84</v>
      </c>
      <c r="AV632" s="14" t="s">
        <v>84</v>
      </c>
      <c r="AW632" s="14" t="s">
        <v>35</v>
      </c>
      <c r="AX632" s="14" t="s">
        <v>74</v>
      </c>
      <c r="AY632" s="240" t="s">
        <v>119</v>
      </c>
    </row>
    <row r="633" s="14" customFormat="1">
      <c r="A633" s="14"/>
      <c r="B633" s="230"/>
      <c r="C633" s="231"/>
      <c r="D633" s="221" t="s">
        <v>128</v>
      </c>
      <c r="E633" s="232" t="s">
        <v>19</v>
      </c>
      <c r="F633" s="233" t="s">
        <v>793</v>
      </c>
      <c r="G633" s="231"/>
      <c r="H633" s="234">
        <v>16.867000000000001</v>
      </c>
      <c r="I633" s="235"/>
      <c r="J633" s="231"/>
      <c r="K633" s="231"/>
      <c r="L633" s="236"/>
      <c r="M633" s="237"/>
      <c r="N633" s="238"/>
      <c r="O633" s="238"/>
      <c r="P633" s="238"/>
      <c r="Q633" s="238"/>
      <c r="R633" s="238"/>
      <c r="S633" s="238"/>
      <c r="T633" s="239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40" t="s">
        <v>128</v>
      </c>
      <c r="AU633" s="240" t="s">
        <v>84</v>
      </c>
      <c r="AV633" s="14" t="s">
        <v>84</v>
      </c>
      <c r="AW633" s="14" t="s">
        <v>35</v>
      </c>
      <c r="AX633" s="14" t="s">
        <v>74</v>
      </c>
      <c r="AY633" s="240" t="s">
        <v>119</v>
      </c>
    </row>
    <row r="634" s="14" customFormat="1">
      <c r="A634" s="14"/>
      <c r="B634" s="230"/>
      <c r="C634" s="231"/>
      <c r="D634" s="221" t="s">
        <v>128</v>
      </c>
      <c r="E634" s="232" t="s">
        <v>19</v>
      </c>
      <c r="F634" s="233" t="s">
        <v>794</v>
      </c>
      <c r="G634" s="231"/>
      <c r="H634" s="234">
        <v>8.8480000000000008</v>
      </c>
      <c r="I634" s="235"/>
      <c r="J634" s="231"/>
      <c r="K634" s="231"/>
      <c r="L634" s="236"/>
      <c r="M634" s="237"/>
      <c r="N634" s="238"/>
      <c r="O634" s="238"/>
      <c r="P634" s="238"/>
      <c r="Q634" s="238"/>
      <c r="R634" s="238"/>
      <c r="S634" s="238"/>
      <c r="T634" s="239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0" t="s">
        <v>128</v>
      </c>
      <c r="AU634" s="240" t="s">
        <v>84</v>
      </c>
      <c r="AV634" s="14" t="s">
        <v>84</v>
      </c>
      <c r="AW634" s="14" t="s">
        <v>35</v>
      </c>
      <c r="AX634" s="14" t="s">
        <v>74</v>
      </c>
      <c r="AY634" s="240" t="s">
        <v>119</v>
      </c>
    </row>
    <row r="635" s="16" customFormat="1">
      <c r="A635" s="16"/>
      <c r="B635" s="262"/>
      <c r="C635" s="263"/>
      <c r="D635" s="221" t="s">
        <v>128</v>
      </c>
      <c r="E635" s="264" t="s">
        <v>19</v>
      </c>
      <c r="F635" s="265" t="s">
        <v>245</v>
      </c>
      <c r="G635" s="263"/>
      <c r="H635" s="266">
        <v>156.65000000000001</v>
      </c>
      <c r="I635" s="267"/>
      <c r="J635" s="263"/>
      <c r="K635" s="263"/>
      <c r="L635" s="268"/>
      <c r="M635" s="269"/>
      <c r="N635" s="270"/>
      <c r="O635" s="270"/>
      <c r="P635" s="270"/>
      <c r="Q635" s="270"/>
      <c r="R635" s="270"/>
      <c r="S635" s="270"/>
      <c r="T635" s="271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T635" s="272" t="s">
        <v>128</v>
      </c>
      <c r="AU635" s="272" t="s">
        <v>84</v>
      </c>
      <c r="AV635" s="16" t="s">
        <v>141</v>
      </c>
      <c r="AW635" s="16" t="s">
        <v>35</v>
      </c>
      <c r="AX635" s="16" t="s">
        <v>74</v>
      </c>
      <c r="AY635" s="272" t="s">
        <v>119</v>
      </c>
    </row>
    <row r="636" s="13" customFormat="1">
      <c r="A636" s="13"/>
      <c r="B636" s="219"/>
      <c r="C636" s="220"/>
      <c r="D636" s="221" t="s">
        <v>128</v>
      </c>
      <c r="E636" s="222" t="s">
        <v>19</v>
      </c>
      <c r="F636" s="223" t="s">
        <v>795</v>
      </c>
      <c r="G636" s="220"/>
      <c r="H636" s="222" t="s">
        <v>19</v>
      </c>
      <c r="I636" s="224"/>
      <c r="J636" s="220"/>
      <c r="K636" s="220"/>
      <c r="L636" s="225"/>
      <c r="M636" s="226"/>
      <c r="N636" s="227"/>
      <c r="O636" s="227"/>
      <c r="P636" s="227"/>
      <c r="Q636" s="227"/>
      <c r="R636" s="227"/>
      <c r="S636" s="227"/>
      <c r="T636" s="228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29" t="s">
        <v>128</v>
      </c>
      <c r="AU636" s="229" t="s">
        <v>84</v>
      </c>
      <c r="AV636" s="13" t="s">
        <v>82</v>
      </c>
      <c r="AW636" s="13" t="s">
        <v>35</v>
      </c>
      <c r="AX636" s="13" t="s">
        <v>74</v>
      </c>
      <c r="AY636" s="229" t="s">
        <v>119</v>
      </c>
    </row>
    <row r="637" s="14" customFormat="1">
      <c r="A637" s="14"/>
      <c r="B637" s="230"/>
      <c r="C637" s="231"/>
      <c r="D637" s="221" t="s">
        <v>128</v>
      </c>
      <c r="E637" s="232" t="s">
        <v>19</v>
      </c>
      <c r="F637" s="233" t="s">
        <v>796</v>
      </c>
      <c r="G637" s="231"/>
      <c r="H637" s="234">
        <v>0.64800000000000002</v>
      </c>
      <c r="I637" s="235"/>
      <c r="J637" s="231"/>
      <c r="K637" s="231"/>
      <c r="L637" s="236"/>
      <c r="M637" s="237"/>
      <c r="N637" s="238"/>
      <c r="O637" s="238"/>
      <c r="P637" s="238"/>
      <c r="Q637" s="238"/>
      <c r="R637" s="238"/>
      <c r="S637" s="238"/>
      <c r="T637" s="239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0" t="s">
        <v>128</v>
      </c>
      <c r="AU637" s="240" t="s">
        <v>84</v>
      </c>
      <c r="AV637" s="14" t="s">
        <v>84</v>
      </c>
      <c r="AW637" s="14" t="s">
        <v>35</v>
      </c>
      <c r="AX637" s="14" t="s">
        <v>74</v>
      </c>
      <c r="AY637" s="240" t="s">
        <v>119</v>
      </c>
    </row>
    <row r="638" s="14" customFormat="1">
      <c r="A638" s="14"/>
      <c r="B638" s="230"/>
      <c r="C638" s="231"/>
      <c r="D638" s="221" t="s">
        <v>128</v>
      </c>
      <c r="E638" s="232" t="s">
        <v>19</v>
      </c>
      <c r="F638" s="233" t="s">
        <v>797</v>
      </c>
      <c r="G638" s="231"/>
      <c r="H638" s="234">
        <v>4.9050000000000002</v>
      </c>
      <c r="I638" s="235"/>
      <c r="J638" s="231"/>
      <c r="K638" s="231"/>
      <c r="L638" s="236"/>
      <c r="M638" s="237"/>
      <c r="N638" s="238"/>
      <c r="O638" s="238"/>
      <c r="P638" s="238"/>
      <c r="Q638" s="238"/>
      <c r="R638" s="238"/>
      <c r="S638" s="238"/>
      <c r="T638" s="239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40" t="s">
        <v>128</v>
      </c>
      <c r="AU638" s="240" t="s">
        <v>84</v>
      </c>
      <c r="AV638" s="14" t="s">
        <v>84</v>
      </c>
      <c r="AW638" s="14" t="s">
        <v>35</v>
      </c>
      <c r="AX638" s="14" t="s">
        <v>74</v>
      </c>
      <c r="AY638" s="240" t="s">
        <v>119</v>
      </c>
    </row>
    <row r="639" s="14" customFormat="1">
      <c r="A639" s="14"/>
      <c r="B639" s="230"/>
      <c r="C639" s="231"/>
      <c r="D639" s="221" t="s">
        <v>128</v>
      </c>
      <c r="E639" s="232" t="s">
        <v>19</v>
      </c>
      <c r="F639" s="233" t="s">
        <v>798</v>
      </c>
      <c r="G639" s="231"/>
      <c r="H639" s="234">
        <v>4.9050000000000002</v>
      </c>
      <c r="I639" s="235"/>
      <c r="J639" s="231"/>
      <c r="K639" s="231"/>
      <c r="L639" s="236"/>
      <c r="M639" s="237"/>
      <c r="N639" s="238"/>
      <c r="O639" s="238"/>
      <c r="P639" s="238"/>
      <c r="Q639" s="238"/>
      <c r="R639" s="238"/>
      <c r="S639" s="238"/>
      <c r="T639" s="239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0" t="s">
        <v>128</v>
      </c>
      <c r="AU639" s="240" t="s">
        <v>84</v>
      </c>
      <c r="AV639" s="14" t="s">
        <v>84</v>
      </c>
      <c r="AW639" s="14" t="s">
        <v>35</v>
      </c>
      <c r="AX639" s="14" t="s">
        <v>74</v>
      </c>
      <c r="AY639" s="240" t="s">
        <v>119</v>
      </c>
    </row>
    <row r="640" s="14" customFormat="1">
      <c r="A640" s="14"/>
      <c r="B640" s="230"/>
      <c r="C640" s="231"/>
      <c r="D640" s="221" t="s">
        <v>128</v>
      </c>
      <c r="E640" s="232" t="s">
        <v>19</v>
      </c>
      <c r="F640" s="233" t="s">
        <v>799</v>
      </c>
      <c r="G640" s="231"/>
      <c r="H640" s="234">
        <v>1.397</v>
      </c>
      <c r="I640" s="235"/>
      <c r="J640" s="231"/>
      <c r="K640" s="231"/>
      <c r="L640" s="236"/>
      <c r="M640" s="237"/>
      <c r="N640" s="238"/>
      <c r="O640" s="238"/>
      <c r="P640" s="238"/>
      <c r="Q640" s="238"/>
      <c r="R640" s="238"/>
      <c r="S640" s="238"/>
      <c r="T640" s="239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0" t="s">
        <v>128</v>
      </c>
      <c r="AU640" s="240" t="s">
        <v>84</v>
      </c>
      <c r="AV640" s="14" t="s">
        <v>84</v>
      </c>
      <c r="AW640" s="14" t="s">
        <v>35</v>
      </c>
      <c r="AX640" s="14" t="s">
        <v>74</v>
      </c>
      <c r="AY640" s="240" t="s">
        <v>119</v>
      </c>
    </row>
    <row r="641" s="14" customFormat="1">
      <c r="A641" s="14"/>
      <c r="B641" s="230"/>
      <c r="C641" s="231"/>
      <c r="D641" s="221" t="s">
        <v>128</v>
      </c>
      <c r="E641" s="232" t="s">
        <v>19</v>
      </c>
      <c r="F641" s="233" t="s">
        <v>800</v>
      </c>
      <c r="G641" s="231"/>
      <c r="H641" s="234">
        <v>0.69799999999999995</v>
      </c>
      <c r="I641" s="235"/>
      <c r="J641" s="231"/>
      <c r="K641" s="231"/>
      <c r="L641" s="236"/>
      <c r="M641" s="237"/>
      <c r="N641" s="238"/>
      <c r="O641" s="238"/>
      <c r="P641" s="238"/>
      <c r="Q641" s="238"/>
      <c r="R641" s="238"/>
      <c r="S641" s="238"/>
      <c r="T641" s="239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0" t="s">
        <v>128</v>
      </c>
      <c r="AU641" s="240" t="s">
        <v>84</v>
      </c>
      <c r="AV641" s="14" t="s">
        <v>84</v>
      </c>
      <c r="AW641" s="14" t="s">
        <v>35</v>
      </c>
      <c r="AX641" s="14" t="s">
        <v>74</v>
      </c>
      <c r="AY641" s="240" t="s">
        <v>119</v>
      </c>
    </row>
    <row r="642" s="16" customFormat="1">
      <c r="A642" s="16"/>
      <c r="B642" s="262"/>
      <c r="C642" s="263"/>
      <c r="D642" s="221" t="s">
        <v>128</v>
      </c>
      <c r="E642" s="264" t="s">
        <v>19</v>
      </c>
      <c r="F642" s="265" t="s">
        <v>245</v>
      </c>
      <c r="G642" s="263"/>
      <c r="H642" s="266">
        <v>12.553000000000001</v>
      </c>
      <c r="I642" s="267"/>
      <c r="J642" s="263"/>
      <c r="K642" s="263"/>
      <c r="L642" s="268"/>
      <c r="M642" s="269"/>
      <c r="N642" s="270"/>
      <c r="O642" s="270"/>
      <c r="P642" s="270"/>
      <c r="Q642" s="270"/>
      <c r="R642" s="270"/>
      <c r="S642" s="270"/>
      <c r="T642" s="271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T642" s="272" t="s">
        <v>128</v>
      </c>
      <c r="AU642" s="272" t="s">
        <v>84</v>
      </c>
      <c r="AV642" s="16" t="s">
        <v>141</v>
      </c>
      <c r="AW642" s="16" t="s">
        <v>35</v>
      </c>
      <c r="AX642" s="16" t="s">
        <v>74</v>
      </c>
      <c r="AY642" s="272" t="s">
        <v>119</v>
      </c>
    </row>
    <row r="643" s="14" customFormat="1">
      <c r="A643" s="14"/>
      <c r="B643" s="230"/>
      <c r="C643" s="231"/>
      <c r="D643" s="221" t="s">
        <v>128</v>
      </c>
      <c r="E643" s="232" t="s">
        <v>19</v>
      </c>
      <c r="F643" s="233" t="s">
        <v>801</v>
      </c>
      <c r="G643" s="231"/>
      <c r="H643" s="234">
        <v>0.79700000000000004</v>
      </c>
      <c r="I643" s="235"/>
      <c r="J643" s="231"/>
      <c r="K643" s="231"/>
      <c r="L643" s="236"/>
      <c r="M643" s="237"/>
      <c r="N643" s="238"/>
      <c r="O643" s="238"/>
      <c r="P643" s="238"/>
      <c r="Q643" s="238"/>
      <c r="R643" s="238"/>
      <c r="S643" s="238"/>
      <c r="T643" s="239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0" t="s">
        <v>128</v>
      </c>
      <c r="AU643" s="240" t="s">
        <v>84</v>
      </c>
      <c r="AV643" s="14" t="s">
        <v>84</v>
      </c>
      <c r="AW643" s="14" t="s">
        <v>35</v>
      </c>
      <c r="AX643" s="14" t="s">
        <v>74</v>
      </c>
      <c r="AY643" s="240" t="s">
        <v>119</v>
      </c>
    </row>
    <row r="644" s="15" customFormat="1">
      <c r="A644" s="15"/>
      <c r="B644" s="251"/>
      <c r="C644" s="252"/>
      <c r="D644" s="221" t="s">
        <v>128</v>
      </c>
      <c r="E644" s="253" t="s">
        <v>19</v>
      </c>
      <c r="F644" s="254" t="s">
        <v>220</v>
      </c>
      <c r="G644" s="252"/>
      <c r="H644" s="255">
        <v>170</v>
      </c>
      <c r="I644" s="256"/>
      <c r="J644" s="252"/>
      <c r="K644" s="252"/>
      <c r="L644" s="257"/>
      <c r="M644" s="258"/>
      <c r="N644" s="259"/>
      <c r="O644" s="259"/>
      <c r="P644" s="259"/>
      <c r="Q644" s="259"/>
      <c r="R644" s="259"/>
      <c r="S644" s="259"/>
      <c r="T644" s="260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61" t="s">
        <v>128</v>
      </c>
      <c r="AU644" s="261" t="s">
        <v>84</v>
      </c>
      <c r="AV644" s="15" t="s">
        <v>150</v>
      </c>
      <c r="AW644" s="15" t="s">
        <v>35</v>
      </c>
      <c r="AX644" s="15" t="s">
        <v>82</v>
      </c>
      <c r="AY644" s="261" t="s">
        <v>119</v>
      </c>
    </row>
    <row r="645" s="2" customFormat="1" ht="24.15" customHeight="1">
      <c r="A645" s="40"/>
      <c r="B645" s="41"/>
      <c r="C645" s="273" t="s">
        <v>802</v>
      </c>
      <c r="D645" s="273" t="s">
        <v>308</v>
      </c>
      <c r="E645" s="274" t="s">
        <v>803</v>
      </c>
      <c r="F645" s="275" t="s">
        <v>804</v>
      </c>
      <c r="G645" s="276" t="s">
        <v>355</v>
      </c>
      <c r="H645" s="277">
        <v>0.050999999999999997</v>
      </c>
      <c r="I645" s="278"/>
      <c r="J645" s="279">
        <f>ROUND(I645*H645,2)</f>
        <v>0</v>
      </c>
      <c r="K645" s="275" t="s">
        <v>209</v>
      </c>
      <c r="L645" s="280"/>
      <c r="M645" s="281" t="s">
        <v>19</v>
      </c>
      <c r="N645" s="282" t="s">
        <v>45</v>
      </c>
      <c r="O645" s="86"/>
      <c r="P645" s="215">
        <f>O645*H645</f>
        <v>0</v>
      </c>
      <c r="Q645" s="215">
        <v>1</v>
      </c>
      <c r="R645" s="215">
        <f>Q645*H645</f>
        <v>0.050999999999999997</v>
      </c>
      <c r="S645" s="215">
        <v>0</v>
      </c>
      <c r="T645" s="216">
        <f>S645*H645</f>
        <v>0</v>
      </c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R645" s="217" t="s">
        <v>372</v>
      </c>
      <c r="AT645" s="217" t="s">
        <v>308</v>
      </c>
      <c r="AU645" s="217" t="s">
        <v>84</v>
      </c>
      <c r="AY645" s="19" t="s">
        <v>119</v>
      </c>
      <c r="BE645" s="218">
        <f>IF(N645="základní",J645,0)</f>
        <v>0</v>
      </c>
      <c r="BF645" s="218">
        <f>IF(N645="snížená",J645,0)</f>
        <v>0</v>
      </c>
      <c r="BG645" s="218">
        <f>IF(N645="zákl. přenesená",J645,0)</f>
        <v>0</v>
      </c>
      <c r="BH645" s="218">
        <f>IF(N645="sníž. přenesená",J645,0)</f>
        <v>0</v>
      </c>
      <c r="BI645" s="218">
        <f>IF(N645="nulová",J645,0)</f>
        <v>0</v>
      </c>
      <c r="BJ645" s="19" t="s">
        <v>82</v>
      </c>
      <c r="BK645" s="218">
        <f>ROUND(I645*H645,2)</f>
        <v>0</v>
      </c>
      <c r="BL645" s="19" t="s">
        <v>307</v>
      </c>
      <c r="BM645" s="217" t="s">
        <v>805</v>
      </c>
    </row>
    <row r="646" s="13" customFormat="1">
      <c r="A646" s="13"/>
      <c r="B646" s="219"/>
      <c r="C646" s="220"/>
      <c r="D646" s="221" t="s">
        <v>128</v>
      </c>
      <c r="E646" s="222" t="s">
        <v>19</v>
      </c>
      <c r="F646" s="223" t="s">
        <v>394</v>
      </c>
      <c r="G646" s="220"/>
      <c r="H646" s="222" t="s">
        <v>19</v>
      </c>
      <c r="I646" s="224"/>
      <c r="J646" s="220"/>
      <c r="K646" s="220"/>
      <c r="L646" s="225"/>
      <c r="M646" s="226"/>
      <c r="N646" s="227"/>
      <c r="O646" s="227"/>
      <c r="P646" s="227"/>
      <c r="Q646" s="227"/>
      <c r="R646" s="227"/>
      <c r="S646" s="227"/>
      <c r="T646" s="228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29" t="s">
        <v>128</v>
      </c>
      <c r="AU646" s="229" t="s">
        <v>84</v>
      </c>
      <c r="AV646" s="13" t="s">
        <v>82</v>
      </c>
      <c r="AW646" s="13" t="s">
        <v>35</v>
      </c>
      <c r="AX646" s="13" t="s">
        <v>74</v>
      </c>
      <c r="AY646" s="229" t="s">
        <v>119</v>
      </c>
    </row>
    <row r="647" s="14" customFormat="1">
      <c r="A647" s="14"/>
      <c r="B647" s="230"/>
      <c r="C647" s="231"/>
      <c r="D647" s="221" t="s">
        <v>128</v>
      </c>
      <c r="E647" s="232" t="s">
        <v>19</v>
      </c>
      <c r="F647" s="233" t="s">
        <v>806</v>
      </c>
      <c r="G647" s="231"/>
      <c r="H647" s="234">
        <v>0.023</v>
      </c>
      <c r="I647" s="235"/>
      <c r="J647" s="231"/>
      <c r="K647" s="231"/>
      <c r="L647" s="236"/>
      <c r="M647" s="237"/>
      <c r="N647" s="238"/>
      <c r="O647" s="238"/>
      <c r="P647" s="238"/>
      <c r="Q647" s="238"/>
      <c r="R647" s="238"/>
      <c r="S647" s="238"/>
      <c r="T647" s="239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0" t="s">
        <v>128</v>
      </c>
      <c r="AU647" s="240" t="s">
        <v>84</v>
      </c>
      <c r="AV647" s="14" t="s">
        <v>84</v>
      </c>
      <c r="AW647" s="14" t="s">
        <v>35</v>
      </c>
      <c r="AX647" s="14" t="s">
        <v>74</v>
      </c>
      <c r="AY647" s="240" t="s">
        <v>119</v>
      </c>
    </row>
    <row r="648" s="14" customFormat="1">
      <c r="A648" s="14"/>
      <c r="B648" s="230"/>
      <c r="C648" s="231"/>
      <c r="D648" s="221" t="s">
        <v>128</v>
      </c>
      <c r="E648" s="232" t="s">
        <v>19</v>
      </c>
      <c r="F648" s="233" t="s">
        <v>807</v>
      </c>
      <c r="G648" s="231"/>
      <c r="H648" s="234">
        <v>0.017999999999999999</v>
      </c>
      <c r="I648" s="235"/>
      <c r="J648" s="231"/>
      <c r="K648" s="231"/>
      <c r="L648" s="236"/>
      <c r="M648" s="237"/>
      <c r="N648" s="238"/>
      <c r="O648" s="238"/>
      <c r="P648" s="238"/>
      <c r="Q648" s="238"/>
      <c r="R648" s="238"/>
      <c r="S648" s="238"/>
      <c r="T648" s="239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40" t="s">
        <v>128</v>
      </c>
      <c r="AU648" s="240" t="s">
        <v>84</v>
      </c>
      <c r="AV648" s="14" t="s">
        <v>84</v>
      </c>
      <c r="AW648" s="14" t="s">
        <v>35</v>
      </c>
      <c r="AX648" s="14" t="s">
        <v>74</v>
      </c>
      <c r="AY648" s="240" t="s">
        <v>119</v>
      </c>
    </row>
    <row r="649" s="14" customFormat="1">
      <c r="A649" s="14"/>
      <c r="B649" s="230"/>
      <c r="C649" s="231"/>
      <c r="D649" s="221" t="s">
        <v>128</v>
      </c>
      <c r="E649" s="232" t="s">
        <v>19</v>
      </c>
      <c r="F649" s="233" t="s">
        <v>808</v>
      </c>
      <c r="G649" s="231"/>
      <c r="H649" s="234">
        <v>0.01</v>
      </c>
      <c r="I649" s="235"/>
      <c r="J649" s="231"/>
      <c r="K649" s="231"/>
      <c r="L649" s="236"/>
      <c r="M649" s="237"/>
      <c r="N649" s="238"/>
      <c r="O649" s="238"/>
      <c r="P649" s="238"/>
      <c r="Q649" s="238"/>
      <c r="R649" s="238"/>
      <c r="S649" s="238"/>
      <c r="T649" s="239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0" t="s">
        <v>128</v>
      </c>
      <c r="AU649" s="240" t="s">
        <v>84</v>
      </c>
      <c r="AV649" s="14" t="s">
        <v>84</v>
      </c>
      <c r="AW649" s="14" t="s">
        <v>35</v>
      </c>
      <c r="AX649" s="14" t="s">
        <v>74</v>
      </c>
      <c r="AY649" s="240" t="s">
        <v>119</v>
      </c>
    </row>
    <row r="650" s="15" customFormat="1">
      <c r="A650" s="15"/>
      <c r="B650" s="251"/>
      <c r="C650" s="252"/>
      <c r="D650" s="221" t="s">
        <v>128</v>
      </c>
      <c r="E650" s="253" t="s">
        <v>19</v>
      </c>
      <c r="F650" s="254" t="s">
        <v>220</v>
      </c>
      <c r="G650" s="252"/>
      <c r="H650" s="255">
        <v>0.050999999999999997</v>
      </c>
      <c r="I650" s="256"/>
      <c r="J650" s="252"/>
      <c r="K650" s="252"/>
      <c r="L650" s="257"/>
      <c r="M650" s="258"/>
      <c r="N650" s="259"/>
      <c r="O650" s="259"/>
      <c r="P650" s="259"/>
      <c r="Q650" s="259"/>
      <c r="R650" s="259"/>
      <c r="S650" s="259"/>
      <c r="T650" s="260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61" t="s">
        <v>128</v>
      </c>
      <c r="AU650" s="261" t="s">
        <v>84</v>
      </c>
      <c r="AV650" s="15" t="s">
        <v>150</v>
      </c>
      <c r="AW650" s="15" t="s">
        <v>35</v>
      </c>
      <c r="AX650" s="15" t="s">
        <v>82</v>
      </c>
      <c r="AY650" s="261" t="s">
        <v>119</v>
      </c>
    </row>
    <row r="651" s="2" customFormat="1" ht="21.75" customHeight="1">
      <c r="A651" s="40"/>
      <c r="B651" s="41"/>
      <c r="C651" s="273" t="s">
        <v>809</v>
      </c>
      <c r="D651" s="273" t="s">
        <v>308</v>
      </c>
      <c r="E651" s="274" t="s">
        <v>810</v>
      </c>
      <c r="F651" s="275" t="s">
        <v>811</v>
      </c>
      <c r="G651" s="276" t="s">
        <v>355</v>
      </c>
      <c r="H651" s="277">
        <v>0.012999999999999999</v>
      </c>
      <c r="I651" s="278"/>
      <c r="J651" s="279">
        <f>ROUND(I651*H651,2)</f>
        <v>0</v>
      </c>
      <c r="K651" s="275" t="s">
        <v>209</v>
      </c>
      <c r="L651" s="280"/>
      <c r="M651" s="281" t="s">
        <v>19</v>
      </c>
      <c r="N651" s="282" t="s">
        <v>45</v>
      </c>
      <c r="O651" s="86"/>
      <c r="P651" s="215">
        <f>O651*H651</f>
        <v>0</v>
      </c>
      <c r="Q651" s="215">
        <v>1</v>
      </c>
      <c r="R651" s="215">
        <f>Q651*H651</f>
        <v>0.012999999999999999</v>
      </c>
      <c r="S651" s="215">
        <v>0</v>
      </c>
      <c r="T651" s="216">
        <f>S651*H651</f>
        <v>0</v>
      </c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R651" s="217" t="s">
        <v>372</v>
      </c>
      <c r="AT651" s="217" t="s">
        <v>308</v>
      </c>
      <c r="AU651" s="217" t="s">
        <v>84</v>
      </c>
      <c r="AY651" s="19" t="s">
        <v>119</v>
      </c>
      <c r="BE651" s="218">
        <f>IF(N651="základní",J651,0)</f>
        <v>0</v>
      </c>
      <c r="BF651" s="218">
        <f>IF(N651="snížená",J651,0)</f>
        <v>0</v>
      </c>
      <c r="BG651" s="218">
        <f>IF(N651="zákl. přenesená",J651,0)</f>
        <v>0</v>
      </c>
      <c r="BH651" s="218">
        <f>IF(N651="sníž. přenesená",J651,0)</f>
        <v>0</v>
      </c>
      <c r="BI651" s="218">
        <f>IF(N651="nulová",J651,0)</f>
        <v>0</v>
      </c>
      <c r="BJ651" s="19" t="s">
        <v>82</v>
      </c>
      <c r="BK651" s="218">
        <f>ROUND(I651*H651,2)</f>
        <v>0</v>
      </c>
      <c r="BL651" s="19" t="s">
        <v>307</v>
      </c>
      <c r="BM651" s="217" t="s">
        <v>812</v>
      </c>
    </row>
    <row r="652" s="13" customFormat="1">
      <c r="A652" s="13"/>
      <c r="B652" s="219"/>
      <c r="C652" s="220"/>
      <c r="D652" s="221" t="s">
        <v>128</v>
      </c>
      <c r="E652" s="222" t="s">
        <v>19</v>
      </c>
      <c r="F652" s="223" t="s">
        <v>394</v>
      </c>
      <c r="G652" s="220"/>
      <c r="H652" s="222" t="s">
        <v>19</v>
      </c>
      <c r="I652" s="224"/>
      <c r="J652" s="220"/>
      <c r="K652" s="220"/>
      <c r="L652" s="225"/>
      <c r="M652" s="226"/>
      <c r="N652" s="227"/>
      <c r="O652" s="227"/>
      <c r="P652" s="227"/>
      <c r="Q652" s="227"/>
      <c r="R652" s="227"/>
      <c r="S652" s="227"/>
      <c r="T652" s="228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29" t="s">
        <v>128</v>
      </c>
      <c r="AU652" s="229" t="s">
        <v>84</v>
      </c>
      <c r="AV652" s="13" t="s">
        <v>82</v>
      </c>
      <c r="AW652" s="13" t="s">
        <v>35</v>
      </c>
      <c r="AX652" s="13" t="s">
        <v>74</v>
      </c>
      <c r="AY652" s="229" t="s">
        <v>119</v>
      </c>
    </row>
    <row r="653" s="14" customFormat="1">
      <c r="A653" s="14"/>
      <c r="B653" s="230"/>
      <c r="C653" s="231"/>
      <c r="D653" s="221" t="s">
        <v>128</v>
      </c>
      <c r="E653" s="232" t="s">
        <v>19</v>
      </c>
      <c r="F653" s="233" t="s">
        <v>813</v>
      </c>
      <c r="G653" s="231"/>
      <c r="H653" s="234">
        <v>0.001</v>
      </c>
      <c r="I653" s="235"/>
      <c r="J653" s="231"/>
      <c r="K653" s="231"/>
      <c r="L653" s="236"/>
      <c r="M653" s="237"/>
      <c r="N653" s="238"/>
      <c r="O653" s="238"/>
      <c r="P653" s="238"/>
      <c r="Q653" s="238"/>
      <c r="R653" s="238"/>
      <c r="S653" s="238"/>
      <c r="T653" s="239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0" t="s">
        <v>128</v>
      </c>
      <c r="AU653" s="240" t="s">
        <v>84</v>
      </c>
      <c r="AV653" s="14" t="s">
        <v>84</v>
      </c>
      <c r="AW653" s="14" t="s">
        <v>35</v>
      </c>
      <c r="AX653" s="14" t="s">
        <v>74</v>
      </c>
      <c r="AY653" s="240" t="s">
        <v>119</v>
      </c>
    </row>
    <row r="654" s="14" customFormat="1">
      <c r="A654" s="14"/>
      <c r="B654" s="230"/>
      <c r="C654" s="231"/>
      <c r="D654" s="221" t="s">
        <v>128</v>
      </c>
      <c r="E654" s="232" t="s">
        <v>19</v>
      </c>
      <c r="F654" s="233" t="s">
        <v>814</v>
      </c>
      <c r="G654" s="231"/>
      <c r="H654" s="234">
        <v>0.0050000000000000001</v>
      </c>
      <c r="I654" s="235"/>
      <c r="J654" s="231"/>
      <c r="K654" s="231"/>
      <c r="L654" s="236"/>
      <c r="M654" s="237"/>
      <c r="N654" s="238"/>
      <c r="O654" s="238"/>
      <c r="P654" s="238"/>
      <c r="Q654" s="238"/>
      <c r="R654" s="238"/>
      <c r="S654" s="238"/>
      <c r="T654" s="239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0" t="s">
        <v>128</v>
      </c>
      <c r="AU654" s="240" t="s">
        <v>84</v>
      </c>
      <c r="AV654" s="14" t="s">
        <v>84</v>
      </c>
      <c r="AW654" s="14" t="s">
        <v>35</v>
      </c>
      <c r="AX654" s="14" t="s">
        <v>74</v>
      </c>
      <c r="AY654" s="240" t="s">
        <v>119</v>
      </c>
    </row>
    <row r="655" s="14" customFormat="1">
      <c r="A655" s="14"/>
      <c r="B655" s="230"/>
      <c r="C655" s="231"/>
      <c r="D655" s="221" t="s">
        <v>128</v>
      </c>
      <c r="E655" s="232" t="s">
        <v>19</v>
      </c>
      <c r="F655" s="233" t="s">
        <v>815</v>
      </c>
      <c r="G655" s="231"/>
      <c r="H655" s="234">
        <v>0.0050000000000000001</v>
      </c>
      <c r="I655" s="235"/>
      <c r="J655" s="231"/>
      <c r="K655" s="231"/>
      <c r="L655" s="236"/>
      <c r="M655" s="237"/>
      <c r="N655" s="238"/>
      <c r="O655" s="238"/>
      <c r="P655" s="238"/>
      <c r="Q655" s="238"/>
      <c r="R655" s="238"/>
      <c r="S655" s="238"/>
      <c r="T655" s="239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40" t="s">
        <v>128</v>
      </c>
      <c r="AU655" s="240" t="s">
        <v>84</v>
      </c>
      <c r="AV655" s="14" t="s">
        <v>84</v>
      </c>
      <c r="AW655" s="14" t="s">
        <v>35</v>
      </c>
      <c r="AX655" s="14" t="s">
        <v>74</v>
      </c>
      <c r="AY655" s="240" t="s">
        <v>119</v>
      </c>
    </row>
    <row r="656" s="14" customFormat="1">
      <c r="A656" s="14"/>
      <c r="B656" s="230"/>
      <c r="C656" s="231"/>
      <c r="D656" s="221" t="s">
        <v>128</v>
      </c>
      <c r="E656" s="232" t="s">
        <v>19</v>
      </c>
      <c r="F656" s="233" t="s">
        <v>816</v>
      </c>
      <c r="G656" s="231"/>
      <c r="H656" s="234">
        <v>0.002</v>
      </c>
      <c r="I656" s="235"/>
      <c r="J656" s="231"/>
      <c r="K656" s="231"/>
      <c r="L656" s="236"/>
      <c r="M656" s="237"/>
      <c r="N656" s="238"/>
      <c r="O656" s="238"/>
      <c r="P656" s="238"/>
      <c r="Q656" s="238"/>
      <c r="R656" s="238"/>
      <c r="S656" s="238"/>
      <c r="T656" s="239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0" t="s">
        <v>128</v>
      </c>
      <c r="AU656" s="240" t="s">
        <v>84</v>
      </c>
      <c r="AV656" s="14" t="s">
        <v>84</v>
      </c>
      <c r="AW656" s="14" t="s">
        <v>35</v>
      </c>
      <c r="AX656" s="14" t="s">
        <v>74</v>
      </c>
      <c r="AY656" s="240" t="s">
        <v>119</v>
      </c>
    </row>
    <row r="657" s="14" customFormat="1">
      <c r="A657" s="14"/>
      <c r="B657" s="230"/>
      <c r="C657" s="231"/>
      <c r="D657" s="221" t="s">
        <v>128</v>
      </c>
      <c r="E657" s="232" t="s">
        <v>19</v>
      </c>
      <c r="F657" s="233" t="s">
        <v>817</v>
      </c>
      <c r="G657" s="231"/>
      <c r="H657" s="234">
        <v>0</v>
      </c>
      <c r="I657" s="235"/>
      <c r="J657" s="231"/>
      <c r="K657" s="231"/>
      <c r="L657" s="236"/>
      <c r="M657" s="237"/>
      <c r="N657" s="238"/>
      <c r="O657" s="238"/>
      <c r="P657" s="238"/>
      <c r="Q657" s="238"/>
      <c r="R657" s="238"/>
      <c r="S657" s="238"/>
      <c r="T657" s="239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0" t="s">
        <v>128</v>
      </c>
      <c r="AU657" s="240" t="s">
        <v>84</v>
      </c>
      <c r="AV657" s="14" t="s">
        <v>84</v>
      </c>
      <c r="AW657" s="14" t="s">
        <v>35</v>
      </c>
      <c r="AX657" s="14" t="s">
        <v>74</v>
      </c>
      <c r="AY657" s="240" t="s">
        <v>119</v>
      </c>
    </row>
    <row r="658" s="15" customFormat="1">
      <c r="A658" s="15"/>
      <c r="B658" s="251"/>
      <c r="C658" s="252"/>
      <c r="D658" s="221" t="s">
        <v>128</v>
      </c>
      <c r="E658" s="253" t="s">
        <v>19</v>
      </c>
      <c r="F658" s="254" t="s">
        <v>220</v>
      </c>
      <c r="G658" s="252"/>
      <c r="H658" s="255">
        <v>0.012999999999999999</v>
      </c>
      <c r="I658" s="256"/>
      <c r="J658" s="252"/>
      <c r="K658" s="252"/>
      <c r="L658" s="257"/>
      <c r="M658" s="258"/>
      <c r="N658" s="259"/>
      <c r="O658" s="259"/>
      <c r="P658" s="259"/>
      <c r="Q658" s="259"/>
      <c r="R658" s="259"/>
      <c r="S658" s="259"/>
      <c r="T658" s="260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61" t="s">
        <v>128</v>
      </c>
      <c r="AU658" s="261" t="s">
        <v>84</v>
      </c>
      <c r="AV658" s="15" t="s">
        <v>150</v>
      </c>
      <c r="AW658" s="15" t="s">
        <v>35</v>
      </c>
      <c r="AX658" s="15" t="s">
        <v>82</v>
      </c>
      <c r="AY658" s="261" t="s">
        <v>119</v>
      </c>
    </row>
    <row r="659" s="2" customFormat="1" ht="24.15" customHeight="1">
      <c r="A659" s="40"/>
      <c r="B659" s="41"/>
      <c r="C659" s="273" t="s">
        <v>818</v>
      </c>
      <c r="D659" s="273" t="s">
        <v>308</v>
      </c>
      <c r="E659" s="274" t="s">
        <v>819</v>
      </c>
      <c r="F659" s="275" t="s">
        <v>820</v>
      </c>
      <c r="G659" s="276" t="s">
        <v>168</v>
      </c>
      <c r="H659" s="277">
        <v>24</v>
      </c>
      <c r="I659" s="278"/>
      <c r="J659" s="279">
        <f>ROUND(I659*H659,2)</f>
        <v>0</v>
      </c>
      <c r="K659" s="275" t="s">
        <v>209</v>
      </c>
      <c r="L659" s="280"/>
      <c r="M659" s="281" t="s">
        <v>19</v>
      </c>
      <c r="N659" s="282" t="s">
        <v>45</v>
      </c>
      <c r="O659" s="86"/>
      <c r="P659" s="215">
        <f>O659*H659</f>
        <v>0</v>
      </c>
      <c r="Q659" s="215">
        <v>0.0046499999999999996</v>
      </c>
      <c r="R659" s="215">
        <f>Q659*H659</f>
        <v>0.11159999999999999</v>
      </c>
      <c r="S659" s="215">
        <v>0</v>
      </c>
      <c r="T659" s="216">
        <f>S659*H659</f>
        <v>0</v>
      </c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R659" s="217" t="s">
        <v>252</v>
      </c>
      <c r="AT659" s="217" t="s">
        <v>308</v>
      </c>
      <c r="AU659" s="217" t="s">
        <v>84</v>
      </c>
      <c r="AY659" s="19" t="s">
        <v>119</v>
      </c>
      <c r="BE659" s="218">
        <f>IF(N659="základní",J659,0)</f>
        <v>0</v>
      </c>
      <c r="BF659" s="218">
        <f>IF(N659="snížená",J659,0)</f>
        <v>0</v>
      </c>
      <c r="BG659" s="218">
        <f>IF(N659="zákl. přenesená",J659,0)</f>
        <v>0</v>
      </c>
      <c r="BH659" s="218">
        <f>IF(N659="sníž. přenesená",J659,0)</f>
        <v>0</v>
      </c>
      <c r="BI659" s="218">
        <f>IF(N659="nulová",J659,0)</f>
        <v>0</v>
      </c>
      <c r="BJ659" s="19" t="s">
        <v>82</v>
      </c>
      <c r="BK659" s="218">
        <f>ROUND(I659*H659,2)</f>
        <v>0</v>
      </c>
      <c r="BL659" s="19" t="s">
        <v>150</v>
      </c>
      <c r="BM659" s="217" t="s">
        <v>821</v>
      </c>
    </row>
    <row r="660" s="13" customFormat="1">
      <c r="A660" s="13"/>
      <c r="B660" s="219"/>
      <c r="C660" s="220"/>
      <c r="D660" s="221" t="s">
        <v>128</v>
      </c>
      <c r="E660" s="222" t="s">
        <v>19</v>
      </c>
      <c r="F660" s="223" t="s">
        <v>388</v>
      </c>
      <c r="G660" s="220"/>
      <c r="H660" s="222" t="s">
        <v>19</v>
      </c>
      <c r="I660" s="224"/>
      <c r="J660" s="220"/>
      <c r="K660" s="220"/>
      <c r="L660" s="225"/>
      <c r="M660" s="226"/>
      <c r="N660" s="227"/>
      <c r="O660" s="227"/>
      <c r="P660" s="227"/>
      <c r="Q660" s="227"/>
      <c r="R660" s="227"/>
      <c r="S660" s="227"/>
      <c r="T660" s="228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29" t="s">
        <v>128</v>
      </c>
      <c r="AU660" s="229" t="s">
        <v>84</v>
      </c>
      <c r="AV660" s="13" t="s">
        <v>82</v>
      </c>
      <c r="AW660" s="13" t="s">
        <v>35</v>
      </c>
      <c r="AX660" s="13" t="s">
        <v>74</v>
      </c>
      <c r="AY660" s="229" t="s">
        <v>119</v>
      </c>
    </row>
    <row r="661" s="14" customFormat="1">
      <c r="A661" s="14"/>
      <c r="B661" s="230"/>
      <c r="C661" s="231"/>
      <c r="D661" s="221" t="s">
        <v>128</v>
      </c>
      <c r="E661" s="232" t="s">
        <v>19</v>
      </c>
      <c r="F661" s="233" t="s">
        <v>822</v>
      </c>
      <c r="G661" s="231"/>
      <c r="H661" s="234">
        <v>11.76</v>
      </c>
      <c r="I661" s="235"/>
      <c r="J661" s="231"/>
      <c r="K661" s="231"/>
      <c r="L661" s="236"/>
      <c r="M661" s="237"/>
      <c r="N661" s="238"/>
      <c r="O661" s="238"/>
      <c r="P661" s="238"/>
      <c r="Q661" s="238"/>
      <c r="R661" s="238"/>
      <c r="S661" s="238"/>
      <c r="T661" s="239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0" t="s">
        <v>128</v>
      </c>
      <c r="AU661" s="240" t="s">
        <v>84</v>
      </c>
      <c r="AV661" s="14" t="s">
        <v>84</v>
      </c>
      <c r="AW661" s="14" t="s">
        <v>35</v>
      </c>
      <c r="AX661" s="14" t="s">
        <v>74</v>
      </c>
      <c r="AY661" s="240" t="s">
        <v>119</v>
      </c>
    </row>
    <row r="662" s="14" customFormat="1">
      <c r="A662" s="14"/>
      <c r="B662" s="230"/>
      <c r="C662" s="231"/>
      <c r="D662" s="221" t="s">
        <v>128</v>
      </c>
      <c r="E662" s="232" t="s">
        <v>19</v>
      </c>
      <c r="F662" s="233" t="s">
        <v>823</v>
      </c>
      <c r="G662" s="231"/>
      <c r="H662" s="234">
        <v>11.76</v>
      </c>
      <c r="I662" s="235"/>
      <c r="J662" s="231"/>
      <c r="K662" s="231"/>
      <c r="L662" s="236"/>
      <c r="M662" s="237"/>
      <c r="N662" s="238"/>
      <c r="O662" s="238"/>
      <c r="P662" s="238"/>
      <c r="Q662" s="238"/>
      <c r="R662" s="238"/>
      <c r="S662" s="238"/>
      <c r="T662" s="239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0" t="s">
        <v>128</v>
      </c>
      <c r="AU662" s="240" t="s">
        <v>84</v>
      </c>
      <c r="AV662" s="14" t="s">
        <v>84</v>
      </c>
      <c r="AW662" s="14" t="s">
        <v>35</v>
      </c>
      <c r="AX662" s="14" t="s">
        <v>74</v>
      </c>
      <c r="AY662" s="240" t="s">
        <v>119</v>
      </c>
    </row>
    <row r="663" s="16" customFormat="1">
      <c r="A663" s="16"/>
      <c r="B663" s="262"/>
      <c r="C663" s="263"/>
      <c r="D663" s="221" t="s">
        <v>128</v>
      </c>
      <c r="E663" s="264" t="s">
        <v>19</v>
      </c>
      <c r="F663" s="265" t="s">
        <v>245</v>
      </c>
      <c r="G663" s="263"/>
      <c r="H663" s="266">
        <v>23.52</v>
      </c>
      <c r="I663" s="267"/>
      <c r="J663" s="263"/>
      <c r="K663" s="263"/>
      <c r="L663" s="268"/>
      <c r="M663" s="269"/>
      <c r="N663" s="270"/>
      <c r="O663" s="270"/>
      <c r="P663" s="270"/>
      <c r="Q663" s="270"/>
      <c r="R663" s="270"/>
      <c r="S663" s="270"/>
      <c r="T663" s="271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T663" s="272" t="s">
        <v>128</v>
      </c>
      <c r="AU663" s="272" t="s">
        <v>84</v>
      </c>
      <c r="AV663" s="16" t="s">
        <v>141</v>
      </c>
      <c r="AW663" s="16" t="s">
        <v>35</v>
      </c>
      <c r="AX663" s="16" t="s">
        <v>74</v>
      </c>
      <c r="AY663" s="272" t="s">
        <v>119</v>
      </c>
    </row>
    <row r="664" s="14" customFormat="1">
      <c r="A664" s="14"/>
      <c r="B664" s="230"/>
      <c r="C664" s="231"/>
      <c r="D664" s="221" t="s">
        <v>128</v>
      </c>
      <c r="E664" s="232" t="s">
        <v>19</v>
      </c>
      <c r="F664" s="233" t="s">
        <v>824</v>
      </c>
      <c r="G664" s="231"/>
      <c r="H664" s="234">
        <v>0.47999999999999998</v>
      </c>
      <c r="I664" s="235"/>
      <c r="J664" s="231"/>
      <c r="K664" s="231"/>
      <c r="L664" s="236"/>
      <c r="M664" s="237"/>
      <c r="N664" s="238"/>
      <c r="O664" s="238"/>
      <c r="P664" s="238"/>
      <c r="Q664" s="238"/>
      <c r="R664" s="238"/>
      <c r="S664" s="238"/>
      <c r="T664" s="239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0" t="s">
        <v>128</v>
      </c>
      <c r="AU664" s="240" t="s">
        <v>84</v>
      </c>
      <c r="AV664" s="14" t="s">
        <v>84</v>
      </c>
      <c r="AW664" s="14" t="s">
        <v>35</v>
      </c>
      <c r="AX664" s="14" t="s">
        <v>74</v>
      </c>
      <c r="AY664" s="240" t="s">
        <v>119</v>
      </c>
    </row>
    <row r="665" s="15" customFormat="1">
      <c r="A665" s="15"/>
      <c r="B665" s="251"/>
      <c r="C665" s="252"/>
      <c r="D665" s="221" t="s">
        <v>128</v>
      </c>
      <c r="E665" s="253" t="s">
        <v>19</v>
      </c>
      <c r="F665" s="254" t="s">
        <v>220</v>
      </c>
      <c r="G665" s="252"/>
      <c r="H665" s="255">
        <v>24</v>
      </c>
      <c r="I665" s="256"/>
      <c r="J665" s="252"/>
      <c r="K665" s="252"/>
      <c r="L665" s="257"/>
      <c r="M665" s="258"/>
      <c r="N665" s="259"/>
      <c r="O665" s="259"/>
      <c r="P665" s="259"/>
      <c r="Q665" s="259"/>
      <c r="R665" s="259"/>
      <c r="S665" s="259"/>
      <c r="T665" s="260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1" t="s">
        <v>128</v>
      </c>
      <c r="AU665" s="261" t="s">
        <v>84</v>
      </c>
      <c r="AV665" s="15" t="s">
        <v>150</v>
      </c>
      <c r="AW665" s="15" t="s">
        <v>35</v>
      </c>
      <c r="AX665" s="15" t="s">
        <v>82</v>
      </c>
      <c r="AY665" s="261" t="s">
        <v>119</v>
      </c>
    </row>
    <row r="666" s="2" customFormat="1" ht="37.8" customHeight="1">
      <c r="A666" s="40"/>
      <c r="B666" s="41"/>
      <c r="C666" s="206" t="s">
        <v>825</v>
      </c>
      <c r="D666" s="206" t="s">
        <v>122</v>
      </c>
      <c r="E666" s="207" t="s">
        <v>826</v>
      </c>
      <c r="F666" s="208" t="s">
        <v>827</v>
      </c>
      <c r="G666" s="209" t="s">
        <v>363</v>
      </c>
      <c r="H666" s="210">
        <v>1</v>
      </c>
      <c r="I666" s="211"/>
      <c r="J666" s="212">
        <f>ROUND(I666*H666,2)</f>
        <v>0</v>
      </c>
      <c r="K666" s="208" t="s">
        <v>371</v>
      </c>
      <c r="L666" s="46"/>
      <c r="M666" s="213" t="s">
        <v>19</v>
      </c>
      <c r="N666" s="214" t="s">
        <v>45</v>
      </c>
      <c r="O666" s="86"/>
      <c r="P666" s="215">
        <f>O666*H666</f>
        <v>0</v>
      </c>
      <c r="Q666" s="215">
        <v>0</v>
      </c>
      <c r="R666" s="215">
        <f>Q666*H666</f>
        <v>0</v>
      </c>
      <c r="S666" s="215">
        <v>0</v>
      </c>
      <c r="T666" s="216">
        <f>S666*H666</f>
        <v>0</v>
      </c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R666" s="217" t="s">
        <v>307</v>
      </c>
      <c r="AT666" s="217" t="s">
        <v>122</v>
      </c>
      <c r="AU666" s="217" t="s">
        <v>84</v>
      </c>
      <c r="AY666" s="19" t="s">
        <v>119</v>
      </c>
      <c r="BE666" s="218">
        <f>IF(N666="základní",J666,0)</f>
        <v>0</v>
      </c>
      <c r="BF666" s="218">
        <f>IF(N666="snížená",J666,0)</f>
        <v>0</v>
      </c>
      <c r="BG666" s="218">
        <f>IF(N666="zákl. přenesená",J666,0)</f>
        <v>0</v>
      </c>
      <c r="BH666" s="218">
        <f>IF(N666="sníž. přenesená",J666,0)</f>
        <v>0</v>
      </c>
      <c r="BI666" s="218">
        <f>IF(N666="nulová",J666,0)</f>
        <v>0</v>
      </c>
      <c r="BJ666" s="19" t="s">
        <v>82</v>
      </c>
      <c r="BK666" s="218">
        <f>ROUND(I666*H666,2)</f>
        <v>0</v>
      </c>
      <c r="BL666" s="19" t="s">
        <v>307</v>
      </c>
      <c r="BM666" s="217" t="s">
        <v>828</v>
      </c>
    </row>
    <row r="667" s="13" customFormat="1">
      <c r="A667" s="13"/>
      <c r="B667" s="219"/>
      <c r="C667" s="220"/>
      <c r="D667" s="221" t="s">
        <v>128</v>
      </c>
      <c r="E667" s="222" t="s">
        <v>19</v>
      </c>
      <c r="F667" s="223" t="s">
        <v>751</v>
      </c>
      <c r="G667" s="220"/>
      <c r="H667" s="222" t="s">
        <v>19</v>
      </c>
      <c r="I667" s="224"/>
      <c r="J667" s="220"/>
      <c r="K667" s="220"/>
      <c r="L667" s="225"/>
      <c r="M667" s="226"/>
      <c r="N667" s="227"/>
      <c r="O667" s="227"/>
      <c r="P667" s="227"/>
      <c r="Q667" s="227"/>
      <c r="R667" s="227"/>
      <c r="S667" s="227"/>
      <c r="T667" s="228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29" t="s">
        <v>128</v>
      </c>
      <c r="AU667" s="229" t="s">
        <v>84</v>
      </c>
      <c r="AV667" s="13" t="s">
        <v>82</v>
      </c>
      <c r="AW667" s="13" t="s">
        <v>35</v>
      </c>
      <c r="AX667" s="13" t="s">
        <v>74</v>
      </c>
      <c r="AY667" s="229" t="s">
        <v>119</v>
      </c>
    </row>
    <row r="668" s="14" customFormat="1">
      <c r="A668" s="14"/>
      <c r="B668" s="230"/>
      <c r="C668" s="231"/>
      <c r="D668" s="221" t="s">
        <v>128</v>
      </c>
      <c r="E668" s="232" t="s">
        <v>19</v>
      </c>
      <c r="F668" s="233" t="s">
        <v>829</v>
      </c>
      <c r="G668" s="231"/>
      <c r="H668" s="234">
        <v>1</v>
      </c>
      <c r="I668" s="235"/>
      <c r="J668" s="231"/>
      <c r="K668" s="231"/>
      <c r="L668" s="236"/>
      <c r="M668" s="237"/>
      <c r="N668" s="238"/>
      <c r="O668" s="238"/>
      <c r="P668" s="238"/>
      <c r="Q668" s="238"/>
      <c r="R668" s="238"/>
      <c r="S668" s="238"/>
      <c r="T668" s="239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0" t="s">
        <v>128</v>
      </c>
      <c r="AU668" s="240" t="s">
        <v>84</v>
      </c>
      <c r="AV668" s="14" t="s">
        <v>84</v>
      </c>
      <c r="AW668" s="14" t="s">
        <v>35</v>
      </c>
      <c r="AX668" s="14" t="s">
        <v>82</v>
      </c>
      <c r="AY668" s="240" t="s">
        <v>119</v>
      </c>
    </row>
    <row r="669" s="2" customFormat="1" ht="44.25" customHeight="1">
      <c r="A669" s="40"/>
      <c r="B669" s="41"/>
      <c r="C669" s="273" t="s">
        <v>830</v>
      </c>
      <c r="D669" s="273" t="s">
        <v>308</v>
      </c>
      <c r="E669" s="274" t="s">
        <v>831</v>
      </c>
      <c r="F669" s="275" t="s">
        <v>832</v>
      </c>
      <c r="G669" s="276" t="s">
        <v>833</v>
      </c>
      <c r="H669" s="277">
        <v>1</v>
      </c>
      <c r="I669" s="278"/>
      <c r="J669" s="279">
        <f>ROUND(I669*H669,2)</f>
        <v>0</v>
      </c>
      <c r="K669" s="275" t="s">
        <v>371</v>
      </c>
      <c r="L669" s="280"/>
      <c r="M669" s="281" t="s">
        <v>19</v>
      </c>
      <c r="N669" s="282" t="s">
        <v>45</v>
      </c>
      <c r="O669" s="86"/>
      <c r="P669" s="215">
        <f>O669*H669</f>
        <v>0</v>
      </c>
      <c r="Q669" s="215">
        <v>0.31</v>
      </c>
      <c r="R669" s="215">
        <f>Q669*H669</f>
        <v>0.31</v>
      </c>
      <c r="S669" s="215">
        <v>0</v>
      </c>
      <c r="T669" s="216">
        <f>S669*H669</f>
        <v>0</v>
      </c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R669" s="217" t="s">
        <v>372</v>
      </c>
      <c r="AT669" s="217" t="s">
        <v>308</v>
      </c>
      <c r="AU669" s="217" t="s">
        <v>84</v>
      </c>
      <c r="AY669" s="19" t="s">
        <v>119</v>
      </c>
      <c r="BE669" s="218">
        <f>IF(N669="základní",J669,0)</f>
        <v>0</v>
      </c>
      <c r="BF669" s="218">
        <f>IF(N669="snížená",J669,0)</f>
        <v>0</v>
      </c>
      <c r="BG669" s="218">
        <f>IF(N669="zákl. přenesená",J669,0)</f>
        <v>0</v>
      </c>
      <c r="BH669" s="218">
        <f>IF(N669="sníž. přenesená",J669,0)</f>
        <v>0</v>
      </c>
      <c r="BI669" s="218">
        <f>IF(N669="nulová",J669,0)</f>
        <v>0</v>
      </c>
      <c r="BJ669" s="19" t="s">
        <v>82</v>
      </c>
      <c r="BK669" s="218">
        <f>ROUND(I669*H669,2)</f>
        <v>0</v>
      </c>
      <c r="BL669" s="19" t="s">
        <v>307</v>
      </c>
      <c r="BM669" s="217" t="s">
        <v>834</v>
      </c>
    </row>
    <row r="670" s="2" customFormat="1">
      <c r="A670" s="40"/>
      <c r="B670" s="41"/>
      <c r="C670" s="42"/>
      <c r="D670" s="221" t="s">
        <v>162</v>
      </c>
      <c r="E670" s="42"/>
      <c r="F670" s="241" t="s">
        <v>163</v>
      </c>
      <c r="G670" s="42"/>
      <c r="H670" s="42"/>
      <c r="I670" s="242"/>
      <c r="J670" s="42"/>
      <c r="K670" s="42"/>
      <c r="L670" s="46"/>
      <c r="M670" s="243"/>
      <c r="N670" s="244"/>
      <c r="O670" s="86"/>
      <c r="P670" s="86"/>
      <c r="Q670" s="86"/>
      <c r="R670" s="86"/>
      <c r="S670" s="86"/>
      <c r="T670" s="87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T670" s="19" t="s">
        <v>162</v>
      </c>
      <c r="AU670" s="19" t="s">
        <v>84</v>
      </c>
    </row>
    <row r="671" s="13" customFormat="1">
      <c r="A671" s="13"/>
      <c r="B671" s="219"/>
      <c r="C671" s="220"/>
      <c r="D671" s="221" t="s">
        <v>128</v>
      </c>
      <c r="E671" s="222" t="s">
        <v>19</v>
      </c>
      <c r="F671" s="223" t="s">
        <v>751</v>
      </c>
      <c r="G671" s="220"/>
      <c r="H671" s="222" t="s">
        <v>19</v>
      </c>
      <c r="I671" s="224"/>
      <c r="J671" s="220"/>
      <c r="K671" s="220"/>
      <c r="L671" s="225"/>
      <c r="M671" s="226"/>
      <c r="N671" s="227"/>
      <c r="O671" s="227"/>
      <c r="P671" s="227"/>
      <c r="Q671" s="227"/>
      <c r="R671" s="227"/>
      <c r="S671" s="227"/>
      <c r="T671" s="228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29" t="s">
        <v>128</v>
      </c>
      <c r="AU671" s="229" t="s">
        <v>84</v>
      </c>
      <c r="AV671" s="13" t="s">
        <v>82</v>
      </c>
      <c r="AW671" s="13" t="s">
        <v>35</v>
      </c>
      <c r="AX671" s="13" t="s">
        <v>74</v>
      </c>
      <c r="AY671" s="229" t="s">
        <v>119</v>
      </c>
    </row>
    <row r="672" s="14" customFormat="1">
      <c r="A672" s="14"/>
      <c r="B672" s="230"/>
      <c r="C672" s="231"/>
      <c r="D672" s="221" t="s">
        <v>128</v>
      </c>
      <c r="E672" s="232" t="s">
        <v>19</v>
      </c>
      <c r="F672" s="233" t="s">
        <v>829</v>
      </c>
      <c r="G672" s="231"/>
      <c r="H672" s="234">
        <v>1</v>
      </c>
      <c r="I672" s="235"/>
      <c r="J672" s="231"/>
      <c r="K672" s="231"/>
      <c r="L672" s="236"/>
      <c r="M672" s="237"/>
      <c r="N672" s="238"/>
      <c r="O672" s="238"/>
      <c r="P672" s="238"/>
      <c r="Q672" s="238"/>
      <c r="R672" s="238"/>
      <c r="S672" s="238"/>
      <c r="T672" s="239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0" t="s">
        <v>128</v>
      </c>
      <c r="AU672" s="240" t="s">
        <v>84</v>
      </c>
      <c r="AV672" s="14" t="s">
        <v>84</v>
      </c>
      <c r="AW672" s="14" t="s">
        <v>35</v>
      </c>
      <c r="AX672" s="14" t="s">
        <v>82</v>
      </c>
      <c r="AY672" s="240" t="s">
        <v>119</v>
      </c>
    </row>
    <row r="673" s="2" customFormat="1" ht="21.75" customHeight="1">
      <c r="A673" s="40"/>
      <c r="B673" s="41"/>
      <c r="C673" s="206" t="s">
        <v>835</v>
      </c>
      <c r="D673" s="206" t="s">
        <v>122</v>
      </c>
      <c r="E673" s="207" t="s">
        <v>836</v>
      </c>
      <c r="F673" s="208" t="s">
        <v>837</v>
      </c>
      <c r="G673" s="209" t="s">
        <v>168</v>
      </c>
      <c r="H673" s="210">
        <v>5.2999999999999998</v>
      </c>
      <c r="I673" s="211"/>
      <c r="J673" s="212">
        <f>ROUND(I673*H673,2)</f>
        <v>0</v>
      </c>
      <c r="K673" s="208" t="s">
        <v>371</v>
      </c>
      <c r="L673" s="46"/>
      <c r="M673" s="213" t="s">
        <v>19</v>
      </c>
      <c r="N673" s="214" t="s">
        <v>45</v>
      </c>
      <c r="O673" s="86"/>
      <c r="P673" s="215">
        <f>O673*H673</f>
        <v>0</v>
      </c>
      <c r="Q673" s="215">
        <v>9.0000000000000006E-05</v>
      </c>
      <c r="R673" s="215">
        <f>Q673*H673</f>
        <v>0.00047699999999999999</v>
      </c>
      <c r="S673" s="215">
        <v>0</v>
      </c>
      <c r="T673" s="216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17" t="s">
        <v>307</v>
      </c>
      <c r="AT673" s="217" t="s">
        <v>122</v>
      </c>
      <c r="AU673" s="217" t="s">
        <v>84</v>
      </c>
      <c r="AY673" s="19" t="s">
        <v>119</v>
      </c>
      <c r="BE673" s="218">
        <f>IF(N673="základní",J673,0)</f>
        <v>0</v>
      </c>
      <c r="BF673" s="218">
        <f>IF(N673="snížená",J673,0)</f>
        <v>0</v>
      </c>
      <c r="BG673" s="218">
        <f>IF(N673="zákl. přenesená",J673,0)</f>
        <v>0</v>
      </c>
      <c r="BH673" s="218">
        <f>IF(N673="sníž. přenesená",J673,0)</f>
        <v>0</v>
      </c>
      <c r="BI673" s="218">
        <f>IF(N673="nulová",J673,0)</f>
        <v>0</v>
      </c>
      <c r="BJ673" s="19" t="s">
        <v>82</v>
      </c>
      <c r="BK673" s="218">
        <f>ROUND(I673*H673,2)</f>
        <v>0</v>
      </c>
      <c r="BL673" s="19" t="s">
        <v>307</v>
      </c>
      <c r="BM673" s="217" t="s">
        <v>838</v>
      </c>
    </row>
    <row r="674" s="13" customFormat="1">
      <c r="A674" s="13"/>
      <c r="B674" s="219"/>
      <c r="C674" s="220"/>
      <c r="D674" s="221" t="s">
        <v>128</v>
      </c>
      <c r="E674" s="222" t="s">
        <v>19</v>
      </c>
      <c r="F674" s="223" t="s">
        <v>751</v>
      </c>
      <c r="G674" s="220"/>
      <c r="H674" s="222" t="s">
        <v>19</v>
      </c>
      <c r="I674" s="224"/>
      <c r="J674" s="220"/>
      <c r="K674" s="220"/>
      <c r="L674" s="225"/>
      <c r="M674" s="226"/>
      <c r="N674" s="227"/>
      <c r="O674" s="227"/>
      <c r="P674" s="227"/>
      <c r="Q674" s="227"/>
      <c r="R674" s="227"/>
      <c r="S674" s="227"/>
      <c r="T674" s="228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29" t="s">
        <v>128</v>
      </c>
      <c r="AU674" s="229" t="s">
        <v>84</v>
      </c>
      <c r="AV674" s="13" t="s">
        <v>82</v>
      </c>
      <c r="AW674" s="13" t="s">
        <v>35</v>
      </c>
      <c r="AX674" s="13" t="s">
        <v>74</v>
      </c>
      <c r="AY674" s="229" t="s">
        <v>119</v>
      </c>
    </row>
    <row r="675" s="14" customFormat="1">
      <c r="A675" s="14"/>
      <c r="B675" s="230"/>
      <c r="C675" s="231"/>
      <c r="D675" s="221" t="s">
        <v>128</v>
      </c>
      <c r="E675" s="232" t="s">
        <v>19</v>
      </c>
      <c r="F675" s="233" t="s">
        <v>839</v>
      </c>
      <c r="G675" s="231"/>
      <c r="H675" s="234">
        <v>5.2999999999999998</v>
      </c>
      <c r="I675" s="235"/>
      <c r="J675" s="231"/>
      <c r="K675" s="231"/>
      <c r="L675" s="236"/>
      <c r="M675" s="237"/>
      <c r="N675" s="238"/>
      <c r="O675" s="238"/>
      <c r="P675" s="238"/>
      <c r="Q675" s="238"/>
      <c r="R675" s="238"/>
      <c r="S675" s="238"/>
      <c r="T675" s="239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0" t="s">
        <v>128</v>
      </c>
      <c r="AU675" s="240" t="s">
        <v>84</v>
      </c>
      <c r="AV675" s="14" t="s">
        <v>84</v>
      </c>
      <c r="AW675" s="14" t="s">
        <v>35</v>
      </c>
      <c r="AX675" s="14" t="s">
        <v>82</v>
      </c>
      <c r="AY675" s="240" t="s">
        <v>119</v>
      </c>
    </row>
    <row r="676" s="2" customFormat="1" ht="55.5" customHeight="1">
      <c r="A676" s="40"/>
      <c r="B676" s="41"/>
      <c r="C676" s="206" t="s">
        <v>840</v>
      </c>
      <c r="D676" s="206" t="s">
        <v>122</v>
      </c>
      <c r="E676" s="207" t="s">
        <v>841</v>
      </c>
      <c r="F676" s="208" t="s">
        <v>842</v>
      </c>
      <c r="G676" s="209" t="s">
        <v>355</v>
      </c>
      <c r="H676" s="210">
        <v>0.38900000000000001</v>
      </c>
      <c r="I676" s="211"/>
      <c r="J676" s="212">
        <f>ROUND(I676*H676,2)</f>
        <v>0</v>
      </c>
      <c r="K676" s="208" t="s">
        <v>209</v>
      </c>
      <c r="L676" s="46"/>
      <c r="M676" s="213" t="s">
        <v>19</v>
      </c>
      <c r="N676" s="214" t="s">
        <v>45</v>
      </c>
      <c r="O676" s="86"/>
      <c r="P676" s="215">
        <f>O676*H676</f>
        <v>0</v>
      </c>
      <c r="Q676" s="215">
        <v>0</v>
      </c>
      <c r="R676" s="215">
        <f>Q676*H676</f>
        <v>0</v>
      </c>
      <c r="S676" s="215">
        <v>0</v>
      </c>
      <c r="T676" s="216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7" t="s">
        <v>307</v>
      </c>
      <c r="AT676" s="217" t="s">
        <v>122</v>
      </c>
      <c r="AU676" s="217" t="s">
        <v>84</v>
      </c>
      <c r="AY676" s="19" t="s">
        <v>119</v>
      </c>
      <c r="BE676" s="218">
        <f>IF(N676="základní",J676,0)</f>
        <v>0</v>
      </c>
      <c r="BF676" s="218">
        <f>IF(N676="snížená",J676,0)</f>
        <v>0</v>
      </c>
      <c r="BG676" s="218">
        <f>IF(N676="zákl. přenesená",J676,0)</f>
        <v>0</v>
      </c>
      <c r="BH676" s="218">
        <f>IF(N676="sníž. přenesená",J676,0)</f>
        <v>0</v>
      </c>
      <c r="BI676" s="218">
        <f>IF(N676="nulová",J676,0)</f>
        <v>0</v>
      </c>
      <c r="BJ676" s="19" t="s">
        <v>82</v>
      </c>
      <c r="BK676" s="218">
        <f>ROUND(I676*H676,2)</f>
        <v>0</v>
      </c>
      <c r="BL676" s="19" t="s">
        <v>307</v>
      </c>
      <c r="BM676" s="217" t="s">
        <v>843</v>
      </c>
    </row>
    <row r="677" s="2" customFormat="1">
      <c r="A677" s="40"/>
      <c r="B677" s="41"/>
      <c r="C677" s="42"/>
      <c r="D677" s="249" t="s">
        <v>211</v>
      </c>
      <c r="E677" s="42"/>
      <c r="F677" s="250" t="s">
        <v>844</v>
      </c>
      <c r="G677" s="42"/>
      <c r="H677" s="42"/>
      <c r="I677" s="242"/>
      <c r="J677" s="42"/>
      <c r="K677" s="42"/>
      <c r="L677" s="46"/>
      <c r="M677" s="243"/>
      <c r="N677" s="244"/>
      <c r="O677" s="86"/>
      <c r="P677" s="86"/>
      <c r="Q677" s="86"/>
      <c r="R677" s="86"/>
      <c r="S677" s="86"/>
      <c r="T677" s="87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T677" s="19" t="s">
        <v>211</v>
      </c>
      <c r="AU677" s="19" t="s">
        <v>84</v>
      </c>
    </row>
    <row r="678" s="12" customFormat="1" ht="22.8" customHeight="1">
      <c r="A678" s="12"/>
      <c r="B678" s="190"/>
      <c r="C678" s="191"/>
      <c r="D678" s="192" t="s">
        <v>73</v>
      </c>
      <c r="E678" s="204" t="s">
        <v>845</v>
      </c>
      <c r="F678" s="204" t="s">
        <v>846</v>
      </c>
      <c r="G678" s="191"/>
      <c r="H678" s="191"/>
      <c r="I678" s="194"/>
      <c r="J678" s="205">
        <f>BK678</f>
        <v>0</v>
      </c>
      <c r="K678" s="191"/>
      <c r="L678" s="196"/>
      <c r="M678" s="197"/>
      <c r="N678" s="198"/>
      <c r="O678" s="198"/>
      <c r="P678" s="199">
        <f>SUM(P679:P698)</f>
        <v>0</v>
      </c>
      <c r="Q678" s="198"/>
      <c r="R678" s="199">
        <f>SUM(R679:R698)</f>
        <v>0.91320000000000001</v>
      </c>
      <c r="S678" s="198"/>
      <c r="T678" s="200">
        <f>SUM(T679:T698)</f>
        <v>0</v>
      </c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R678" s="201" t="s">
        <v>84</v>
      </c>
      <c r="AT678" s="202" t="s">
        <v>73</v>
      </c>
      <c r="AU678" s="202" t="s">
        <v>82</v>
      </c>
      <c r="AY678" s="201" t="s">
        <v>119</v>
      </c>
      <c r="BK678" s="203">
        <f>SUM(BK679:BK698)</f>
        <v>0</v>
      </c>
    </row>
    <row r="679" s="2" customFormat="1" ht="24.15" customHeight="1">
      <c r="A679" s="40"/>
      <c r="B679" s="41"/>
      <c r="C679" s="206" t="s">
        <v>847</v>
      </c>
      <c r="D679" s="206" t="s">
        <v>122</v>
      </c>
      <c r="E679" s="207" t="s">
        <v>848</v>
      </c>
      <c r="F679" s="208" t="s">
        <v>849</v>
      </c>
      <c r="G679" s="209" t="s">
        <v>176</v>
      </c>
      <c r="H679" s="210">
        <v>24</v>
      </c>
      <c r="I679" s="211"/>
      <c r="J679" s="212">
        <f>ROUND(I679*H679,2)</f>
        <v>0</v>
      </c>
      <c r="K679" s="208" t="s">
        <v>209</v>
      </c>
      <c r="L679" s="46"/>
      <c r="M679" s="213" t="s">
        <v>19</v>
      </c>
      <c r="N679" s="214" t="s">
        <v>45</v>
      </c>
      <c r="O679" s="86"/>
      <c r="P679" s="215">
        <f>O679*H679</f>
        <v>0</v>
      </c>
      <c r="Q679" s="215">
        <v>0.00029999999999999997</v>
      </c>
      <c r="R679" s="215">
        <f>Q679*H679</f>
        <v>0.0071999999999999998</v>
      </c>
      <c r="S679" s="215">
        <v>0</v>
      </c>
      <c r="T679" s="216">
        <f>S679*H679</f>
        <v>0</v>
      </c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R679" s="217" t="s">
        <v>307</v>
      </c>
      <c r="AT679" s="217" t="s">
        <v>122</v>
      </c>
      <c r="AU679" s="217" t="s">
        <v>84</v>
      </c>
      <c r="AY679" s="19" t="s">
        <v>119</v>
      </c>
      <c r="BE679" s="218">
        <f>IF(N679="základní",J679,0)</f>
        <v>0</v>
      </c>
      <c r="BF679" s="218">
        <f>IF(N679="snížená",J679,0)</f>
        <v>0</v>
      </c>
      <c r="BG679" s="218">
        <f>IF(N679="zákl. přenesená",J679,0)</f>
        <v>0</v>
      </c>
      <c r="BH679" s="218">
        <f>IF(N679="sníž. přenesená",J679,0)</f>
        <v>0</v>
      </c>
      <c r="BI679" s="218">
        <f>IF(N679="nulová",J679,0)</f>
        <v>0</v>
      </c>
      <c r="BJ679" s="19" t="s">
        <v>82</v>
      </c>
      <c r="BK679" s="218">
        <f>ROUND(I679*H679,2)</f>
        <v>0</v>
      </c>
      <c r="BL679" s="19" t="s">
        <v>307</v>
      </c>
      <c r="BM679" s="217" t="s">
        <v>850</v>
      </c>
    </row>
    <row r="680" s="2" customFormat="1">
      <c r="A680" s="40"/>
      <c r="B680" s="41"/>
      <c r="C680" s="42"/>
      <c r="D680" s="249" t="s">
        <v>211</v>
      </c>
      <c r="E680" s="42"/>
      <c r="F680" s="250" t="s">
        <v>851</v>
      </c>
      <c r="G680" s="42"/>
      <c r="H680" s="42"/>
      <c r="I680" s="242"/>
      <c r="J680" s="42"/>
      <c r="K680" s="42"/>
      <c r="L680" s="46"/>
      <c r="M680" s="243"/>
      <c r="N680" s="244"/>
      <c r="O680" s="86"/>
      <c r="P680" s="86"/>
      <c r="Q680" s="86"/>
      <c r="R680" s="86"/>
      <c r="S680" s="86"/>
      <c r="T680" s="87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T680" s="19" t="s">
        <v>211</v>
      </c>
      <c r="AU680" s="19" t="s">
        <v>84</v>
      </c>
    </row>
    <row r="681" s="13" customFormat="1">
      <c r="A681" s="13"/>
      <c r="B681" s="219"/>
      <c r="C681" s="220"/>
      <c r="D681" s="221" t="s">
        <v>128</v>
      </c>
      <c r="E681" s="222" t="s">
        <v>19</v>
      </c>
      <c r="F681" s="223" t="s">
        <v>852</v>
      </c>
      <c r="G681" s="220"/>
      <c r="H681" s="222" t="s">
        <v>19</v>
      </c>
      <c r="I681" s="224"/>
      <c r="J681" s="220"/>
      <c r="K681" s="220"/>
      <c r="L681" s="225"/>
      <c r="M681" s="226"/>
      <c r="N681" s="227"/>
      <c r="O681" s="227"/>
      <c r="P681" s="227"/>
      <c r="Q681" s="227"/>
      <c r="R681" s="227"/>
      <c r="S681" s="227"/>
      <c r="T681" s="228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29" t="s">
        <v>128</v>
      </c>
      <c r="AU681" s="229" t="s">
        <v>84</v>
      </c>
      <c r="AV681" s="13" t="s">
        <v>82</v>
      </c>
      <c r="AW681" s="13" t="s">
        <v>35</v>
      </c>
      <c r="AX681" s="13" t="s">
        <v>74</v>
      </c>
      <c r="AY681" s="229" t="s">
        <v>119</v>
      </c>
    </row>
    <row r="682" s="14" customFormat="1">
      <c r="A682" s="14"/>
      <c r="B682" s="230"/>
      <c r="C682" s="231"/>
      <c r="D682" s="221" t="s">
        <v>128</v>
      </c>
      <c r="E682" s="232" t="s">
        <v>19</v>
      </c>
      <c r="F682" s="233" t="s">
        <v>853</v>
      </c>
      <c r="G682" s="231"/>
      <c r="H682" s="234">
        <v>23.84</v>
      </c>
      <c r="I682" s="235"/>
      <c r="J682" s="231"/>
      <c r="K682" s="231"/>
      <c r="L682" s="236"/>
      <c r="M682" s="237"/>
      <c r="N682" s="238"/>
      <c r="O682" s="238"/>
      <c r="P682" s="238"/>
      <c r="Q682" s="238"/>
      <c r="R682" s="238"/>
      <c r="S682" s="238"/>
      <c r="T682" s="239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40" t="s">
        <v>128</v>
      </c>
      <c r="AU682" s="240" t="s">
        <v>84</v>
      </c>
      <c r="AV682" s="14" t="s">
        <v>84</v>
      </c>
      <c r="AW682" s="14" t="s">
        <v>35</v>
      </c>
      <c r="AX682" s="14" t="s">
        <v>74</v>
      </c>
      <c r="AY682" s="240" t="s">
        <v>119</v>
      </c>
    </row>
    <row r="683" s="14" customFormat="1">
      <c r="A683" s="14"/>
      <c r="B683" s="230"/>
      <c r="C683" s="231"/>
      <c r="D683" s="221" t="s">
        <v>128</v>
      </c>
      <c r="E683" s="232" t="s">
        <v>19</v>
      </c>
      <c r="F683" s="233" t="s">
        <v>854</v>
      </c>
      <c r="G683" s="231"/>
      <c r="H683" s="234">
        <v>0.16</v>
      </c>
      <c r="I683" s="235"/>
      <c r="J683" s="231"/>
      <c r="K683" s="231"/>
      <c r="L683" s="236"/>
      <c r="M683" s="237"/>
      <c r="N683" s="238"/>
      <c r="O683" s="238"/>
      <c r="P683" s="238"/>
      <c r="Q683" s="238"/>
      <c r="R683" s="238"/>
      <c r="S683" s="238"/>
      <c r="T683" s="239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0" t="s">
        <v>128</v>
      </c>
      <c r="AU683" s="240" t="s">
        <v>84</v>
      </c>
      <c r="AV683" s="14" t="s">
        <v>84</v>
      </c>
      <c r="AW683" s="14" t="s">
        <v>35</v>
      </c>
      <c r="AX683" s="14" t="s">
        <v>74</v>
      </c>
      <c r="AY683" s="240" t="s">
        <v>119</v>
      </c>
    </row>
    <row r="684" s="15" customFormat="1">
      <c r="A684" s="15"/>
      <c r="B684" s="251"/>
      <c r="C684" s="252"/>
      <c r="D684" s="221" t="s">
        <v>128</v>
      </c>
      <c r="E684" s="253" t="s">
        <v>19</v>
      </c>
      <c r="F684" s="254" t="s">
        <v>220</v>
      </c>
      <c r="G684" s="252"/>
      <c r="H684" s="255">
        <v>24</v>
      </c>
      <c r="I684" s="256"/>
      <c r="J684" s="252"/>
      <c r="K684" s="252"/>
      <c r="L684" s="257"/>
      <c r="M684" s="258"/>
      <c r="N684" s="259"/>
      <c r="O684" s="259"/>
      <c r="P684" s="259"/>
      <c r="Q684" s="259"/>
      <c r="R684" s="259"/>
      <c r="S684" s="259"/>
      <c r="T684" s="260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61" t="s">
        <v>128</v>
      </c>
      <c r="AU684" s="261" t="s">
        <v>84</v>
      </c>
      <c r="AV684" s="15" t="s">
        <v>150</v>
      </c>
      <c r="AW684" s="15" t="s">
        <v>35</v>
      </c>
      <c r="AX684" s="15" t="s">
        <v>82</v>
      </c>
      <c r="AY684" s="261" t="s">
        <v>119</v>
      </c>
    </row>
    <row r="685" s="2" customFormat="1" ht="37.8" customHeight="1">
      <c r="A685" s="40"/>
      <c r="B685" s="41"/>
      <c r="C685" s="206" t="s">
        <v>855</v>
      </c>
      <c r="D685" s="206" t="s">
        <v>122</v>
      </c>
      <c r="E685" s="207" t="s">
        <v>856</v>
      </c>
      <c r="F685" s="208" t="s">
        <v>857</v>
      </c>
      <c r="G685" s="209" t="s">
        <v>176</v>
      </c>
      <c r="H685" s="210">
        <v>24</v>
      </c>
      <c r="I685" s="211"/>
      <c r="J685" s="212">
        <f>ROUND(I685*H685,2)</f>
        <v>0</v>
      </c>
      <c r="K685" s="208" t="s">
        <v>209</v>
      </c>
      <c r="L685" s="46"/>
      <c r="M685" s="213" t="s">
        <v>19</v>
      </c>
      <c r="N685" s="214" t="s">
        <v>45</v>
      </c>
      <c r="O685" s="86"/>
      <c r="P685" s="215">
        <f>O685*H685</f>
        <v>0</v>
      </c>
      <c r="Q685" s="215">
        <v>0.0089999999999999993</v>
      </c>
      <c r="R685" s="215">
        <f>Q685*H685</f>
        <v>0.21599999999999997</v>
      </c>
      <c r="S685" s="215">
        <v>0</v>
      </c>
      <c r="T685" s="216">
        <f>S685*H685</f>
        <v>0</v>
      </c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R685" s="217" t="s">
        <v>307</v>
      </c>
      <c r="AT685" s="217" t="s">
        <v>122</v>
      </c>
      <c r="AU685" s="217" t="s">
        <v>84</v>
      </c>
      <c r="AY685" s="19" t="s">
        <v>119</v>
      </c>
      <c r="BE685" s="218">
        <f>IF(N685="základní",J685,0)</f>
        <v>0</v>
      </c>
      <c r="BF685" s="218">
        <f>IF(N685="snížená",J685,0)</f>
        <v>0</v>
      </c>
      <c r="BG685" s="218">
        <f>IF(N685="zákl. přenesená",J685,0)</f>
        <v>0</v>
      </c>
      <c r="BH685" s="218">
        <f>IF(N685="sníž. přenesená",J685,0)</f>
        <v>0</v>
      </c>
      <c r="BI685" s="218">
        <f>IF(N685="nulová",J685,0)</f>
        <v>0</v>
      </c>
      <c r="BJ685" s="19" t="s">
        <v>82</v>
      </c>
      <c r="BK685" s="218">
        <f>ROUND(I685*H685,2)</f>
        <v>0</v>
      </c>
      <c r="BL685" s="19" t="s">
        <v>307</v>
      </c>
      <c r="BM685" s="217" t="s">
        <v>858</v>
      </c>
    </row>
    <row r="686" s="2" customFormat="1">
      <c r="A686" s="40"/>
      <c r="B686" s="41"/>
      <c r="C686" s="42"/>
      <c r="D686" s="249" t="s">
        <v>211</v>
      </c>
      <c r="E686" s="42"/>
      <c r="F686" s="250" t="s">
        <v>859</v>
      </c>
      <c r="G686" s="42"/>
      <c r="H686" s="42"/>
      <c r="I686" s="242"/>
      <c r="J686" s="42"/>
      <c r="K686" s="42"/>
      <c r="L686" s="46"/>
      <c r="M686" s="243"/>
      <c r="N686" s="244"/>
      <c r="O686" s="86"/>
      <c r="P686" s="86"/>
      <c r="Q686" s="86"/>
      <c r="R686" s="86"/>
      <c r="S686" s="86"/>
      <c r="T686" s="87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T686" s="19" t="s">
        <v>211</v>
      </c>
      <c r="AU686" s="19" t="s">
        <v>84</v>
      </c>
    </row>
    <row r="687" s="13" customFormat="1">
      <c r="A687" s="13"/>
      <c r="B687" s="219"/>
      <c r="C687" s="220"/>
      <c r="D687" s="221" t="s">
        <v>128</v>
      </c>
      <c r="E687" s="222" t="s">
        <v>19</v>
      </c>
      <c r="F687" s="223" t="s">
        <v>852</v>
      </c>
      <c r="G687" s="220"/>
      <c r="H687" s="222" t="s">
        <v>19</v>
      </c>
      <c r="I687" s="224"/>
      <c r="J687" s="220"/>
      <c r="K687" s="220"/>
      <c r="L687" s="225"/>
      <c r="M687" s="226"/>
      <c r="N687" s="227"/>
      <c r="O687" s="227"/>
      <c r="P687" s="227"/>
      <c r="Q687" s="227"/>
      <c r="R687" s="227"/>
      <c r="S687" s="227"/>
      <c r="T687" s="228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29" t="s">
        <v>128</v>
      </c>
      <c r="AU687" s="229" t="s">
        <v>84</v>
      </c>
      <c r="AV687" s="13" t="s">
        <v>82</v>
      </c>
      <c r="AW687" s="13" t="s">
        <v>35</v>
      </c>
      <c r="AX687" s="13" t="s">
        <v>74</v>
      </c>
      <c r="AY687" s="229" t="s">
        <v>119</v>
      </c>
    </row>
    <row r="688" s="14" customFormat="1">
      <c r="A688" s="14"/>
      <c r="B688" s="230"/>
      <c r="C688" s="231"/>
      <c r="D688" s="221" t="s">
        <v>128</v>
      </c>
      <c r="E688" s="232" t="s">
        <v>19</v>
      </c>
      <c r="F688" s="233" t="s">
        <v>853</v>
      </c>
      <c r="G688" s="231"/>
      <c r="H688" s="234">
        <v>23.84</v>
      </c>
      <c r="I688" s="235"/>
      <c r="J688" s="231"/>
      <c r="K688" s="231"/>
      <c r="L688" s="236"/>
      <c r="M688" s="237"/>
      <c r="N688" s="238"/>
      <c r="O688" s="238"/>
      <c r="P688" s="238"/>
      <c r="Q688" s="238"/>
      <c r="R688" s="238"/>
      <c r="S688" s="238"/>
      <c r="T688" s="239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0" t="s">
        <v>128</v>
      </c>
      <c r="AU688" s="240" t="s">
        <v>84</v>
      </c>
      <c r="AV688" s="14" t="s">
        <v>84</v>
      </c>
      <c r="AW688" s="14" t="s">
        <v>35</v>
      </c>
      <c r="AX688" s="14" t="s">
        <v>74</v>
      </c>
      <c r="AY688" s="240" t="s">
        <v>119</v>
      </c>
    </row>
    <row r="689" s="14" customFormat="1">
      <c r="A689" s="14"/>
      <c r="B689" s="230"/>
      <c r="C689" s="231"/>
      <c r="D689" s="221" t="s">
        <v>128</v>
      </c>
      <c r="E689" s="232" t="s">
        <v>19</v>
      </c>
      <c r="F689" s="233" t="s">
        <v>854</v>
      </c>
      <c r="G689" s="231"/>
      <c r="H689" s="234">
        <v>0.16</v>
      </c>
      <c r="I689" s="235"/>
      <c r="J689" s="231"/>
      <c r="K689" s="231"/>
      <c r="L689" s="236"/>
      <c r="M689" s="237"/>
      <c r="N689" s="238"/>
      <c r="O689" s="238"/>
      <c r="P689" s="238"/>
      <c r="Q689" s="238"/>
      <c r="R689" s="238"/>
      <c r="S689" s="238"/>
      <c r="T689" s="239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0" t="s">
        <v>128</v>
      </c>
      <c r="AU689" s="240" t="s">
        <v>84</v>
      </c>
      <c r="AV689" s="14" t="s">
        <v>84</v>
      </c>
      <c r="AW689" s="14" t="s">
        <v>35</v>
      </c>
      <c r="AX689" s="14" t="s">
        <v>74</v>
      </c>
      <c r="AY689" s="240" t="s">
        <v>119</v>
      </c>
    </row>
    <row r="690" s="15" customFormat="1">
      <c r="A690" s="15"/>
      <c r="B690" s="251"/>
      <c r="C690" s="252"/>
      <c r="D690" s="221" t="s">
        <v>128</v>
      </c>
      <c r="E690" s="253" t="s">
        <v>19</v>
      </c>
      <c r="F690" s="254" t="s">
        <v>220</v>
      </c>
      <c r="G690" s="252"/>
      <c r="H690" s="255">
        <v>24</v>
      </c>
      <c r="I690" s="256"/>
      <c r="J690" s="252"/>
      <c r="K690" s="252"/>
      <c r="L690" s="257"/>
      <c r="M690" s="258"/>
      <c r="N690" s="259"/>
      <c r="O690" s="259"/>
      <c r="P690" s="259"/>
      <c r="Q690" s="259"/>
      <c r="R690" s="259"/>
      <c r="S690" s="259"/>
      <c r="T690" s="260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1" t="s">
        <v>128</v>
      </c>
      <c r="AU690" s="261" t="s">
        <v>84</v>
      </c>
      <c r="AV690" s="15" t="s">
        <v>150</v>
      </c>
      <c r="AW690" s="15" t="s">
        <v>35</v>
      </c>
      <c r="AX690" s="15" t="s">
        <v>82</v>
      </c>
      <c r="AY690" s="261" t="s">
        <v>119</v>
      </c>
    </row>
    <row r="691" s="2" customFormat="1" ht="33" customHeight="1">
      <c r="A691" s="40"/>
      <c r="B691" s="41"/>
      <c r="C691" s="273" t="s">
        <v>860</v>
      </c>
      <c r="D691" s="273" t="s">
        <v>308</v>
      </c>
      <c r="E691" s="274" t="s">
        <v>861</v>
      </c>
      <c r="F691" s="275" t="s">
        <v>862</v>
      </c>
      <c r="G691" s="276" t="s">
        <v>176</v>
      </c>
      <c r="H691" s="277">
        <v>27.600000000000001</v>
      </c>
      <c r="I691" s="278"/>
      <c r="J691" s="279">
        <f>ROUND(I691*H691,2)</f>
        <v>0</v>
      </c>
      <c r="K691" s="275" t="s">
        <v>209</v>
      </c>
      <c r="L691" s="280"/>
      <c r="M691" s="281" t="s">
        <v>19</v>
      </c>
      <c r="N691" s="282" t="s">
        <v>45</v>
      </c>
      <c r="O691" s="86"/>
      <c r="P691" s="215">
        <f>O691*H691</f>
        <v>0</v>
      </c>
      <c r="Q691" s="215">
        <v>0.025000000000000001</v>
      </c>
      <c r="R691" s="215">
        <f>Q691*H691</f>
        <v>0.69000000000000006</v>
      </c>
      <c r="S691" s="215">
        <v>0</v>
      </c>
      <c r="T691" s="216">
        <f>S691*H691</f>
        <v>0</v>
      </c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R691" s="217" t="s">
        <v>372</v>
      </c>
      <c r="AT691" s="217" t="s">
        <v>308</v>
      </c>
      <c r="AU691" s="217" t="s">
        <v>84</v>
      </c>
      <c r="AY691" s="19" t="s">
        <v>119</v>
      </c>
      <c r="BE691" s="218">
        <f>IF(N691="základní",J691,0)</f>
        <v>0</v>
      </c>
      <c r="BF691" s="218">
        <f>IF(N691="snížená",J691,0)</f>
        <v>0</v>
      </c>
      <c r="BG691" s="218">
        <f>IF(N691="zákl. přenesená",J691,0)</f>
        <v>0</v>
      </c>
      <c r="BH691" s="218">
        <f>IF(N691="sníž. přenesená",J691,0)</f>
        <v>0</v>
      </c>
      <c r="BI691" s="218">
        <f>IF(N691="nulová",J691,0)</f>
        <v>0</v>
      </c>
      <c r="BJ691" s="19" t="s">
        <v>82</v>
      </c>
      <c r="BK691" s="218">
        <f>ROUND(I691*H691,2)</f>
        <v>0</v>
      </c>
      <c r="BL691" s="19" t="s">
        <v>307</v>
      </c>
      <c r="BM691" s="217" t="s">
        <v>863</v>
      </c>
    </row>
    <row r="692" s="13" customFormat="1">
      <c r="A692" s="13"/>
      <c r="B692" s="219"/>
      <c r="C692" s="220"/>
      <c r="D692" s="221" t="s">
        <v>128</v>
      </c>
      <c r="E692" s="222" t="s">
        <v>19</v>
      </c>
      <c r="F692" s="223" t="s">
        <v>852</v>
      </c>
      <c r="G692" s="220"/>
      <c r="H692" s="222" t="s">
        <v>19</v>
      </c>
      <c r="I692" s="224"/>
      <c r="J692" s="220"/>
      <c r="K692" s="220"/>
      <c r="L692" s="225"/>
      <c r="M692" s="226"/>
      <c r="N692" s="227"/>
      <c r="O692" s="227"/>
      <c r="P692" s="227"/>
      <c r="Q692" s="227"/>
      <c r="R692" s="227"/>
      <c r="S692" s="227"/>
      <c r="T692" s="228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29" t="s">
        <v>128</v>
      </c>
      <c r="AU692" s="229" t="s">
        <v>84</v>
      </c>
      <c r="AV692" s="13" t="s">
        <v>82</v>
      </c>
      <c r="AW692" s="13" t="s">
        <v>35</v>
      </c>
      <c r="AX692" s="13" t="s">
        <v>74</v>
      </c>
      <c r="AY692" s="229" t="s">
        <v>119</v>
      </c>
    </row>
    <row r="693" s="14" customFormat="1">
      <c r="A693" s="14"/>
      <c r="B693" s="230"/>
      <c r="C693" s="231"/>
      <c r="D693" s="221" t="s">
        <v>128</v>
      </c>
      <c r="E693" s="232" t="s">
        <v>19</v>
      </c>
      <c r="F693" s="233" t="s">
        <v>853</v>
      </c>
      <c r="G693" s="231"/>
      <c r="H693" s="234">
        <v>23.84</v>
      </c>
      <c r="I693" s="235"/>
      <c r="J693" s="231"/>
      <c r="K693" s="231"/>
      <c r="L693" s="236"/>
      <c r="M693" s="237"/>
      <c r="N693" s="238"/>
      <c r="O693" s="238"/>
      <c r="P693" s="238"/>
      <c r="Q693" s="238"/>
      <c r="R693" s="238"/>
      <c r="S693" s="238"/>
      <c r="T693" s="239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0" t="s">
        <v>128</v>
      </c>
      <c r="AU693" s="240" t="s">
        <v>84</v>
      </c>
      <c r="AV693" s="14" t="s">
        <v>84</v>
      </c>
      <c r="AW693" s="14" t="s">
        <v>35</v>
      </c>
      <c r="AX693" s="14" t="s">
        <v>74</v>
      </c>
      <c r="AY693" s="240" t="s">
        <v>119</v>
      </c>
    </row>
    <row r="694" s="14" customFormat="1">
      <c r="A694" s="14"/>
      <c r="B694" s="230"/>
      <c r="C694" s="231"/>
      <c r="D694" s="221" t="s">
        <v>128</v>
      </c>
      <c r="E694" s="232" t="s">
        <v>19</v>
      </c>
      <c r="F694" s="233" t="s">
        <v>854</v>
      </c>
      <c r="G694" s="231"/>
      <c r="H694" s="234">
        <v>0.16</v>
      </c>
      <c r="I694" s="235"/>
      <c r="J694" s="231"/>
      <c r="K694" s="231"/>
      <c r="L694" s="236"/>
      <c r="M694" s="237"/>
      <c r="N694" s="238"/>
      <c r="O694" s="238"/>
      <c r="P694" s="238"/>
      <c r="Q694" s="238"/>
      <c r="R694" s="238"/>
      <c r="S694" s="238"/>
      <c r="T694" s="239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0" t="s">
        <v>128</v>
      </c>
      <c r="AU694" s="240" t="s">
        <v>84</v>
      </c>
      <c r="AV694" s="14" t="s">
        <v>84</v>
      </c>
      <c r="AW694" s="14" t="s">
        <v>35</v>
      </c>
      <c r="AX694" s="14" t="s">
        <v>74</v>
      </c>
      <c r="AY694" s="240" t="s">
        <v>119</v>
      </c>
    </row>
    <row r="695" s="15" customFormat="1">
      <c r="A695" s="15"/>
      <c r="B695" s="251"/>
      <c r="C695" s="252"/>
      <c r="D695" s="221" t="s">
        <v>128</v>
      </c>
      <c r="E695" s="253" t="s">
        <v>19</v>
      </c>
      <c r="F695" s="254" t="s">
        <v>220</v>
      </c>
      <c r="G695" s="252"/>
      <c r="H695" s="255">
        <v>24</v>
      </c>
      <c r="I695" s="256"/>
      <c r="J695" s="252"/>
      <c r="K695" s="252"/>
      <c r="L695" s="257"/>
      <c r="M695" s="258"/>
      <c r="N695" s="259"/>
      <c r="O695" s="259"/>
      <c r="P695" s="259"/>
      <c r="Q695" s="259"/>
      <c r="R695" s="259"/>
      <c r="S695" s="259"/>
      <c r="T695" s="260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61" t="s">
        <v>128</v>
      </c>
      <c r="AU695" s="261" t="s">
        <v>84</v>
      </c>
      <c r="AV695" s="15" t="s">
        <v>150</v>
      </c>
      <c r="AW695" s="15" t="s">
        <v>35</v>
      </c>
      <c r="AX695" s="15" t="s">
        <v>82</v>
      </c>
      <c r="AY695" s="261" t="s">
        <v>119</v>
      </c>
    </row>
    <row r="696" s="14" customFormat="1">
      <c r="A696" s="14"/>
      <c r="B696" s="230"/>
      <c r="C696" s="231"/>
      <c r="D696" s="221" t="s">
        <v>128</v>
      </c>
      <c r="E696" s="231"/>
      <c r="F696" s="233" t="s">
        <v>864</v>
      </c>
      <c r="G696" s="231"/>
      <c r="H696" s="234">
        <v>27.600000000000001</v>
      </c>
      <c r="I696" s="235"/>
      <c r="J696" s="231"/>
      <c r="K696" s="231"/>
      <c r="L696" s="236"/>
      <c r="M696" s="237"/>
      <c r="N696" s="238"/>
      <c r="O696" s="238"/>
      <c r="P696" s="238"/>
      <c r="Q696" s="238"/>
      <c r="R696" s="238"/>
      <c r="S696" s="238"/>
      <c r="T696" s="239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40" t="s">
        <v>128</v>
      </c>
      <c r="AU696" s="240" t="s">
        <v>84</v>
      </c>
      <c r="AV696" s="14" t="s">
        <v>84</v>
      </c>
      <c r="AW696" s="14" t="s">
        <v>4</v>
      </c>
      <c r="AX696" s="14" t="s">
        <v>82</v>
      </c>
      <c r="AY696" s="240" t="s">
        <v>119</v>
      </c>
    </row>
    <row r="697" s="2" customFormat="1" ht="49.05" customHeight="1">
      <c r="A697" s="40"/>
      <c r="B697" s="41"/>
      <c r="C697" s="206" t="s">
        <v>865</v>
      </c>
      <c r="D697" s="206" t="s">
        <v>122</v>
      </c>
      <c r="E697" s="207" t="s">
        <v>866</v>
      </c>
      <c r="F697" s="208" t="s">
        <v>867</v>
      </c>
      <c r="G697" s="209" t="s">
        <v>355</v>
      </c>
      <c r="H697" s="210">
        <v>0.91300000000000003</v>
      </c>
      <c r="I697" s="211"/>
      <c r="J697" s="212">
        <f>ROUND(I697*H697,2)</f>
        <v>0</v>
      </c>
      <c r="K697" s="208" t="s">
        <v>209</v>
      </c>
      <c r="L697" s="46"/>
      <c r="M697" s="213" t="s">
        <v>19</v>
      </c>
      <c r="N697" s="214" t="s">
        <v>45</v>
      </c>
      <c r="O697" s="86"/>
      <c r="P697" s="215">
        <f>O697*H697</f>
        <v>0</v>
      </c>
      <c r="Q697" s="215">
        <v>0</v>
      </c>
      <c r="R697" s="215">
        <f>Q697*H697</f>
        <v>0</v>
      </c>
      <c r="S697" s="215">
        <v>0</v>
      </c>
      <c r="T697" s="216">
        <f>S697*H697</f>
        <v>0</v>
      </c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R697" s="217" t="s">
        <v>307</v>
      </c>
      <c r="AT697" s="217" t="s">
        <v>122</v>
      </c>
      <c r="AU697" s="217" t="s">
        <v>84</v>
      </c>
      <c r="AY697" s="19" t="s">
        <v>119</v>
      </c>
      <c r="BE697" s="218">
        <f>IF(N697="základní",J697,0)</f>
        <v>0</v>
      </c>
      <c r="BF697" s="218">
        <f>IF(N697="snížená",J697,0)</f>
        <v>0</v>
      </c>
      <c r="BG697" s="218">
        <f>IF(N697="zákl. přenesená",J697,0)</f>
        <v>0</v>
      </c>
      <c r="BH697" s="218">
        <f>IF(N697="sníž. přenesená",J697,0)</f>
        <v>0</v>
      </c>
      <c r="BI697" s="218">
        <f>IF(N697="nulová",J697,0)</f>
        <v>0</v>
      </c>
      <c r="BJ697" s="19" t="s">
        <v>82</v>
      </c>
      <c r="BK697" s="218">
        <f>ROUND(I697*H697,2)</f>
        <v>0</v>
      </c>
      <c r="BL697" s="19" t="s">
        <v>307</v>
      </c>
      <c r="BM697" s="217" t="s">
        <v>868</v>
      </c>
    </row>
    <row r="698" s="2" customFormat="1">
      <c r="A698" s="40"/>
      <c r="B698" s="41"/>
      <c r="C698" s="42"/>
      <c r="D698" s="249" t="s">
        <v>211</v>
      </c>
      <c r="E698" s="42"/>
      <c r="F698" s="250" t="s">
        <v>869</v>
      </c>
      <c r="G698" s="42"/>
      <c r="H698" s="42"/>
      <c r="I698" s="242"/>
      <c r="J698" s="42"/>
      <c r="K698" s="42"/>
      <c r="L698" s="46"/>
      <c r="M698" s="243"/>
      <c r="N698" s="244"/>
      <c r="O698" s="86"/>
      <c r="P698" s="86"/>
      <c r="Q698" s="86"/>
      <c r="R698" s="86"/>
      <c r="S698" s="86"/>
      <c r="T698" s="87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T698" s="19" t="s">
        <v>211</v>
      </c>
      <c r="AU698" s="19" t="s">
        <v>84</v>
      </c>
    </row>
    <row r="699" s="12" customFormat="1" ht="22.8" customHeight="1">
      <c r="A699" s="12"/>
      <c r="B699" s="190"/>
      <c r="C699" s="191"/>
      <c r="D699" s="192" t="s">
        <v>73</v>
      </c>
      <c r="E699" s="204" t="s">
        <v>870</v>
      </c>
      <c r="F699" s="204" t="s">
        <v>871</v>
      </c>
      <c r="G699" s="191"/>
      <c r="H699" s="191"/>
      <c r="I699" s="194"/>
      <c r="J699" s="205">
        <f>BK699</f>
        <v>0</v>
      </c>
      <c r="K699" s="191"/>
      <c r="L699" s="196"/>
      <c r="M699" s="197"/>
      <c r="N699" s="198"/>
      <c r="O699" s="198"/>
      <c r="P699" s="199">
        <f>SUM(P700:P749)</f>
        <v>0</v>
      </c>
      <c r="Q699" s="198"/>
      <c r="R699" s="199">
        <f>SUM(R700:R749)</f>
        <v>5.6443180000000002</v>
      </c>
      <c r="S699" s="198"/>
      <c r="T699" s="200">
        <f>SUM(T700:T749)</f>
        <v>11.449959999999999</v>
      </c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R699" s="201" t="s">
        <v>84</v>
      </c>
      <c r="AT699" s="202" t="s">
        <v>73</v>
      </c>
      <c r="AU699" s="202" t="s">
        <v>82</v>
      </c>
      <c r="AY699" s="201" t="s">
        <v>119</v>
      </c>
      <c r="BK699" s="203">
        <f>SUM(BK700:BK749)</f>
        <v>0</v>
      </c>
    </row>
    <row r="700" s="2" customFormat="1" ht="55.5" customHeight="1">
      <c r="A700" s="40"/>
      <c r="B700" s="41"/>
      <c r="C700" s="206" t="s">
        <v>872</v>
      </c>
      <c r="D700" s="206" t="s">
        <v>122</v>
      </c>
      <c r="E700" s="207" t="s">
        <v>873</v>
      </c>
      <c r="F700" s="208" t="s">
        <v>874</v>
      </c>
      <c r="G700" s="209" t="s">
        <v>168</v>
      </c>
      <c r="H700" s="210">
        <v>3.5499999999999998</v>
      </c>
      <c r="I700" s="211"/>
      <c r="J700" s="212">
        <f>ROUND(I700*H700,2)</f>
        <v>0</v>
      </c>
      <c r="K700" s="208" t="s">
        <v>209</v>
      </c>
      <c r="L700" s="46"/>
      <c r="M700" s="213" t="s">
        <v>19</v>
      </c>
      <c r="N700" s="214" t="s">
        <v>45</v>
      </c>
      <c r="O700" s="86"/>
      <c r="P700" s="215">
        <f>O700*H700</f>
        <v>0</v>
      </c>
      <c r="Q700" s="215">
        <v>0.0038</v>
      </c>
      <c r="R700" s="215">
        <f>Q700*H700</f>
        <v>0.013489999999999999</v>
      </c>
      <c r="S700" s="215">
        <v>0</v>
      </c>
      <c r="T700" s="216">
        <f>S700*H700</f>
        <v>0</v>
      </c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17" t="s">
        <v>307</v>
      </c>
      <c r="AT700" s="217" t="s">
        <v>122</v>
      </c>
      <c r="AU700" s="217" t="s">
        <v>84</v>
      </c>
      <c r="AY700" s="19" t="s">
        <v>119</v>
      </c>
      <c r="BE700" s="218">
        <f>IF(N700="základní",J700,0)</f>
        <v>0</v>
      </c>
      <c r="BF700" s="218">
        <f>IF(N700="snížená",J700,0)</f>
        <v>0</v>
      </c>
      <c r="BG700" s="218">
        <f>IF(N700="zákl. přenesená",J700,0)</f>
        <v>0</v>
      </c>
      <c r="BH700" s="218">
        <f>IF(N700="sníž. přenesená",J700,0)</f>
        <v>0</v>
      </c>
      <c r="BI700" s="218">
        <f>IF(N700="nulová",J700,0)</f>
        <v>0</v>
      </c>
      <c r="BJ700" s="19" t="s">
        <v>82</v>
      </c>
      <c r="BK700" s="218">
        <f>ROUND(I700*H700,2)</f>
        <v>0</v>
      </c>
      <c r="BL700" s="19" t="s">
        <v>307</v>
      </c>
      <c r="BM700" s="217" t="s">
        <v>875</v>
      </c>
    </row>
    <row r="701" s="2" customFormat="1">
      <c r="A701" s="40"/>
      <c r="B701" s="41"/>
      <c r="C701" s="42"/>
      <c r="D701" s="249" t="s">
        <v>211</v>
      </c>
      <c r="E701" s="42"/>
      <c r="F701" s="250" t="s">
        <v>876</v>
      </c>
      <c r="G701" s="42"/>
      <c r="H701" s="42"/>
      <c r="I701" s="242"/>
      <c r="J701" s="42"/>
      <c r="K701" s="42"/>
      <c r="L701" s="46"/>
      <c r="M701" s="243"/>
      <c r="N701" s="244"/>
      <c r="O701" s="86"/>
      <c r="P701" s="86"/>
      <c r="Q701" s="86"/>
      <c r="R701" s="86"/>
      <c r="S701" s="86"/>
      <c r="T701" s="87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19" t="s">
        <v>211</v>
      </c>
      <c r="AU701" s="19" t="s">
        <v>84</v>
      </c>
    </row>
    <row r="702" s="13" customFormat="1">
      <c r="A702" s="13"/>
      <c r="B702" s="219"/>
      <c r="C702" s="220"/>
      <c r="D702" s="221" t="s">
        <v>128</v>
      </c>
      <c r="E702" s="222" t="s">
        <v>19</v>
      </c>
      <c r="F702" s="223" t="s">
        <v>877</v>
      </c>
      <c r="G702" s="220"/>
      <c r="H702" s="222" t="s">
        <v>19</v>
      </c>
      <c r="I702" s="224"/>
      <c r="J702" s="220"/>
      <c r="K702" s="220"/>
      <c r="L702" s="225"/>
      <c r="M702" s="226"/>
      <c r="N702" s="227"/>
      <c r="O702" s="227"/>
      <c r="P702" s="227"/>
      <c r="Q702" s="227"/>
      <c r="R702" s="227"/>
      <c r="S702" s="227"/>
      <c r="T702" s="228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29" t="s">
        <v>128</v>
      </c>
      <c r="AU702" s="229" t="s">
        <v>84</v>
      </c>
      <c r="AV702" s="13" t="s">
        <v>82</v>
      </c>
      <c r="AW702" s="13" t="s">
        <v>35</v>
      </c>
      <c r="AX702" s="13" t="s">
        <v>74</v>
      </c>
      <c r="AY702" s="229" t="s">
        <v>119</v>
      </c>
    </row>
    <row r="703" s="13" customFormat="1">
      <c r="A703" s="13"/>
      <c r="B703" s="219"/>
      <c r="C703" s="220"/>
      <c r="D703" s="221" t="s">
        <v>128</v>
      </c>
      <c r="E703" s="222" t="s">
        <v>19</v>
      </c>
      <c r="F703" s="223" t="s">
        <v>878</v>
      </c>
      <c r="G703" s="220"/>
      <c r="H703" s="222" t="s">
        <v>19</v>
      </c>
      <c r="I703" s="224"/>
      <c r="J703" s="220"/>
      <c r="K703" s="220"/>
      <c r="L703" s="225"/>
      <c r="M703" s="226"/>
      <c r="N703" s="227"/>
      <c r="O703" s="227"/>
      <c r="P703" s="227"/>
      <c r="Q703" s="227"/>
      <c r="R703" s="227"/>
      <c r="S703" s="227"/>
      <c r="T703" s="228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29" t="s">
        <v>128</v>
      </c>
      <c r="AU703" s="229" t="s">
        <v>84</v>
      </c>
      <c r="AV703" s="13" t="s">
        <v>82</v>
      </c>
      <c r="AW703" s="13" t="s">
        <v>35</v>
      </c>
      <c r="AX703" s="13" t="s">
        <v>74</v>
      </c>
      <c r="AY703" s="229" t="s">
        <v>119</v>
      </c>
    </row>
    <row r="704" s="14" customFormat="1">
      <c r="A704" s="14"/>
      <c r="B704" s="230"/>
      <c r="C704" s="231"/>
      <c r="D704" s="221" t="s">
        <v>128</v>
      </c>
      <c r="E704" s="232" t="s">
        <v>19</v>
      </c>
      <c r="F704" s="233" t="s">
        <v>879</v>
      </c>
      <c r="G704" s="231"/>
      <c r="H704" s="234">
        <v>3.5499999999999998</v>
      </c>
      <c r="I704" s="235"/>
      <c r="J704" s="231"/>
      <c r="K704" s="231"/>
      <c r="L704" s="236"/>
      <c r="M704" s="237"/>
      <c r="N704" s="238"/>
      <c r="O704" s="238"/>
      <c r="P704" s="238"/>
      <c r="Q704" s="238"/>
      <c r="R704" s="238"/>
      <c r="S704" s="238"/>
      <c r="T704" s="239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40" t="s">
        <v>128</v>
      </c>
      <c r="AU704" s="240" t="s">
        <v>84</v>
      </c>
      <c r="AV704" s="14" t="s">
        <v>84</v>
      </c>
      <c r="AW704" s="14" t="s">
        <v>35</v>
      </c>
      <c r="AX704" s="14" t="s">
        <v>82</v>
      </c>
      <c r="AY704" s="240" t="s">
        <v>119</v>
      </c>
    </row>
    <row r="705" s="2" customFormat="1" ht="49.05" customHeight="1">
      <c r="A705" s="40"/>
      <c r="B705" s="41"/>
      <c r="C705" s="206" t="s">
        <v>880</v>
      </c>
      <c r="D705" s="206" t="s">
        <v>122</v>
      </c>
      <c r="E705" s="207" t="s">
        <v>881</v>
      </c>
      <c r="F705" s="208" t="s">
        <v>882</v>
      </c>
      <c r="G705" s="209" t="s">
        <v>168</v>
      </c>
      <c r="H705" s="210">
        <v>7.0999999999999996</v>
      </c>
      <c r="I705" s="211"/>
      <c r="J705" s="212">
        <f>ROUND(I705*H705,2)</f>
        <v>0</v>
      </c>
      <c r="K705" s="208" t="s">
        <v>209</v>
      </c>
      <c r="L705" s="46"/>
      <c r="M705" s="213" t="s">
        <v>19</v>
      </c>
      <c r="N705" s="214" t="s">
        <v>45</v>
      </c>
      <c r="O705" s="86"/>
      <c r="P705" s="215">
        <f>O705*H705</f>
        <v>0</v>
      </c>
      <c r="Q705" s="215">
        <v>0.0023800000000000002</v>
      </c>
      <c r="R705" s="215">
        <f>Q705*H705</f>
        <v>0.016898</v>
      </c>
      <c r="S705" s="215">
        <v>0</v>
      </c>
      <c r="T705" s="216">
        <f>S705*H705</f>
        <v>0</v>
      </c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R705" s="217" t="s">
        <v>307</v>
      </c>
      <c r="AT705" s="217" t="s">
        <v>122</v>
      </c>
      <c r="AU705" s="217" t="s">
        <v>84</v>
      </c>
      <c r="AY705" s="19" t="s">
        <v>119</v>
      </c>
      <c r="BE705" s="218">
        <f>IF(N705="základní",J705,0)</f>
        <v>0</v>
      </c>
      <c r="BF705" s="218">
        <f>IF(N705="snížená",J705,0)</f>
        <v>0</v>
      </c>
      <c r="BG705" s="218">
        <f>IF(N705="zákl. přenesená",J705,0)</f>
        <v>0</v>
      </c>
      <c r="BH705" s="218">
        <f>IF(N705="sníž. přenesená",J705,0)</f>
        <v>0</v>
      </c>
      <c r="BI705" s="218">
        <f>IF(N705="nulová",J705,0)</f>
        <v>0</v>
      </c>
      <c r="BJ705" s="19" t="s">
        <v>82</v>
      </c>
      <c r="BK705" s="218">
        <f>ROUND(I705*H705,2)</f>
        <v>0</v>
      </c>
      <c r="BL705" s="19" t="s">
        <v>307</v>
      </c>
      <c r="BM705" s="217" t="s">
        <v>883</v>
      </c>
    </row>
    <row r="706" s="2" customFormat="1">
      <c r="A706" s="40"/>
      <c r="B706" s="41"/>
      <c r="C706" s="42"/>
      <c r="D706" s="249" t="s">
        <v>211</v>
      </c>
      <c r="E706" s="42"/>
      <c r="F706" s="250" t="s">
        <v>884</v>
      </c>
      <c r="G706" s="42"/>
      <c r="H706" s="42"/>
      <c r="I706" s="242"/>
      <c r="J706" s="42"/>
      <c r="K706" s="42"/>
      <c r="L706" s="46"/>
      <c r="M706" s="243"/>
      <c r="N706" s="244"/>
      <c r="O706" s="86"/>
      <c r="P706" s="86"/>
      <c r="Q706" s="86"/>
      <c r="R706" s="86"/>
      <c r="S706" s="86"/>
      <c r="T706" s="87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T706" s="19" t="s">
        <v>211</v>
      </c>
      <c r="AU706" s="19" t="s">
        <v>84</v>
      </c>
    </row>
    <row r="707" s="13" customFormat="1">
      <c r="A707" s="13"/>
      <c r="B707" s="219"/>
      <c r="C707" s="220"/>
      <c r="D707" s="221" t="s">
        <v>128</v>
      </c>
      <c r="E707" s="222" t="s">
        <v>19</v>
      </c>
      <c r="F707" s="223" t="s">
        <v>877</v>
      </c>
      <c r="G707" s="220"/>
      <c r="H707" s="222" t="s">
        <v>19</v>
      </c>
      <c r="I707" s="224"/>
      <c r="J707" s="220"/>
      <c r="K707" s="220"/>
      <c r="L707" s="225"/>
      <c r="M707" s="226"/>
      <c r="N707" s="227"/>
      <c r="O707" s="227"/>
      <c r="P707" s="227"/>
      <c r="Q707" s="227"/>
      <c r="R707" s="227"/>
      <c r="S707" s="227"/>
      <c r="T707" s="228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29" t="s">
        <v>128</v>
      </c>
      <c r="AU707" s="229" t="s">
        <v>84</v>
      </c>
      <c r="AV707" s="13" t="s">
        <v>82</v>
      </c>
      <c r="AW707" s="13" t="s">
        <v>35</v>
      </c>
      <c r="AX707" s="13" t="s">
        <v>74</v>
      </c>
      <c r="AY707" s="229" t="s">
        <v>119</v>
      </c>
    </row>
    <row r="708" s="13" customFormat="1">
      <c r="A708" s="13"/>
      <c r="B708" s="219"/>
      <c r="C708" s="220"/>
      <c r="D708" s="221" t="s">
        <v>128</v>
      </c>
      <c r="E708" s="222" t="s">
        <v>19</v>
      </c>
      <c r="F708" s="223" t="s">
        <v>878</v>
      </c>
      <c r="G708" s="220"/>
      <c r="H708" s="222" t="s">
        <v>19</v>
      </c>
      <c r="I708" s="224"/>
      <c r="J708" s="220"/>
      <c r="K708" s="220"/>
      <c r="L708" s="225"/>
      <c r="M708" s="226"/>
      <c r="N708" s="227"/>
      <c r="O708" s="227"/>
      <c r="P708" s="227"/>
      <c r="Q708" s="227"/>
      <c r="R708" s="227"/>
      <c r="S708" s="227"/>
      <c r="T708" s="228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29" t="s">
        <v>128</v>
      </c>
      <c r="AU708" s="229" t="s">
        <v>84</v>
      </c>
      <c r="AV708" s="13" t="s">
        <v>82</v>
      </c>
      <c r="AW708" s="13" t="s">
        <v>35</v>
      </c>
      <c r="AX708" s="13" t="s">
        <v>74</v>
      </c>
      <c r="AY708" s="229" t="s">
        <v>119</v>
      </c>
    </row>
    <row r="709" s="14" customFormat="1">
      <c r="A709" s="14"/>
      <c r="B709" s="230"/>
      <c r="C709" s="231"/>
      <c r="D709" s="221" t="s">
        <v>128</v>
      </c>
      <c r="E709" s="232" t="s">
        <v>19</v>
      </c>
      <c r="F709" s="233" t="s">
        <v>885</v>
      </c>
      <c r="G709" s="231"/>
      <c r="H709" s="234">
        <v>7.0999999999999996</v>
      </c>
      <c r="I709" s="235"/>
      <c r="J709" s="231"/>
      <c r="K709" s="231"/>
      <c r="L709" s="236"/>
      <c r="M709" s="237"/>
      <c r="N709" s="238"/>
      <c r="O709" s="238"/>
      <c r="P709" s="238"/>
      <c r="Q709" s="238"/>
      <c r="R709" s="238"/>
      <c r="S709" s="238"/>
      <c r="T709" s="239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40" t="s">
        <v>128</v>
      </c>
      <c r="AU709" s="240" t="s">
        <v>84</v>
      </c>
      <c r="AV709" s="14" t="s">
        <v>84</v>
      </c>
      <c r="AW709" s="14" t="s">
        <v>35</v>
      </c>
      <c r="AX709" s="14" t="s">
        <v>82</v>
      </c>
      <c r="AY709" s="240" t="s">
        <v>119</v>
      </c>
    </row>
    <row r="710" s="2" customFormat="1" ht="33" customHeight="1">
      <c r="A710" s="40"/>
      <c r="B710" s="41"/>
      <c r="C710" s="206" t="s">
        <v>886</v>
      </c>
      <c r="D710" s="206" t="s">
        <v>122</v>
      </c>
      <c r="E710" s="207" t="s">
        <v>887</v>
      </c>
      <c r="F710" s="208" t="s">
        <v>888</v>
      </c>
      <c r="G710" s="209" t="s">
        <v>176</v>
      </c>
      <c r="H710" s="210">
        <v>0.78000000000000003</v>
      </c>
      <c r="I710" s="211"/>
      <c r="J710" s="212">
        <f>ROUND(I710*H710,2)</f>
        <v>0</v>
      </c>
      <c r="K710" s="208" t="s">
        <v>209</v>
      </c>
      <c r="L710" s="46"/>
      <c r="M710" s="213" t="s">
        <v>19</v>
      </c>
      <c r="N710" s="214" t="s">
        <v>45</v>
      </c>
      <c r="O710" s="86"/>
      <c r="P710" s="215">
        <f>O710*H710</f>
        <v>0</v>
      </c>
      <c r="Q710" s="215">
        <v>0</v>
      </c>
      <c r="R710" s="215">
        <f>Q710*H710</f>
        <v>0</v>
      </c>
      <c r="S710" s="215">
        <v>0.123</v>
      </c>
      <c r="T710" s="216">
        <f>S710*H710</f>
        <v>0.095939999999999998</v>
      </c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R710" s="217" t="s">
        <v>307</v>
      </c>
      <c r="AT710" s="217" t="s">
        <v>122</v>
      </c>
      <c r="AU710" s="217" t="s">
        <v>84</v>
      </c>
      <c r="AY710" s="19" t="s">
        <v>119</v>
      </c>
      <c r="BE710" s="218">
        <f>IF(N710="základní",J710,0)</f>
        <v>0</v>
      </c>
      <c r="BF710" s="218">
        <f>IF(N710="snížená",J710,0)</f>
        <v>0</v>
      </c>
      <c r="BG710" s="218">
        <f>IF(N710="zákl. přenesená",J710,0)</f>
        <v>0</v>
      </c>
      <c r="BH710" s="218">
        <f>IF(N710="sníž. přenesená",J710,0)</f>
        <v>0</v>
      </c>
      <c r="BI710" s="218">
        <f>IF(N710="nulová",J710,0)</f>
        <v>0</v>
      </c>
      <c r="BJ710" s="19" t="s">
        <v>82</v>
      </c>
      <c r="BK710" s="218">
        <f>ROUND(I710*H710,2)</f>
        <v>0</v>
      </c>
      <c r="BL710" s="19" t="s">
        <v>307</v>
      </c>
      <c r="BM710" s="217" t="s">
        <v>889</v>
      </c>
    </row>
    <row r="711" s="2" customFormat="1">
      <c r="A711" s="40"/>
      <c r="B711" s="41"/>
      <c r="C711" s="42"/>
      <c r="D711" s="249" t="s">
        <v>211</v>
      </c>
      <c r="E711" s="42"/>
      <c r="F711" s="250" t="s">
        <v>890</v>
      </c>
      <c r="G711" s="42"/>
      <c r="H711" s="42"/>
      <c r="I711" s="242"/>
      <c r="J711" s="42"/>
      <c r="K711" s="42"/>
      <c r="L711" s="46"/>
      <c r="M711" s="243"/>
      <c r="N711" s="244"/>
      <c r="O711" s="86"/>
      <c r="P711" s="86"/>
      <c r="Q711" s="86"/>
      <c r="R711" s="86"/>
      <c r="S711" s="86"/>
      <c r="T711" s="87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T711" s="19" t="s">
        <v>211</v>
      </c>
      <c r="AU711" s="19" t="s">
        <v>84</v>
      </c>
    </row>
    <row r="712" s="13" customFormat="1">
      <c r="A712" s="13"/>
      <c r="B712" s="219"/>
      <c r="C712" s="220"/>
      <c r="D712" s="221" t="s">
        <v>128</v>
      </c>
      <c r="E712" s="222" t="s">
        <v>19</v>
      </c>
      <c r="F712" s="223" t="s">
        <v>519</v>
      </c>
      <c r="G712" s="220"/>
      <c r="H712" s="222" t="s">
        <v>19</v>
      </c>
      <c r="I712" s="224"/>
      <c r="J712" s="220"/>
      <c r="K712" s="220"/>
      <c r="L712" s="225"/>
      <c r="M712" s="226"/>
      <c r="N712" s="227"/>
      <c r="O712" s="227"/>
      <c r="P712" s="227"/>
      <c r="Q712" s="227"/>
      <c r="R712" s="227"/>
      <c r="S712" s="227"/>
      <c r="T712" s="228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29" t="s">
        <v>128</v>
      </c>
      <c r="AU712" s="229" t="s">
        <v>84</v>
      </c>
      <c r="AV712" s="13" t="s">
        <v>82</v>
      </c>
      <c r="AW712" s="13" t="s">
        <v>35</v>
      </c>
      <c r="AX712" s="13" t="s">
        <v>74</v>
      </c>
      <c r="AY712" s="229" t="s">
        <v>119</v>
      </c>
    </row>
    <row r="713" s="13" customFormat="1">
      <c r="A713" s="13"/>
      <c r="B713" s="219"/>
      <c r="C713" s="220"/>
      <c r="D713" s="221" t="s">
        <v>128</v>
      </c>
      <c r="E713" s="222" t="s">
        <v>19</v>
      </c>
      <c r="F713" s="223" t="s">
        <v>891</v>
      </c>
      <c r="G713" s="220"/>
      <c r="H713" s="222" t="s">
        <v>19</v>
      </c>
      <c r="I713" s="224"/>
      <c r="J713" s="220"/>
      <c r="K713" s="220"/>
      <c r="L713" s="225"/>
      <c r="M713" s="226"/>
      <c r="N713" s="227"/>
      <c r="O713" s="227"/>
      <c r="P713" s="227"/>
      <c r="Q713" s="227"/>
      <c r="R713" s="227"/>
      <c r="S713" s="227"/>
      <c r="T713" s="228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29" t="s">
        <v>128</v>
      </c>
      <c r="AU713" s="229" t="s">
        <v>84</v>
      </c>
      <c r="AV713" s="13" t="s">
        <v>82</v>
      </c>
      <c r="AW713" s="13" t="s">
        <v>35</v>
      </c>
      <c r="AX713" s="13" t="s">
        <v>74</v>
      </c>
      <c r="AY713" s="229" t="s">
        <v>119</v>
      </c>
    </row>
    <row r="714" s="14" customFormat="1">
      <c r="A714" s="14"/>
      <c r="B714" s="230"/>
      <c r="C714" s="231"/>
      <c r="D714" s="221" t="s">
        <v>128</v>
      </c>
      <c r="E714" s="232" t="s">
        <v>19</v>
      </c>
      <c r="F714" s="233" t="s">
        <v>892</v>
      </c>
      <c r="G714" s="231"/>
      <c r="H714" s="234">
        <v>0.78000000000000003</v>
      </c>
      <c r="I714" s="235"/>
      <c r="J714" s="231"/>
      <c r="K714" s="231"/>
      <c r="L714" s="236"/>
      <c r="M714" s="237"/>
      <c r="N714" s="238"/>
      <c r="O714" s="238"/>
      <c r="P714" s="238"/>
      <c r="Q714" s="238"/>
      <c r="R714" s="238"/>
      <c r="S714" s="238"/>
      <c r="T714" s="239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40" t="s">
        <v>128</v>
      </c>
      <c r="AU714" s="240" t="s">
        <v>84</v>
      </c>
      <c r="AV714" s="14" t="s">
        <v>84</v>
      </c>
      <c r="AW714" s="14" t="s">
        <v>35</v>
      </c>
      <c r="AX714" s="14" t="s">
        <v>82</v>
      </c>
      <c r="AY714" s="240" t="s">
        <v>119</v>
      </c>
    </row>
    <row r="715" s="2" customFormat="1" ht="33" customHeight="1">
      <c r="A715" s="40"/>
      <c r="B715" s="41"/>
      <c r="C715" s="206" t="s">
        <v>893</v>
      </c>
      <c r="D715" s="206" t="s">
        <v>122</v>
      </c>
      <c r="E715" s="207" t="s">
        <v>894</v>
      </c>
      <c r="F715" s="208" t="s">
        <v>895</v>
      </c>
      <c r="G715" s="209" t="s">
        <v>176</v>
      </c>
      <c r="H715" s="210">
        <v>3.54</v>
      </c>
      <c r="I715" s="211"/>
      <c r="J715" s="212">
        <f>ROUND(I715*H715,2)</f>
        <v>0</v>
      </c>
      <c r="K715" s="208" t="s">
        <v>209</v>
      </c>
      <c r="L715" s="46"/>
      <c r="M715" s="213" t="s">
        <v>19</v>
      </c>
      <c r="N715" s="214" t="s">
        <v>45</v>
      </c>
      <c r="O715" s="86"/>
      <c r="P715" s="215">
        <f>O715*H715</f>
        <v>0</v>
      </c>
      <c r="Q715" s="215">
        <v>0</v>
      </c>
      <c r="R715" s="215">
        <f>Q715*H715</f>
        <v>0</v>
      </c>
      <c r="S715" s="215">
        <v>0.153</v>
      </c>
      <c r="T715" s="216">
        <f>S715*H715</f>
        <v>0.54161999999999999</v>
      </c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R715" s="217" t="s">
        <v>307</v>
      </c>
      <c r="AT715" s="217" t="s">
        <v>122</v>
      </c>
      <c r="AU715" s="217" t="s">
        <v>84</v>
      </c>
      <c r="AY715" s="19" t="s">
        <v>119</v>
      </c>
      <c r="BE715" s="218">
        <f>IF(N715="základní",J715,0)</f>
        <v>0</v>
      </c>
      <c r="BF715" s="218">
        <f>IF(N715="snížená",J715,0)</f>
        <v>0</v>
      </c>
      <c r="BG715" s="218">
        <f>IF(N715="zákl. přenesená",J715,0)</f>
        <v>0</v>
      </c>
      <c r="BH715" s="218">
        <f>IF(N715="sníž. přenesená",J715,0)</f>
        <v>0</v>
      </c>
      <c r="BI715" s="218">
        <f>IF(N715="nulová",J715,0)</f>
        <v>0</v>
      </c>
      <c r="BJ715" s="19" t="s">
        <v>82</v>
      </c>
      <c r="BK715" s="218">
        <f>ROUND(I715*H715,2)</f>
        <v>0</v>
      </c>
      <c r="BL715" s="19" t="s">
        <v>307</v>
      </c>
      <c r="BM715" s="217" t="s">
        <v>896</v>
      </c>
    </row>
    <row r="716" s="2" customFormat="1">
      <c r="A716" s="40"/>
      <c r="B716" s="41"/>
      <c r="C716" s="42"/>
      <c r="D716" s="249" t="s">
        <v>211</v>
      </c>
      <c r="E716" s="42"/>
      <c r="F716" s="250" t="s">
        <v>897</v>
      </c>
      <c r="G716" s="42"/>
      <c r="H716" s="42"/>
      <c r="I716" s="242"/>
      <c r="J716" s="42"/>
      <c r="K716" s="42"/>
      <c r="L716" s="46"/>
      <c r="M716" s="243"/>
      <c r="N716" s="244"/>
      <c r="O716" s="86"/>
      <c r="P716" s="86"/>
      <c r="Q716" s="86"/>
      <c r="R716" s="86"/>
      <c r="S716" s="86"/>
      <c r="T716" s="87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T716" s="19" t="s">
        <v>211</v>
      </c>
      <c r="AU716" s="19" t="s">
        <v>84</v>
      </c>
    </row>
    <row r="717" s="13" customFormat="1">
      <c r="A717" s="13"/>
      <c r="B717" s="219"/>
      <c r="C717" s="220"/>
      <c r="D717" s="221" t="s">
        <v>128</v>
      </c>
      <c r="E717" s="222" t="s">
        <v>19</v>
      </c>
      <c r="F717" s="223" t="s">
        <v>519</v>
      </c>
      <c r="G717" s="220"/>
      <c r="H717" s="222" t="s">
        <v>19</v>
      </c>
      <c r="I717" s="224"/>
      <c r="J717" s="220"/>
      <c r="K717" s="220"/>
      <c r="L717" s="225"/>
      <c r="M717" s="226"/>
      <c r="N717" s="227"/>
      <c r="O717" s="227"/>
      <c r="P717" s="227"/>
      <c r="Q717" s="227"/>
      <c r="R717" s="227"/>
      <c r="S717" s="227"/>
      <c r="T717" s="228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29" t="s">
        <v>128</v>
      </c>
      <c r="AU717" s="229" t="s">
        <v>84</v>
      </c>
      <c r="AV717" s="13" t="s">
        <v>82</v>
      </c>
      <c r="AW717" s="13" t="s">
        <v>35</v>
      </c>
      <c r="AX717" s="13" t="s">
        <v>74</v>
      </c>
      <c r="AY717" s="229" t="s">
        <v>119</v>
      </c>
    </row>
    <row r="718" s="13" customFormat="1">
      <c r="A718" s="13"/>
      <c r="B718" s="219"/>
      <c r="C718" s="220"/>
      <c r="D718" s="221" t="s">
        <v>128</v>
      </c>
      <c r="E718" s="222" t="s">
        <v>19</v>
      </c>
      <c r="F718" s="223" t="s">
        <v>891</v>
      </c>
      <c r="G718" s="220"/>
      <c r="H718" s="222" t="s">
        <v>19</v>
      </c>
      <c r="I718" s="224"/>
      <c r="J718" s="220"/>
      <c r="K718" s="220"/>
      <c r="L718" s="225"/>
      <c r="M718" s="226"/>
      <c r="N718" s="227"/>
      <c r="O718" s="227"/>
      <c r="P718" s="227"/>
      <c r="Q718" s="227"/>
      <c r="R718" s="227"/>
      <c r="S718" s="227"/>
      <c r="T718" s="228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29" t="s">
        <v>128</v>
      </c>
      <c r="AU718" s="229" t="s">
        <v>84</v>
      </c>
      <c r="AV718" s="13" t="s">
        <v>82</v>
      </c>
      <c r="AW718" s="13" t="s">
        <v>35</v>
      </c>
      <c r="AX718" s="13" t="s">
        <v>74</v>
      </c>
      <c r="AY718" s="229" t="s">
        <v>119</v>
      </c>
    </row>
    <row r="719" s="14" customFormat="1">
      <c r="A719" s="14"/>
      <c r="B719" s="230"/>
      <c r="C719" s="231"/>
      <c r="D719" s="221" t="s">
        <v>128</v>
      </c>
      <c r="E719" s="232" t="s">
        <v>19</v>
      </c>
      <c r="F719" s="233" t="s">
        <v>898</v>
      </c>
      <c r="G719" s="231"/>
      <c r="H719" s="234">
        <v>2.25</v>
      </c>
      <c r="I719" s="235"/>
      <c r="J719" s="231"/>
      <c r="K719" s="231"/>
      <c r="L719" s="236"/>
      <c r="M719" s="237"/>
      <c r="N719" s="238"/>
      <c r="O719" s="238"/>
      <c r="P719" s="238"/>
      <c r="Q719" s="238"/>
      <c r="R719" s="238"/>
      <c r="S719" s="238"/>
      <c r="T719" s="239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40" t="s">
        <v>128</v>
      </c>
      <c r="AU719" s="240" t="s">
        <v>84</v>
      </c>
      <c r="AV719" s="14" t="s">
        <v>84</v>
      </c>
      <c r="AW719" s="14" t="s">
        <v>35</v>
      </c>
      <c r="AX719" s="14" t="s">
        <v>74</v>
      </c>
      <c r="AY719" s="240" t="s">
        <v>119</v>
      </c>
    </row>
    <row r="720" s="14" customFormat="1">
      <c r="A720" s="14"/>
      <c r="B720" s="230"/>
      <c r="C720" s="231"/>
      <c r="D720" s="221" t="s">
        <v>128</v>
      </c>
      <c r="E720" s="232" t="s">
        <v>19</v>
      </c>
      <c r="F720" s="233" t="s">
        <v>899</v>
      </c>
      <c r="G720" s="231"/>
      <c r="H720" s="234">
        <v>0.12</v>
      </c>
      <c r="I720" s="235"/>
      <c r="J720" s="231"/>
      <c r="K720" s="231"/>
      <c r="L720" s="236"/>
      <c r="M720" s="237"/>
      <c r="N720" s="238"/>
      <c r="O720" s="238"/>
      <c r="P720" s="238"/>
      <c r="Q720" s="238"/>
      <c r="R720" s="238"/>
      <c r="S720" s="238"/>
      <c r="T720" s="239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40" t="s">
        <v>128</v>
      </c>
      <c r="AU720" s="240" t="s">
        <v>84</v>
      </c>
      <c r="AV720" s="14" t="s">
        <v>84</v>
      </c>
      <c r="AW720" s="14" t="s">
        <v>35</v>
      </c>
      <c r="AX720" s="14" t="s">
        <v>74</v>
      </c>
      <c r="AY720" s="240" t="s">
        <v>119</v>
      </c>
    </row>
    <row r="721" s="13" customFormat="1">
      <c r="A721" s="13"/>
      <c r="B721" s="219"/>
      <c r="C721" s="220"/>
      <c r="D721" s="221" t="s">
        <v>128</v>
      </c>
      <c r="E721" s="222" t="s">
        <v>19</v>
      </c>
      <c r="F721" s="223" t="s">
        <v>900</v>
      </c>
      <c r="G721" s="220"/>
      <c r="H721" s="222" t="s">
        <v>19</v>
      </c>
      <c r="I721" s="224"/>
      <c r="J721" s="220"/>
      <c r="K721" s="220"/>
      <c r="L721" s="225"/>
      <c r="M721" s="226"/>
      <c r="N721" s="227"/>
      <c r="O721" s="227"/>
      <c r="P721" s="227"/>
      <c r="Q721" s="227"/>
      <c r="R721" s="227"/>
      <c r="S721" s="227"/>
      <c r="T721" s="228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29" t="s">
        <v>128</v>
      </c>
      <c r="AU721" s="229" t="s">
        <v>84</v>
      </c>
      <c r="AV721" s="13" t="s">
        <v>82</v>
      </c>
      <c r="AW721" s="13" t="s">
        <v>35</v>
      </c>
      <c r="AX721" s="13" t="s">
        <v>74</v>
      </c>
      <c r="AY721" s="229" t="s">
        <v>119</v>
      </c>
    </row>
    <row r="722" s="14" customFormat="1">
      <c r="A722" s="14"/>
      <c r="B722" s="230"/>
      <c r="C722" s="231"/>
      <c r="D722" s="221" t="s">
        <v>128</v>
      </c>
      <c r="E722" s="232" t="s">
        <v>19</v>
      </c>
      <c r="F722" s="233" t="s">
        <v>901</v>
      </c>
      <c r="G722" s="231"/>
      <c r="H722" s="234">
        <v>1.1699999999999999</v>
      </c>
      <c r="I722" s="235"/>
      <c r="J722" s="231"/>
      <c r="K722" s="231"/>
      <c r="L722" s="236"/>
      <c r="M722" s="237"/>
      <c r="N722" s="238"/>
      <c r="O722" s="238"/>
      <c r="P722" s="238"/>
      <c r="Q722" s="238"/>
      <c r="R722" s="238"/>
      <c r="S722" s="238"/>
      <c r="T722" s="239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40" t="s">
        <v>128</v>
      </c>
      <c r="AU722" s="240" t="s">
        <v>84</v>
      </c>
      <c r="AV722" s="14" t="s">
        <v>84</v>
      </c>
      <c r="AW722" s="14" t="s">
        <v>35</v>
      </c>
      <c r="AX722" s="14" t="s">
        <v>74</v>
      </c>
      <c r="AY722" s="240" t="s">
        <v>119</v>
      </c>
    </row>
    <row r="723" s="15" customFormat="1">
      <c r="A723" s="15"/>
      <c r="B723" s="251"/>
      <c r="C723" s="252"/>
      <c r="D723" s="221" t="s">
        <v>128</v>
      </c>
      <c r="E723" s="253" t="s">
        <v>19</v>
      </c>
      <c r="F723" s="254" t="s">
        <v>220</v>
      </c>
      <c r="G723" s="252"/>
      <c r="H723" s="255">
        <v>3.54</v>
      </c>
      <c r="I723" s="256"/>
      <c r="J723" s="252"/>
      <c r="K723" s="252"/>
      <c r="L723" s="257"/>
      <c r="M723" s="258"/>
      <c r="N723" s="259"/>
      <c r="O723" s="259"/>
      <c r="P723" s="259"/>
      <c r="Q723" s="259"/>
      <c r="R723" s="259"/>
      <c r="S723" s="259"/>
      <c r="T723" s="260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61" t="s">
        <v>128</v>
      </c>
      <c r="AU723" s="261" t="s">
        <v>84</v>
      </c>
      <c r="AV723" s="15" t="s">
        <v>150</v>
      </c>
      <c r="AW723" s="15" t="s">
        <v>35</v>
      </c>
      <c r="AX723" s="15" t="s">
        <v>82</v>
      </c>
      <c r="AY723" s="261" t="s">
        <v>119</v>
      </c>
    </row>
    <row r="724" s="2" customFormat="1" ht="24.15" customHeight="1">
      <c r="A724" s="40"/>
      <c r="B724" s="41"/>
      <c r="C724" s="206" t="s">
        <v>902</v>
      </c>
      <c r="D724" s="206" t="s">
        <v>122</v>
      </c>
      <c r="E724" s="207" t="s">
        <v>903</v>
      </c>
      <c r="F724" s="208" t="s">
        <v>904</v>
      </c>
      <c r="G724" s="209" t="s">
        <v>168</v>
      </c>
      <c r="H724" s="210">
        <v>33.350000000000001</v>
      </c>
      <c r="I724" s="211"/>
      <c r="J724" s="212">
        <f>ROUND(I724*H724,2)</f>
        <v>0</v>
      </c>
      <c r="K724" s="208" t="s">
        <v>209</v>
      </c>
      <c r="L724" s="46"/>
      <c r="M724" s="213" t="s">
        <v>19</v>
      </c>
      <c r="N724" s="214" t="s">
        <v>45</v>
      </c>
      <c r="O724" s="86"/>
      <c r="P724" s="215">
        <f>O724*H724</f>
        <v>0</v>
      </c>
      <c r="Q724" s="215">
        <v>0</v>
      </c>
      <c r="R724" s="215">
        <f>Q724*H724</f>
        <v>0</v>
      </c>
      <c r="S724" s="215">
        <v>0.014</v>
      </c>
      <c r="T724" s="216">
        <f>S724*H724</f>
        <v>0.46690000000000004</v>
      </c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R724" s="217" t="s">
        <v>307</v>
      </c>
      <c r="AT724" s="217" t="s">
        <v>122</v>
      </c>
      <c r="AU724" s="217" t="s">
        <v>84</v>
      </c>
      <c r="AY724" s="19" t="s">
        <v>119</v>
      </c>
      <c r="BE724" s="218">
        <f>IF(N724="základní",J724,0)</f>
        <v>0</v>
      </c>
      <c r="BF724" s="218">
        <f>IF(N724="snížená",J724,0)</f>
        <v>0</v>
      </c>
      <c r="BG724" s="218">
        <f>IF(N724="zákl. přenesená",J724,0)</f>
        <v>0</v>
      </c>
      <c r="BH724" s="218">
        <f>IF(N724="sníž. přenesená",J724,0)</f>
        <v>0</v>
      </c>
      <c r="BI724" s="218">
        <f>IF(N724="nulová",J724,0)</f>
        <v>0</v>
      </c>
      <c r="BJ724" s="19" t="s">
        <v>82</v>
      </c>
      <c r="BK724" s="218">
        <f>ROUND(I724*H724,2)</f>
        <v>0</v>
      </c>
      <c r="BL724" s="19" t="s">
        <v>307</v>
      </c>
      <c r="BM724" s="217" t="s">
        <v>905</v>
      </c>
    </row>
    <row r="725" s="2" customFormat="1">
      <c r="A725" s="40"/>
      <c r="B725" s="41"/>
      <c r="C725" s="42"/>
      <c r="D725" s="249" t="s">
        <v>211</v>
      </c>
      <c r="E725" s="42"/>
      <c r="F725" s="250" t="s">
        <v>906</v>
      </c>
      <c r="G725" s="42"/>
      <c r="H725" s="42"/>
      <c r="I725" s="242"/>
      <c r="J725" s="42"/>
      <c r="K725" s="42"/>
      <c r="L725" s="46"/>
      <c r="M725" s="243"/>
      <c r="N725" s="244"/>
      <c r="O725" s="86"/>
      <c r="P725" s="86"/>
      <c r="Q725" s="86"/>
      <c r="R725" s="86"/>
      <c r="S725" s="86"/>
      <c r="T725" s="87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T725" s="19" t="s">
        <v>211</v>
      </c>
      <c r="AU725" s="19" t="s">
        <v>84</v>
      </c>
    </row>
    <row r="726" s="13" customFormat="1">
      <c r="A726" s="13"/>
      <c r="B726" s="219"/>
      <c r="C726" s="220"/>
      <c r="D726" s="221" t="s">
        <v>128</v>
      </c>
      <c r="E726" s="222" t="s">
        <v>19</v>
      </c>
      <c r="F726" s="223" t="s">
        <v>257</v>
      </c>
      <c r="G726" s="220"/>
      <c r="H726" s="222" t="s">
        <v>19</v>
      </c>
      <c r="I726" s="224"/>
      <c r="J726" s="220"/>
      <c r="K726" s="220"/>
      <c r="L726" s="225"/>
      <c r="M726" s="226"/>
      <c r="N726" s="227"/>
      <c r="O726" s="227"/>
      <c r="P726" s="227"/>
      <c r="Q726" s="227"/>
      <c r="R726" s="227"/>
      <c r="S726" s="227"/>
      <c r="T726" s="228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29" t="s">
        <v>128</v>
      </c>
      <c r="AU726" s="229" t="s">
        <v>84</v>
      </c>
      <c r="AV726" s="13" t="s">
        <v>82</v>
      </c>
      <c r="AW726" s="13" t="s">
        <v>35</v>
      </c>
      <c r="AX726" s="13" t="s">
        <v>74</v>
      </c>
      <c r="AY726" s="229" t="s">
        <v>119</v>
      </c>
    </row>
    <row r="727" s="13" customFormat="1">
      <c r="A727" s="13"/>
      <c r="B727" s="219"/>
      <c r="C727" s="220"/>
      <c r="D727" s="221" t="s">
        <v>128</v>
      </c>
      <c r="E727" s="222" t="s">
        <v>19</v>
      </c>
      <c r="F727" s="223" t="s">
        <v>907</v>
      </c>
      <c r="G727" s="220"/>
      <c r="H727" s="222" t="s">
        <v>19</v>
      </c>
      <c r="I727" s="224"/>
      <c r="J727" s="220"/>
      <c r="K727" s="220"/>
      <c r="L727" s="225"/>
      <c r="M727" s="226"/>
      <c r="N727" s="227"/>
      <c r="O727" s="227"/>
      <c r="P727" s="227"/>
      <c r="Q727" s="227"/>
      <c r="R727" s="227"/>
      <c r="S727" s="227"/>
      <c r="T727" s="228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29" t="s">
        <v>128</v>
      </c>
      <c r="AU727" s="229" t="s">
        <v>84</v>
      </c>
      <c r="AV727" s="13" t="s">
        <v>82</v>
      </c>
      <c r="AW727" s="13" t="s">
        <v>35</v>
      </c>
      <c r="AX727" s="13" t="s">
        <v>74</v>
      </c>
      <c r="AY727" s="229" t="s">
        <v>119</v>
      </c>
    </row>
    <row r="728" s="14" customFormat="1">
      <c r="A728" s="14"/>
      <c r="B728" s="230"/>
      <c r="C728" s="231"/>
      <c r="D728" s="221" t="s">
        <v>128</v>
      </c>
      <c r="E728" s="232" t="s">
        <v>19</v>
      </c>
      <c r="F728" s="233" t="s">
        <v>908</v>
      </c>
      <c r="G728" s="231"/>
      <c r="H728" s="234">
        <v>3.7999999999999998</v>
      </c>
      <c r="I728" s="235"/>
      <c r="J728" s="231"/>
      <c r="K728" s="231"/>
      <c r="L728" s="236"/>
      <c r="M728" s="237"/>
      <c r="N728" s="238"/>
      <c r="O728" s="238"/>
      <c r="P728" s="238"/>
      <c r="Q728" s="238"/>
      <c r="R728" s="238"/>
      <c r="S728" s="238"/>
      <c r="T728" s="239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40" t="s">
        <v>128</v>
      </c>
      <c r="AU728" s="240" t="s">
        <v>84</v>
      </c>
      <c r="AV728" s="14" t="s">
        <v>84</v>
      </c>
      <c r="AW728" s="14" t="s">
        <v>35</v>
      </c>
      <c r="AX728" s="14" t="s">
        <v>74</v>
      </c>
      <c r="AY728" s="240" t="s">
        <v>119</v>
      </c>
    </row>
    <row r="729" s="14" customFormat="1">
      <c r="A729" s="14"/>
      <c r="B729" s="230"/>
      <c r="C729" s="231"/>
      <c r="D729" s="221" t="s">
        <v>128</v>
      </c>
      <c r="E729" s="232" t="s">
        <v>19</v>
      </c>
      <c r="F729" s="233" t="s">
        <v>909</v>
      </c>
      <c r="G729" s="231"/>
      <c r="H729" s="234">
        <v>12.35</v>
      </c>
      <c r="I729" s="235"/>
      <c r="J729" s="231"/>
      <c r="K729" s="231"/>
      <c r="L729" s="236"/>
      <c r="M729" s="237"/>
      <c r="N729" s="238"/>
      <c r="O729" s="238"/>
      <c r="P729" s="238"/>
      <c r="Q729" s="238"/>
      <c r="R729" s="238"/>
      <c r="S729" s="238"/>
      <c r="T729" s="239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0" t="s">
        <v>128</v>
      </c>
      <c r="AU729" s="240" t="s">
        <v>84</v>
      </c>
      <c r="AV729" s="14" t="s">
        <v>84</v>
      </c>
      <c r="AW729" s="14" t="s">
        <v>35</v>
      </c>
      <c r="AX729" s="14" t="s">
        <v>74</v>
      </c>
      <c r="AY729" s="240" t="s">
        <v>119</v>
      </c>
    </row>
    <row r="730" s="14" customFormat="1">
      <c r="A730" s="14"/>
      <c r="B730" s="230"/>
      <c r="C730" s="231"/>
      <c r="D730" s="221" t="s">
        <v>128</v>
      </c>
      <c r="E730" s="232" t="s">
        <v>19</v>
      </c>
      <c r="F730" s="233" t="s">
        <v>910</v>
      </c>
      <c r="G730" s="231"/>
      <c r="H730" s="234">
        <v>2.5</v>
      </c>
      <c r="I730" s="235"/>
      <c r="J730" s="231"/>
      <c r="K730" s="231"/>
      <c r="L730" s="236"/>
      <c r="M730" s="237"/>
      <c r="N730" s="238"/>
      <c r="O730" s="238"/>
      <c r="P730" s="238"/>
      <c r="Q730" s="238"/>
      <c r="R730" s="238"/>
      <c r="S730" s="238"/>
      <c r="T730" s="239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40" t="s">
        <v>128</v>
      </c>
      <c r="AU730" s="240" t="s">
        <v>84</v>
      </c>
      <c r="AV730" s="14" t="s">
        <v>84</v>
      </c>
      <c r="AW730" s="14" t="s">
        <v>35</v>
      </c>
      <c r="AX730" s="14" t="s">
        <v>74</v>
      </c>
      <c r="AY730" s="240" t="s">
        <v>119</v>
      </c>
    </row>
    <row r="731" s="14" customFormat="1">
      <c r="A731" s="14"/>
      <c r="B731" s="230"/>
      <c r="C731" s="231"/>
      <c r="D731" s="221" t="s">
        <v>128</v>
      </c>
      <c r="E731" s="232" t="s">
        <v>19</v>
      </c>
      <c r="F731" s="233" t="s">
        <v>911</v>
      </c>
      <c r="G731" s="231"/>
      <c r="H731" s="234">
        <v>14.699999999999999</v>
      </c>
      <c r="I731" s="235"/>
      <c r="J731" s="231"/>
      <c r="K731" s="231"/>
      <c r="L731" s="236"/>
      <c r="M731" s="237"/>
      <c r="N731" s="238"/>
      <c r="O731" s="238"/>
      <c r="P731" s="238"/>
      <c r="Q731" s="238"/>
      <c r="R731" s="238"/>
      <c r="S731" s="238"/>
      <c r="T731" s="239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40" t="s">
        <v>128</v>
      </c>
      <c r="AU731" s="240" t="s">
        <v>84</v>
      </c>
      <c r="AV731" s="14" t="s">
        <v>84</v>
      </c>
      <c r="AW731" s="14" t="s">
        <v>35</v>
      </c>
      <c r="AX731" s="14" t="s">
        <v>74</v>
      </c>
      <c r="AY731" s="240" t="s">
        <v>119</v>
      </c>
    </row>
    <row r="732" s="15" customFormat="1">
      <c r="A732" s="15"/>
      <c r="B732" s="251"/>
      <c r="C732" s="252"/>
      <c r="D732" s="221" t="s">
        <v>128</v>
      </c>
      <c r="E732" s="253" t="s">
        <v>166</v>
      </c>
      <c r="F732" s="254" t="s">
        <v>220</v>
      </c>
      <c r="G732" s="252"/>
      <c r="H732" s="255">
        <v>33.350000000000001</v>
      </c>
      <c r="I732" s="256"/>
      <c r="J732" s="252"/>
      <c r="K732" s="252"/>
      <c r="L732" s="257"/>
      <c r="M732" s="258"/>
      <c r="N732" s="259"/>
      <c r="O732" s="259"/>
      <c r="P732" s="259"/>
      <c r="Q732" s="259"/>
      <c r="R732" s="259"/>
      <c r="S732" s="259"/>
      <c r="T732" s="260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61" t="s">
        <v>128</v>
      </c>
      <c r="AU732" s="261" t="s">
        <v>84</v>
      </c>
      <c r="AV732" s="15" t="s">
        <v>150</v>
      </c>
      <c r="AW732" s="15" t="s">
        <v>35</v>
      </c>
      <c r="AX732" s="15" t="s">
        <v>82</v>
      </c>
      <c r="AY732" s="261" t="s">
        <v>119</v>
      </c>
    </row>
    <row r="733" s="2" customFormat="1" ht="44.25" customHeight="1">
      <c r="A733" s="40"/>
      <c r="B733" s="41"/>
      <c r="C733" s="206" t="s">
        <v>912</v>
      </c>
      <c r="D733" s="206" t="s">
        <v>122</v>
      </c>
      <c r="E733" s="207" t="s">
        <v>913</v>
      </c>
      <c r="F733" s="208" t="s">
        <v>914</v>
      </c>
      <c r="G733" s="209" t="s">
        <v>176</v>
      </c>
      <c r="H733" s="210">
        <v>85.5</v>
      </c>
      <c r="I733" s="211"/>
      <c r="J733" s="212">
        <f>ROUND(I733*H733,2)</f>
        <v>0</v>
      </c>
      <c r="K733" s="208" t="s">
        <v>209</v>
      </c>
      <c r="L733" s="46"/>
      <c r="M733" s="213" t="s">
        <v>19</v>
      </c>
      <c r="N733" s="214" t="s">
        <v>45</v>
      </c>
      <c r="O733" s="86"/>
      <c r="P733" s="215">
        <f>O733*H733</f>
        <v>0</v>
      </c>
      <c r="Q733" s="215">
        <v>0.0094999999999999998</v>
      </c>
      <c r="R733" s="215">
        <f>Q733*H733</f>
        <v>0.81225000000000003</v>
      </c>
      <c r="S733" s="215">
        <v>0</v>
      </c>
      <c r="T733" s="216">
        <f>S733*H733</f>
        <v>0</v>
      </c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R733" s="217" t="s">
        <v>307</v>
      </c>
      <c r="AT733" s="217" t="s">
        <v>122</v>
      </c>
      <c r="AU733" s="217" t="s">
        <v>84</v>
      </c>
      <c r="AY733" s="19" t="s">
        <v>119</v>
      </c>
      <c r="BE733" s="218">
        <f>IF(N733="základní",J733,0)</f>
        <v>0</v>
      </c>
      <c r="BF733" s="218">
        <f>IF(N733="snížená",J733,0)</f>
        <v>0</v>
      </c>
      <c r="BG733" s="218">
        <f>IF(N733="zákl. přenesená",J733,0)</f>
        <v>0</v>
      </c>
      <c r="BH733" s="218">
        <f>IF(N733="sníž. přenesená",J733,0)</f>
        <v>0</v>
      </c>
      <c r="BI733" s="218">
        <f>IF(N733="nulová",J733,0)</f>
        <v>0</v>
      </c>
      <c r="BJ733" s="19" t="s">
        <v>82</v>
      </c>
      <c r="BK733" s="218">
        <f>ROUND(I733*H733,2)</f>
        <v>0</v>
      </c>
      <c r="BL733" s="19" t="s">
        <v>307</v>
      </c>
      <c r="BM733" s="217" t="s">
        <v>915</v>
      </c>
    </row>
    <row r="734" s="2" customFormat="1">
      <c r="A734" s="40"/>
      <c r="B734" s="41"/>
      <c r="C734" s="42"/>
      <c r="D734" s="249" t="s">
        <v>211</v>
      </c>
      <c r="E734" s="42"/>
      <c r="F734" s="250" t="s">
        <v>916</v>
      </c>
      <c r="G734" s="42"/>
      <c r="H734" s="42"/>
      <c r="I734" s="242"/>
      <c r="J734" s="42"/>
      <c r="K734" s="42"/>
      <c r="L734" s="46"/>
      <c r="M734" s="243"/>
      <c r="N734" s="244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211</v>
      </c>
      <c r="AU734" s="19" t="s">
        <v>84</v>
      </c>
    </row>
    <row r="735" s="13" customFormat="1">
      <c r="A735" s="13"/>
      <c r="B735" s="219"/>
      <c r="C735" s="220"/>
      <c r="D735" s="221" t="s">
        <v>128</v>
      </c>
      <c r="E735" s="222" t="s">
        <v>19</v>
      </c>
      <c r="F735" s="223" t="s">
        <v>257</v>
      </c>
      <c r="G735" s="220"/>
      <c r="H735" s="222" t="s">
        <v>19</v>
      </c>
      <c r="I735" s="224"/>
      <c r="J735" s="220"/>
      <c r="K735" s="220"/>
      <c r="L735" s="225"/>
      <c r="M735" s="226"/>
      <c r="N735" s="227"/>
      <c r="O735" s="227"/>
      <c r="P735" s="227"/>
      <c r="Q735" s="227"/>
      <c r="R735" s="227"/>
      <c r="S735" s="227"/>
      <c r="T735" s="228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29" t="s">
        <v>128</v>
      </c>
      <c r="AU735" s="229" t="s">
        <v>84</v>
      </c>
      <c r="AV735" s="13" t="s">
        <v>82</v>
      </c>
      <c r="AW735" s="13" t="s">
        <v>35</v>
      </c>
      <c r="AX735" s="13" t="s">
        <v>74</v>
      </c>
      <c r="AY735" s="229" t="s">
        <v>119</v>
      </c>
    </row>
    <row r="736" s="13" customFormat="1">
      <c r="A736" s="13"/>
      <c r="B736" s="219"/>
      <c r="C736" s="220"/>
      <c r="D736" s="221" t="s">
        <v>128</v>
      </c>
      <c r="E736" s="222" t="s">
        <v>19</v>
      </c>
      <c r="F736" s="223" t="s">
        <v>917</v>
      </c>
      <c r="G736" s="220"/>
      <c r="H736" s="222" t="s">
        <v>19</v>
      </c>
      <c r="I736" s="224"/>
      <c r="J736" s="220"/>
      <c r="K736" s="220"/>
      <c r="L736" s="225"/>
      <c r="M736" s="226"/>
      <c r="N736" s="227"/>
      <c r="O736" s="227"/>
      <c r="P736" s="227"/>
      <c r="Q736" s="227"/>
      <c r="R736" s="227"/>
      <c r="S736" s="227"/>
      <c r="T736" s="228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29" t="s">
        <v>128</v>
      </c>
      <c r="AU736" s="229" t="s">
        <v>84</v>
      </c>
      <c r="AV736" s="13" t="s">
        <v>82</v>
      </c>
      <c r="AW736" s="13" t="s">
        <v>35</v>
      </c>
      <c r="AX736" s="13" t="s">
        <v>74</v>
      </c>
      <c r="AY736" s="229" t="s">
        <v>119</v>
      </c>
    </row>
    <row r="737" s="14" customFormat="1">
      <c r="A737" s="14"/>
      <c r="B737" s="230"/>
      <c r="C737" s="231"/>
      <c r="D737" s="221" t="s">
        <v>128</v>
      </c>
      <c r="E737" s="232" t="s">
        <v>19</v>
      </c>
      <c r="F737" s="233" t="s">
        <v>183</v>
      </c>
      <c r="G737" s="231"/>
      <c r="H737" s="234">
        <v>85.5</v>
      </c>
      <c r="I737" s="235"/>
      <c r="J737" s="231"/>
      <c r="K737" s="231"/>
      <c r="L737" s="236"/>
      <c r="M737" s="237"/>
      <c r="N737" s="238"/>
      <c r="O737" s="238"/>
      <c r="P737" s="238"/>
      <c r="Q737" s="238"/>
      <c r="R737" s="238"/>
      <c r="S737" s="238"/>
      <c r="T737" s="239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40" t="s">
        <v>128</v>
      </c>
      <c r="AU737" s="240" t="s">
        <v>84</v>
      </c>
      <c r="AV737" s="14" t="s">
        <v>84</v>
      </c>
      <c r="AW737" s="14" t="s">
        <v>35</v>
      </c>
      <c r="AX737" s="14" t="s">
        <v>82</v>
      </c>
      <c r="AY737" s="240" t="s">
        <v>119</v>
      </c>
    </row>
    <row r="738" s="2" customFormat="1" ht="21.75" customHeight="1">
      <c r="A738" s="40"/>
      <c r="B738" s="41"/>
      <c r="C738" s="273" t="s">
        <v>918</v>
      </c>
      <c r="D738" s="273" t="s">
        <v>308</v>
      </c>
      <c r="E738" s="274" t="s">
        <v>919</v>
      </c>
      <c r="F738" s="275" t="s">
        <v>920</v>
      </c>
      <c r="G738" s="276" t="s">
        <v>176</v>
      </c>
      <c r="H738" s="277">
        <v>88.920000000000002</v>
      </c>
      <c r="I738" s="278"/>
      <c r="J738" s="279">
        <f>ROUND(I738*H738,2)</f>
        <v>0</v>
      </c>
      <c r="K738" s="275" t="s">
        <v>209</v>
      </c>
      <c r="L738" s="280"/>
      <c r="M738" s="281" t="s">
        <v>19</v>
      </c>
      <c r="N738" s="282" t="s">
        <v>45</v>
      </c>
      <c r="O738" s="86"/>
      <c r="P738" s="215">
        <f>O738*H738</f>
        <v>0</v>
      </c>
      <c r="Q738" s="215">
        <v>0.053999999999999999</v>
      </c>
      <c r="R738" s="215">
        <f>Q738*H738</f>
        <v>4.8016800000000002</v>
      </c>
      <c r="S738" s="215">
        <v>0</v>
      </c>
      <c r="T738" s="216">
        <f>S738*H738</f>
        <v>0</v>
      </c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17" t="s">
        <v>372</v>
      </c>
      <c r="AT738" s="217" t="s">
        <v>308</v>
      </c>
      <c r="AU738" s="217" t="s">
        <v>84</v>
      </c>
      <c r="AY738" s="19" t="s">
        <v>119</v>
      </c>
      <c r="BE738" s="218">
        <f>IF(N738="základní",J738,0)</f>
        <v>0</v>
      </c>
      <c r="BF738" s="218">
        <f>IF(N738="snížená",J738,0)</f>
        <v>0</v>
      </c>
      <c r="BG738" s="218">
        <f>IF(N738="zákl. přenesená",J738,0)</f>
        <v>0</v>
      </c>
      <c r="BH738" s="218">
        <f>IF(N738="sníž. přenesená",J738,0)</f>
        <v>0</v>
      </c>
      <c r="BI738" s="218">
        <f>IF(N738="nulová",J738,0)</f>
        <v>0</v>
      </c>
      <c r="BJ738" s="19" t="s">
        <v>82</v>
      </c>
      <c r="BK738" s="218">
        <f>ROUND(I738*H738,2)</f>
        <v>0</v>
      </c>
      <c r="BL738" s="19" t="s">
        <v>307</v>
      </c>
      <c r="BM738" s="217" t="s">
        <v>921</v>
      </c>
    </row>
    <row r="739" s="13" customFormat="1">
      <c r="A739" s="13"/>
      <c r="B739" s="219"/>
      <c r="C739" s="220"/>
      <c r="D739" s="221" t="s">
        <v>128</v>
      </c>
      <c r="E739" s="222" t="s">
        <v>19</v>
      </c>
      <c r="F739" s="223" t="s">
        <v>257</v>
      </c>
      <c r="G739" s="220"/>
      <c r="H739" s="222" t="s">
        <v>19</v>
      </c>
      <c r="I739" s="224"/>
      <c r="J739" s="220"/>
      <c r="K739" s="220"/>
      <c r="L739" s="225"/>
      <c r="M739" s="226"/>
      <c r="N739" s="227"/>
      <c r="O739" s="227"/>
      <c r="P739" s="227"/>
      <c r="Q739" s="227"/>
      <c r="R739" s="227"/>
      <c r="S739" s="227"/>
      <c r="T739" s="228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29" t="s">
        <v>128</v>
      </c>
      <c r="AU739" s="229" t="s">
        <v>84</v>
      </c>
      <c r="AV739" s="13" t="s">
        <v>82</v>
      </c>
      <c r="AW739" s="13" t="s">
        <v>35</v>
      </c>
      <c r="AX739" s="13" t="s">
        <v>74</v>
      </c>
      <c r="AY739" s="229" t="s">
        <v>119</v>
      </c>
    </row>
    <row r="740" s="13" customFormat="1">
      <c r="A740" s="13"/>
      <c r="B740" s="219"/>
      <c r="C740" s="220"/>
      <c r="D740" s="221" t="s">
        <v>128</v>
      </c>
      <c r="E740" s="222" t="s">
        <v>19</v>
      </c>
      <c r="F740" s="223" t="s">
        <v>917</v>
      </c>
      <c r="G740" s="220"/>
      <c r="H740" s="222" t="s">
        <v>19</v>
      </c>
      <c r="I740" s="224"/>
      <c r="J740" s="220"/>
      <c r="K740" s="220"/>
      <c r="L740" s="225"/>
      <c r="M740" s="226"/>
      <c r="N740" s="227"/>
      <c r="O740" s="227"/>
      <c r="P740" s="227"/>
      <c r="Q740" s="227"/>
      <c r="R740" s="227"/>
      <c r="S740" s="227"/>
      <c r="T740" s="228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29" t="s">
        <v>128</v>
      </c>
      <c r="AU740" s="229" t="s">
        <v>84</v>
      </c>
      <c r="AV740" s="13" t="s">
        <v>82</v>
      </c>
      <c r="AW740" s="13" t="s">
        <v>35</v>
      </c>
      <c r="AX740" s="13" t="s">
        <v>74</v>
      </c>
      <c r="AY740" s="229" t="s">
        <v>119</v>
      </c>
    </row>
    <row r="741" s="14" customFormat="1">
      <c r="A741" s="14"/>
      <c r="B741" s="230"/>
      <c r="C741" s="231"/>
      <c r="D741" s="221" t="s">
        <v>128</v>
      </c>
      <c r="E741" s="232" t="s">
        <v>19</v>
      </c>
      <c r="F741" s="233" t="s">
        <v>183</v>
      </c>
      <c r="G741" s="231"/>
      <c r="H741" s="234">
        <v>85.5</v>
      </c>
      <c r="I741" s="235"/>
      <c r="J741" s="231"/>
      <c r="K741" s="231"/>
      <c r="L741" s="236"/>
      <c r="M741" s="237"/>
      <c r="N741" s="238"/>
      <c r="O741" s="238"/>
      <c r="P741" s="238"/>
      <c r="Q741" s="238"/>
      <c r="R741" s="238"/>
      <c r="S741" s="238"/>
      <c r="T741" s="239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40" t="s">
        <v>128</v>
      </c>
      <c r="AU741" s="240" t="s">
        <v>84</v>
      </c>
      <c r="AV741" s="14" t="s">
        <v>84</v>
      </c>
      <c r="AW741" s="14" t="s">
        <v>35</v>
      </c>
      <c r="AX741" s="14" t="s">
        <v>82</v>
      </c>
      <c r="AY741" s="240" t="s">
        <v>119</v>
      </c>
    </row>
    <row r="742" s="14" customFormat="1">
      <c r="A742" s="14"/>
      <c r="B742" s="230"/>
      <c r="C742" s="231"/>
      <c r="D742" s="221" t="s">
        <v>128</v>
      </c>
      <c r="E742" s="231"/>
      <c r="F742" s="233" t="s">
        <v>922</v>
      </c>
      <c r="G742" s="231"/>
      <c r="H742" s="234">
        <v>88.920000000000002</v>
      </c>
      <c r="I742" s="235"/>
      <c r="J742" s="231"/>
      <c r="K742" s="231"/>
      <c r="L742" s="236"/>
      <c r="M742" s="237"/>
      <c r="N742" s="238"/>
      <c r="O742" s="238"/>
      <c r="P742" s="238"/>
      <c r="Q742" s="238"/>
      <c r="R742" s="238"/>
      <c r="S742" s="238"/>
      <c r="T742" s="239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0" t="s">
        <v>128</v>
      </c>
      <c r="AU742" s="240" t="s">
        <v>84</v>
      </c>
      <c r="AV742" s="14" t="s">
        <v>84</v>
      </c>
      <c r="AW742" s="14" t="s">
        <v>4</v>
      </c>
      <c r="AX742" s="14" t="s">
        <v>82</v>
      </c>
      <c r="AY742" s="240" t="s">
        <v>119</v>
      </c>
    </row>
    <row r="743" s="2" customFormat="1" ht="24.15" customHeight="1">
      <c r="A743" s="40"/>
      <c r="B743" s="41"/>
      <c r="C743" s="206" t="s">
        <v>923</v>
      </c>
      <c r="D743" s="206" t="s">
        <v>122</v>
      </c>
      <c r="E743" s="207" t="s">
        <v>924</v>
      </c>
      <c r="F743" s="208" t="s">
        <v>925</v>
      </c>
      <c r="G743" s="209" t="s">
        <v>176</v>
      </c>
      <c r="H743" s="210">
        <v>85.5</v>
      </c>
      <c r="I743" s="211"/>
      <c r="J743" s="212">
        <f>ROUND(I743*H743,2)</f>
        <v>0</v>
      </c>
      <c r="K743" s="208" t="s">
        <v>926</v>
      </c>
      <c r="L743" s="46"/>
      <c r="M743" s="213" t="s">
        <v>19</v>
      </c>
      <c r="N743" s="214" t="s">
        <v>45</v>
      </c>
      <c r="O743" s="86"/>
      <c r="P743" s="215">
        <f>O743*H743</f>
        <v>0</v>
      </c>
      <c r="Q743" s="215">
        <v>0</v>
      </c>
      <c r="R743" s="215">
        <f>Q743*H743</f>
        <v>0</v>
      </c>
      <c r="S743" s="215">
        <v>0.121</v>
      </c>
      <c r="T743" s="216">
        <f>S743*H743</f>
        <v>10.3455</v>
      </c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R743" s="217" t="s">
        <v>307</v>
      </c>
      <c r="AT743" s="217" t="s">
        <v>122</v>
      </c>
      <c r="AU743" s="217" t="s">
        <v>84</v>
      </c>
      <c r="AY743" s="19" t="s">
        <v>119</v>
      </c>
      <c r="BE743" s="218">
        <f>IF(N743="základní",J743,0)</f>
        <v>0</v>
      </c>
      <c r="BF743" s="218">
        <f>IF(N743="snížená",J743,0)</f>
        <v>0</v>
      </c>
      <c r="BG743" s="218">
        <f>IF(N743="zákl. přenesená",J743,0)</f>
        <v>0</v>
      </c>
      <c r="BH743" s="218">
        <f>IF(N743="sníž. přenesená",J743,0)</f>
        <v>0</v>
      </c>
      <c r="BI743" s="218">
        <f>IF(N743="nulová",J743,0)</f>
        <v>0</v>
      </c>
      <c r="BJ743" s="19" t="s">
        <v>82</v>
      </c>
      <c r="BK743" s="218">
        <f>ROUND(I743*H743,2)</f>
        <v>0</v>
      </c>
      <c r="BL743" s="19" t="s">
        <v>307</v>
      </c>
      <c r="BM743" s="217" t="s">
        <v>927</v>
      </c>
    </row>
    <row r="744" s="2" customFormat="1">
      <c r="A744" s="40"/>
      <c r="B744" s="41"/>
      <c r="C744" s="42"/>
      <c r="D744" s="249" t="s">
        <v>211</v>
      </c>
      <c r="E744" s="42"/>
      <c r="F744" s="250" t="s">
        <v>928</v>
      </c>
      <c r="G744" s="42"/>
      <c r="H744" s="42"/>
      <c r="I744" s="242"/>
      <c r="J744" s="42"/>
      <c r="K744" s="42"/>
      <c r="L744" s="46"/>
      <c r="M744" s="243"/>
      <c r="N744" s="244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T744" s="19" t="s">
        <v>211</v>
      </c>
      <c r="AU744" s="19" t="s">
        <v>84</v>
      </c>
    </row>
    <row r="745" s="13" customFormat="1">
      <c r="A745" s="13"/>
      <c r="B745" s="219"/>
      <c r="C745" s="220"/>
      <c r="D745" s="221" t="s">
        <v>128</v>
      </c>
      <c r="E745" s="222" t="s">
        <v>19</v>
      </c>
      <c r="F745" s="223" t="s">
        <v>257</v>
      </c>
      <c r="G745" s="220"/>
      <c r="H745" s="222" t="s">
        <v>19</v>
      </c>
      <c r="I745" s="224"/>
      <c r="J745" s="220"/>
      <c r="K745" s="220"/>
      <c r="L745" s="225"/>
      <c r="M745" s="226"/>
      <c r="N745" s="227"/>
      <c r="O745" s="227"/>
      <c r="P745" s="227"/>
      <c r="Q745" s="227"/>
      <c r="R745" s="227"/>
      <c r="S745" s="227"/>
      <c r="T745" s="228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29" t="s">
        <v>128</v>
      </c>
      <c r="AU745" s="229" t="s">
        <v>84</v>
      </c>
      <c r="AV745" s="13" t="s">
        <v>82</v>
      </c>
      <c r="AW745" s="13" t="s">
        <v>35</v>
      </c>
      <c r="AX745" s="13" t="s">
        <v>74</v>
      </c>
      <c r="AY745" s="229" t="s">
        <v>119</v>
      </c>
    </row>
    <row r="746" s="13" customFormat="1">
      <c r="A746" s="13"/>
      <c r="B746" s="219"/>
      <c r="C746" s="220"/>
      <c r="D746" s="221" t="s">
        <v>128</v>
      </c>
      <c r="E746" s="222" t="s">
        <v>19</v>
      </c>
      <c r="F746" s="223" t="s">
        <v>917</v>
      </c>
      <c r="G746" s="220"/>
      <c r="H746" s="222" t="s">
        <v>19</v>
      </c>
      <c r="I746" s="224"/>
      <c r="J746" s="220"/>
      <c r="K746" s="220"/>
      <c r="L746" s="225"/>
      <c r="M746" s="226"/>
      <c r="N746" s="227"/>
      <c r="O746" s="227"/>
      <c r="P746" s="227"/>
      <c r="Q746" s="227"/>
      <c r="R746" s="227"/>
      <c r="S746" s="227"/>
      <c r="T746" s="228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29" t="s">
        <v>128</v>
      </c>
      <c r="AU746" s="229" t="s">
        <v>84</v>
      </c>
      <c r="AV746" s="13" t="s">
        <v>82</v>
      </c>
      <c r="AW746" s="13" t="s">
        <v>35</v>
      </c>
      <c r="AX746" s="13" t="s">
        <v>74</v>
      </c>
      <c r="AY746" s="229" t="s">
        <v>119</v>
      </c>
    </row>
    <row r="747" s="14" customFormat="1">
      <c r="A747" s="14"/>
      <c r="B747" s="230"/>
      <c r="C747" s="231"/>
      <c r="D747" s="221" t="s">
        <v>128</v>
      </c>
      <c r="E747" s="232" t="s">
        <v>19</v>
      </c>
      <c r="F747" s="233" t="s">
        <v>183</v>
      </c>
      <c r="G747" s="231"/>
      <c r="H747" s="234">
        <v>85.5</v>
      </c>
      <c r="I747" s="235"/>
      <c r="J747" s="231"/>
      <c r="K747" s="231"/>
      <c r="L747" s="236"/>
      <c r="M747" s="237"/>
      <c r="N747" s="238"/>
      <c r="O747" s="238"/>
      <c r="P747" s="238"/>
      <c r="Q747" s="238"/>
      <c r="R747" s="238"/>
      <c r="S747" s="238"/>
      <c r="T747" s="239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0" t="s">
        <v>128</v>
      </c>
      <c r="AU747" s="240" t="s">
        <v>84</v>
      </c>
      <c r="AV747" s="14" t="s">
        <v>84</v>
      </c>
      <c r="AW747" s="14" t="s">
        <v>35</v>
      </c>
      <c r="AX747" s="14" t="s">
        <v>82</v>
      </c>
      <c r="AY747" s="240" t="s">
        <v>119</v>
      </c>
    </row>
    <row r="748" s="2" customFormat="1" ht="55.5" customHeight="1">
      <c r="A748" s="40"/>
      <c r="B748" s="41"/>
      <c r="C748" s="206" t="s">
        <v>929</v>
      </c>
      <c r="D748" s="206" t="s">
        <v>122</v>
      </c>
      <c r="E748" s="207" t="s">
        <v>930</v>
      </c>
      <c r="F748" s="208" t="s">
        <v>931</v>
      </c>
      <c r="G748" s="209" t="s">
        <v>355</v>
      </c>
      <c r="H748" s="210">
        <v>5.6440000000000001</v>
      </c>
      <c r="I748" s="211"/>
      <c r="J748" s="212">
        <f>ROUND(I748*H748,2)</f>
        <v>0</v>
      </c>
      <c r="K748" s="208" t="s">
        <v>209</v>
      </c>
      <c r="L748" s="46"/>
      <c r="M748" s="213" t="s">
        <v>19</v>
      </c>
      <c r="N748" s="214" t="s">
        <v>45</v>
      </c>
      <c r="O748" s="86"/>
      <c r="P748" s="215">
        <f>O748*H748</f>
        <v>0</v>
      </c>
      <c r="Q748" s="215">
        <v>0</v>
      </c>
      <c r="R748" s="215">
        <f>Q748*H748</f>
        <v>0</v>
      </c>
      <c r="S748" s="215">
        <v>0</v>
      </c>
      <c r="T748" s="216">
        <f>S748*H748</f>
        <v>0</v>
      </c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R748" s="217" t="s">
        <v>307</v>
      </c>
      <c r="AT748" s="217" t="s">
        <v>122</v>
      </c>
      <c r="AU748" s="217" t="s">
        <v>84</v>
      </c>
      <c r="AY748" s="19" t="s">
        <v>119</v>
      </c>
      <c r="BE748" s="218">
        <f>IF(N748="základní",J748,0)</f>
        <v>0</v>
      </c>
      <c r="BF748" s="218">
        <f>IF(N748="snížená",J748,0)</f>
        <v>0</v>
      </c>
      <c r="BG748" s="218">
        <f>IF(N748="zákl. přenesená",J748,0)</f>
        <v>0</v>
      </c>
      <c r="BH748" s="218">
        <f>IF(N748="sníž. přenesená",J748,0)</f>
        <v>0</v>
      </c>
      <c r="BI748" s="218">
        <f>IF(N748="nulová",J748,0)</f>
        <v>0</v>
      </c>
      <c r="BJ748" s="19" t="s">
        <v>82</v>
      </c>
      <c r="BK748" s="218">
        <f>ROUND(I748*H748,2)</f>
        <v>0</v>
      </c>
      <c r="BL748" s="19" t="s">
        <v>307</v>
      </c>
      <c r="BM748" s="217" t="s">
        <v>932</v>
      </c>
    </row>
    <row r="749" s="2" customFormat="1">
      <c r="A749" s="40"/>
      <c r="B749" s="41"/>
      <c r="C749" s="42"/>
      <c r="D749" s="249" t="s">
        <v>211</v>
      </c>
      <c r="E749" s="42"/>
      <c r="F749" s="250" t="s">
        <v>933</v>
      </c>
      <c r="G749" s="42"/>
      <c r="H749" s="42"/>
      <c r="I749" s="242"/>
      <c r="J749" s="42"/>
      <c r="K749" s="42"/>
      <c r="L749" s="46"/>
      <c r="M749" s="243"/>
      <c r="N749" s="244"/>
      <c r="O749" s="86"/>
      <c r="P749" s="86"/>
      <c r="Q749" s="86"/>
      <c r="R749" s="86"/>
      <c r="S749" s="86"/>
      <c r="T749" s="87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T749" s="19" t="s">
        <v>211</v>
      </c>
      <c r="AU749" s="19" t="s">
        <v>84</v>
      </c>
    </row>
    <row r="750" s="12" customFormat="1" ht="22.8" customHeight="1">
      <c r="A750" s="12"/>
      <c r="B750" s="190"/>
      <c r="C750" s="191"/>
      <c r="D750" s="192" t="s">
        <v>73</v>
      </c>
      <c r="E750" s="204" t="s">
        <v>934</v>
      </c>
      <c r="F750" s="204" t="s">
        <v>935</v>
      </c>
      <c r="G750" s="191"/>
      <c r="H750" s="191"/>
      <c r="I750" s="194"/>
      <c r="J750" s="205">
        <f>BK750</f>
        <v>0</v>
      </c>
      <c r="K750" s="191"/>
      <c r="L750" s="196"/>
      <c r="M750" s="197"/>
      <c r="N750" s="198"/>
      <c r="O750" s="198"/>
      <c r="P750" s="199">
        <f>SUM(P751:P788)</f>
        <v>0</v>
      </c>
      <c r="Q750" s="198"/>
      <c r="R750" s="199">
        <f>SUM(R751:R788)</f>
        <v>2.5358015000000003</v>
      </c>
      <c r="S750" s="198"/>
      <c r="T750" s="200">
        <f>SUM(T751:T788)</f>
        <v>0</v>
      </c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R750" s="201" t="s">
        <v>84</v>
      </c>
      <c r="AT750" s="202" t="s">
        <v>73</v>
      </c>
      <c r="AU750" s="202" t="s">
        <v>82</v>
      </c>
      <c r="AY750" s="201" t="s">
        <v>119</v>
      </c>
      <c r="BK750" s="203">
        <f>SUM(BK751:BK788)</f>
        <v>0</v>
      </c>
    </row>
    <row r="751" s="2" customFormat="1" ht="24.15" customHeight="1">
      <c r="A751" s="40"/>
      <c r="B751" s="41"/>
      <c r="C751" s="206" t="s">
        <v>936</v>
      </c>
      <c r="D751" s="206" t="s">
        <v>122</v>
      </c>
      <c r="E751" s="207" t="s">
        <v>937</v>
      </c>
      <c r="F751" s="208" t="s">
        <v>938</v>
      </c>
      <c r="G751" s="209" t="s">
        <v>176</v>
      </c>
      <c r="H751" s="210">
        <v>125.5</v>
      </c>
      <c r="I751" s="211"/>
      <c r="J751" s="212">
        <f>ROUND(I751*H751,2)</f>
        <v>0</v>
      </c>
      <c r="K751" s="208" t="s">
        <v>209</v>
      </c>
      <c r="L751" s="46"/>
      <c r="M751" s="213" t="s">
        <v>19</v>
      </c>
      <c r="N751" s="214" t="s">
        <v>45</v>
      </c>
      <c r="O751" s="86"/>
      <c r="P751" s="215">
        <f>O751*H751</f>
        <v>0</v>
      </c>
      <c r="Q751" s="215">
        <v>0.00029999999999999997</v>
      </c>
      <c r="R751" s="215">
        <f>Q751*H751</f>
        <v>0.037649999999999996</v>
      </c>
      <c r="S751" s="215">
        <v>0</v>
      </c>
      <c r="T751" s="216">
        <f>S751*H751</f>
        <v>0</v>
      </c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R751" s="217" t="s">
        <v>307</v>
      </c>
      <c r="AT751" s="217" t="s">
        <v>122</v>
      </c>
      <c r="AU751" s="217" t="s">
        <v>84</v>
      </c>
      <c r="AY751" s="19" t="s">
        <v>119</v>
      </c>
      <c r="BE751" s="218">
        <f>IF(N751="základní",J751,0)</f>
        <v>0</v>
      </c>
      <c r="BF751" s="218">
        <f>IF(N751="snížená",J751,0)</f>
        <v>0</v>
      </c>
      <c r="BG751" s="218">
        <f>IF(N751="zákl. přenesená",J751,0)</f>
        <v>0</v>
      </c>
      <c r="BH751" s="218">
        <f>IF(N751="sníž. přenesená",J751,0)</f>
        <v>0</v>
      </c>
      <c r="BI751" s="218">
        <f>IF(N751="nulová",J751,0)</f>
        <v>0</v>
      </c>
      <c r="BJ751" s="19" t="s">
        <v>82</v>
      </c>
      <c r="BK751" s="218">
        <f>ROUND(I751*H751,2)</f>
        <v>0</v>
      </c>
      <c r="BL751" s="19" t="s">
        <v>307</v>
      </c>
      <c r="BM751" s="217" t="s">
        <v>939</v>
      </c>
    </row>
    <row r="752" s="2" customFormat="1">
      <c r="A752" s="40"/>
      <c r="B752" s="41"/>
      <c r="C752" s="42"/>
      <c r="D752" s="249" t="s">
        <v>211</v>
      </c>
      <c r="E752" s="42"/>
      <c r="F752" s="250" t="s">
        <v>940</v>
      </c>
      <c r="G752" s="42"/>
      <c r="H752" s="42"/>
      <c r="I752" s="242"/>
      <c r="J752" s="42"/>
      <c r="K752" s="42"/>
      <c r="L752" s="46"/>
      <c r="M752" s="243"/>
      <c r="N752" s="244"/>
      <c r="O752" s="86"/>
      <c r="P752" s="86"/>
      <c r="Q752" s="86"/>
      <c r="R752" s="86"/>
      <c r="S752" s="86"/>
      <c r="T752" s="87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T752" s="19" t="s">
        <v>211</v>
      </c>
      <c r="AU752" s="19" t="s">
        <v>84</v>
      </c>
    </row>
    <row r="753" s="13" customFormat="1">
      <c r="A753" s="13"/>
      <c r="B753" s="219"/>
      <c r="C753" s="220"/>
      <c r="D753" s="221" t="s">
        <v>128</v>
      </c>
      <c r="E753" s="222" t="s">
        <v>19</v>
      </c>
      <c r="F753" s="223" t="s">
        <v>852</v>
      </c>
      <c r="G753" s="220"/>
      <c r="H753" s="222" t="s">
        <v>19</v>
      </c>
      <c r="I753" s="224"/>
      <c r="J753" s="220"/>
      <c r="K753" s="220"/>
      <c r="L753" s="225"/>
      <c r="M753" s="226"/>
      <c r="N753" s="227"/>
      <c r="O753" s="227"/>
      <c r="P753" s="227"/>
      <c r="Q753" s="227"/>
      <c r="R753" s="227"/>
      <c r="S753" s="227"/>
      <c r="T753" s="228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29" t="s">
        <v>128</v>
      </c>
      <c r="AU753" s="229" t="s">
        <v>84</v>
      </c>
      <c r="AV753" s="13" t="s">
        <v>82</v>
      </c>
      <c r="AW753" s="13" t="s">
        <v>35</v>
      </c>
      <c r="AX753" s="13" t="s">
        <v>74</v>
      </c>
      <c r="AY753" s="229" t="s">
        <v>119</v>
      </c>
    </row>
    <row r="754" s="14" customFormat="1">
      <c r="A754" s="14"/>
      <c r="B754" s="230"/>
      <c r="C754" s="231"/>
      <c r="D754" s="221" t="s">
        <v>128</v>
      </c>
      <c r="E754" s="232" t="s">
        <v>19</v>
      </c>
      <c r="F754" s="233" t="s">
        <v>941</v>
      </c>
      <c r="G754" s="231"/>
      <c r="H754" s="234">
        <v>125.5</v>
      </c>
      <c r="I754" s="235"/>
      <c r="J754" s="231"/>
      <c r="K754" s="231"/>
      <c r="L754" s="236"/>
      <c r="M754" s="237"/>
      <c r="N754" s="238"/>
      <c r="O754" s="238"/>
      <c r="P754" s="238"/>
      <c r="Q754" s="238"/>
      <c r="R754" s="238"/>
      <c r="S754" s="238"/>
      <c r="T754" s="239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40" t="s">
        <v>128</v>
      </c>
      <c r="AU754" s="240" t="s">
        <v>84</v>
      </c>
      <c r="AV754" s="14" t="s">
        <v>84</v>
      </c>
      <c r="AW754" s="14" t="s">
        <v>35</v>
      </c>
      <c r="AX754" s="14" t="s">
        <v>82</v>
      </c>
      <c r="AY754" s="240" t="s">
        <v>119</v>
      </c>
    </row>
    <row r="755" s="2" customFormat="1" ht="44.25" customHeight="1">
      <c r="A755" s="40"/>
      <c r="B755" s="41"/>
      <c r="C755" s="206" t="s">
        <v>942</v>
      </c>
      <c r="D755" s="206" t="s">
        <v>122</v>
      </c>
      <c r="E755" s="207" t="s">
        <v>943</v>
      </c>
      <c r="F755" s="208" t="s">
        <v>944</v>
      </c>
      <c r="G755" s="209" t="s">
        <v>176</v>
      </c>
      <c r="H755" s="210">
        <v>107</v>
      </c>
      <c r="I755" s="211"/>
      <c r="J755" s="212">
        <f>ROUND(I755*H755,2)</f>
        <v>0</v>
      </c>
      <c r="K755" s="208" t="s">
        <v>209</v>
      </c>
      <c r="L755" s="46"/>
      <c r="M755" s="213" t="s">
        <v>19</v>
      </c>
      <c r="N755" s="214" t="s">
        <v>45</v>
      </c>
      <c r="O755" s="86"/>
      <c r="P755" s="215">
        <f>O755*H755</f>
        <v>0</v>
      </c>
      <c r="Q755" s="215">
        <v>0.0051500000000000001</v>
      </c>
      <c r="R755" s="215">
        <f>Q755*H755</f>
        <v>0.55105000000000004</v>
      </c>
      <c r="S755" s="215">
        <v>0</v>
      </c>
      <c r="T755" s="216">
        <f>S755*H755</f>
        <v>0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217" t="s">
        <v>307</v>
      </c>
      <c r="AT755" s="217" t="s">
        <v>122</v>
      </c>
      <c r="AU755" s="217" t="s">
        <v>84</v>
      </c>
      <c r="AY755" s="19" t="s">
        <v>119</v>
      </c>
      <c r="BE755" s="218">
        <f>IF(N755="základní",J755,0)</f>
        <v>0</v>
      </c>
      <c r="BF755" s="218">
        <f>IF(N755="snížená",J755,0)</f>
        <v>0</v>
      </c>
      <c r="BG755" s="218">
        <f>IF(N755="zákl. přenesená",J755,0)</f>
        <v>0</v>
      </c>
      <c r="BH755" s="218">
        <f>IF(N755="sníž. přenesená",J755,0)</f>
        <v>0</v>
      </c>
      <c r="BI755" s="218">
        <f>IF(N755="nulová",J755,0)</f>
        <v>0</v>
      </c>
      <c r="BJ755" s="19" t="s">
        <v>82</v>
      </c>
      <c r="BK755" s="218">
        <f>ROUND(I755*H755,2)</f>
        <v>0</v>
      </c>
      <c r="BL755" s="19" t="s">
        <v>307</v>
      </c>
      <c r="BM755" s="217" t="s">
        <v>945</v>
      </c>
    </row>
    <row r="756" s="2" customFormat="1">
      <c r="A756" s="40"/>
      <c r="B756" s="41"/>
      <c r="C756" s="42"/>
      <c r="D756" s="249" t="s">
        <v>211</v>
      </c>
      <c r="E756" s="42"/>
      <c r="F756" s="250" t="s">
        <v>946</v>
      </c>
      <c r="G756" s="42"/>
      <c r="H756" s="42"/>
      <c r="I756" s="242"/>
      <c r="J756" s="42"/>
      <c r="K756" s="42"/>
      <c r="L756" s="46"/>
      <c r="M756" s="243"/>
      <c r="N756" s="244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9" t="s">
        <v>211</v>
      </c>
      <c r="AU756" s="19" t="s">
        <v>84</v>
      </c>
    </row>
    <row r="757" s="13" customFormat="1">
      <c r="A757" s="13"/>
      <c r="B757" s="219"/>
      <c r="C757" s="220"/>
      <c r="D757" s="221" t="s">
        <v>128</v>
      </c>
      <c r="E757" s="222" t="s">
        <v>19</v>
      </c>
      <c r="F757" s="223" t="s">
        <v>852</v>
      </c>
      <c r="G757" s="220"/>
      <c r="H757" s="222" t="s">
        <v>19</v>
      </c>
      <c r="I757" s="224"/>
      <c r="J757" s="220"/>
      <c r="K757" s="220"/>
      <c r="L757" s="225"/>
      <c r="M757" s="226"/>
      <c r="N757" s="227"/>
      <c r="O757" s="227"/>
      <c r="P757" s="227"/>
      <c r="Q757" s="227"/>
      <c r="R757" s="227"/>
      <c r="S757" s="227"/>
      <c r="T757" s="228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29" t="s">
        <v>128</v>
      </c>
      <c r="AU757" s="229" t="s">
        <v>84</v>
      </c>
      <c r="AV757" s="13" t="s">
        <v>82</v>
      </c>
      <c r="AW757" s="13" t="s">
        <v>35</v>
      </c>
      <c r="AX757" s="13" t="s">
        <v>74</v>
      </c>
      <c r="AY757" s="229" t="s">
        <v>119</v>
      </c>
    </row>
    <row r="758" s="14" customFormat="1">
      <c r="A758" s="14"/>
      <c r="B758" s="230"/>
      <c r="C758" s="231"/>
      <c r="D758" s="221" t="s">
        <v>128</v>
      </c>
      <c r="E758" s="232" t="s">
        <v>19</v>
      </c>
      <c r="F758" s="233" t="s">
        <v>947</v>
      </c>
      <c r="G758" s="231"/>
      <c r="H758" s="234">
        <v>107</v>
      </c>
      <c r="I758" s="235"/>
      <c r="J758" s="231"/>
      <c r="K758" s="231"/>
      <c r="L758" s="236"/>
      <c r="M758" s="237"/>
      <c r="N758" s="238"/>
      <c r="O758" s="238"/>
      <c r="P758" s="238"/>
      <c r="Q758" s="238"/>
      <c r="R758" s="238"/>
      <c r="S758" s="238"/>
      <c r="T758" s="239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40" t="s">
        <v>128</v>
      </c>
      <c r="AU758" s="240" t="s">
        <v>84</v>
      </c>
      <c r="AV758" s="14" t="s">
        <v>84</v>
      </c>
      <c r="AW758" s="14" t="s">
        <v>35</v>
      </c>
      <c r="AX758" s="14" t="s">
        <v>82</v>
      </c>
      <c r="AY758" s="240" t="s">
        <v>119</v>
      </c>
    </row>
    <row r="759" s="2" customFormat="1" ht="24.15" customHeight="1">
      <c r="A759" s="40"/>
      <c r="B759" s="41"/>
      <c r="C759" s="273" t="s">
        <v>948</v>
      </c>
      <c r="D759" s="273" t="s">
        <v>308</v>
      </c>
      <c r="E759" s="274" t="s">
        <v>949</v>
      </c>
      <c r="F759" s="275" t="s">
        <v>950</v>
      </c>
      <c r="G759" s="276" t="s">
        <v>176</v>
      </c>
      <c r="H759" s="277">
        <v>123.05</v>
      </c>
      <c r="I759" s="278"/>
      <c r="J759" s="279">
        <f>ROUND(I759*H759,2)</f>
        <v>0</v>
      </c>
      <c r="K759" s="275" t="s">
        <v>371</v>
      </c>
      <c r="L759" s="280"/>
      <c r="M759" s="281" t="s">
        <v>19</v>
      </c>
      <c r="N759" s="282" t="s">
        <v>45</v>
      </c>
      <c r="O759" s="86"/>
      <c r="P759" s="215">
        <f>O759*H759</f>
        <v>0</v>
      </c>
      <c r="Q759" s="215">
        <v>0.0129</v>
      </c>
      <c r="R759" s="215">
        <f>Q759*H759</f>
        <v>1.587345</v>
      </c>
      <c r="S759" s="215">
        <v>0</v>
      </c>
      <c r="T759" s="216">
        <f>S759*H759</f>
        <v>0</v>
      </c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R759" s="217" t="s">
        <v>372</v>
      </c>
      <c r="AT759" s="217" t="s">
        <v>308</v>
      </c>
      <c r="AU759" s="217" t="s">
        <v>84</v>
      </c>
      <c r="AY759" s="19" t="s">
        <v>119</v>
      </c>
      <c r="BE759" s="218">
        <f>IF(N759="základní",J759,0)</f>
        <v>0</v>
      </c>
      <c r="BF759" s="218">
        <f>IF(N759="snížená",J759,0)</f>
        <v>0</v>
      </c>
      <c r="BG759" s="218">
        <f>IF(N759="zákl. přenesená",J759,0)</f>
        <v>0</v>
      </c>
      <c r="BH759" s="218">
        <f>IF(N759="sníž. přenesená",J759,0)</f>
        <v>0</v>
      </c>
      <c r="BI759" s="218">
        <f>IF(N759="nulová",J759,0)</f>
        <v>0</v>
      </c>
      <c r="BJ759" s="19" t="s">
        <v>82</v>
      </c>
      <c r="BK759" s="218">
        <f>ROUND(I759*H759,2)</f>
        <v>0</v>
      </c>
      <c r="BL759" s="19" t="s">
        <v>307</v>
      </c>
      <c r="BM759" s="217" t="s">
        <v>951</v>
      </c>
    </row>
    <row r="760" s="13" customFormat="1">
      <c r="A760" s="13"/>
      <c r="B760" s="219"/>
      <c r="C760" s="220"/>
      <c r="D760" s="221" t="s">
        <v>128</v>
      </c>
      <c r="E760" s="222" t="s">
        <v>19</v>
      </c>
      <c r="F760" s="223" t="s">
        <v>852</v>
      </c>
      <c r="G760" s="220"/>
      <c r="H760" s="222" t="s">
        <v>19</v>
      </c>
      <c r="I760" s="224"/>
      <c r="J760" s="220"/>
      <c r="K760" s="220"/>
      <c r="L760" s="225"/>
      <c r="M760" s="226"/>
      <c r="N760" s="227"/>
      <c r="O760" s="227"/>
      <c r="P760" s="227"/>
      <c r="Q760" s="227"/>
      <c r="R760" s="227"/>
      <c r="S760" s="227"/>
      <c r="T760" s="228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29" t="s">
        <v>128</v>
      </c>
      <c r="AU760" s="229" t="s">
        <v>84</v>
      </c>
      <c r="AV760" s="13" t="s">
        <v>82</v>
      </c>
      <c r="AW760" s="13" t="s">
        <v>35</v>
      </c>
      <c r="AX760" s="13" t="s">
        <v>74</v>
      </c>
      <c r="AY760" s="229" t="s">
        <v>119</v>
      </c>
    </row>
    <row r="761" s="14" customFormat="1">
      <c r="A761" s="14"/>
      <c r="B761" s="230"/>
      <c r="C761" s="231"/>
      <c r="D761" s="221" t="s">
        <v>128</v>
      </c>
      <c r="E761" s="232" t="s">
        <v>19</v>
      </c>
      <c r="F761" s="233" t="s">
        <v>947</v>
      </c>
      <c r="G761" s="231"/>
      <c r="H761" s="234">
        <v>107</v>
      </c>
      <c r="I761" s="235"/>
      <c r="J761" s="231"/>
      <c r="K761" s="231"/>
      <c r="L761" s="236"/>
      <c r="M761" s="237"/>
      <c r="N761" s="238"/>
      <c r="O761" s="238"/>
      <c r="P761" s="238"/>
      <c r="Q761" s="238"/>
      <c r="R761" s="238"/>
      <c r="S761" s="238"/>
      <c r="T761" s="239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40" t="s">
        <v>128</v>
      </c>
      <c r="AU761" s="240" t="s">
        <v>84</v>
      </c>
      <c r="AV761" s="14" t="s">
        <v>84</v>
      </c>
      <c r="AW761" s="14" t="s">
        <v>35</v>
      </c>
      <c r="AX761" s="14" t="s">
        <v>82</v>
      </c>
      <c r="AY761" s="240" t="s">
        <v>119</v>
      </c>
    </row>
    <row r="762" s="14" customFormat="1">
      <c r="A762" s="14"/>
      <c r="B762" s="230"/>
      <c r="C762" s="231"/>
      <c r="D762" s="221" t="s">
        <v>128</v>
      </c>
      <c r="E762" s="231"/>
      <c r="F762" s="233" t="s">
        <v>952</v>
      </c>
      <c r="G762" s="231"/>
      <c r="H762" s="234">
        <v>123.05</v>
      </c>
      <c r="I762" s="235"/>
      <c r="J762" s="231"/>
      <c r="K762" s="231"/>
      <c r="L762" s="236"/>
      <c r="M762" s="237"/>
      <c r="N762" s="238"/>
      <c r="O762" s="238"/>
      <c r="P762" s="238"/>
      <c r="Q762" s="238"/>
      <c r="R762" s="238"/>
      <c r="S762" s="238"/>
      <c r="T762" s="239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40" t="s">
        <v>128</v>
      </c>
      <c r="AU762" s="240" t="s">
        <v>84</v>
      </c>
      <c r="AV762" s="14" t="s">
        <v>84</v>
      </c>
      <c r="AW762" s="14" t="s">
        <v>4</v>
      </c>
      <c r="AX762" s="14" t="s">
        <v>82</v>
      </c>
      <c r="AY762" s="240" t="s">
        <v>119</v>
      </c>
    </row>
    <row r="763" s="2" customFormat="1" ht="44.25" customHeight="1">
      <c r="A763" s="40"/>
      <c r="B763" s="41"/>
      <c r="C763" s="206" t="s">
        <v>953</v>
      </c>
      <c r="D763" s="206" t="s">
        <v>122</v>
      </c>
      <c r="E763" s="207" t="s">
        <v>954</v>
      </c>
      <c r="F763" s="208" t="s">
        <v>955</v>
      </c>
      <c r="G763" s="209" t="s">
        <v>176</v>
      </c>
      <c r="H763" s="210">
        <v>18.5</v>
      </c>
      <c r="I763" s="211"/>
      <c r="J763" s="212">
        <f>ROUND(I763*H763,2)</f>
        <v>0</v>
      </c>
      <c r="K763" s="208" t="s">
        <v>209</v>
      </c>
      <c r="L763" s="46"/>
      <c r="M763" s="213" t="s">
        <v>19</v>
      </c>
      <c r="N763" s="214" t="s">
        <v>45</v>
      </c>
      <c r="O763" s="86"/>
      <c r="P763" s="215">
        <f>O763*H763</f>
        <v>0</v>
      </c>
      <c r="Q763" s="215">
        <v>0.0083999999999999995</v>
      </c>
      <c r="R763" s="215">
        <f>Q763*H763</f>
        <v>0.15539999999999998</v>
      </c>
      <c r="S763" s="215">
        <v>0</v>
      </c>
      <c r="T763" s="216">
        <f>S763*H763</f>
        <v>0</v>
      </c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217" t="s">
        <v>307</v>
      </c>
      <c r="AT763" s="217" t="s">
        <v>122</v>
      </c>
      <c r="AU763" s="217" t="s">
        <v>84</v>
      </c>
      <c r="AY763" s="19" t="s">
        <v>119</v>
      </c>
      <c r="BE763" s="218">
        <f>IF(N763="základní",J763,0)</f>
        <v>0</v>
      </c>
      <c r="BF763" s="218">
        <f>IF(N763="snížená",J763,0)</f>
        <v>0</v>
      </c>
      <c r="BG763" s="218">
        <f>IF(N763="zákl. přenesená",J763,0)</f>
        <v>0</v>
      </c>
      <c r="BH763" s="218">
        <f>IF(N763="sníž. přenesená",J763,0)</f>
        <v>0</v>
      </c>
      <c r="BI763" s="218">
        <f>IF(N763="nulová",J763,0)</f>
        <v>0</v>
      </c>
      <c r="BJ763" s="19" t="s">
        <v>82</v>
      </c>
      <c r="BK763" s="218">
        <f>ROUND(I763*H763,2)</f>
        <v>0</v>
      </c>
      <c r="BL763" s="19" t="s">
        <v>307</v>
      </c>
      <c r="BM763" s="217" t="s">
        <v>956</v>
      </c>
    </row>
    <row r="764" s="2" customFormat="1">
      <c r="A764" s="40"/>
      <c r="B764" s="41"/>
      <c r="C764" s="42"/>
      <c r="D764" s="249" t="s">
        <v>211</v>
      </c>
      <c r="E764" s="42"/>
      <c r="F764" s="250" t="s">
        <v>957</v>
      </c>
      <c r="G764" s="42"/>
      <c r="H764" s="42"/>
      <c r="I764" s="242"/>
      <c r="J764" s="42"/>
      <c r="K764" s="42"/>
      <c r="L764" s="46"/>
      <c r="M764" s="243"/>
      <c r="N764" s="244"/>
      <c r="O764" s="86"/>
      <c r="P764" s="86"/>
      <c r="Q764" s="86"/>
      <c r="R764" s="86"/>
      <c r="S764" s="86"/>
      <c r="T764" s="87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T764" s="19" t="s">
        <v>211</v>
      </c>
      <c r="AU764" s="19" t="s">
        <v>84</v>
      </c>
    </row>
    <row r="765" s="13" customFormat="1">
      <c r="A765" s="13"/>
      <c r="B765" s="219"/>
      <c r="C765" s="220"/>
      <c r="D765" s="221" t="s">
        <v>128</v>
      </c>
      <c r="E765" s="222" t="s">
        <v>19</v>
      </c>
      <c r="F765" s="223" t="s">
        <v>852</v>
      </c>
      <c r="G765" s="220"/>
      <c r="H765" s="222" t="s">
        <v>19</v>
      </c>
      <c r="I765" s="224"/>
      <c r="J765" s="220"/>
      <c r="K765" s="220"/>
      <c r="L765" s="225"/>
      <c r="M765" s="226"/>
      <c r="N765" s="227"/>
      <c r="O765" s="227"/>
      <c r="P765" s="227"/>
      <c r="Q765" s="227"/>
      <c r="R765" s="227"/>
      <c r="S765" s="227"/>
      <c r="T765" s="228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29" t="s">
        <v>128</v>
      </c>
      <c r="AU765" s="229" t="s">
        <v>84</v>
      </c>
      <c r="AV765" s="13" t="s">
        <v>82</v>
      </c>
      <c r="AW765" s="13" t="s">
        <v>35</v>
      </c>
      <c r="AX765" s="13" t="s">
        <v>74</v>
      </c>
      <c r="AY765" s="229" t="s">
        <v>119</v>
      </c>
    </row>
    <row r="766" s="14" customFormat="1">
      <c r="A766" s="14"/>
      <c r="B766" s="230"/>
      <c r="C766" s="231"/>
      <c r="D766" s="221" t="s">
        <v>128</v>
      </c>
      <c r="E766" s="232" t="s">
        <v>19</v>
      </c>
      <c r="F766" s="233" t="s">
        <v>958</v>
      </c>
      <c r="G766" s="231"/>
      <c r="H766" s="234">
        <v>18.5</v>
      </c>
      <c r="I766" s="235"/>
      <c r="J766" s="231"/>
      <c r="K766" s="231"/>
      <c r="L766" s="236"/>
      <c r="M766" s="237"/>
      <c r="N766" s="238"/>
      <c r="O766" s="238"/>
      <c r="P766" s="238"/>
      <c r="Q766" s="238"/>
      <c r="R766" s="238"/>
      <c r="S766" s="238"/>
      <c r="T766" s="239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0" t="s">
        <v>128</v>
      </c>
      <c r="AU766" s="240" t="s">
        <v>84</v>
      </c>
      <c r="AV766" s="14" t="s">
        <v>84</v>
      </c>
      <c r="AW766" s="14" t="s">
        <v>35</v>
      </c>
      <c r="AX766" s="14" t="s">
        <v>82</v>
      </c>
      <c r="AY766" s="240" t="s">
        <v>119</v>
      </c>
    </row>
    <row r="767" s="2" customFormat="1" ht="24.15" customHeight="1">
      <c r="A767" s="40"/>
      <c r="B767" s="41"/>
      <c r="C767" s="273" t="s">
        <v>959</v>
      </c>
      <c r="D767" s="273" t="s">
        <v>308</v>
      </c>
      <c r="E767" s="274" t="s">
        <v>960</v>
      </c>
      <c r="F767" s="275" t="s">
        <v>961</v>
      </c>
      <c r="G767" s="276" t="s">
        <v>176</v>
      </c>
      <c r="H767" s="277">
        <v>21.274999999999999</v>
      </c>
      <c r="I767" s="278"/>
      <c r="J767" s="279">
        <f>ROUND(I767*H767,2)</f>
        <v>0</v>
      </c>
      <c r="K767" s="275" t="s">
        <v>371</v>
      </c>
      <c r="L767" s="280"/>
      <c r="M767" s="281" t="s">
        <v>19</v>
      </c>
      <c r="N767" s="282" t="s">
        <v>45</v>
      </c>
      <c r="O767" s="86"/>
      <c r="P767" s="215">
        <f>O767*H767</f>
        <v>0</v>
      </c>
      <c r="Q767" s="215">
        <v>0.0094999999999999998</v>
      </c>
      <c r="R767" s="215">
        <f>Q767*H767</f>
        <v>0.20211249999999997</v>
      </c>
      <c r="S767" s="215">
        <v>0</v>
      </c>
      <c r="T767" s="216">
        <f>S767*H767</f>
        <v>0</v>
      </c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R767" s="217" t="s">
        <v>372</v>
      </c>
      <c r="AT767" s="217" t="s">
        <v>308</v>
      </c>
      <c r="AU767" s="217" t="s">
        <v>84</v>
      </c>
      <c r="AY767" s="19" t="s">
        <v>119</v>
      </c>
      <c r="BE767" s="218">
        <f>IF(N767="základní",J767,0)</f>
        <v>0</v>
      </c>
      <c r="BF767" s="218">
        <f>IF(N767="snížená",J767,0)</f>
        <v>0</v>
      </c>
      <c r="BG767" s="218">
        <f>IF(N767="zákl. přenesená",J767,0)</f>
        <v>0</v>
      </c>
      <c r="BH767" s="218">
        <f>IF(N767="sníž. přenesená",J767,0)</f>
        <v>0</v>
      </c>
      <c r="BI767" s="218">
        <f>IF(N767="nulová",J767,0)</f>
        <v>0</v>
      </c>
      <c r="BJ767" s="19" t="s">
        <v>82</v>
      </c>
      <c r="BK767" s="218">
        <f>ROUND(I767*H767,2)</f>
        <v>0</v>
      </c>
      <c r="BL767" s="19" t="s">
        <v>307</v>
      </c>
      <c r="BM767" s="217" t="s">
        <v>962</v>
      </c>
    </row>
    <row r="768" s="13" customFormat="1">
      <c r="A768" s="13"/>
      <c r="B768" s="219"/>
      <c r="C768" s="220"/>
      <c r="D768" s="221" t="s">
        <v>128</v>
      </c>
      <c r="E768" s="222" t="s">
        <v>19</v>
      </c>
      <c r="F768" s="223" t="s">
        <v>852</v>
      </c>
      <c r="G768" s="220"/>
      <c r="H768" s="222" t="s">
        <v>19</v>
      </c>
      <c r="I768" s="224"/>
      <c r="J768" s="220"/>
      <c r="K768" s="220"/>
      <c r="L768" s="225"/>
      <c r="M768" s="226"/>
      <c r="N768" s="227"/>
      <c r="O768" s="227"/>
      <c r="P768" s="227"/>
      <c r="Q768" s="227"/>
      <c r="R768" s="227"/>
      <c r="S768" s="227"/>
      <c r="T768" s="228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29" t="s">
        <v>128</v>
      </c>
      <c r="AU768" s="229" t="s">
        <v>84</v>
      </c>
      <c r="AV768" s="13" t="s">
        <v>82</v>
      </c>
      <c r="AW768" s="13" t="s">
        <v>35</v>
      </c>
      <c r="AX768" s="13" t="s">
        <v>74</v>
      </c>
      <c r="AY768" s="229" t="s">
        <v>119</v>
      </c>
    </row>
    <row r="769" s="14" customFormat="1">
      <c r="A769" s="14"/>
      <c r="B769" s="230"/>
      <c r="C769" s="231"/>
      <c r="D769" s="221" t="s">
        <v>128</v>
      </c>
      <c r="E769" s="232" t="s">
        <v>19</v>
      </c>
      <c r="F769" s="233" t="s">
        <v>958</v>
      </c>
      <c r="G769" s="231"/>
      <c r="H769" s="234">
        <v>18.5</v>
      </c>
      <c r="I769" s="235"/>
      <c r="J769" s="231"/>
      <c r="K769" s="231"/>
      <c r="L769" s="236"/>
      <c r="M769" s="237"/>
      <c r="N769" s="238"/>
      <c r="O769" s="238"/>
      <c r="P769" s="238"/>
      <c r="Q769" s="238"/>
      <c r="R769" s="238"/>
      <c r="S769" s="238"/>
      <c r="T769" s="239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40" t="s">
        <v>128</v>
      </c>
      <c r="AU769" s="240" t="s">
        <v>84</v>
      </c>
      <c r="AV769" s="14" t="s">
        <v>84</v>
      </c>
      <c r="AW769" s="14" t="s">
        <v>35</v>
      </c>
      <c r="AX769" s="14" t="s">
        <v>82</v>
      </c>
      <c r="AY769" s="240" t="s">
        <v>119</v>
      </c>
    </row>
    <row r="770" s="14" customFormat="1">
      <c r="A770" s="14"/>
      <c r="B770" s="230"/>
      <c r="C770" s="231"/>
      <c r="D770" s="221" t="s">
        <v>128</v>
      </c>
      <c r="E770" s="231"/>
      <c r="F770" s="233" t="s">
        <v>963</v>
      </c>
      <c r="G770" s="231"/>
      <c r="H770" s="234">
        <v>21.274999999999999</v>
      </c>
      <c r="I770" s="235"/>
      <c r="J770" s="231"/>
      <c r="K770" s="231"/>
      <c r="L770" s="236"/>
      <c r="M770" s="237"/>
      <c r="N770" s="238"/>
      <c r="O770" s="238"/>
      <c r="P770" s="238"/>
      <c r="Q770" s="238"/>
      <c r="R770" s="238"/>
      <c r="S770" s="238"/>
      <c r="T770" s="239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40" t="s">
        <v>128</v>
      </c>
      <c r="AU770" s="240" t="s">
        <v>84</v>
      </c>
      <c r="AV770" s="14" t="s">
        <v>84</v>
      </c>
      <c r="AW770" s="14" t="s">
        <v>4</v>
      </c>
      <c r="AX770" s="14" t="s">
        <v>82</v>
      </c>
      <c r="AY770" s="240" t="s">
        <v>119</v>
      </c>
    </row>
    <row r="771" s="2" customFormat="1" ht="33" customHeight="1">
      <c r="A771" s="40"/>
      <c r="B771" s="41"/>
      <c r="C771" s="206" t="s">
        <v>964</v>
      </c>
      <c r="D771" s="206" t="s">
        <v>122</v>
      </c>
      <c r="E771" s="207" t="s">
        <v>965</v>
      </c>
      <c r="F771" s="208" t="s">
        <v>966</v>
      </c>
      <c r="G771" s="209" t="s">
        <v>168</v>
      </c>
      <c r="H771" s="210">
        <v>8.8000000000000007</v>
      </c>
      <c r="I771" s="211"/>
      <c r="J771" s="212">
        <f>ROUND(I771*H771,2)</f>
        <v>0</v>
      </c>
      <c r="K771" s="208" t="s">
        <v>209</v>
      </c>
      <c r="L771" s="46"/>
      <c r="M771" s="213" t="s">
        <v>19</v>
      </c>
      <c r="N771" s="214" t="s">
        <v>45</v>
      </c>
      <c r="O771" s="86"/>
      <c r="P771" s="215">
        <f>O771*H771</f>
        <v>0</v>
      </c>
      <c r="Q771" s="215">
        <v>0.00020000000000000001</v>
      </c>
      <c r="R771" s="215">
        <f>Q771*H771</f>
        <v>0.0017600000000000003</v>
      </c>
      <c r="S771" s="215">
        <v>0</v>
      </c>
      <c r="T771" s="216">
        <f>S771*H771</f>
        <v>0</v>
      </c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R771" s="217" t="s">
        <v>307</v>
      </c>
      <c r="AT771" s="217" t="s">
        <v>122</v>
      </c>
      <c r="AU771" s="217" t="s">
        <v>84</v>
      </c>
      <c r="AY771" s="19" t="s">
        <v>119</v>
      </c>
      <c r="BE771" s="218">
        <f>IF(N771="základní",J771,0)</f>
        <v>0</v>
      </c>
      <c r="BF771" s="218">
        <f>IF(N771="snížená",J771,0)</f>
        <v>0</v>
      </c>
      <c r="BG771" s="218">
        <f>IF(N771="zákl. přenesená",J771,0)</f>
        <v>0</v>
      </c>
      <c r="BH771" s="218">
        <f>IF(N771="sníž. přenesená",J771,0)</f>
        <v>0</v>
      </c>
      <c r="BI771" s="218">
        <f>IF(N771="nulová",J771,0)</f>
        <v>0</v>
      </c>
      <c r="BJ771" s="19" t="s">
        <v>82</v>
      </c>
      <c r="BK771" s="218">
        <f>ROUND(I771*H771,2)</f>
        <v>0</v>
      </c>
      <c r="BL771" s="19" t="s">
        <v>307</v>
      </c>
      <c r="BM771" s="217" t="s">
        <v>967</v>
      </c>
    </row>
    <row r="772" s="2" customFormat="1">
      <c r="A772" s="40"/>
      <c r="B772" s="41"/>
      <c r="C772" s="42"/>
      <c r="D772" s="249" t="s">
        <v>211</v>
      </c>
      <c r="E772" s="42"/>
      <c r="F772" s="250" t="s">
        <v>968</v>
      </c>
      <c r="G772" s="42"/>
      <c r="H772" s="42"/>
      <c r="I772" s="242"/>
      <c r="J772" s="42"/>
      <c r="K772" s="42"/>
      <c r="L772" s="46"/>
      <c r="M772" s="243"/>
      <c r="N772" s="244"/>
      <c r="O772" s="86"/>
      <c r="P772" s="86"/>
      <c r="Q772" s="86"/>
      <c r="R772" s="86"/>
      <c r="S772" s="86"/>
      <c r="T772" s="87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T772" s="19" t="s">
        <v>211</v>
      </c>
      <c r="AU772" s="19" t="s">
        <v>84</v>
      </c>
    </row>
    <row r="773" s="13" customFormat="1">
      <c r="A773" s="13"/>
      <c r="B773" s="219"/>
      <c r="C773" s="220"/>
      <c r="D773" s="221" t="s">
        <v>128</v>
      </c>
      <c r="E773" s="222" t="s">
        <v>19</v>
      </c>
      <c r="F773" s="223" t="s">
        <v>257</v>
      </c>
      <c r="G773" s="220"/>
      <c r="H773" s="222" t="s">
        <v>19</v>
      </c>
      <c r="I773" s="224"/>
      <c r="J773" s="220"/>
      <c r="K773" s="220"/>
      <c r="L773" s="225"/>
      <c r="M773" s="226"/>
      <c r="N773" s="227"/>
      <c r="O773" s="227"/>
      <c r="P773" s="227"/>
      <c r="Q773" s="227"/>
      <c r="R773" s="227"/>
      <c r="S773" s="227"/>
      <c r="T773" s="228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29" t="s">
        <v>128</v>
      </c>
      <c r="AU773" s="229" t="s">
        <v>84</v>
      </c>
      <c r="AV773" s="13" t="s">
        <v>82</v>
      </c>
      <c r="AW773" s="13" t="s">
        <v>35</v>
      </c>
      <c r="AX773" s="13" t="s">
        <v>74</v>
      </c>
      <c r="AY773" s="229" t="s">
        <v>119</v>
      </c>
    </row>
    <row r="774" s="14" customFormat="1">
      <c r="A774" s="14"/>
      <c r="B774" s="230"/>
      <c r="C774" s="231"/>
      <c r="D774" s="221" t="s">
        <v>128</v>
      </c>
      <c r="E774" s="232" t="s">
        <v>19</v>
      </c>
      <c r="F774" s="233" t="s">
        <v>969</v>
      </c>
      <c r="G774" s="231"/>
      <c r="H774" s="234">
        <v>2.3999999999999999</v>
      </c>
      <c r="I774" s="235"/>
      <c r="J774" s="231"/>
      <c r="K774" s="231"/>
      <c r="L774" s="236"/>
      <c r="M774" s="237"/>
      <c r="N774" s="238"/>
      <c r="O774" s="238"/>
      <c r="P774" s="238"/>
      <c r="Q774" s="238"/>
      <c r="R774" s="238"/>
      <c r="S774" s="238"/>
      <c r="T774" s="239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0" t="s">
        <v>128</v>
      </c>
      <c r="AU774" s="240" t="s">
        <v>84</v>
      </c>
      <c r="AV774" s="14" t="s">
        <v>84</v>
      </c>
      <c r="AW774" s="14" t="s">
        <v>35</v>
      </c>
      <c r="AX774" s="14" t="s">
        <v>74</v>
      </c>
      <c r="AY774" s="240" t="s">
        <v>119</v>
      </c>
    </row>
    <row r="775" s="14" customFormat="1">
      <c r="A775" s="14"/>
      <c r="B775" s="230"/>
      <c r="C775" s="231"/>
      <c r="D775" s="221" t="s">
        <v>128</v>
      </c>
      <c r="E775" s="232" t="s">
        <v>19</v>
      </c>
      <c r="F775" s="233" t="s">
        <v>970</v>
      </c>
      <c r="G775" s="231"/>
      <c r="H775" s="234">
        <v>2</v>
      </c>
      <c r="I775" s="235"/>
      <c r="J775" s="231"/>
      <c r="K775" s="231"/>
      <c r="L775" s="236"/>
      <c r="M775" s="237"/>
      <c r="N775" s="238"/>
      <c r="O775" s="238"/>
      <c r="P775" s="238"/>
      <c r="Q775" s="238"/>
      <c r="R775" s="238"/>
      <c r="S775" s="238"/>
      <c r="T775" s="239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0" t="s">
        <v>128</v>
      </c>
      <c r="AU775" s="240" t="s">
        <v>84</v>
      </c>
      <c r="AV775" s="14" t="s">
        <v>84</v>
      </c>
      <c r="AW775" s="14" t="s">
        <v>35</v>
      </c>
      <c r="AX775" s="14" t="s">
        <v>74</v>
      </c>
      <c r="AY775" s="240" t="s">
        <v>119</v>
      </c>
    </row>
    <row r="776" s="14" customFormat="1">
      <c r="A776" s="14"/>
      <c r="B776" s="230"/>
      <c r="C776" s="231"/>
      <c r="D776" s="221" t="s">
        <v>128</v>
      </c>
      <c r="E776" s="232" t="s">
        <v>19</v>
      </c>
      <c r="F776" s="233" t="s">
        <v>971</v>
      </c>
      <c r="G776" s="231"/>
      <c r="H776" s="234">
        <v>2</v>
      </c>
      <c r="I776" s="235"/>
      <c r="J776" s="231"/>
      <c r="K776" s="231"/>
      <c r="L776" s="236"/>
      <c r="M776" s="237"/>
      <c r="N776" s="238"/>
      <c r="O776" s="238"/>
      <c r="P776" s="238"/>
      <c r="Q776" s="238"/>
      <c r="R776" s="238"/>
      <c r="S776" s="238"/>
      <c r="T776" s="239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40" t="s">
        <v>128</v>
      </c>
      <c r="AU776" s="240" t="s">
        <v>84</v>
      </c>
      <c r="AV776" s="14" t="s">
        <v>84</v>
      </c>
      <c r="AW776" s="14" t="s">
        <v>35</v>
      </c>
      <c r="AX776" s="14" t="s">
        <v>74</v>
      </c>
      <c r="AY776" s="240" t="s">
        <v>119</v>
      </c>
    </row>
    <row r="777" s="14" customFormat="1">
      <c r="A777" s="14"/>
      <c r="B777" s="230"/>
      <c r="C777" s="231"/>
      <c r="D777" s="221" t="s">
        <v>128</v>
      </c>
      <c r="E777" s="232" t="s">
        <v>19</v>
      </c>
      <c r="F777" s="233" t="s">
        <v>972</v>
      </c>
      <c r="G777" s="231"/>
      <c r="H777" s="234">
        <v>2.3999999999999999</v>
      </c>
      <c r="I777" s="235"/>
      <c r="J777" s="231"/>
      <c r="K777" s="231"/>
      <c r="L777" s="236"/>
      <c r="M777" s="237"/>
      <c r="N777" s="238"/>
      <c r="O777" s="238"/>
      <c r="P777" s="238"/>
      <c r="Q777" s="238"/>
      <c r="R777" s="238"/>
      <c r="S777" s="238"/>
      <c r="T777" s="239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0" t="s">
        <v>128</v>
      </c>
      <c r="AU777" s="240" t="s">
        <v>84</v>
      </c>
      <c r="AV777" s="14" t="s">
        <v>84</v>
      </c>
      <c r="AW777" s="14" t="s">
        <v>35</v>
      </c>
      <c r="AX777" s="14" t="s">
        <v>74</v>
      </c>
      <c r="AY777" s="240" t="s">
        <v>119</v>
      </c>
    </row>
    <row r="778" s="15" customFormat="1">
      <c r="A778" s="15"/>
      <c r="B778" s="251"/>
      <c r="C778" s="252"/>
      <c r="D778" s="221" t="s">
        <v>128</v>
      </c>
      <c r="E778" s="253" t="s">
        <v>19</v>
      </c>
      <c r="F778" s="254" t="s">
        <v>220</v>
      </c>
      <c r="G778" s="252"/>
      <c r="H778" s="255">
        <v>8.8000000000000007</v>
      </c>
      <c r="I778" s="256"/>
      <c r="J778" s="252"/>
      <c r="K778" s="252"/>
      <c r="L778" s="257"/>
      <c r="M778" s="258"/>
      <c r="N778" s="259"/>
      <c r="O778" s="259"/>
      <c r="P778" s="259"/>
      <c r="Q778" s="259"/>
      <c r="R778" s="259"/>
      <c r="S778" s="259"/>
      <c r="T778" s="260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61" t="s">
        <v>128</v>
      </c>
      <c r="AU778" s="261" t="s">
        <v>84</v>
      </c>
      <c r="AV778" s="15" t="s">
        <v>150</v>
      </c>
      <c r="AW778" s="15" t="s">
        <v>35</v>
      </c>
      <c r="AX778" s="15" t="s">
        <v>82</v>
      </c>
      <c r="AY778" s="261" t="s">
        <v>119</v>
      </c>
    </row>
    <row r="779" s="2" customFormat="1" ht="24.15" customHeight="1">
      <c r="A779" s="40"/>
      <c r="B779" s="41"/>
      <c r="C779" s="273" t="s">
        <v>973</v>
      </c>
      <c r="D779" s="273" t="s">
        <v>308</v>
      </c>
      <c r="E779" s="274" t="s">
        <v>974</v>
      </c>
      <c r="F779" s="275" t="s">
        <v>975</v>
      </c>
      <c r="G779" s="276" t="s">
        <v>168</v>
      </c>
      <c r="H779" s="277">
        <v>9.6799999999999997</v>
      </c>
      <c r="I779" s="278"/>
      <c r="J779" s="279">
        <f>ROUND(I779*H779,2)</f>
        <v>0</v>
      </c>
      <c r="K779" s="275" t="s">
        <v>209</v>
      </c>
      <c r="L779" s="280"/>
      <c r="M779" s="281" t="s">
        <v>19</v>
      </c>
      <c r="N779" s="282" t="s">
        <v>45</v>
      </c>
      <c r="O779" s="86"/>
      <c r="P779" s="215">
        <f>O779*H779</f>
        <v>0</v>
      </c>
      <c r="Q779" s="215">
        <v>5.0000000000000002E-05</v>
      </c>
      <c r="R779" s="215">
        <f>Q779*H779</f>
        <v>0.000484</v>
      </c>
      <c r="S779" s="215">
        <v>0</v>
      </c>
      <c r="T779" s="216">
        <f>S779*H779</f>
        <v>0</v>
      </c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R779" s="217" t="s">
        <v>372</v>
      </c>
      <c r="AT779" s="217" t="s">
        <v>308</v>
      </c>
      <c r="AU779" s="217" t="s">
        <v>84</v>
      </c>
      <c r="AY779" s="19" t="s">
        <v>119</v>
      </c>
      <c r="BE779" s="218">
        <f>IF(N779="základní",J779,0)</f>
        <v>0</v>
      </c>
      <c r="BF779" s="218">
        <f>IF(N779="snížená",J779,0)</f>
        <v>0</v>
      </c>
      <c r="BG779" s="218">
        <f>IF(N779="zákl. přenesená",J779,0)</f>
        <v>0</v>
      </c>
      <c r="BH779" s="218">
        <f>IF(N779="sníž. přenesená",J779,0)</f>
        <v>0</v>
      </c>
      <c r="BI779" s="218">
        <f>IF(N779="nulová",J779,0)</f>
        <v>0</v>
      </c>
      <c r="BJ779" s="19" t="s">
        <v>82</v>
      </c>
      <c r="BK779" s="218">
        <f>ROUND(I779*H779,2)</f>
        <v>0</v>
      </c>
      <c r="BL779" s="19" t="s">
        <v>307</v>
      </c>
      <c r="BM779" s="217" t="s">
        <v>976</v>
      </c>
    </row>
    <row r="780" s="13" customFormat="1">
      <c r="A780" s="13"/>
      <c r="B780" s="219"/>
      <c r="C780" s="220"/>
      <c r="D780" s="221" t="s">
        <v>128</v>
      </c>
      <c r="E780" s="222" t="s">
        <v>19</v>
      </c>
      <c r="F780" s="223" t="s">
        <v>257</v>
      </c>
      <c r="G780" s="220"/>
      <c r="H780" s="222" t="s">
        <v>19</v>
      </c>
      <c r="I780" s="224"/>
      <c r="J780" s="220"/>
      <c r="K780" s="220"/>
      <c r="L780" s="225"/>
      <c r="M780" s="226"/>
      <c r="N780" s="227"/>
      <c r="O780" s="227"/>
      <c r="P780" s="227"/>
      <c r="Q780" s="227"/>
      <c r="R780" s="227"/>
      <c r="S780" s="227"/>
      <c r="T780" s="228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29" t="s">
        <v>128</v>
      </c>
      <c r="AU780" s="229" t="s">
        <v>84</v>
      </c>
      <c r="AV780" s="13" t="s">
        <v>82</v>
      </c>
      <c r="AW780" s="13" t="s">
        <v>35</v>
      </c>
      <c r="AX780" s="13" t="s">
        <v>74</v>
      </c>
      <c r="AY780" s="229" t="s">
        <v>119</v>
      </c>
    </row>
    <row r="781" s="14" customFormat="1">
      <c r="A781" s="14"/>
      <c r="B781" s="230"/>
      <c r="C781" s="231"/>
      <c r="D781" s="221" t="s">
        <v>128</v>
      </c>
      <c r="E781" s="232" t="s">
        <v>19</v>
      </c>
      <c r="F781" s="233" t="s">
        <v>969</v>
      </c>
      <c r="G781" s="231"/>
      <c r="H781" s="234">
        <v>2.3999999999999999</v>
      </c>
      <c r="I781" s="235"/>
      <c r="J781" s="231"/>
      <c r="K781" s="231"/>
      <c r="L781" s="236"/>
      <c r="M781" s="237"/>
      <c r="N781" s="238"/>
      <c r="O781" s="238"/>
      <c r="P781" s="238"/>
      <c r="Q781" s="238"/>
      <c r="R781" s="238"/>
      <c r="S781" s="238"/>
      <c r="T781" s="239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0" t="s">
        <v>128</v>
      </c>
      <c r="AU781" s="240" t="s">
        <v>84</v>
      </c>
      <c r="AV781" s="14" t="s">
        <v>84</v>
      </c>
      <c r="AW781" s="14" t="s">
        <v>35</v>
      </c>
      <c r="AX781" s="14" t="s">
        <v>74</v>
      </c>
      <c r="AY781" s="240" t="s">
        <v>119</v>
      </c>
    </row>
    <row r="782" s="14" customFormat="1">
      <c r="A782" s="14"/>
      <c r="B782" s="230"/>
      <c r="C782" s="231"/>
      <c r="D782" s="221" t="s">
        <v>128</v>
      </c>
      <c r="E782" s="232" t="s">
        <v>19</v>
      </c>
      <c r="F782" s="233" t="s">
        <v>970</v>
      </c>
      <c r="G782" s="231"/>
      <c r="H782" s="234">
        <v>2</v>
      </c>
      <c r="I782" s="235"/>
      <c r="J782" s="231"/>
      <c r="K782" s="231"/>
      <c r="L782" s="236"/>
      <c r="M782" s="237"/>
      <c r="N782" s="238"/>
      <c r="O782" s="238"/>
      <c r="P782" s="238"/>
      <c r="Q782" s="238"/>
      <c r="R782" s="238"/>
      <c r="S782" s="238"/>
      <c r="T782" s="239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40" t="s">
        <v>128</v>
      </c>
      <c r="AU782" s="240" t="s">
        <v>84</v>
      </c>
      <c r="AV782" s="14" t="s">
        <v>84</v>
      </c>
      <c r="AW782" s="14" t="s">
        <v>35</v>
      </c>
      <c r="AX782" s="14" t="s">
        <v>74</v>
      </c>
      <c r="AY782" s="240" t="s">
        <v>119</v>
      </c>
    </row>
    <row r="783" s="14" customFormat="1">
      <c r="A783" s="14"/>
      <c r="B783" s="230"/>
      <c r="C783" s="231"/>
      <c r="D783" s="221" t="s">
        <v>128</v>
      </c>
      <c r="E783" s="232" t="s">
        <v>19</v>
      </c>
      <c r="F783" s="233" t="s">
        <v>971</v>
      </c>
      <c r="G783" s="231"/>
      <c r="H783" s="234">
        <v>2</v>
      </c>
      <c r="I783" s="235"/>
      <c r="J783" s="231"/>
      <c r="K783" s="231"/>
      <c r="L783" s="236"/>
      <c r="M783" s="237"/>
      <c r="N783" s="238"/>
      <c r="O783" s="238"/>
      <c r="P783" s="238"/>
      <c r="Q783" s="238"/>
      <c r="R783" s="238"/>
      <c r="S783" s="238"/>
      <c r="T783" s="239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40" t="s">
        <v>128</v>
      </c>
      <c r="AU783" s="240" t="s">
        <v>84</v>
      </c>
      <c r="AV783" s="14" t="s">
        <v>84</v>
      </c>
      <c r="AW783" s="14" t="s">
        <v>35</v>
      </c>
      <c r="AX783" s="14" t="s">
        <v>74</v>
      </c>
      <c r="AY783" s="240" t="s">
        <v>119</v>
      </c>
    </row>
    <row r="784" s="14" customFormat="1">
      <c r="A784" s="14"/>
      <c r="B784" s="230"/>
      <c r="C784" s="231"/>
      <c r="D784" s="221" t="s">
        <v>128</v>
      </c>
      <c r="E784" s="232" t="s">
        <v>19</v>
      </c>
      <c r="F784" s="233" t="s">
        <v>972</v>
      </c>
      <c r="G784" s="231"/>
      <c r="H784" s="234">
        <v>2.3999999999999999</v>
      </c>
      <c r="I784" s="235"/>
      <c r="J784" s="231"/>
      <c r="K784" s="231"/>
      <c r="L784" s="236"/>
      <c r="M784" s="237"/>
      <c r="N784" s="238"/>
      <c r="O784" s="238"/>
      <c r="P784" s="238"/>
      <c r="Q784" s="238"/>
      <c r="R784" s="238"/>
      <c r="S784" s="238"/>
      <c r="T784" s="239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40" t="s">
        <v>128</v>
      </c>
      <c r="AU784" s="240" t="s">
        <v>84</v>
      </c>
      <c r="AV784" s="14" t="s">
        <v>84</v>
      </c>
      <c r="AW784" s="14" t="s">
        <v>35</v>
      </c>
      <c r="AX784" s="14" t="s">
        <v>74</v>
      </c>
      <c r="AY784" s="240" t="s">
        <v>119</v>
      </c>
    </row>
    <row r="785" s="15" customFormat="1">
      <c r="A785" s="15"/>
      <c r="B785" s="251"/>
      <c r="C785" s="252"/>
      <c r="D785" s="221" t="s">
        <v>128</v>
      </c>
      <c r="E785" s="253" t="s">
        <v>19</v>
      </c>
      <c r="F785" s="254" t="s">
        <v>220</v>
      </c>
      <c r="G785" s="252"/>
      <c r="H785" s="255">
        <v>8.8000000000000007</v>
      </c>
      <c r="I785" s="256"/>
      <c r="J785" s="252"/>
      <c r="K785" s="252"/>
      <c r="L785" s="257"/>
      <c r="M785" s="258"/>
      <c r="N785" s="259"/>
      <c r="O785" s="259"/>
      <c r="P785" s="259"/>
      <c r="Q785" s="259"/>
      <c r="R785" s="259"/>
      <c r="S785" s="259"/>
      <c r="T785" s="260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61" t="s">
        <v>128</v>
      </c>
      <c r="AU785" s="261" t="s">
        <v>84</v>
      </c>
      <c r="AV785" s="15" t="s">
        <v>150</v>
      </c>
      <c r="AW785" s="15" t="s">
        <v>35</v>
      </c>
      <c r="AX785" s="15" t="s">
        <v>82</v>
      </c>
      <c r="AY785" s="261" t="s">
        <v>119</v>
      </c>
    </row>
    <row r="786" s="14" customFormat="1">
      <c r="A786" s="14"/>
      <c r="B786" s="230"/>
      <c r="C786" s="231"/>
      <c r="D786" s="221" t="s">
        <v>128</v>
      </c>
      <c r="E786" s="231"/>
      <c r="F786" s="233" t="s">
        <v>977</v>
      </c>
      <c r="G786" s="231"/>
      <c r="H786" s="234">
        <v>9.6799999999999997</v>
      </c>
      <c r="I786" s="235"/>
      <c r="J786" s="231"/>
      <c r="K786" s="231"/>
      <c r="L786" s="236"/>
      <c r="M786" s="237"/>
      <c r="N786" s="238"/>
      <c r="O786" s="238"/>
      <c r="P786" s="238"/>
      <c r="Q786" s="238"/>
      <c r="R786" s="238"/>
      <c r="S786" s="238"/>
      <c r="T786" s="239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40" t="s">
        <v>128</v>
      </c>
      <c r="AU786" s="240" t="s">
        <v>84</v>
      </c>
      <c r="AV786" s="14" t="s">
        <v>84</v>
      </c>
      <c r="AW786" s="14" t="s">
        <v>4</v>
      </c>
      <c r="AX786" s="14" t="s">
        <v>82</v>
      </c>
      <c r="AY786" s="240" t="s">
        <v>119</v>
      </c>
    </row>
    <row r="787" s="2" customFormat="1" ht="49.05" customHeight="1">
      <c r="A787" s="40"/>
      <c r="B787" s="41"/>
      <c r="C787" s="206" t="s">
        <v>978</v>
      </c>
      <c r="D787" s="206" t="s">
        <v>122</v>
      </c>
      <c r="E787" s="207" t="s">
        <v>979</v>
      </c>
      <c r="F787" s="208" t="s">
        <v>980</v>
      </c>
      <c r="G787" s="209" t="s">
        <v>355</v>
      </c>
      <c r="H787" s="210">
        <v>2.536</v>
      </c>
      <c r="I787" s="211"/>
      <c r="J787" s="212">
        <f>ROUND(I787*H787,2)</f>
        <v>0</v>
      </c>
      <c r="K787" s="208" t="s">
        <v>209</v>
      </c>
      <c r="L787" s="46"/>
      <c r="M787" s="213" t="s">
        <v>19</v>
      </c>
      <c r="N787" s="214" t="s">
        <v>45</v>
      </c>
      <c r="O787" s="86"/>
      <c r="P787" s="215">
        <f>O787*H787</f>
        <v>0</v>
      </c>
      <c r="Q787" s="215">
        <v>0</v>
      </c>
      <c r="R787" s="215">
        <f>Q787*H787</f>
        <v>0</v>
      </c>
      <c r="S787" s="215">
        <v>0</v>
      </c>
      <c r="T787" s="216">
        <f>S787*H787</f>
        <v>0</v>
      </c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R787" s="217" t="s">
        <v>307</v>
      </c>
      <c r="AT787" s="217" t="s">
        <v>122</v>
      </c>
      <c r="AU787" s="217" t="s">
        <v>84</v>
      </c>
      <c r="AY787" s="19" t="s">
        <v>119</v>
      </c>
      <c r="BE787" s="218">
        <f>IF(N787="základní",J787,0)</f>
        <v>0</v>
      </c>
      <c r="BF787" s="218">
        <f>IF(N787="snížená",J787,0)</f>
        <v>0</v>
      </c>
      <c r="BG787" s="218">
        <f>IF(N787="zákl. přenesená",J787,0)</f>
        <v>0</v>
      </c>
      <c r="BH787" s="218">
        <f>IF(N787="sníž. přenesená",J787,0)</f>
        <v>0</v>
      </c>
      <c r="BI787" s="218">
        <f>IF(N787="nulová",J787,0)</f>
        <v>0</v>
      </c>
      <c r="BJ787" s="19" t="s">
        <v>82</v>
      </c>
      <c r="BK787" s="218">
        <f>ROUND(I787*H787,2)</f>
        <v>0</v>
      </c>
      <c r="BL787" s="19" t="s">
        <v>307</v>
      </c>
      <c r="BM787" s="217" t="s">
        <v>981</v>
      </c>
    </row>
    <row r="788" s="2" customFormat="1">
      <c r="A788" s="40"/>
      <c r="B788" s="41"/>
      <c r="C788" s="42"/>
      <c r="D788" s="249" t="s">
        <v>211</v>
      </c>
      <c r="E788" s="42"/>
      <c r="F788" s="250" t="s">
        <v>982</v>
      </c>
      <c r="G788" s="42"/>
      <c r="H788" s="42"/>
      <c r="I788" s="242"/>
      <c r="J788" s="42"/>
      <c r="K788" s="42"/>
      <c r="L788" s="46"/>
      <c r="M788" s="243"/>
      <c r="N788" s="244"/>
      <c r="O788" s="86"/>
      <c r="P788" s="86"/>
      <c r="Q788" s="86"/>
      <c r="R788" s="86"/>
      <c r="S788" s="86"/>
      <c r="T788" s="87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T788" s="19" t="s">
        <v>211</v>
      </c>
      <c r="AU788" s="19" t="s">
        <v>84</v>
      </c>
    </row>
    <row r="789" s="12" customFormat="1" ht="22.8" customHeight="1">
      <c r="A789" s="12"/>
      <c r="B789" s="190"/>
      <c r="C789" s="191"/>
      <c r="D789" s="192" t="s">
        <v>73</v>
      </c>
      <c r="E789" s="204" t="s">
        <v>983</v>
      </c>
      <c r="F789" s="204" t="s">
        <v>984</v>
      </c>
      <c r="G789" s="191"/>
      <c r="H789" s="191"/>
      <c r="I789" s="194"/>
      <c r="J789" s="205">
        <f>BK789</f>
        <v>0</v>
      </c>
      <c r="K789" s="191"/>
      <c r="L789" s="196"/>
      <c r="M789" s="197"/>
      <c r="N789" s="198"/>
      <c r="O789" s="198"/>
      <c r="P789" s="199">
        <f>SUM(P790:P838)</f>
        <v>0</v>
      </c>
      <c r="Q789" s="198"/>
      <c r="R789" s="199">
        <f>SUM(R790:R838)</f>
        <v>0.0036295000000000003</v>
      </c>
      <c r="S789" s="198"/>
      <c r="T789" s="200">
        <f>SUM(T790:T838)</f>
        <v>0</v>
      </c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R789" s="201" t="s">
        <v>84</v>
      </c>
      <c r="AT789" s="202" t="s">
        <v>73</v>
      </c>
      <c r="AU789" s="202" t="s">
        <v>82</v>
      </c>
      <c r="AY789" s="201" t="s">
        <v>119</v>
      </c>
      <c r="BK789" s="203">
        <f>SUM(BK790:BK838)</f>
        <v>0</v>
      </c>
    </row>
    <row r="790" s="2" customFormat="1" ht="37.8" customHeight="1">
      <c r="A790" s="40"/>
      <c r="B790" s="41"/>
      <c r="C790" s="206" t="s">
        <v>985</v>
      </c>
      <c r="D790" s="206" t="s">
        <v>122</v>
      </c>
      <c r="E790" s="207" t="s">
        <v>986</v>
      </c>
      <c r="F790" s="208" t="s">
        <v>987</v>
      </c>
      <c r="G790" s="209" t="s">
        <v>168</v>
      </c>
      <c r="H790" s="210">
        <v>51.850000000000001</v>
      </c>
      <c r="I790" s="211"/>
      <c r="J790" s="212">
        <f>ROUND(I790*H790,2)</f>
        <v>0</v>
      </c>
      <c r="K790" s="208" t="s">
        <v>926</v>
      </c>
      <c r="L790" s="46"/>
      <c r="M790" s="213" t="s">
        <v>19</v>
      </c>
      <c r="N790" s="214" t="s">
        <v>45</v>
      </c>
      <c r="O790" s="86"/>
      <c r="P790" s="215">
        <f>O790*H790</f>
        <v>0</v>
      </c>
      <c r="Q790" s="215">
        <v>2.0000000000000002E-05</v>
      </c>
      <c r="R790" s="215">
        <f>Q790*H790</f>
        <v>0.0010370000000000002</v>
      </c>
      <c r="S790" s="215">
        <v>0</v>
      </c>
      <c r="T790" s="216">
        <f>S790*H790</f>
        <v>0</v>
      </c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R790" s="217" t="s">
        <v>307</v>
      </c>
      <c r="AT790" s="217" t="s">
        <v>122</v>
      </c>
      <c r="AU790" s="217" t="s">
        <v>84</v>
      </c>
      <c r="AY790" s="19" t="s">
        <v>119</v>
      </c>
      <c r="BE790" s="218">
        <f>IF(N790="základní",J790,0)</f>
        <v>0</v>
      </c>
      <c r="BF790" s="218">
        <f>IF(N790="snížená",J790,0)</f>
        <v>0</v>
      </c>
      <c r="BG790" s="218">
        <f>IF(N790="zákl. přenesená",J790,0)</f>
        <v>0</v>
      </c>
      <c r="BH790" s="218">
        <f>IF(N790="sníž. přenesená",J790,0)</f>
        <v>0</v>
      </c>
      <c r="BI790" s="218">
        <f>IF(N790="nulová",J790,0)</f>
        <v>0</v>
      </c>
      <c r="BJ790" s="19" t="s">
        <v>82</v>
      </c>
      <c r="BK790" s="218">
        <f>ROUND(I790*H790,2)</f>
        <v>0</v>
      </c>
      <c r="BL790" s="19" t="s">
        <v>307</v>
      </c>
      <c r="BM790" s="217" t="s">
        <v>988</v>
      </c>
    </row>
    <row r="791" s="2" customFormat="1">
      <c r="A791" s="40"/>
      <c r="B791" s="41"/>
      <c r="C791" s="42"/>
      <c r="D791" s="249" t="s">
        <v>211</v>
      </c>
      <c r="E791" s="42"/>
      <c r="F791" s="250" t="s">
        <v>989</v>
      </c>
      <c r="G791" s="42"/>
      <c r="H791" s="42"/>
      <c r="I791" s="242"/>
      <c r="J791" s="42"/>
      <c r="K791" s="42"/>
      <c r="L791" s="46"/>
      <c r="M791" s="243"/>
      <c r="N791" s="244"/>
      <c r="O791" s="86"/>
      <c r="P791" s="86"/>
      <c r="Q791" s="86"/>
      <c r="R791" s="86"/>
      <c r="S791" s="86"/>
      <c r="T791" s="87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T791" s="19" t="s">
        <v>211</v>
      </c>
      <c r="AU791" s="19" t="s">
        <v>84</v>
      </c>
    </row>
    <row r="792" s="2" customFormat="1">
      <c r="A792" s="40"/>
      <c r="B792" s="41"/>
      <c r="C792" s="42"/>
      <c r="D792" s="221" t="s">
        <v>162</v>
      </c>
      <c r="E792" s="42"/>
      <c r="F792" s="241" t="s">
        <v>990</v>
      </c>
      <c r="G792" s="42"/>
      <c r="H792" s="42"/>
      <c r="I792" s="242"/>
      <c r="J792" s="42"/>
      <c r="K792" s="42"/>
      <c r="L792" s="46"/>
      <c r="M792" s="243"/>
      <c r="N792" s="244"/>
      <c r="O792" s="86"/>
      <c r="P792" s="86"/>
      <c r="Q792" s="86"/>
      <c r="R792" s="86"/>
      <c r="S792" s="86"/>
      <c r="T792" s="87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T792" s="19" t="s">
        <v>162</v>
      </c>
      <c r="AU792" s="19" t="s">
        <v>84</v>
      </c>
    </row>
    <row r="793" s="13" customFormat="1">
      <c r="A793" s="13"/>
      <c r="B793" s="219"/>
      <c r="C793" s="220"/>
      <c r="D793" s="221" t="s">
        <v>128</v>
      </c>
      <c r="E793" s="222" t="s">
        <v>19</v>
      </c>
      <c r="F793" s="223" t="s">
        <v>394</v>
      </c>
      <c r="G793" s="220"/>
      <c r="H793" s="222" t="s">
        <v>19</v>
      </c>
      <c r="I793" s="224"/>
      <c r="J793" s="220"/>
      <c r="K793" s="220"/>
      <c r="L793" s="225"/>
      <c r="M793" s="226"/>
      <c r="N793" s="227"/>
      <c r="O793" s="227"/>
      <c r="P793" s="227"/>
      <c r="Q793" s="227"/>
      <c r="R793" s="227"/>
      <c r="S793" s="227"/>
      <c r="T793" s="228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29" t="s">
        <v>128</v>
      </c>
      <c r="AU793" s="229" t="s">
        <v>84</v>
      </c>
      <c r="AV793" s="13" t="s">
        <v>82</v>
      </c>
      <c r="AW793" s="13" t="s">
        <v>35</v>
      </c>
      <c r="AX793" s="13" t="s">
        <v>74</v>
      </c>
      <c r="AY793" s="229" t="s">
        <v>119</v>
      </c>
    </row>
    <row r="794" s="14" customFormat="1">
      <c r="A794" s="14"/>
      <c r="B794" s="230"/>
      <c r="C794" s="231"/>
      <c r="D794" s="221" t="s">
        <v>128</v>
      </c>
      <c r="E794" s="232" t="s">
        <v>19</v>
      </c>
      <c r="F794" s="233" t="s">
        <v>779</v>
      </c>
      <c r="G794" s="231"/>
      <c r="H794" s="234">
        <v>3.8999999999999999</v>
      </c>
      <c r="I794" s="235"/>
      <c r="J794" s="231"/>
      <c r="K794" s="231"/>
      <c r="L794" s="236"/>
      <c r="M794" s="237"/>
      <c r="N794" s="238"/>
      <c r="O794" s="238"/>
      <c r="P794" s="238"/>
      <c r="Q794" s="238"/>
      <c r="R794" s="238"/>
      <c r="S794" s="238"/>
      <c r="T794" s="239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0" t="s">
        <v>128</v>
      </c>
      <c r="AU794" s="240" t="s">
        <v>84</v>
      </c>
      <c r="AV794" s="14" t="s">
        <v>84</v>
      </c>
      <c r="AW794" s="14" t="s">
        <v>35</v>
      </c>
      <c r="AX794" s="14" t="s">
        <v>74</v>
      </c>
      <c r="AY794" s="240" t="s">
        <v>119</v>
      </c>
    </row>
    <row r="795" s="14" customFormat="1">
      <c r="A795" s="14"/>
      <c r="B795" s="230"/>
      <c r="C795" s="231"/>
      <c r="D795" s="221" t="s">
        <v>128</v>
      </c>
      <c r="E795" s="232" t="s">
        <v>19</v>
      </c>
      <c r="F795" s="233" t="s">
        <v>780</v>
      </c>
      <c r="G795" s="231"/>
      <c r="H795" s="234">
        <v>11.76</v>
      </c>
      <c r="I795" s="235"/>
      <c r="J795" s="231"/>
      <c r="K795" s="231"/>
      <c r="L795" s="236"/>
      <c r="M795" s="237"/>
      <c r="N795" s="238"/>
      <c r="O795" s="238"/>
      <c r="P795" s="238"/>
      <c r="Q795" s="238"/>
      <c r="R795" s="238"/>
      <c r="S795" s="238"/>
      <c r="T795" s="239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0" t="s">
        <v>128</v>
      </c>
      <c r="AU795" s="240" t="s">
        <v>84</v>
      </c>
      <c r="AV795" s="14" t="s">
        <v>84</v>
      </c>
      <c r="AW795" s="14" t="s">
        <v>35</v>
      </c>
      <c r="AX795" s="14" t="s">
        <v>74</v>
      </c>
      <c r="AY795" s="240" t="s">
        <v>119</v>
      </c>
    </row>
    <row r="796" s="14" customFormat="1">
      <c r="A796" s="14"/>
      <c r="B796" s="230"/>
      <c r="C796" s="231"/>
      <c r="D796" s="221" t="s">
        <v>128</v>
      </c>
      <c r="E796" s="232" t="s">
        <v>19</v>
      </c>
      <c r="F796" s="233" t="s">
        <v>781</v>
      </c>
      <c r="G796" s="231"/>
      <c r="H796" s="234">
        <v>11.76</v>
      </c>
      <c r="I796" s="235"/>
      <c r="J796" s="231"/>
      <c r="K796" s="231"/>
      <c r="L796" s="236"/>
      <c r="M796" s="237"/>
      <c r="N796" s="238"/>
      <c r="O796" s="238"/>
      <c r="P796" s="238"/>
      <c r="Q796" s="238"/>
      <c r="R796" s="238"/>
      <c r="S796" s="238"/>
      <c r="T796" s="239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40" t="s">
        <v>128</v>
      </c>
      <c r="AU796" s="240" t="s">
        <v>84</v>
      </c>
      <c r="AV796" s="14" t="s">
        <v>84</v>
      </c>
      <c r="AW796" s="14" t="s">
        <v>35</v>
      </c>
      <c r="AX796" s="14" t="s">
        <v>74</v>
      </c>
      <c r="AY796" s="240" t="s">
        <v>119</v>
      </c>
    </row>
    <row r="797" s="14" customFormat="1">
      <c r="A797" s="14"/>
      <c r="B797" s="230"/>
      <c r="C797" s="231"/>
      <c r="D797" s="221" t="s">
        <v>128</v>
      </c>
      <c r="E797" s="232" t="s">
        <v>19</v>
      </c>
      <c r="F797" s="233" t="s">
        <v>782</v>
      </c>
      <c r="G797" s="231"/>
      <c r="H797" s="234">
        <v>3.0499999999999998</v>
      </c>
      <c r="I797" s="235"/>
      <c r="J797" s="231"/>
      <c r="K797" s="231"/>
      <c r="L797" s="236"/>
      <c r="M797" s="237"/>
      <c r="N797" s="238"/>
      <c r="O797" s="238"/>
      <c r="P797" s="238"/>
      <c r="Q797" s="238"/>
      <c r="R797" s="238"/>
      <c r="S797" s="238"/>
      <c r="T797" s="239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40" t="s">
        <v>128</v>
      </c>
      <c r="AU797" s="240" t="s">
        <v>84</v>
      </c>
      <c r="AV797" s="14" t="s">
        <v>84</v>
      </c>
      <c r="AW797" s="14" t="s">
        <v>35</v>
      </c>
      <c r="AX797" s="14" t="s">
        <v>74</v>
      </c>
      <c r="AY797" s="240" t="s">
        <v>119</v>
      </c>
    </row>
    <row r="798" s="14" customFormat="1">
      <c r="A798" s="14"/>
      <c r="B798" s="230"/>
      <c r="C798" s="231"/>
      <c r="D798" s="221" t="s">
        <v>128</v>
      </c>
      <c r="E798" s="232" t="s">
        <v>19</v>
      </c>
      <c r="F798" s="233" t="s">
        <v>783</v>
      </c>
      <c r="G798" s="231"/>
      <c r="H798" s="234">
        <v>1.6000000000000001</v>
      </c>
      <c r="I798" s="235"/>
      <c r="J798" s="231"/>
      <c r="K798" s="231"/>
      <c r="L798" s="236"/>
      <c r="M798" s="237"/>
      <c r="N798" s="238"/>
      <c r="O798" s="238"/>
      <c r="P798" s="238"/>
      <c r="Q798" s="238"/>
      <c r="R798" s="238"/>
      <c r="S798" s="238"/>
      <c r="T798" s="239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40" t="s">
        <v>128</v>
      </c>
      <c r="AU798" s="240" t="s">
        <v>84</v>
      </c>
      <c r="AV798" s="14" t="s">
        <v>84</v>
      </c>
      <c r="AW798" s="14" t="s">
        <v>35</v>
      </c>
      <c r="AX798" s="14" t="s">
        <v>74</v>
      </c>
      <c r="AY798" s="240" t="s">
        <v>119</v>
      </c>
    </row>
    <row r="799" s="16" customFormat="1">
      <c r="A799" s="16"/>
      <c r="B799" s="262"/>
      <c r="C799" s="263"/>
      <c r="D799" s="221" t="s">
        <v>128</v>
      </c>
      <c r="E799" s="264" t="s">
        <v>19</v>
      </c>
      <c r="F799" s="265" t="s">
        <v>245</v>
      </c>
      <c r="G799" s="263"/>
      <c r="H799" s="266">
        <v>32.07</v>
      </c>
      <c r="I799" s="267"/>
      <c r="J799" s="263"/>
      <c r="K799" s="263"/>
      <c r="L799" s="268"/>
      <c r="M799" s="269"/>
      <c r="N799" s="270"/>
      <c r="O799" s="270"/>
      <c r="P799" s="270"/>
      <c r="Q799" s="270"/>
      <c r="R799" s="270"/>
      <c r="S799" s="270"/>
      <c r="T799" s="271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T799" s="272" t="s">
        <v>128</v>
      </c>
      <c r="AU799" s="272" t="s">
        <v>84</v>
      </c>
      <c r="AV799" s="16" t="s">
        <v>141</v>
      </c>
      <c r="AW799" s="16" t="s">
        <v>35</v>
      </c>
      <c r="AX799" s="16" t="s">
        <v>74</v>
      </c>
      <c r="AY799" s="272" t="s">
        <v>119</v>
      </c>
    </row>
    <row r="800" s="14" customFormat="1">
      <c r="A800" s="14"/>
      <c r="B800" s="230"/>
      <c r="C800" s="231"/>
      <c r="D800" s="221" t="s">
        <v>128</v>
      </c>
      <c r="E800" s="232" t="s">
        <v>19</v>
      </c>
      <c r="F800" s="233" t="s">
        <v>991</v>
      </c>
      <c r="G800" s="231"/>
      <c r="H800" s="234">
        <v>1.05</v>
      </c>
      <c r="I800" s="235"/>
      <c r="J800" s="231"/>
      <c r="K800" s="231"/>
      <c r="L800" s="236"/>
      <c r="M800" s="237"/>
      <c r="N800" s="238"/>
      <c r="O800" s="238"/>
      <c r="P800" s="238"/>
      <c r="Q800" s="238"/>
      <c r="R800" s="238"/>
      <c r="S800" s="238"/>
      <c r="T800" s="239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40" t="s">
        <v>128</v>
      </c>
      <c r="AU800" s="240" t="s">
        <v>84</v>
      </c>
      <c r="AV800" s="14" t="s">
        <v>84</v>
      </c>
      <c r="AW800" s="14" t="s">
        <v>35</v>
      </c>
      <c r="AX800" s="14" t="s">
        <v>74</v>
      </c>
      <c r="AY800" s="240" t="s">
        <v>119</v>
      </c>
    </row>
    <row r="801" s="14" customFormat="1">
      <c r="A801" s="14"/>
      <c r="B801" s="230"/>
      <c r="C801" s="231"/>
      <c r="D801" s="221" t="s">
        <v>128</v>
      </c>
      <c r="E801" s="232" t="s">
        <v>19</v>
      </c>
      <c r="F801" s="233" t="s">
        <v>992</v>
      </c>
      <c r="G801" s="231"/>
      <c r="H801" s="234">
        <v>7.9500000000000002</v>
      </c>
      <c r="I801" s="235"/>
      <c r="J801" s="231"/>
      <c r="K801" s="231"/>
      <c r="L801" s="236"/>
      <c r="M801" s="237"/>
      <c r="N801" s="238"/>
      <c r="O801" s="238"/>
      <c r="P801" s="238"/>
      <c r="Q801" s="238"/>
      <c r="R801" s="238"/>
      <c r="S801" s="238"/>
      <c r="T801" s="239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40" t="s">
        <v>128</v>
      </c>
      <c r="AU801" s="240" t="s">
        <v>84</v>
      </c>
      <c r="AV801" s="14" t="s">
        <v>84</v>
      </c>
      <c r="AW801" s="14" t="s">
        <v>35</v>
      </c>
      <c r="AX801" s="14" t="s">
        <v>74</v>
      </c>
      <c r="AY801" s="240" t="s">
        <v>119</v>
      </c>
    </row>
    <row r="802" s="14" customFormat="1">
      <c r="A802" s="14"/>
      <c r="B802" s="230"/>
      <c r="C802" s="231"/>
      <c r="D802" s="221" t="s">
        <v>128</v>
      </c>
      <c r="E802" s="232" t="s">
        <v>19</v>
      </c>
      <c r="F802" s="233" t="s">
        <v>993</v>
      </c>
      <c r="G802" s="231"/>
      <c r="H802" s="234">
        <v>7.9500000000000002</v>
      </c>
      <c r="I802" s="235"/>
      <c r="J802" s="231"/>
      <c r="K802" s="231"/>
      <c r="L802" s="236"/>
      <c r="M802" s="237"/>
      <c r="N802" s="238"/>
      <c r="O802" s="238"/>
      <c r="P802" s="238"/>
      <c r="Q802" s="238"/>
      <c r="R802" s="238"/>
      <c r="S802" s="238"/>
      <c r="T802" s="239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40" t="s">
        <v>128</v>
      </c>
      <c r="AU802" s="240" t="s">
        <v>84</v>
      </c>
      <c r="AV802" s="14" t="s">
        <v>84</v>
      </c>
      <c r="AW802" s="14" t="s">
        <v>35</v>
      </c>
      <c r="AX802" s="14" t="s">
        <v>74</v>
      </c>
      <c r="AY802" s="240" t="s">
        <v>119</v>
      </c>
    </row>
    <row r="803" s="14" customFormat="1">
      <c r="A803" s="14"/>
      <c r="B803" s="230"/>
      <c r="C803" s="231"/>
      <c r="D803" s="221" t="s">
        <v>128</v>
      </c>
      <c r="E803" s="232" t="s">
        <v>19</v>
      </c>
      <c r="F803" s="233" t="s">
        <v>994</v>
      </c>
      <c r="G803" s="231"/>
      <c r="H803" s="234">
        <v>2.2639999999999998</v>
      </c>
      <c r="I803" s="235"/>
      <c r="J803" s="231"/>
      <c r="K803" s="231"/>
      <c r="L803" s="236"/>
      <c r="M803" s="237"/>
      <c r="N803" s="238"/>
      <c r="O803" s="238"/>
      <c r="P803" s="238"/>
      <c r="Q803" s="238"/>
      <c r="R803" s="238"/>
      <c r="S803" s="238"/>
      <c r="T803" s="239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0" t="s">
        <v>128</v>
      </c>
      <c r="AU803" s="240" t="s">
        <v>84</v>
      </c>
      <c r="AV803" s="14" t="s">
        <v>84</v>
      </c>
      <c r="AW803" s="14" t="s">
        <v>35</v>
      </c>
      <c r="AX803" s="14" t="s">
        <v>74</v>
      </c>
      <c r="AY803" s="240" t="s">
        <v>119</v>
      </c>
    </row>
    <row r="804" s="14" customFormat="1">
      <c r="A804" s="14"/>
      <c r="B804" s="230"/>
      <c r="C804" s="231"/>
      <c r="D804" s="221" t="s">
        <v>128</v>
      </c>
      <c r="E804" s="232" t="s">
        <v>19</v>
      </c>
      <c r="F804" s="233" t="s">
        <v>995</v>
      </c>
      <c r="G804" s="231"/>
      <c r="H804" s="234">
        <v>0.56599999999999995</v>
      </c>
      <c r="I804" s="235"/>
      <c r="J804" s="231"/>
      <c r="K804" s="231"/>
      <c r="L804" s="236"/>
      <c r="M804" s="237"/>
      <c r="N804" s="238"/>
      <c r="O804" s="238"/>
      <c r="P804" s="238"/>
      <c r="Q804" s="238"/>
      <c r="R804" s="238"/>
      <c r="S804" s="238"/>
      <c r="T804" s="239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40" t="s">
        <v>128</v>
      </c>
      <c r="AU804" s="240" t="s">
        <v>84</v>
      </c>
      <c r="AV804" s="14" t="s">
        <v>84</v>
      </c>
      <c r="AW804" s="14" t="s">
        <v>35</v>
      </c>
      <c r="AX804" s="14" t="s">
        <v>74</v>
      </c>
      <c r="AY804" s="240" t="s">
        <v>119</v>
      </c>
    </row>
    <row r="805" s="16" customFormat="1">
      <c r="A805" s="16"/>
      <c r="B805" s="262"/>
      <c r="C805" s="263"/>
      <c r="D805" s="221" t="s">
        <v>128</v>
      </c>
      <c r="E805" s="264" t="s">
        <v>19</v>
      </c>
      <c r="F805" s="265" t="s">
        <v>245</v>
      </c>
      <c r="G805" s="263"/>
      <c r="H805" s="266">
        <v>19.780000000000001</v>
      </c>
      <c r="I805" s="267"/>
      <c r="J805" s="263"/>
      <c r="K805" s="263"/>
      <c r="L805" s="268"/>
      <c r="M805" s="269"/>
      <c r="N805" s="270"/>
      <c r="O805" s="270"/>
      <c r="P805" s="270"/>
      <c r="Q805" s="270"/>
      <c r="R805" s="270"/>
      <c r="S805" s="270"/>
      <c r="T805" s="271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T805" s="272" t="s">
        <v>128</v>
      </c>
      <c r="AU805" s="272" t="s">
        <v>84</v>
      </c>
      <c r="AV805" s="16" t="s">
        <v>141</v>
      </c>
      <c r="AW805" s="16" t="s">
        <v>35</v>
      </c>
      <c r="AX805" s="16" t="s">
        <v>74</v>
      </c>
      <c r="AY805" s="272" t="s">
        <v>119</v>
      </c>
    </row>
    <row r="806" s="15" customFormat="1">
      <c r="A806" s="15"/>
      <c r="B806" s="251"/>
      <c r="C806" s="252"/>
      <c r="D806" s="221" t="s">
        <v>128</v>
      </c>
      <c r="E806" s="253" t="s">
        <v>19</v>
      </c>
      <c r="F806" s="254" t="s">
        <v>220</v>
      </c>
      <c r="G806" s="252"/>
      <c r="H806" s="255">
        <v>51.850000000000001</v>
      </c>
      <c r="I806" s="256"/>
      <c r="J806" s="252"/>
      <c r="K806" s="252"/>
      <c r="L806" s="257"/>
      <c r="M806" s="258"/>
      <c r="N806" s="259"/>
      <c r="O806" s="259"/>
      <c r="P806" s="259"/>
      <c r="Q806" s="259"/>
      <c r="R806" s="259"/>
      <c r="S806" s="259"/>
      <c r="T806" s="260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261" t="s">
        <v>128</v>
      </c>
      <c r="AU806" s="261" t="s">
        <v>84</v>
      </c>
      <c r="AV806" s="15" t="s">
        <v>150</v>
      </c>
      <c r="AW806" s="15" t="s">
        <v>35</v>
      </c>
      <c r="AX806" s="15" t="s">
        <v>82</v>
      </c>
      <c r="AY806" s="261" t="s">
        <v>119</v>
      </c>
    </row>
    <row r="807" s="2" customFormat="1" ht="24.15" customHeight="1">
      <c r="A807" s="40"/>
      <c r="B807" s="41"/>
      <c r="C807" s="206" t="s">
        <v>996</v>
      </c>
      <c r="D807" s="206" t="s">
        <v>122</v>
      </c>
      <c r="E807" s="207" t="s">
        <v>997</v>
      </c>
      <c r="F807" s="208" t="s">
        <v>998</v>
      </c>
      <c r="G807" s="209" t="s">
        <v>168</v>
      </c>
      <c r="H807" s="210">
        <v>51.850000000000001</v>
      </c>
      <c r="I807" s="211"/>
      <c r="J807" s="212">
        <f>ROUND(I807*H807,2)</f>
        <v>0</v>
      </c>
      <c r="K807" s="208" t="s">
        <v>926</v>
      </c>
      <c r="L807" s="46"/>
      <c r="M807" s="213" t="s">
        <v>19</v>
      </c>
      <c r="N807" s="214" t="s">
        <v>45</v>
      </c>
      <c r="O807" s="86"/>
      <c r="P807" s="215">
        <f>O807*H807</f>
        <v>0</v>
      </c>
      <c r="Q807" s="215">
        <v>2.0000000000000002E-05</v>
      </c>
      <c r="R807" s="215">
        <f>Q807*H807</f>
        <v>0.0010370000000000002</v>
      </c>
      <c r="S807" s="215">
        <v>0</v>
      </c>
      <c r="T807" s="216">
        <f>S807*H807</f>
        <v>0</v>
      </c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R807" s="217" t="s">
        <v>307</v>
      </c>
      <c r="AT807" s="217" t="s">
        <v>122</v>
      </c>
      <c r="AU807" s="217" t="s">
        <v>84</v>
      </c>
      <c r="AY807" s="19" t="s">
        <v>119</v>
      </c>
      <c r="BE807" s="218">
        <f>IF(N807="základní",J807,0)</f>
        <v>0</v>
      </c>
      <c r="BF807" s="218">
        <f>IF(N807="snížená",J807,0)</f>
        <v>0</v>
      </c>
      <c r="BG807" s="218">
        <f>IF(N807="zákl. přenesená",J807,0)</f>
        <v>0</v>
      </c>
      <c r="BH807" s="218">
        <f>IF(N807="sníž. přenesená",J807,0)</f>
        <v>0</v>
      </c>
      <c r="BI807" s="218">
        <f>IF(N807="nulová",J807,0)</f>
        <v>0</v>
      </c>
      <c r="BJ807" s="19" t="s">
        <v>82</v>
      </c>
      <c r="BK807" s="218">
        <f>ROUND(I807*H807,2)</f>
        <v>0</v>
      </c>
      <c r="BL807" s="19" t="s">
        <v>307</v>
      </c>
      <c r="BM807" s="217" t="s">
        <v>999</v>
      </c>
    </row>
    <row r="808" s="2" customFormat="1">
      <c r="A808" s="40"/>
      <c r="B808" s="41"/>
      <c r="C808" s="42"/>
      <c r="D808" s="249" t="s">
        <v>211</v>
      </c>
      <c r="E808" s="42"/>
      <c r="F808" s="250" t="s">
        <v>1000</v>
      </c>
      <c r="G808" s="42"/>
      <c r="H808" s="42"/>
      <c r="I808" s="242"/>
      <c r="J808" s="42"/>
      <c r="K808" s="42"/>
      <c r="L808" s="46"/>
      <c r="M808" s="243"/>
      <c r="N808" s="244"/>
      <c r="O808" s="86"/>
      <c r="P808" s="86"/>
      <c r="Q808" s="86"/>
      <c r="R808" s="86"/>
      <c r="S808" s="86"/>
      <c r="T808" s="87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T808" s="19" t="s">
        <v>211</v>
      </c>
      <c r="AU808" s="19" t="s">
        <v>84</v>
      </c>
    </row>
    <row r="809" s="13" customFormat="1">
      <c r="A809" s="13"/>
      <c r="B809" s="219"/>
      <c r="C809" s="220"/>
      <c r="D809" s="221" t="s">
        <v>128</v>
      </c>
      <c r="E809" s="222" t="s">
        <v>19</v>
      </c>
      <c r="F809" s="223" t="s">
        <v>394</v>
      </c>
      <c r="G809" s="220"/>
      <c r="H809" s="222" t="s">
        <v>19</v>
      </c>
      <c r="I809" s="224"/>
      <c r="J809" s="220"/>
      <c r="K809" s="220"/>
      <c r="L809" s="225"/>
      <c r="M809" s="226"/>
      <c r="N809" s="227"/>
      <c r="O809" s="227"/>
      <c r="P809" s="227"/>
      <c r="Q809" s="227"/>
      <c r="R809" s="227"/>
      <c r="S809" s="227"/>
      <c r="T809" s="228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29" t="s">
        <v>128</v>
      </c>
      <c r="AU809" s="229" t="s">
        <v>84</v>
      </c>
      <c r="AV809" s="13" t="s">
        <v>82</v>
      </c>
      <c r="AW809" s="13" t="s">
        <v>35</v>
      </c>
      <c r="AX809" s="13" t="s">
        <v>74</v>
      </c>
      <c r="AY809" s="229" t="s">
        <v>119</v>
      </c>
    </row>
    <row r="810" s="14" customFormat="1">
      <c r="A810" s="14"/>
      <c r="B810" s="230"/>
      <c r="C810" s="231"/>
      <c r="D810" s="221" t="s">
        <v>128</v>
      </c>
      <c r="E810" s="232" t="s">
        <v>19</v>
      </c>
      <c r="F810" s="233" t="s">
        <v>779</v>
      </c>
      <c r="G810" s="231"/>
      <c r="H810" s="234">
        <v>3.8999999999999999</v>
      </c>
      <c r="I810" s="235"/>
      <c r="J810" s="231"/>
      <c r="K810" s="231"/>
      <c r="L810" s="236"/>
      <c r="M810" s="237"/>
      <c r="N810" s="238"/>
      <c r="O810" s="238"/>
      <c r="P810" s="238"/>
      <c r="Q810" s="238"/>
      <c r="R810" s="238"/>
      <c r="S810" s="238"/>
      <c r="T810" s="239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0" t="s">
        <v>128</v>
      </c>
      <c r="AU810" s="240" t="s">
        <v>84</v>
      </c>
      <c r="AV810" s="14" t="s">
        <v>84</v>
      </c>
      <c r="AW810" s="14" t="s">
        <v>35</v>
      </c>
      <c r="AX810" s="14" t="s">
        <v>74</v>
      </c>
      <c r="AY810" s="240" t="s">
        <v>119</v>
      </c>
    </row>
    <row r="811" s="14" customFormat="1">
      <c r="A811" s="14"/>
      <c r="B811" s="230"/>
      <c r="C811" s="231"/>
      <c r="D811" s="221" t="s">
        <v>128</v>
      </c>
      <c r="E811" s="232" t="s">
        <v>19</v>
      </c>
      <c r="F811" s="233" t="s">
        <v>780</v>
      </c>
      <c r="G811" s="231"/>
      <c r="H811" s="234">
        <v>11.76</v>
      </c>
      <c r="I811" s="235"/>
      <c r="J811" s="231"/>
      <c r="K811" s="231"/>
      <c r="L811" s="236"/>
      <c r="M811" s="237"/>
      <c r="N811" s="238"/>
      <c r="O811" s="238"/>
      <c r="P811" s="238"/>
      <c r="Q811" s="238"/>
      <c r="R811" s="238"/>
      <c r="S811" s="238"/>
      <c r="T811" s="239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40" t="s">
        <v>128</v>
      </c>
      <c r="AU811" s="240" t="s">
        <v>84</v>
      </c>
      <c r="AV811" s="14" t="s">
        <v>84</v>
      </c>
      <c r="AW811" s="14" t="s">
        <v>35</v>
      </c>
      <c r="AX811" s="14" t="s">
        <v>74</v>
      </c>
      <c r="AY811" s="240" t="s">
        <v>119</v>
      </c>
    </row>
    <row r="812" s="14" customFormat="1">
      <c r="A812" s="14"/>
      <c r="B812" s="230"/>
      <c r="C812" s="231"/>
      <c r="D812" s="221" t="s">
        <v>128</v>
      </c>
      <c r="E812" s="232" t="s">
        <v>19</v>
      </c>
      <c r="F812" s="233" t="s">
        <v>781</v>
      </c>
      <c r="G812" s="231"/>
      <c r="H812" s="234">
        <v>11.76</v>
      </c>
      <c r="I812" s="235"/>
      <c r="J812" s="231"/>
      <c r="K812" s="231"/>
      <c r="L812" s="236"/>
      <c r="M812" s="237"/>
      <c r="N812" s="238"/>
      <c r="O812" s="238"/>
      <c r="P812" s="238"/>
      <c r="Q812" s="238"/>
      <c r="R812" s="238"/>
      <c r="S812" s="238"/>
      <c r="T812" s="239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40" t="s">
        <v>128</v>
      </c>
      <c r="AU812" s="240" t="s">
        <v>84</v>
      </c>
      <c r="AV812" s="14" t="s">
        <v>84</v>
      </c>
      <c r="AW812" s="14" t="s">
        <v>35</v>
      </c>
      <c r="AX812" s="14" t="s">
        <v>74</v>
      </c>
      <c r="AY812" s="240" t="s">
        <v>119</v>
      </c>
    </row>
    <row r="813" s="14" customFormat="1">
      <c r="A813" s="14"/>
      <c r="B813" s="230"/>
      <c r="C813" s="231"/>
      <c r="D813" s="221" t="s">
        <v>128</v>
      </c>
      <c r="E813" s="232" t="s">
        <v>19</v>
      </c>
      <c r="F813" s="233" t="s">
        <v>782</v>
      </c>
      <c r="G813" s="231"/>
      <c r="H813" s="234">
        <v>3.0499999999999998</v>
      </c>
      <c r="I813" s="235"/>
      <c r="J813" s="231"/>
      <c r="K813" s="231"/>
      <c r="L813" s="236"/>
      <c r="M813" s="237"/>
      <c r="N813" s="238"/>
      <c r="O813" s="238"/>
      <c r="P813" s="238"/>
      <c r="Q813" s="238"/>
      <c r="R813" s="238"/>
      <c r="S813" s="238"/>
      <c r="T813" s="239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0" t="s">
        <v>128</v>
      </c>
      <c r="AU813" s="240" t="s">
        <v>84</v>
      </c>
      <c r="AV813" s="14" t="s">
        <v>84</v>
      </c>
      <c r="AW813" s="14" t="s">
        <v>35</v>
      </c>
      <c r="AX813" s="14" t="s">
        <v>74</v>
      </c>
      <c r="AY813" s="240" t="s">
        <v>119</v>
      </c>
    </row>
    <row r="814" s="14" customFormat="1">
      <c r="A814" s="14"/>
      <c r="B814" s="230"/>
      <c r="C814" s="231"/>
      <c r="D814" s="221" t="s">
        <v>128</v>
      </c>
      <c r="E814" s="232" t="s">
        <v>19</v>
      </c>
      <c r="F814" s="233" t="s">
        <v>783</v>
      </c>
      <c r="G814" s="231"/>
      <c r="H814" s="234">
        <v>1.6000000000000001</v>
      </c>
      <c r="I814" s="235"/>
      <c r="J814" s="231"/>
      <c r="K814" s="231"/>
      <c r="L814" s="236"/>
      <c r="M814" s="237"/>
      <c r="N814" s="238"/>
      <c r="O814" s="238"/>
      <c r="P814" s="238"/>
      <c r="Q814" s="238"/>
      <c r="R814" s="238"/>
      <c r="S814" s="238"/>
      <c r="T814" s="239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40" t="s">
        <v>128</v>
      </c>
      <c r="AU814" s="240" t="s">
        <v>84</v>
      </c>
      <c r="AV814" s="14" t="s">
        <v>84</v>
      </c>
      <c r="AW814" s="14" t="s">
        <v>35</v>
      </c>
      <c r="AX814" s="14" t="s">
        <v>74</v>
      </c>
      <c r="AY814" s="240" t="s">
        <v>119</v>
      </c>
    </row>
    <row r="815" s="16" customFormat="1">
      <c r="A815" s="16"/>
      <c r="B815" s="262"/>
      <c r="C815" s="263"/>
      <c r="D815" s="221" t="s">
        <v>128</v>
      </c>
      <c r="E815" s="264" t="s">
        <v>19</v>
      </c>
      <c r="F815" s="265" t="s">
        <v>245</v>
      </c>
      <c r="G815" s="263"/>
      <c r="H815" s="266">
        <v>32.07</v>
      </c>
      <c r="I815" s="267"/>
      <c r="J815" s="263"/>
      <c r="K815" s="263"/>
      <c r="L815" s="268"/>
      <c r="M815" s="269"/>
      <c r="N815" s="270"/>
      <c r="O815" s="270"/>
      <c r="P815" s="270"/>
      <c r="Q815" s="270"/>
      <c r="R815" s="270"/>
      <c r="S815" s="270"/>
      <c r="T815" s="271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T815" s="272" t="s">
        <v>128</v>
      </c>
      <c r="AU815" s="272" t="s">
        <v>84</v>
      </c>
      <c r="AV815" s="16" t="s">
        <v>141</v>
      </c>
      <c r="AW815" s="16" t="s">
        <v>35</v>
      </c>
      <c r="AX815" s="16" t="s">
        <v>74</v>
      </c>
      <c r="AY815" s="272" t="s">
        <v>119</v>
      </c>
    </row>
    <row r="816" s="14" customFormat="1">
      <c r="A816" s="14"/>
      <c r="B816" s="230"/>
      <c r="C816" s="231"/>
      <c r="D816" s="221" t="s">
        <v>128</v>
      </c>
      <c r="E816" s="232" t="s">
        <v>19</v>
      </c>
      <c r="F816" s="233" t="s">
        <v>991</v>
      </c>
      <c r="G816" s="231"/>
      <c r="H816" s="234">
        <v>1.05</v>
      </c>
      <c r="I816" s="235"/>
      <c r="J816" s="231"/>
      <c r="K816" s="231"/>
      <c r="L816" s="236"/>
      <c r="M816" s="237"/>
      <c r="N816" s="238"/>
      <c r="O816" s="238"/>
      <c r="P816" s="238"/>
      <c r="Q816" s="238"/>
      <c r="R816" s="238"/>
      <c r="S816" s="238"/>
      <c r="T816" s="239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40" t="s">
        <v>128</v>
      </c>
      <c r="AU816" s="240" t="s">
        <v>84</v>
      </c>
      <c r="AV816" s="14" t="s">
        <v>84</v>
      </c>
      <c r="AW816" s="14" t="s">
        <v>35</v>
      </c>
      <c r="AX816" s="14" t="s">
        <v>74</v>
      </c>
      <c r="AY816" s="240" t="s">
        <v>119</v>
      </c>
    </row>
    <row r="817" s="14" customFormat="1">
      <c r="A817" s="14"/>
      <c r="B817" s="230"/>
      <c r="C817" s="231"/>
      <c r="D817" s="221" t="s">
        <v>128</v>
      </c>
      <c r="E817" s="232" t="s">
        <v>19</v>
      </c>
      <c r="F817" s="233" t="s">
        <v>992</v>
      </c>
      <c r="G817" s="231"/>
      <c r="H817" s="234">
        <v>7.9500000000000002</v>
      </c>
      <c r="I817" s="235"/>
      <c r="J817" s="231"/>
      <c r="K817" s="231"/>
      <c r="L817" s="236"/>
      <c r="M817" s="237"/>
      <c r="N817" s="238"/>
      <c r="O817" s="238"/>
      <c r="P817" s="238"/>
      <c r="Q817" s="238"/>
      <c r="R817" s="238"/>
      <c r="S817" s="238"/>
      <c r="T817" s="239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0" t="s">
        <v>128</v>
      </c>
      <c r="AU817" s="240" t="s">
        <v>84</v>
      </c>
      <c r="AV817" s="14" t="s">
        <v>84</v>
      </c>
      <c r="AW817" s="14" t="s">
        <v>35</v>
      </c>
      <c r="AX817" s="14" t="s">
        <v>74</v>
      </c>
      <c r="AY817" s="240" t="s">
        <v>119</v>
      </c>
    </row>
    <row r="818" s="14" customFormat="1">
      <c r="A818" s="14"/>
      <c r="B818" s="230"/>
      <c r="C818" s="231"/>
      <c r="D818" s="221" t="s">
        <v>128</v>
      </c>
      <c r="E818" s="232" t="s">
        <v>19</v>
      </c>
      <c r="F818" s="233" t="s">
        <v>993</v>
      </c>
      <c r="G818" s="231"/>
      <c r="H818" s="234">
        <v>7.9500000000000002</v>
      </c>
      <c r="I818" s="235"/>
      <c r="J818" s="231"/>
      <c r="K818" s="231"/>
      <c r="L818" s="236"/>
      <c r="M818" s="237"/>
      <c r="N818" s="238"/>
      <c r="O818" s="238"/>
      <c r="P818" s="238"/>
      <c r="Q818" s="238"/>
      <c r="R818" s="238"/>
      <c r="S818" s="238"/>
      <c r="T818" s="239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40" t="s">
        <v>128</v>
      </c>
      <c r="AU818" s="240" t="s">
        <v>84</v>
      </c>
      <c r="AV818" s="14" t="s">
        <v>84</v>
      </c>
      <c r="AW818" s="14" t="s">
        <v>35</v>
      </c>
      <c r="AX818" s="14" t="s">
        <v>74</v>
      </c>
      <c r="AY818" s="240" t="s">
        <v>119</v>
      </c>
    </row>
    <row r="819" s="14" customFormat="1">
      <c r="A819" s="14"/>
      <c r="B819" s="230"/>
      <c r="C819" s="231"/>
      <c r="D819" s="221" t="s">
        <v>128</v>
      </c>
      <c r="E819" s="232" t="s">
        <v>19</v>
      </c>
      <c r="F819" s="233" t="s">
        <v>994</v>
      </c>
      <c r="G819" s="231"/>
      <c r="H819" s="234">
        <v>2.2639999999999998</v>
      </c>
      <c r="I819" s="235"/>
      <c r="J819" s="231"/>
      <c r="K819" s="231"/>
      <c r="L819" s="236"/>
      <c r="M819" s="237"/>
      <c r="N819" s="238"/>
      <c r="O819" s="238"/>
      <c r="P819" s="238"/>
      <c r="Q819" s="238"/>
      <c r="R819" s="238"/>
      <c r="S819" s="238"/>
      <c r="T819" s="239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40" t="s">
        <v>128</v>
      </c>
      <c r="AU819" s="240" t="s">
        <v>84</v>
      </c>
      <c r="AV819" s="14" t="s">
        <v>84</v>
      </c>
      <c r="AW819" s="14" t="s">
        <v>35</v>
      </c>
      <c r="AX819" s="14" t="s">
        <v>74</v>
      </c>
      <c r="AY819" s="240" t="s">
        <v>119</v>
      </c>
    </row>
    <row r="820" s="14" customFormat="1">
      <c r="A820" s="14"/>
      <c r="B820" s="230"/>
      <c r="C820" s="231"/>
      <c r="D820" s="221" t="s">
        <v>128</v>
      </c>
      <c r="E820" s="232" t="s">
        <v>19</v>
      </c>
      <c r="F820" s="233" t="s">
        <v>995</v>
      </c>
      <c r="G820" s="231"/>
      <c r="H820" s="234">
        <v>0.56599999999999995</v>
      </c>
      <c r="I820" s="235"/>
      <c r="J820" s="231"/>
      <c r="K820" s="231"/>
      <c r="L820" s="236"/>
      <c r="M820" s="237"/>
      <c r="N820" s="238"/>
      <c r="O820" s="238"/>
      <c r="P820" s="238"/>
      <c r="Q820" s="238"/>
      <c r="R820" s="238"/>
      <c r="S820" s="238"/>
      <c r="T820" s="239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40" t="s">
        <v>128</v>
      </c>
      <c r="AU820" s="240" t="s">
        <v>84</v>
      </c>
      <c r="AV820" s="14" t="s">
        <v>84</v>
      </c>
      <c r="AW820" s="14" t="s">
        <v>35</v>
      </c>
      <c r="AX820" s="14" t="s">
        <v>74</v>
      </c>
      <c r="AY820" s="240" t="s">
        <v>119</v>
      </c>
    </row>
    <row r="821" s="16" customFormat="1">
      <c r="A821" s="16"/>
      <c r="B821" s="262"/>
      <c r="C821" s="263"/>
      <c r="D821" s="221" t="s">
        <v>128</v>
      </c>
      <c r="E821" s="264" t="s">
        <v>19</v>
      </c>
      <c r="F821" s="265" t="s">
        <v>245</v>
      </c>
      <c r="G821" s="263"/>
      <c r="H821" s="266">
        <v>19.780000000000001</v>
      </c>
      <c r="I821" s="267"/>
      <c r="J821" s="263"/>
      <c r="K821" s="263"/>
      <c r="L821" s="268"/>
      <c r="M821" s="269"/>
      <c r="N821" s="270"/>
      <c r="O821" s="270"/>
      <c r="P821" s="270"/>
      <c r="Q821" s="270"/>
      <c r="R821" s="270"/>
      <c r="S821" s="270"/>
      <c r="T821" s="271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T821" s="272" t="s">
        <v>128</v>
      </c>
      <c r="AU821" s="272" t="s">
        <v>84</v>
      </c>
      <c r="AV821" s="16" t="s">
        <v>141</v>
      </c>
      <c r="AW821" s="16" t="s">
        <v>35</v>
      </c>
      <c r="AX821" s="16" t="s">
        <v>74</v>
      </c>
      <c r="AY821" s="272" t="s">
        <v>119</v>
      </c>
    </row>
    <row r="822" s="15" customFormat="1">
      <c r="A822" s="15"/>
      <c r="B822" s="251"/>
      <c r="C822" s="252"/>
      <c r="D822" s="221" t="s">
        <v>128</v>
      </c>
      <c r="E822" s="253" t="s">
        <v>19</v>
      </c>
      <c r="F822" s="254" t="s">
        <v>220</v>
      </c>
      <c r="G822" s="252"/>
      <c r="H822" s="255">
        <v>51.850000000000001</v>
      </c>
      <c r="I822" s="256"/>
      <c r="J822" s="252"/>
      <c r="K822" s="252"/>
      <c r="L822" s="257"/>
      <c r="M822" s="258"/>
      <c r="N822" s="259"/>
      <c r="O822" s="259"/>
      <c r="P822" s="259"/>
      <c r="Q822" s="259"/>
      <c r="R822" s="259"/>
      <c r="S822" s="259"/>
      <c r="T822" s="260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61" t="s">
        <v>128</v>
      </c>
      <c r="AU822" s="261" t="s">
        <v>84</v>
      </c>
      <c r="AV822" s="15" t="s">
        <v>150</v>
      </c>
      <c r="AW822" s="15" t="s">
        <v>35</v>
      </c>
      <c r="AX822" s="15" t="s">
        <v>82</v>
      </c>
      <c r="AY822" s="261" t="s">
        <v>119</v>
      </c>
    </row>
    <row r="823" s="2" customFormat="1" ht="33" customHeight="1">
      <c r="A823" s="40"/>
      <c r="B823" s="41"/>
      <c r="C823" s="206" t="s">
        <v>1001</v>
      </c>
      <c r="D823" s="206" t="s">
        <v>122</v>
      </c>
      <c r="E823" s="207" t="s">
        <v>1002</v>
      </c>
      <c r="F823" s="208" t="s">
        <v>1003</v>
      </c>
      <c r="G823" s="209" t="s">
        <v>168</v>
      </c>
      <c r="H823" s="210">
        <v>51.850000000000001</v>
      </c>
      <c r="I823" s="211"/>
      <c r="J823" s="212">
        <f>ROUND(I823*H823,2)</f>
        <v>0</v>
      </c>
      <c r="K823" s="208" t="s">
        <v>926</v>
      </c>
      <c r="L823" s="46"/>
      <c r="M823" s="213" t="s">
        <v>19</v>
      </c>
      <c r="N823" s="214" t="s">
        <v>45</v>
      </c>
      <c r="O823" s="86"/>
      <c r="P823" s="215">
        <f>O823*H823</f>
        <v>0</v>
      </c>
      <c r="Q823" s="215">
        <v>3.0000000000000001E-05</v>
      </c>
      <c r="R823" s="215">
        <f>Q823*H823</f>
        <v>0.0015555</v>
      </c>
      <c r="S823" s="215">
        <v>0</v>
      </c>
      <c r="T823" s="216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17" t="s">
        <v>307</v>
      </c>
      <c r="AT823" s="217" t="s">
        <v>122</v>
      </c>
      <c r="AU823" s="217" t="s">
        <v>84</v>
      </c>
      <c r="AY823" s="19" t="s">
        <v>119</v>
      </c>
      <c r="BE823" s="218">
        <f>IF(N823="základní",J823,0)</f>
        <v>0</v>
      </c>
      <c r="BF823" s="218">
        <f>IF(N823="snížená",J823,0)</f>
        <v>0</v>
      </c>
      <c r="BG823" s="218">
        <f>IF(N823="zákl. přenesená",J823,0)</f>
        <v>0</v>
      </c>
      <c r="BH823" s="218">
        <f>IF(N823="sníž. přenesená",J823,0)</f>
        <v>0</v>
      </c>
      <c r="BI823" s="218">
        <f>IF(N823="nulová",J823,0)</f>
        <v>0</v>
      </c>
      <c r="BJ823" s="19" t="s">
        <v>82</v>
      </c>
      <c r="BK823" s="218">
        <f>ROUND(I823*H823,2)</f>
        <v>0</v>
      </c>
      <c r="BL823" s="19" t="s">
        <v>307</v>
      </c>
      <c r="BM823" s="217" t="s">
        <v>1004</v>
      </c>
    </row>
    <row r="824" s="2" customFormat="1">
      <c r="A824" s="40"/>
      <c r="B824" s="41"/>
      <c r="C824" s="42"/>
      <c r="D824" s="249" t="s">
        <v>211</v>
      </c>
      <c r="E824" s="42"/>
      <c r="F824" s="250" t="s">
        <v>1005</v>
      </c>
      <c r="G824" s="42"/>
      <c r="H824" s="42"/>
      <c r="I824" s="242"/>
      <c r="J824" s="42"/>
      <c r="K824" s="42"/>
      <c r="L824" s="46"/>
      <c r="M824" s="243"/>
      <c r="N824" s="244"/>
      <c r="O824" s="86"/>
      <c r="P824" s="86"/>
      <c r="Q824" s="86"/>
      <c r="R824" s="86"/>
      <c r="S824" s="86"/>
      <c r="T824" s="87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T824" s="19" t="s">
        <v>211</v>
      </c>
      <c r="AU824" s="19" t="s">
        <v>84</v>
      </c>
    </row>
    <row r="825" s="13" customFormat="1">
      <c r="A825" s="13"/>
      <c r="B825" s="219"/>
      <c r="C825" s="220"/>
      <c r="D825" s="221" t="s">
        <v>128</v>
      </c>
      <c r="E825" s="222" t="s">
        <v>19</v>
      </c>
      <c r="F825" s="223" t="s">
        <v>394</v>
      </c>
      <c r="G825" s="220"/>
      <c r="H825" s="222" t="s">
        <v>19</v>
      </c>
      <c r="I825" s="224"/>
      <c r="J825" s="220"/>
      <c r="K825" s="220"/>
      <c r="L825" s="225"/>
      <c r="M825" s="226"/>
      <c r="N825" s="227"/>
      <c r="O825" s="227"/>
      <c r="P825" s="227"/>
      <c r="Q825" s="227"/>
      <c r="R825" s="227"/>
      <c r="S825" s="227"/>
      <c r="T825" s="228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29" t="s">
        <v>128</v>
      </c>
      <c r="AU825" s="229" t="s">
        <v>84</v>
      </c>
      <c r="AV825" s="13" t="s">
        <v>82</v>
      </c>
      <c r="AW825" s="13" t="s">
        <v>35</v>
      </c>
      <c r="AX825" s="13" t="s">
        <v>74</v>
      </c>
      <c r="AY825" s="229" t="s">
        <v>119</v>
      </c>
    </row>
    <row r="826" s="14" customFormat="1">
      <c r="A826" s="14"/>
      <c r="B826" s="230"/>
      <c r="C826" s="231"/>
      <c r="D826" s="221" t="s">
        <v>128</v>
      </c>
      <c r="E826" s="232" t="s">
        <v>19</v>
      </c>
      <c r="F826" s="233" t="s">
        <v>779</v>
      </c>
      <c r="G826" s="231"/>
      <c r="H826" s="234">
        <v>3.8999999999999999</v>
      </c>
      <c r="I826" s="235"/>
      <c r="J826" s="231"/>
      <c r="K826" s="231"/>
      <c r="L826" s="236"/>
      <c r="M826" s="237"/>
      <c r="N826" s="238"/>
      <c r="O826" s="238"/>
      <c r="P826" s="238"/>
      <c r="Q826" s="238"/>
      <c r="R826" s="238"/>
      <c r="S826" s="238"/>
      <c r="T826" s="239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40" t="s">
        <v>128</v>
      </c>
      <c r="AU826" s="240" t="s">
        <v>84</v>
      </c>
      <c r="AV826" s="14" t="s">
        <v>84</v>
      </c>
      <c r="AW826" s="14" t="s">
        <v>35</v>
      </c>
      <c r="AX826" s="14" t="s">
        <v>74</v>
      </c>
      <c r="AY826" s="240" t="s">
        <v>119</v>
      </c>
    </row>
    <row r="827" s="14" customFormat="1">
      <c r="A827" s="14"/>
      <c r="B827" s="230"/>
      <c r="C827" s="231"/>
      <c r="D827" s="221" t="s">
        <v>128</v>
      </c>
      <c r="E827" s="232" t="s">
        <v>19</v>
      </c>
      <c r="F827" s="233" t="s">
        <v>780</v>
      </c>
      <c r="G827" s="231"/>
      <c r="H827" s="234">
        <v>11.76</v>
      </c>
      <c r="I827" s="235"/>
      <c r="J827" s="231"/>
      <c r="K827" s="231"/>
      <c r="L827" s="236"/>
      <c r="M827" s="237"/>
      <c r="N827" s="238"/>
      <c r="O827" s="238"/>
      <c r="P827" s="238"/>
      <c r="Q827" s="238"/>
      <c r="R827" s="238"/>
      <c r="S827" s="238"/>
      <c r="T827" s="239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40" t="s">
        <v>128</v>
      </c>
      <c r="AU827" s="240" t="s">
        <v>84</v>
      </c>
      <c r="AV827" s="14" t="s">
        <v>84</v>
      </c>
      <c r="AW827" s="14" t="s">
        <v>35</v>
      </c>
      <c r="AX827" s="14" t="s">
        <v>74</v>
      </c>
      <c r="AY827" s="240" t="s">
        <v>119</v>
      </c>
    </row>
    <row r="828" s="14" customFormat="1">
      <c r="A828" s="14"/>
      <c r="B828" s="230"/>
      <c r="C828" s="231"/>
      <c r="D828" s="221" t="s">
        <v>128</v>
      </c>
      <c r="E828" s="232" t="s">
        <v>19</v>
      </c>
      <c r="F828" s="233" t="s">
        <v>781</v>
      </c>
      <c r="G828" s="231"/>
      <c r="H828" s="234">
        <v>11.76</v>
      </c>
      <c r="I828" s="235"/>
      <c r="J828" s="231"/>
      <c r="K828" s="231"/>
      <c r="L828" s="236"/>
      <c r="M828" s="237"/>
      <c r="N828" s="238"/>
      <c r="O828" s="238"/>
      <c r="P828" s="238"/>
      <c r="Q828" s="238"/>
      <c r="R828" s="238"/>
      <c r="S828" s="238"/>
      <c r="T828" s="239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40" t="s">
        <v>128</v>
      </c>
      <c r="AU828" s="240" t="s">
        <v>84</v>
      </c>
      <c r="AV828" s="14" t="s">
        <v>84</v>
      </c>
      <c r="AW828" s="14" t="s">
        <v>35</v>
      </c>
      <c r="AX828" s="14" t="s">
        <v>74</v>
      </c>
      <c r="AY828" s="240" t="s">
        <v>119</v>
      </c>
    </row>
    <row r="829" s="14" customFormat="1">
      <c r="A829" s="14"/>
      <c r="B829" s="230"/>
      <c r="C829" s="231"/>
      <c r="D829" s="221" t="s">
        <v>128</v>
      </c>
      <c r="E829" s="232" t="s">
        <v>19</v>
      </c>
      <c r="F829" s="233" t="s">
        <v>782</v>
      </c>
      <c r="G829" s="231"/>
      <c r="H829" s="234">
        <v>3.0499999999999998</v>
      </c>
      <c r="I829" s="235"/>
      <c r="J829" s="231"/>
      <c r="K829" s="231"/>
      <c r="L829" s="236"/>
      <c r="M829" s="237"/>
      <c r="N829" s="238"/>
      <c r="O829" s="238"/>
      <c r="P829" s="238"/>
      <c r="Q829" s="238"/>
      <c r="R829" s="238"/>
      <c r="S829" s="238"/>
      <c r="T829" s="239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0" t="s">
        <v>128</v>
      </c>
      <c r="AU829" s="240" t="s">
        <v>84</v>
      </c>
      <c r="AV829" s="14" t="s">
        <v>84</v>
      </c>
      <c r="AW829" s="14" t="s">
        <v>35</v>
      </c>
      <c r="AX829" s="14" t="s">
        <v>74</v>
      </c>
      <c r="AY829" s="240" t="s">
        <v>119</v>
      </c>
    </row>
    <row r="830" s="14" customFormat="1">
      <c r="A830" s="14"/>
      <c r="B830" s="230"/>
      <c r="C830" s="231"/>
      <c r="D830" s="221" t="s">
        <v>128</v>
      </c>
      <c r="E830" s="232" t="s">
        <v>19</v>
      </c>
      <c r="F830" s="233" t="s">
        <v>783</v>
      </c>
      <c r="G830" s="231"/>
      <c r="H830" s="234">
        <v>1.6000000000000001</v>
      </c>
      <c r="I830" s="235"/>
      <c r="J830" s="231"/>
      <c r="K830" s="231"/>
      <c r="L830" s="236"/>
      <c r="M830" s="237"/>
      <c r="N830" s="238"/>
      <c r="O830" s="238"/>
      <c r="P830" s="238"/>
      <c r="Q830" s="238"/>
      <c r="R830" s="238"/>
      <c r="S830" s="238"/>
      <c r="T830" s="239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40" t="s">
        <v>128</v>
      </c>
      <c r="AU830" s="240" t="s">
        <v>84</v>
      </c>
      <c r="AV830" s="14" t="s">
        <v>84</v>
      </c>
      <c r="AW830" s="14" t="s">
        <v>35</v>
      </c>
      <c r="AX830" s="14" t="s">
        <v>74</v>
      </c>
      <c r="AY830" s="240" t="s">
        <v>119</v>
      </c>
    </row>
    <row r="831" s="16" customFormat="1">
      <c r="A831" s="16"/>
      <c r="B831" s="262"/>
      <c r="C831" s="263"/>
      <c r="D831" s="221" t="s">
        <v>128</v>
      </c>
      <c r="E831" s="264" t="s">
        <v>19</v>
      </c>
      <c r="F831" s="265" t="s">
        <v>245</v>
      </c>
      <c r="G831" s="263"/>
      <c r="H831" s="266">
        <v>32.07</v>
      </c>
      <c r="I831" s="267"/>
      <c r="J831" s="263"/>
      <c r="K831" s="263"/>
      <c r="L831" s="268"/>
      <c r="M831" s="269"/>
      <c r="N831" s="270"/>
      <c r="O831" s="270"/>
      <c r="P831" s="270"/>
      <c r="Q831" s="270"/>
      <c r="R831" s="270"/>
      <c r="S831" s="270"/>
      <c r="T831" s="271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T831" s="272" t="s">
        <v>128</v>
      </c>
      <c r="AU831" s="272" t="s">
        <v>84</v>
      </c>
      <c r="AV831" s="16" t="s">
        <v>141</v>
      </c>
      <c r="AW831" s="16" t="s">
        <v>35</v>
      </c>
      <c r="AX831" s="16" t="s">
        <v>74</v>
      </c>
      <c r="AY831" s="272" t="s">
        <v>119</v>
      </c>
    </row>
    <row r="832" s="14" customFormat="1">
      <c r="A832" s="14"/>
      <c r="B832" s="230"/>
      <c r="C832" s="231"/>
      <c r="D832" s="221" t="s">
        <v>128</v>
      </c>
      <c r="E832" s="232" t="s">
        <v>19</v>
      </c>
      <c r="F832" s="233" t="s">
        <v>991</v>
      </c>
      <c r="G832" s="231"/>
      <c r="H832" s="234">
        <v>1.05</v>
      </c>
      <c r="I832" s="235"/>
      <c r="J832" s="231"/>
      <c r="K832" s="231"/>
      <c r="L832" s="236"/>
      <c r="M832" s="237"/>
      <c r="N832" s="238"/>
      <c r="O832" s="238"/>
      <c r="P832" s="238"/>
      <c r="Q832" s="238"/>
      <c r="R832" s="238"/>
      <c r="S832" s="238"/>
      <c r="T832" s="239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40" t="s">
        <v>128</v>
      </c>
      <c r="AU832" s="240" t="s">
        <v>84</v>
      </c>
      <c r="AV832" s="14" t="s">
        <v>84</v>
      </c>
      <c r="AW832" s="14" t="s">
        <v>35</v>
      </c>
      <c r="AX832" s="14" t="s">
        <v>74</v>
      </c>
      <c r="AY832" s="240" t="s">
        <v>119</v>
      </c>
    </row>
    <row r="833" s="14" customFormat="1">
      <c r="A833" s="14"/>
      <c r="B833" s="230"/>
      <c r="C833" s="231"/>
      <c r="D833" s="221" t="s">
        <v>128</v>
      </c>
      <c r="E833" s="232" t="s">
        <v>19</v>
      </c>
      <c r="F833" s="233" t="s">
        <v>992</v>
      </c>
      <c r="G833" s="231"/>
      <c r="H833" s="234">
        <v>7.9500000000000002</v>
      </c>
      <c r="I833" s="235"/>
      <c r="J833" s="231"/>
      <c r="K833" s="231"/>
      <c r="L833" s="236"/>
      <c r="M833" s="237"/>
      <c r="N833" s="238"/>
      <c r="O833" s="238"/>
      <c r="P833" s="238"/>
      <c r="Q833" s="238"/>
      <c r="R833" s="238"/>
      <c r="S833" s="238"/>
      <c r="T833" s="239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0" t="s">
        <v>128</v>
      </c>
      <c r="AU833" s="240" t="s">
        <v>84</v>
      </c>
      <c r="AV833" s="14" t="s">
        <v>84</v>
      </c>
      <c r="AW833" s="14" t="s">
        <v>35</v>
      </c>
      <c r="AX833" s="14" t="s">
        <v>74</v>
      </c>
      <c r="AY833" s="240" t="s">
        <v>119</v>
      </c>
    </row>
    <row r="834" s="14" customFormat="1">
      <c r="A834" s="14"/>
      <c r="B834" s="230"/>
      <c r="C834" s="231"/>
      <c r="D834" s="221" t="s">
        <v>128</v>
      </c>
      <c r="E834" s="232" t="s">
        <v>19</v>
      </c>
      <c r="F834" s="233" t="s">
        <v>993</v>
      </c>
      <c r="G834" s="231"/>
      <c r="H834" s="234">
        <v>7.9500000000000002</v>
      </c>
      <c r="I834" s="235"/>
      <c r="J834" s="231"/>
      <c r="K834" s="231"/>
      <c r="L834" s="236"/>
      <c r="M834" s="237"/>
      <c r="N834" s="238"/>
      <c r="O834" s="238"/>
      <c r="P834" s="238"/>
      <c r="Q834" s="238"/>
      <c r="R834" s="238"/>
      <c r="S834" s="238"/>
      <c r="T834" s="239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40" t="s">
        <v>128</v>
      </c>
      <c r="AU834" s="240" t="s">
        <v>84</v>
      </c>
      <c r="AV834" s="14" t="s">
        <v>84</v>
      </c>
      <c r="AW834" s="14" t="s">
        <v>35</v>
      </c>
      <c r="AX834" s="14" t="s">
        <v>74</v>
      </c>
      <c r="AY834" s="240" t="s">
        <v>119</v>
      </c>
    </row>
    <row r="835" s="14" customFormat="1">
      <c r="A835" s="14"/>
      <c r="B835" s="230"/>
      <c r="C835" s="231"/>
      <c r="D835" s="221" t="s">
        <v>128</v>
      </c>
      <c r="E835" s="232" t="s">
        <v>19</v>
      </c>
      <c r="F835" s="233" t="s">
        <v>994</v>
      </c>
      <c r="G835" s="231"/>
      <c r="H835" s="234">
        <v>2.2639999999999998</v>
      </c>
      <c r="I835" s="235"/>
      <c r="J835" s="231"/>
      <c r="K835" s="231"/>
      <c r="L835" s="236"/>
      <c r="M835" s="237"/>
      <c r="N835" s="238"/>
      <c r="O835" s="238"/>
      <c r="P835" s="238"/>
      <c r="Q835" s="238"/>
      <c r="R835" s="238"/>
      <c r="S835" s="238"/>
      <c r="T835" s="239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40" t="s">
        <v>128</v>
      </c>
      <c r="AU835" s="240" t="s">
        <v>84</v>
      </c>
      <c r="AV835" s="14" t="s">
        <v>84</v>
      </c>
      <c r="AW835" s="14" t="s">
        <v>35</v>
      </c>
      <c r="AX835" s="14" t="s">
        <v>74</v>
      </c>
      <c r="AY835" s="240" t="s">
        <v>119</v>
      </c>
    </row>
    <row r="836" s="14" customFormat="1">
      <c r="A836" s="14"/>
      <c r="B836" s="230"/>
      <c r="C836" s="231"/>
      <c r="D836" s="221" t="s">
        <v>128</v>
      </c>
      <c r="E836" s="232" t="s">
        <v>19</v>
      </c>
      <c r="F836" s="233" t="s">
        <v>995</v>
      </c>
      <c r="G836" s="231"/>
      <c r="H836" s="234">
        <v>0.56599999999999995</v>
      </c>
      <c r="I836" s="235"/>
      <c r="J836" s="231"/>
      <c r="K836" s="231"/>
      <c r="L836" s="236"/>
      <c r="M836" s="237"/>
      <c r="N836" s="238"/>
      <c r="O836" s="238"/>
      <c r="P836" s="238"/>
      <c r="Q836" s="238"/>
      <c r="R836" s="238"/>
      <c r="S836" s="238"/>
      <c r="T836" s="239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40" t="s">
        <v>128</v>
      </c>
      <c r="AU836" s="240" t="s">
        <v>84</v>
      </c>
      <c r="AV836" s="14" t="s">
        <v>84</v>
      </c>
      <c r="AW836" s="14" t="s">
        <v>35</v>
      </c>
      <c r="AX836" s="14" t="s">
        <v>74</v>
      </c>
      <c r="AY836" s="240" t="s">
        <v>119</v>
      </c>
    </row>
    <row r="837" s="16" customFormat="1">
      <c r="A837" s="16"/>
      <c r="B837" s="262"/>
      <c r="C837" s="263"/>
      <c r="D837" s="221" t="s">
        <v>128</v>
      </c>
      <c r="E837" s="264" t="s">
        <v>19</v>
      </c>
      <c r="F837" s="265" t="s">
        <v>245</v>
      </c>
      <c r="G837" s="263"/>
      <c r="H837" s="266">
        <v>19.780000000000001</v>
      </c>
      <c r="I837" s="267"/>
      <c r="J837" s="263"/>
      <c r="K837" s="263"/>
      <c r="L837" s="268"/>
      <c r="M837" s="269"/>
      <c r="N837" s="270"/>
      <c r="O837" s="270"/>
      <c r="P837" s="270"/>
      <c r="Q837" s="270"/>
      <c r="R837" s="270"/>
      <c r="S837" s="270"/>
      <c r="T837" s="271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T837" s="272" t="s">
        <v>128</v>
      </c>
      <c r="AU837" s="272" t="s">
        <v>84</v>
      </c>
      <c r="AV837" s="16" t="s">
        <v>141</v>
      </c>
      <c r="AW837" s="16" t="s">
        <v>35</v>
      </c>
      <c r="AX837" s="16" t="s">
        <v>74</v>
      </c>
      <c r="AY837" s="272" t="s">
        <v>119</v>
      </c>
    </row>
    <row r="838" s="15" customFormat="1">
      <c r="A838" s="15"/>
      <c r="B838" s="251"/>
      <c r="C838" s="252"/>
      <c r="D838" s="221" t="s">
        <v>128</v>
      </c>
      <c r="E838" s="253" t="s">
        <v>19</v>
      </c>
      <c r="F838" s="254" t="s">
        <v>220</v>
      </c>
      <c r="G838" s="252"/>
      <c r="H838" s="255">
        <v>51.850000000000001</v>
      </c>
      <c r="I838" s="256"/>
      <c r="J838" s="252"/>
      <c r="K838" s="252"/>
      <c r="L838" s="257"/>
      <c r="M838" s="258"/>
      <c r="N838" s="259"/>
      <c r="O838" s="259"/>
      <c r="P838" s="259"/>
      <c r="Q838" s="259"/>
      <c r="R838" s="259"/>
      <c r="S838" s="259"/>
      <c r="T838" s="260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T838" s="261" t="s">
        <v>128</v>
      </c>
      <c r="AU838" s="261" t="s">
        <v>84</v>
      </c>
      <c r="AV838" s="15" t="s">
        <v>150</v>
      </c>
      <c r="AW838" s="15" t="s">
        <v>35</v>
      </c>
      <c r="AX838" s="15" t="s">
        <v>82</v>
      </c>
      <c r="AY838" s="261" t="s">
        <v>119</v>
      </c>
    </row>
    <row r="839" s="12" customFormat="1" ht="22.8" customHeight="1">
      <c r="A839" s="12"/>
      <c r="B839" s="190"/>
      <c r="C839" s="191"/>
      <c r="D839" s="192" t="s">
        <v>73</v>
      </c>
      <c r="E839" s="204" t="s">
        <v>1006</v>
      </c>
      <c r="F839" s="204" t="s">
        <v>1007</v>
      </c>
      <c r="G839" s="191"/>
      <c r="H839" s="191"/>
      <c r="I839" s="194"/>
      <c r="J839" s="205">
        <f>BK839</f>
        <v>0</v>
      </c>
      <c r="K839" s="191"/>
      <c r="L839" s="196"/>
      <c r="M839" s="197"/>
      <c r="N839" s="198"/>
      <c r="O839" s="198"/>
      <c r="P839" s="199">
        <f>SUM(P840:P957)</f>
        <v>0</v>
      </c>
      <c r="Q839" s="198"/>
      <c r="R839" s="199">
        <f>SUM(R840:R957)</f>
        <v>0.18826199999999999</v>
      </c>
      <c r="S839" s="198"/>
      <c r="T839" s="200">
        <f>SUM(T840:T957)</f>
        <v>0.033790000000000001</v>
      </c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R839" s="201" t="s">
        <v>84</v>
      </c>
      <c r="AT839" s="202" t="s">
        <v>73</v>
      </c>
      <c r="AU839" s="202" t="s">
        <v>82</v>
      </c>
      <c r="AY839" s="201" t="s">
        <v>119</v>
      </c>
      <c r="BK839" s="203">
        <f>SUM(BK840:BK957)</f>
        <v>0</v>
      </c>
    </row>
    <row r="840" s="2" customFormat="1" ht="16.5" customHeight="1">
      <c r="A840" s="40"/>
      <c r="B840" s="41"/>
      <c r="C840" s="206" t="s">
        <v>1008</v>
      </c>
      <c r="D840" s="206" t="s">
        <v>122</v>
      </c>
      <c r="E840" s="207" t="s">
        <v>1009</v>
      </c>
      <c r="F840" s="208" t="s">
        <v>1010</v>
      </c>
      <c r="G840" s="209" t="s">
        <v>176</v>
      </c>
      <c r="H840" s="210">
        <v>109</v>
      </c>
      <c r="I840" s="211"/>
      <c r="J840" s="212">
        <f>ROUND(I840*H840,2)</f>
        <v>0</v>
      </c>
      <c r="K840" s="208" t="s">
        <v>209</v>
      </c>
      <c r="L840" s="46"/>
      <c r="M840" s="213" t="s">
        <v>19</v>
      </c>
      <c r="N840" s="214" t="s">
        <v>45</v>
      </c>
      <c r="O840" s="86"/>
      <c r="P840" s="215">
        <f>O840*H840</f>
        <v>0</v>
      </c>
      <c r="Q840" s="215">
        <v>0.001</v>
      </c>
      <c r="R840" s="215">
        <f>Q840*H840</f>
        <v>0.109</v>
      </c>
      <c r="S840" s="215">
        <v>0.00031</v>
      </c>
      <c r="T840" s="216">
        <f>S840*H840</f>
        <v>0.033790000000000001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17" t="s">
        <v>307</v>
      </c>
      <c r="AT840" s="217" t="s">
        <v>122</v>
      </c>
      <c r="AU840" s="217" t="s">
        <v>84</v>
      </c>
      <c r="AY840" s="19" t="s">
        <v>119</v>
      </c>
      <c r="BE840" s="218">
        <f>IF(N840="základní",J840,0)</f>
        <v>0</v>
      </c>
      <c r="BF840" s="218">
        <f>IF(N840="snížená",J840,0)</f>
        <v>0</v>
      </c>
      <c r="BG840" s="218">
        <f>IF(N840="zákl. přenesená",J840,0)</f>
        <v>0</v>
      </c>
      <c r="BH840" s="218">
        <f>IF(N840="sníž. přenesená",J840,0)</f>
        <v>0</v>
      </c>
      <c r="BI840" s="218">
        <f>IF(N840="nulová",J840,0)</f>
        <v>0</v>
      </c>
      <c r="BJ840" s="19" t="s">
        <v>82</v>
      </c>
      <c r="BK840" s="218">
        <f>ROUND(I840*H840,2)</f>
        <v>0</v>
      </c>
      <c r="BL840" s="19" t="s">
        <v>307</v>
      </c>
      <c r="BM840" s="217" t="s">
        <v>1011</v>
      </c>
    </row>
    <row r="841" s="2" customFormat="1">
      <c r="A841" s="40"/>
      <c r="B841" s="41"/>
      <c r="C841" s="42"/>
      <c r="D841" s="249" t="s">
        <v>211</v>
      </c>
      <c r="E841" s="42"/>
      <c r="F841" s="250" t="s">
        <v>1012</v>
      </c>
      <c r="G841" s="42"/>
      <c r="H841" s="42"/>
      <c r="I841" s="242"/>
      <c r="J841" s="42"/>
      <c r="K841" s="42"/>
      <c r="L841" s="46"/>
      <c r="M841" s="243"/>
      <c r="N841" s="244"/>
      <c r="O841" s="86"/>
      <c r="P841" s="86"/>
      <c r="Q841" s="86"/>
      <c r="R841" s="86"/>
      <c r="S841" s="86"/>
      <c r="T841" s="87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T841" s="19" t="s">
        <v>211</v>
      </c>
      <c r="AU841" s="19" t="s">
        <v>84</v>
      </c>
    </row>
    <row r="842" s="13" customFormat="1">
      <c r="A842" s="13"/>
      <c r="B842" s="219"/>
      <c r="C842" s="220"/>
      <c r="D842" s="221" t="s">
        <v>128</v>
      </c>
      <c r="E842" s="222" t="s">
        <v>19</v>
      </c>
      <c r="F842" s="223" t="s">
        <v>257</v>
      </c>
      <c r="G842" s="220"/>
      <c r="H842" s="222" t="s">
        <v>19</v>
      </c>
      <c r="I842" s="224"/>
      <c r="J842" s="220"/>
      <c r="K842" s="220"/>
      <c r="L842" s="225"/>
      <c r="M842" s="226"/>
      <c r="N842" s="227"/>
      <c r="O842" s="227"/>
      <c r="P842" s="227"/>
      <c r="Q842" s="227"/>
      <c r="R842" s="227"/>
      <c r="S842" s="227"/>
      <c r="T842" s="228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29" t="s">
        <v>128</v>
      </c>
      <c r="AU842" s="229" t="s">
        <v>84</v>
      </c>
      <c r="AV842" s="13" t="s">
        <v>82</v>
      </c>
      <c r="AW842" s="13" t="s">
        <v>35</v>
      </c>
      <c r="AX842" s="13" t="s">
        <v>74</v>
      </c>
      <c r="AY842" s="229" t="s">
        <v>119</v>
      </c>
    </row>
    <row r="843" s="13" customFormat="1">
      <c r="A843" s="13"/>
      <c r="B843" s="219"/>
      <c r="C843" s="220"/>
      <c r="D843" s="221" t="s">
        <v>128</v>
      </c>
      <c r="E843" s="222" t="s">
        <v>19</v>
      </c>
      <c r="F843" s="223" t="s">
        <v>907</v>
      </c>
      <c r="G843" s="220"/>
      <c r="H843" s="222" t="s">
        <v>19</v>
      </c>
      <c r="I843" s="224"/>
      <c r="J843" s="220"/>
      <c r="K843" s="220"/>
      <c r="L843" s="225"/>
      <c r="M843" s="226"/>
      <c r="N843" s="227"/>
      <c r="O843" s="227"/>
      <c r="P843" s="227"/>
      <c r="Q843" s="227"/>
      <c r="R843" s="227"/>
      <c r="S843" s="227"/>
      <c r="T843" s="228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29" t="s">
        <v>128</v>
      </c>
      <c r="AU843" s="229" t="s">
        <v>84</v>
      </c>
      <c r="AV843" s="13" t="s">
        <v>82</v>
      </c>
      <c r="AW843" s="13" t="s">
        <v>35</v>
      </c>
      <c r="AX843" s="13" t="s">
        <v>74</v>
      </c>
      <c r="AY843" s="229" t="s">
        <v>119</v>
      </c>
    </row>
    <row r="844" s="14" customFormat="1">
      <c r="A844" s="14"/>
      <c r="B844" s="230"/>
      <c r="C844" s="231"/>
      <c r="D844" s="221" t="s">
        <v>128</v>
      </c>
      <c r="E844" s="232" t="s">
        <v>19</v>
      </c>
      <c r="F844" s="233" t="s">
        <v>1013</v>
      </c>
      <c r="G844" s="231"/>
      <c r="H844" s="234">
        <v>27.562999999999999</v>
      </c>
      <c r="I844" s="235"/>
      <c r="J844" s="231"/>
      <c r="K844" s="231"/>
      <c r="L844" s="236"/>
      <c r="M844" s="237"/>
      <c r="N844" s="238"/>
      <c r="O844" s="238"/>
      <c r="P844" s="238"/>
      <c r="Q844" s="238"/>
      <c r="R844" s="238"/>
      <c r="S844" s="238"/>
      <c r="T844" s="239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40" t="s">
        <v>128</v>
      </c>
      <c r="AU844" s="240" t="s">
        <v>84</v>
      </c>
      <c r="AV844" s="14" t="s">
        <v>84</v>
      </c>
      <c r="AW844" s="14" t="s">
        <v>35</v>
      </c>
      <c r="AX844" s="14" t="s">
        <v>74</v>
      </c>
      <c r="AY844" s="240" t="s">
        <v>119</v>
      </c>
    </row>
    <row r="845" s="14" customFormat="1">
      <c r="A845" s="14"/>
      <c r="B845" s="230"/>
      <c r="C845" s="231"/>
      <c r="D845" s="221" t="s">
        <v>128</v>
      </c>
      <c r="E845" s="232" t="s">
        <v>19</v>
      </c>
      <c r="F845" s="233" t="s">
        <v>1014</v>
      </c>
      <c r="G845" s="231"/>
      <c r="H845" s="234">
        <v>-1.3999999999999999</v>
      </c>
      <c r="I845" s="235"/>
      <c r="J845" s="231"/>
      <c r="K845" s="231"/>
      <c r="L845" s="236"/>
      <c r="M845" s="237"/>
      <c r="N845" s="238"/>
      <c r="O845" s="238"/>
      <c r="P845" s="238"/>
      <c r="Q845" s="238"/>
      <c r="R845" s="238"/>
      <c r="S845" s="238"/>
      <c r="T845" s="239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40" t="s">
        <v>128</v>
      </c>
      <c r="AU845" s="240" t="s">
        <v>84</v>
      </c>
      <c r="AV845" s="14" t="s">
        <v>84</v>
      </c>
      <c r="AW845" s="14" t="s">
        <v>35</v>
      </c>
      <c r="AX845" s="14" t="s">
        <v>74</v>
      </c>
      <c r="AY845" s="240" t="s">
        <v>119</v>
      </c>
    </row>
    <row r="846" s="14" customFormat="1">
      <c r="A846" s="14"/>
      <c r="B846" s="230"/>
      <c r="C846" s="231"/>
      <c r="D846" s="221" t="s">
        <v>128</v>
      </c>
      <c r="E846" s="232" t="s">
        <v>19</v>
      </c>
      <c r="F846" s="233" t="s">
        <v>1015</v>
      </c>
      <c r="G846" s="231"/>
      <c r="H846" s="234">
        <v>39</v>
      </c>
      <c r="I846" s="235"/>
      <c r="J846" s="231"/>
      <c r="K846" s="231"/>
      <c r="L846" s="236"/>
      <c r="M846" s="237"/>
      <c r="N846" s="238"/>
      <c r="O846" s="238"/>
      <c r="P846" s="238"/>
      <c r="Q846" s="238"/>
      <c r="R846" s="238"/>
      <c r="S846" s="238"/>
      <c r="T846" s="239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40" t="s">
        <v>128</v>
      </c>
      <c r="AU846" s="240" t="s">
        <v>84</v>
      </c>
      <c r="AV846" s="14" t="s">
        <v>84</v>
      </c>
      <c r="AW846" s="14" t="s">
        <v>35</v>
      </c>
      <c r="AX846" s="14" t="s">
        <v>74</v>
      </c>
      <c r="AY846" s="240" t="s">
        <v>119</v>
      </c>
    </row>
    <row r="847" s="14" customFormat="1">
      <c r="A847" s="14"/>
      <c r="B847" s="230"/>
      <c r="C847" s="231"/>
      <c r="D847" s="221" t="s">
        <v>128</v>
      </c>
      <c r="E847" s="232" t="s">
        <v>19</v>
      </c>
      <c r="F847" s="233" t="s">
        <v>1016</v>
      </c>
      <c r="G847" s="231"/>
      <c r="H847" s="234">
        <v>-5.4080000000000004</v>
      </c>
      <c r="I847" s="235"/>
      <c r="J847" s="231"/>
      <c r="K847" s="231"/>
      <c r="L847" s="236"/>
      <c r="M847" s="237"/>
      <c r="N847" s="238"/>
      <c r="O847" s="238"/>
      <c r="P847" s="238"/>
      <c r="Q847" s="238"/>
      <c r="R847" s="238"/>
      <c r="S847" s="238"/>
      <c r="T847" s="239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40" t="s">
        <v>128</v>
      </c>
      <c r="AU847" s="240" t="s">
        <v>84</v>
      </c>
      <c r="AV847" s="14" t="s">
        <v>84</v>
      </c>
      <c r="AW847" s="14" t="s">
        <v>35</v>
      </c>
      <c r="AX847" s="14" t="s">
        <v>74</v>
      </c>
      <c r="AY847" s="240" t="s">
        <v>119</v>
      </c>
    </row>
    <row r="848" s="14" customFormat="1">
      <c r="A848" s="14"/>
      <c r="B848" s="230"/>
      <c r="C848" s="231"/>
      <c r="D848" s="221" t="s">
        <v>128</v>
      </c>
      <c r="E848" s="232" t="s">
        <v>19</v>
      </c>
      <c r="F848" s="233" t="s">
        <v>214</v>
      </c>
      <c r="G848" s="231"/>
      <c r="H848" s="234">
        <v>7.1399999999999997</v>
      </c>
      <c r="I848" s="235"/>
      <c r="J848" s="231"/>
      <c r="K848" s="231"/>
      <c r="L848" s="236"/>
      <c r="M848" s="237"/>
      <c r="N848" s="238"/>
      <c r="O848" s="238"/>
      <c r="P848" s="238"/>
      <c r="Q848" s="238"/>
      <c r="R848" s="238"/>
      <c r="S848" s="238"/>
      <c r="T848" s="239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40" t="s">
        <v>128</v>
      </c>
      <c r="AU848" s="240" t="s">
        <v>84</v>
      </c>
      <c r="AV848" s="14" t="s">
        <v>84</v>
      </c>
      <c r="AW848" s="14" t="s">
        <v>35</v>
      </c>
      <c r="AX848" s="14" t="s">
        <v>74</v>
      </c>
      <c r="AY848" s="240" t="s">
        <v>119</v>
      </c>
    </row>
    <row r="849" s="14" customFormat="1">
      <c r="A849" s="14"/>
      <c r="B849" s="230"/>
      <c r="C849" s="231"/>
      <c r="D849" s="221" t="s">
        <v>128</v>
      </c>
      <c r="E849" s="232" t="s">
        <v>19</v>
      </c>
      <c r="F849" s="233" t="s">
        <v>1017</v>
      </c>
      <c r="G849" s="231"/>
      <c r="H849" s="234">
        <v>41.895000000000003</v>
      </c>
      <c r="I849" s="235"/>
      <c r="J849" s="231"/>
      <c r="K849" s="231"/>
      <c r="L849" s="236"/>
      <c r="M849" s="237"/>
      <c r="N849" s="238"/>
      <c r="O849" s="238"/>
      <c r="P849" s="238"/>
      <c r="Q849" s="238"/>
      <c r="R849" s="238"/>
      <c r="S849" s="238"/>
      <c r="T849" s="239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40" t="s">
        <v>128</v>
      </c>
      <c r="AU849" s="240" t="s">
        <v>84</v>
      </c>
      <c r="AV849" s="14" t="s">
        <v>84</v>
      </c>
      <c r="AW849" s="14" t="s">
        <v>35</v>
      </c>
      <c r="AX849" s="14" t="s">
        <v>74</v>
      </c>
      <c r="AY849" s="240" t="s">
        <v>119</v>
      </c>
    </row>
    <row r="850" s="14" customFormat="1">
      <c r="A850" s="14"/>
      <c r="B850" s="230"/>
      <c r="C850" s="231"/>
      <c r="D850" s="221" t="s">
        <v>128</v>
      </c>
      <c r="E850" s="232" t="s">
        <v>19</v>
      </c>
      <c r="F850" s="233" t="s">
        <v>1018</v>
      </c>
      <c r="G850" s="231"/>
      <c r="H850" s="234">
        <v>0.20999999999999999</v>
      </c>
      <c r="I850" s="235"/>
      <c r="J850" s="231"/>
      <c r="K850" s="231"/>
      <c r="L850" s="236"/>
      <c r="M850" s="237"/>
      <c r="N850" s="238"/>
      <c r="O850" s="238"/>
      <c r="P850" s="238"/>
      <c r="Q850" s="238"/>
      <c r="R850" s="238"/>
      <c r="S850" s="238"/>
      <c r="T850" s="239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40" t="s">
        <v>128</v>
      </c>
      <c r="AU850" s="240" t="s">
        <v>84</v>
      </c>
      <c r="AV850" s="14" t="s">
        <v>84</v>
      </c>
      <c r="AW850" s="14" t="s">
        <v>35</v>
      </c>
      <c r="AX850" s="14" t="s">
        <v>74</v>
      </c>
      <c r="AY850" s="240" t="s">
        <v>119</v>
      </c>
    </row>
    <row r="851" s="15" customFormat="1">
      <c r="A851" s="15"/>
      <c r="B851" s="251"/>
      <c r="C851" s="252"/>
      <c r="D851" s="221" t="s">
        <v>128</v>
      </c>
      <c r="E851" s="253" t="s">
        <v>19</v>
      </c>
      <c r="F851" s="254" t="s">
        <v>220</v>
      </c>
      <c r="G851" s="252"/>
      <c r="H851" s="255">
        <v>109</v>
      </c>
      <c r="I851" s="256"/>
      <c r="J851" s="252"/>
      <c r="K851" s="252"/>
      <c r="L851" s="257"/>
      <c r="M851" s="258"/>
      <c r="N851" s="259"/>
      <c r="O851" s="259"/>
      <c r="P851" s="259"/>
      <c r="Q851" s="259"/>
      <c r="R851" s="259"/>
      <c r="S851" s="259"/>
      <c r="T851" s="260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T851" s="261" t="s">
        <v>128</v>
      </c>
      <c r="AU851" s="261" t="s">
        <v>84</v>
      </c>
      <c r="AV851" s="15" t="s">
        <v>150</v>
      </c>
      <c r="AW851" s="15" t="s">
        <v>35</v>
      </c>
      <c r="AX851" s="15" t="s">
        <v>82</v>
      </c>
      <c r="AY851" s="261" t="s">
        <v>119</v>
      </c>
    </row>
    <row r="852" s="2" customFormat="1" ht="24.15" customHeight="1">
      <c r="A852" s="40"/>
      <c r="B852" s="41"/>
      <c r="C852" s="206" t="s">
        <v>1019</v>
      </c>
      <c r="D852" s="206" t="s">
        <v>122</v>
      </c>
      <c r="E852" s="207" t="s">
        <v>1020</v>
      </c>
      <c r="F852" s="208" t="s">
        <v>1021</v>
      </c>
      <c r="G852" s="209" t="s">
        <v>176</v>
      </c>
      <c r="H852" s="210">
        <v>109</v>
      </c>
      <c r="I852" s="211"/>
      <c r="J852" s="212">
        <f>ROUND(I852*H852,2)</f>
        <v>0</v>
      </c>
      <c r="K852" s="208" t="s">
        <v>209</v>
      </c>
      <c r="L852" s="46"/>
      <c r="M852" s="213" t="s">
        <v>19</v>
      </c>
      <c r="N852" s="214" t="s">
        <v>45</v>
      </c>
      <c r="O852" s="86"/>
      <c r="P852" s="215">
        <f>O852*H852</f>
        <v>0</v>
      </c>
      <c r="Q852" s="215">
        <v>0</v>
      </c>
      <c r="R852" s="215">
        <f>Q852*H852</f>
        <v>0</v>
      </c>
      <c r="S852" s="215">
        <v>0</v>
      </c>
      <c r="T852" s="216">
        <f>S852*H852</f>
        <v>0</v>
      </c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R852" s="217" t="s">
        <v>307</v>
      </c>
      <c r="AT852" s="217" t="s">
        <v>122</v>
      </c>
      <c r="AU852" s="217" t="s">
        <v>84</v>
      </c>
      <c r="AY852" s="19" t="s">
        <v>119</v>
      </c>
      <c r="BE852" s="218">
        <f>IF(N852="základní",J852,0)</f>
        <v>0</v>
      </c>
      <c r="BF852" s="218">
        <f>IF(N852="snížená",J852,0)</f>
        <v>0</v>
      </c>
      <c r="BG852" s="218">
        <f>IF(N852="zákl. přenesená",J852,0)</f>
        <v>0</v>
      </c>
      <c r="BH852" s="218">
        <f>IF(N852="sníž. přenesená",J852,0)</f>
        <v>0</v>
      </c>
      <c r="BI852" s="218">
        <f>IF(N852="nulová",J852,0)</f>
        <v>0</v>
      </c>
      <c r="BJ852" s="19" t="s">
        <v>82</v>
      </c>
      <c r="BK852" s="218">
        <f>ROUND(I852*H852,2)</f>
        <v>0</v>
      </c>
      <c r="BL852" s="19" t="s">
        <v>307</v>
      </c>
      <c r="BM852" s="217" t="s">
        <v>1022</v>
      </c>
    </row>
    <row r="853" s="2" customFormat="1">
      <c r="A853" s="40"/>
      <c r="B853" s="41"/>
      <c r="C853" s="42"/>
      <c r="D853" s="249" t="s">
        <v>211</v>
      </c>
      <c r="E853" s="42"/>
      <c r="F853" s="250" t="s">
        <v>1023</v>
      </c>
      <c r="G853" s="42"/>
      <c r="H853" s="42"/>
      <c r="I853" s="242"/>
      <c r="J853" s="42"/>
      <c r="K853" s="42"/>
      <c r="L853" s="46"/>
      <c r="M853" s="243"/>
      <c r="N853" s="244"/>
      <c r="O853" s="86"/>
      <c r="P853" s="86"/>
      <c r="Q853" s="86"/>
      <c r="R853" s="86"/>
      <c r="S853" s="86"/>
      <c r="T853" s="87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T853" s="19" t="s">
        <v>211</v>
      </c>
      <c r="AU853" s="19" t="s">
        <v>84</v>
      </c>
    </row>
    <row r="854" s="13" customFormat="1">
      <c r="A854" s="13"/>
      <c r="B854" s="219"/>
      <c r="C854" s="220"/>
      <c r="D854" s="221" t="s">
        <v>128</v>
      </c>
      <c r="E854" s="222" t="s">
        <v>19</v>
      </c>
      <c r="F854" s="223" t="s">
        <v>907</v>
      </c>
      <c r="G854" s="220"/>
      <c r="H854" s="222" t="s">
        <v>19</v>
      </c>
      <c r="I854" s="224"/>
      <c r="J854" s="220"/>
      <c r="K854" s="220"/>
      <c r="L854" s="225"/>
      <c r="M854" s="226"/>
      <c r="N854" s="227"/>
      <c r="O854" s="227"/>
      <c r="P854" s="227"/>
      <c r="Q854" s="227"/>
      <c r="R854" s="227"/>
      <c r="S854" s="227"/>
      <c r="T854" s="228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29" t="s">
        <v>128</v>
      </c>
      <c r="AU854" s="229" t="s">
        <v>84</v>
      </c>
      <c r="AV854" s="13" t="s">
        <v>82</v>
      </c>
      <c r="AW854" s="13" t="s">
        <v>35</v>
      </c>
      <c r="AX854" s="13" t="s">
        <v>74</v>
      </c>
      <c r="AY854" s="229" t="s">
        <v>119</v>
      </c>
    </row>
    <row r="855" s="14" customFormat="1">
      <c r="A855" s="14"/>
      <c r="B855" s="230"/>
      <c r="C855" s="231"/>
      <c r="D855" s="221" t="s">
        <v>128</v>
      </c>
      <c r="E855" s="232" t="s">
        <v>19</v>
      </c>
      <c r="F855" s="233" t="s">
        <v>1013</v>
      </c>
      <c r="G855" s="231"/>
      <c r="H855" s="234">
        <v>27.562999999999999</v>
      </c>
      <c r="I855" s="235"/>
      <c r="J855" s="231"/>
      <c r="K855" s="231"/>
      <c r="L855" s="236"/>
      <c r="M855" s="237"/>
      <c r="N855" s="238"/>
      <c r="O855" s="238"/>
      <c r="P855" s="238"/>
      <c r="Q855" s="238"/>
      <c r="R855" s="238"/>
      <c r="S855" s="238"/>
      <c r="T855" s="239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40" t="s">
        <v>128</v>
      </c>
      <c r="AU855" s="240" t="s">
        <v>84</v>
      </c>
      <c r="AV855" s="14" t="s">
        <v>84</v>
      </c>
      <c r="AW855" s="14" t="s">
        <v>35</v>
      </c>
      <c r="AX855" s="14" t="s">
        <v>74</v>
      </c>
      <c r="AY855" s="240" t="s">
        <v>119</v>
      </c>
    </row>
    <row r="856" s="14" customFormat="1">
      <c r="A856" s="14"/>
      <c r="B856" s="230"/>
      <c r="C856" s="231"/>
      <c r="D856" s="221" t="s">
        <v>128</v>
      </c>
      <c r="E856" s="232" t="s">
        <v>19</v>
      </c>
      <c r="F856" s="233" t="s">
        <v>1014</v>
      </c>
      <c r="G856" s="231"/>
      <c r="H856" s="234">
        <v>-1.3999999999999999</v>
      </c>
      <c r="I856" s="235"/>
      <c r="J856" s="231"/>
      <c r="K856" s="231"/>
      <c r="L856" s="236"/>
      <c r="M856" s="237"/>
      <c r="N856" s="238"/>
      <c r="O856" s="238"/>
      <c r="P856" s="238"/>
      <c r="Q856" s="238"/>
      <c r="R856" s="238"/>
      <c r="S856" s="238"/>
      <c r="T856" s="239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40" t="s">
        <v>128</v>
      </c>
      <c r="AU856" s="240" t="s">
        <v>84</v>
      </c>
      <c r="AV856" s="14" t="s">
        <v>84</v>
      </c>
      <c r="AW856" s="14" t="s">
        <v>35</v>
      </c>
      <c r="AX856" s="14" t="s">
        <v>74</v>
      </c>
      <c r="AY856" s="240" t="s">
        <v>119</v>
      </c>
    </row>
    <row r="857" s="14" customFormat="1">
      <c r="A857" s="14"/>
      <c r="B857" s="230"/>
      <c r="C857" s="231"/>
      <c r="D857" s="221" t="s">
        <v>128</v>
      </c>
      <c r="E857" s="232" t="s">
        <v>19</v>
      </c>
      <c r="F857" s="233" t="s">
        <v>1015</v>
      </c>
      <c r="G857" s="231"/>
      <c r="H857" s="234">
        <v>39</v>
      </c>
      <c r="I857" s="235"/>
      <c r="J857" s="231"/>
      <c r="K857" s="231"/>
      <c r="L857" s="236"/>
      <c r="M857" s="237"/>
      <c r="N857" s="238"/>
      <c r="O857" s="238"/>
      <c r="P857" s="238"/>
      <c r="Q857" s="238"/>
      <c r="R857" s="238"/>
      <c r="S857" s="238"/>
      <c r="T857" s="239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40" t="s">
        <v>128</v>
      </c>
      <c r="AU857" s="240" t="s">
        <v>84</v>
      </c>
      <c r="AV857" s="14" t="s">
        <v>84</v>
      </c>
      <c r="AW857" s="14" t="s">
        <v>35</v>
      </c>
      <c r="AX857" s="14" t="s">
        <v>74</v>
      </c>
      <c r="AY857" s="240" t="s">
        <v>119</v>
      </c>
    </row>
    <row r="858" s="14" customFormat="1">
      <c r="A858" s="14"/>
      <c r="B858" s="230"/>
      <c r="C858" s="231"/>
      <c r="D858" s="221" t="s">
        <v>128</v>
      </c>
      <c r="E858" s="232" t="s">
        <v>19</v>
      </c>
      <c r="F858" s="233" t="s">
        <v>1016</v>
      </c>
      <c r="G858" s="231"/>
      <c r="H858" s="234">
        <v>-5.4080000000000004</v>
      </c>
      <c r="I858" s="235"/>
      <c r="J858" s="231"/>
      <c r="K858" s="231"/>
      <c r="L858" s="236"/>
      <c r="M858" s="237"/>
      <c r="N858" s="238"/>
      <c r="O858" s="238"/>
      <c r="P858" s="238"/>
      <c r="Q858" s="238"/>
      <c r="R858" s="238"/>
      <c r="S858" s="238"/>
      <c r="T858" s="239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0" t="s">
        <v>128</v>
      </c>
      <c r="AU858" s="240" t="s">
        <v>84</v>
      </c>
      <c r="AV858" s="14" t="s">
        <v>84</v>
      </c>
      <c r="AW858" s="14" t="s">
        <v>35</v>
      </c>
      <c r="AX858" s="14" t="s">
        <v>74</v>
      </c>
      <c r="AY858" s="240" t="s">
        <v>119</v>
      </c>
    </row>
    <row r="859" s="14" customFormat="1">
      <c r="A859" s="14"/>
      <c r="B859" s="230"/>
      <c r="C859" s="231"/>
      <c r="D859" s="221" t="s">
        <v>128</v>
      </c>
      <c r="E859" s="232" t="s">
        <v>19</v>
      </c>
      <c r="F859" s="233" t="s">
        <v>214</v>
      </c>
      <c r="G859" s="231"/>
      <c r="H859" s="234">
        <v>7.1399999999999997</v>
      </c>
      <c r="I859" s="235"/>
      <c r="J859" s="231"/>
      <c r="K859" s="231"/>
      <c r="L859" s="236"/>
      <c r="M859" s="237"/>
      <c r="N859" s="238"/>
      <c r="O859" s="238"/>
      <c r="P859" s="238"/>
      <c r="Q859" s="238"/>
      <c r="R859" s="238"/>
      <c r="S859" s="238"/>
      <c r="T859" s="239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40" t="s">
        <v>128</v>
      </c>
      <c r="AU859" s="240" t="s">
        <v>84</v>
      </c>
      <c r="AV859" s="14" t="s">
        <v>84</v>
      </c>
      <c r="AW859" s="14" t="s">
        <v>35</v>
      </c>
      <c r="AX859" s="14" t="s">
        <v>74</v>
      </c>
      <c r="AY859" s="240" t="s">
        <v>119</v>
      </c>
    </row>
    <row r="860" s="14" customFormat="1">
      <c r="A860" s="14"/>
      <c r="B860" s="230"/>
      <c r="C860" s="231"/>
      <c r="D860" s="221" t="s">
        <v>128</v>
      </c>
      <c r="E860" s="232" t="s">
        <v>19</v>
      </c>
      <c r="F860" s="233" t="s">
        <v>1017</v>
      </c>
      <c r="G860" s="231"/>
      <c r="H860" s="234">
        <v>41.895000000000003</v>
      </c>
      <c r="I860" s="235"/>
      <c r="J860" s="231"/>
      <c r="K860" s="231"/>
      <c r="L860" s="236"/>
      <c r="M860" s="237"/>
      <c r="N860" s="238"/>
      <c r="O860" s="238"/>
      <c r="P860" s="238"/>
      <c r="Q860" s="238"/>
      <c r="R860" s="238"/>
      <c r="S860" s="238"/>
      <c r="T860" s="239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40" t="s">
        <v>128</v>
      </c>
      <c r="AU860" s="240" t="s">
        <v>84</v>
      </c>
      <c r="AV860" s="14" t="s">
        <v>84</v>
      </c>
      <c r="AW860" s="14" t="s">
        <v>35</v>
      </c>
      <c r="AX860" s="14" t="s">
        <v>74</v>
      </c>
      <c r="AY860" s="240" t="s">
        <v>119</v>
      </c>
    </row>
    <row r="861" s="14" customFormat="1">
      <c r="A861" s="14"/>
      <c r="B861" s="230"/>
      <c r="C861" s="231"/>
      <c r="D861" s="221" t="s">
        <v>128</v>
      </c>
      <c r="E861" s="232" t="s">
        <v>19</v>
      </c>
      <c r="F861" s="233" t="s">
        <v>1018</v>
      </c>
      <c r="G861" s="231"/>
      <c r="H861" s="234">
        <v>0.20999999999999999</v>
      </c>
      <c r="I861" s="235"/>
      <c r="J861" s="231"/>
      <c r="K861" s="231"/>
      <c r="L861" s="236"/>
      <c r="M861" s="237"/>
      <c r="N861" s="238"/>
      <c r="O861" s="238"/>
      <c r="P861" s="238"/>
      <c r="Q861" s="238"/>
      <c r="R861" s="238"/>
      <c r="S861" s="238"/>
      <c r="T861" s="239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40" t="s">
        <v>128</v>
      </c>
      <c r="AU861" s="240" t="s">
        <v>84</v>
      </c>
      <c r="AV861" s="14" t="s">
        <v>84</v>
      </c>
      <c r="AW861" s="14" t="s">
        <v>35</v>
      </c>
      <c r="AX861" s="14" t="s">
        <v>74</v>
      </c>
      <c r="AY861" s="240" t="s">
        <v>119</v>
      </c>
    </row>
    <row r="862" s="15" customFormat="1">
      <c r="A862" s="15"/>
      <c r="B862" s="251"/>
      <c r="C862" s="252"/>
      <c r="D862" s="221" t="s">
        <v>128</v>
      </c>
      <c r="E862" s="253" t="s">
        <v>19</v>
      </c>
      <c r="F862" s="254" t="s">
        <v>220</v>
      </c>
      <c r="G862" s="252"/>
      <c r="H862" s="255">
        <v>109</v>
      </c>
      <c r="I862" s="256"/>
      <c r="J862" s="252"/>
      <c r="K862" s="252"/>
      <c r="L862" s="257"/>
      <c r="M862" s="258"/>
      <c r="N862" s="259"/>
      <c r="O862" s="259"/>
      <c r="P862" s="259"/>
      <c r="Q862" s="259"/>
      <c r="R862" s="259"/>
      <c r="S862" s="259"/>
      <c r="T862" s="260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61" t="s">
        <v>128</v>
      </c>
      <c r="AU862" s="261" t="s">
        <v>84</v>
      </c>
      <c r="AV862" s="15" t="s">
        <v>150</v>
      </c>
      <c r="AW862" s="15" t="s">
        <v>35</v>
      </c>
      <c r="AX862" s="15" t="s">
        <v>82</v>
      </c>
      <c r="AY862" s="261" t="s">
        <v>119</v>
      </c>
    </row>
    <row r="863" s="2" customFormat="1" ht="44.25" customHeight="1">
      <c r="A863" s="40"/>
      <c r="B863" s="41"/>
      <c r="C863" s="206" t="s">
        <v>1024</v>
      </c>
      <c r="D863" s="206" t="s">
        <v>122</v>
      </c>
      <c r="E863" s="207" t="s">
        <v>1025</v>
      </c>
      <c r="F863" s="208" t="s">
        <v>1026</v>
      </c>
      <c r="G863" s="209" t="s">
        <v>176</v>
      </c>
      <c r="H863" s="210">
        <v>37</v>
      </c>
      <c r="I863" s="211"/>
      <c r="J863" s="212">
        <f>ROUND(I863*H863,2)</f>
        <v>0</v>
      </c>
      <c r="K863" s="208" t="s">
        <v>209</v>
      </c>
      <c r="L863" s="46"/>
      <c r="M863" s="213" t="s">
        <v>19</v>
      </c>
      <c r="N863" s="214" t="s">
        <v>45</v>
      </c>
      <c r="O863" s="86"/>
      <c r="P863" s="215">
        <f>O863*H863</f>
        <v>0</v>
      </c>
      <c r="Q863" s="215">
        <v>0</v>
      </c>
      <c r="R863" s="215">
        <f>Q863*H863</f>
        <v>0</v>
      </c>
      <c r="S863" s="215">
        <v>0</v>
      </c>
      <c r="T863" s="216">
        <f>S863*H863</f>
        <v>0</v>
      </c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R863" s="217" t="s">
        <v>307</v>
      </c>
      <c r="AT863" s="217" t="s">
        <v>122</v>
      </c>
      <c r="AU863" s="217" t="s">
        <v>84</v>
      </c>
      <c r="AY863" s="19" t="s">
        <v>119</v>
      </c>
      <c r="BE863" s="218">
        <f>IF(N863="základní",J863,0)</f>
        <v>0</v>
      </c>
      <c r="BF863" s="218">
        <f>IF(N863="snížená",J863,0)</f>
        <v>0</v>
      </c>
      <c r="BG863" s="218">
        <f>IF(N863="zákl. přenesená",J863,0)</f>
        <v>0</v>
      </c>
      <c r="BH863" s="218">
        <f>IF(N863="sníž. přenesená",J863,0)</f>
        <v>0</v>
      </c>
      <c r="BI863" s="218">
        <f>IF(N863="nulová",J863,0)</f>
        <v>0</v>
      </c>
      <c r="BJ863" s="19" t="s">
        <v>82</v>
      </c>
      <c r="BK863" s="218">
        <f>ROUND(I863*H863,2)</f>
        <v>0</v>
      </c>
      <c r="BL863" s="19" t="s">
        <v>307</v>
      </c>
      <c r="BM863" s="217" t="s">
        <v>1027</v>
      </c>
    </row>
    <row r="864" s="2" customFormat="1">
      <c r="A864" s="40"/>
      <c r="B864" s="41"/>
      <c r="C864" s="42"/>
      <c r="D864" s="249" t="s">
        <v>211</v>
      </c>
      <c r="E864" s="42"/>
      <c r="F864" s="250" t="s">
        <v>1028</v>
      </c>
      <c r="G864" s="42"/>
      <c r="H864" s="42"/>
      <c r="I864" s="242"/>
      <c r="J864" s="42"/>
      <c r="K864" s="42"/>
      <c r="L864" s="46"/>
      <c r="M864" s="243"/>
      <c r="N864" s="244"/>
      <c r="O864" s="86"/>
      <c r="P864" s="86"/>
      <c r="Q864" s="86"/>
      <c r="R864" s="86"/>
      <c r="S864" s="86"/>
      <c r="T864" s="87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T864" s="19" t="s">
        <v>211</v>
      </c>
      <c r="AU864" s="19" t="s">
        <v>84</v>
      </c>
    </row>
    <row r="865" s="14" customFormat="1">
      <c r="A865" s="14"/>
      <c r="B865" s="230"/>
      <c r="C865" s="231"/>
      <c r="D865" s="221" t="s">
        <v>128</v>
      </c>
      <c r="E865" s="232" t="s">
        <v>19</v>
      </c>
      <c r="F865" s="233" t="s">
        <v>1029</v>
      </c>
      <c r="G865" s="231"/>
      <c r="H865" s="234">
        <v>3.0600000000000001</v>
      </c>
      <c r="I865" s="235"/>
      <c r="J865" s="231"/>
      <c r="K865" s="231"/>
      <c r="L865" s="236"/>
      <c r="M865" s="237"/>
      <c r="N865" s="238"/>
      <c r="O865" s="238"/>
      <c r="P865" s="238"/>
      <c r="Q865" s="238"/>
      <c r="R865" s="238"/>
      <c r="S865" s="238"/>
      <c r="T865" s="239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40" t="s">
        <v>128</v>
      </c>
      <c r="AU865" s="240" t="s">
        <v>84</v>
      </c>
      <c r="AV865" s="14" t="s">
        <v>84</v>
      </c>
      <c r="AW865" s="14" t="s">
        <v>35</v>
      </c>
      <c r="AX865" s="14" t="s">
        <v>74</v>
      </c>
      <c r="AY865" s="240" t="s">
        <v>119</v>
      </c>
    </row>
    <row r="866" s="14" customFormat="1">
      <c r="A866" s="14"/>
      <c r="B866" s="230"/>
      <c r="C866" s="231"/>
      <c r="D866" s="221" t="s">
        <v>128</v>
      </c>
      <c r="E866" s="232" t="s">
        <v>19</v>
      </c>
      <c r="F866" s="233" t="s">
        <v>1030</v>
      </c>
      <c r="G866" s="231"/>
      <c r="H866" s="234">
        <v>9.4079999999999995</v>
      </c>
      <c r="I866" s="235"/>
      <c r="J866" s="231"/>
      <c r="K866" s="231"/>
      <c r="L866" s="236"/>
      <c r="M866" s="237"/>
      <c r="N866" s="238"/>
      <c r="O866" s="238"/>
      <c r="P866" s="238"/>
      <c r="Q866" s="238"/>
      <c r="R866" s="238"/>
      <c r="S866" s="238"/>
      <c r="T866" s="239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40" t="s">
        <v>128</v>
      </c>
      <c r="AU866" s="240" t="s">
        <v>84</v>
      </c>
      <c r="AV866" s="14" t="s">
        <v>84</v>
      </c>
      <c r="AW866" s="14" t="s">
        <v>35</v>
      </c>
      <c r="AX866" s="14" t="s">
        <v>74</v>
      </c>
      <c r="AY866" s="240" t="s">
        <v>119</v>
      </c>
    </row>
    <row r="867" s="14" customFormat="1">
      <c r="A867" s="14"/>
      <c r="B867" s="230"/>
      <c r="C867" s="231"/>
      <c r="D867" s="221" t="s">
        <v>128</v>
      </c>
      <c r="E867" s="232" t="s">
        <v>19</v>
      </c>
      <c r="F867" s="233" t="s">
        <v>1031</v>
      </c>
      <c r="G867" s="231"/>
      <c r="H867" s="234">
        <v>1.8</v>
      </c>
      <c r="I867" s="235"/>
      <c r="J867" s="231"/>
      <c r="K867" s="231"/>
      <c r="L867" s="236"/>
      <c r="M867" s="237"/>
      <c r="N867" s="238"/>
      <c r="O867" s="238"/>
      <c r="P867" s="238"/>
      <c r="Q867" s="238"/>
      <c r="R867" s="238"/>
      <c r="S867" s="238"/>
      <c r="T867" s="239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40" t="s">
        <v>128</v>
      </c>
      <c r="AU867" s="240" t="s">
        <v>84</v>
      </c>
      <c r="AV867" s="14" t="s">
        <v>84</v>
      </c>
      <c r="AW867" s="14" t="s">
        <v>35</v>
      </c>
      <c r="AX867" s="14" t="s">
        <v>74</v>
      </c>
      <c r="AY867" s="240" t="s">
        <v>119</v>
      </c>
    </row>
    <row r="868" s="14" customFormat="1">
      <c r="A868" s="14"/>
      <c r="B868" s="230"/>
      <c r="C868" s="231"/>
      <c r="D868" s="221" t="s">
        <v>128</v>
      </c>
      <c r="E868" s="232" t="s">
        <v>19</v>
      </c>
      <c r="F868" s="233" t="s">
        <v>1032</v>
      </c>
      <c r="G868" s="231"/>
      <c r="H868" s="234">
        <v>5.4000000000000004</v>
      </c>
      <c r="I868" s="235"/>
      <c r="J868" s="231"/>
      <c r="K868" s="231"/>
      <c r="L868" s="236"/>
      <c r="M868" s="237"/>
      <c r="N868" s="238"/>
      <c r="O868" s="238"/>
      <c r="P868" s="238"/>
      <c r="Q868" s="238"/>
      <c r="R868" s="238"/>
      <c r="S868" s="238"/>
      <c r="T868" s="239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40" t="s">
        <v>128</v>
      </c>
      <c r="AU868" s="240" t="s">
        <v>84</v>
      </c>
      <c r="AV868" s="14" t="s">
        <v>84</v>
      </c>
      <c r="AW868" s="14" t="s">
        <v>35</v>
      </c>
      <c r="AX868" s="14" t="s">
        <v>74</v>
      </c>
      <c r="AY868" s="240" t="s">
        <v>119</v>
      </c>
    </row>
    <row r="869" s="14" customFormat="1">
      <c r="A869" s="14"/>
      <c r="B869" s="230"/>
      <c r="C869" s="231"/>
      <c r="D869" s="221" t="s">
        <v>128</v>
      </c>
      <c r="E869" s="232" t="s">
        <v>19</v>
      </c>
      <c r="F869" s="233" t="s">
        <v>1029</v>
      </c>
      <c r="G869" s="231"/>
      <c r="H869" s="234">
        <v>3.0600000000000001</v>
      </c>
      <c r="I869" s="235"/>
      <c r="J869" s="231"/>
      <c r="K869" s="231"/>
      <c r="L869" s="236"/>
      <c r="M869" s="237"/>
      <c r="N869" s="238"/>
      <c r="O869" s="238"/>
      <c r="P869" s="238"/>
      <c r="Q869" s="238"/>
      <c r="R869" s="238"/>
      <c r="S869" s="238"/>
      <c r="T869" s="239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40" t="s">
        <v>128</v>
      </c>
      <c r="AU869" s="240" t="s">
        <v>84</v>
      </c>
      <c r="AV869" s="14" t="s">
        <v>84</v>
      </c>
      <c r="AW869" s="14" t="s">
        <v>35</v>
      </c>
      <c r="AX869" s="14" t="s">
        <v>74</v>
      </c>
      <c r="AY869" s="240" t="s">
        <v>119</v>
      </c>
    </row>
    <row r="870" s="16" customFormat="1">
      <c r="A870" s="16"/>
      <c r="B870" s="262"/>
      <c r="C870" s="263"/>
      <c r="D870" s="221" t="s">
        <v>128</v>
      </c>
      <c r="E870" s="264" t="s">
        <v>19</v>
      </c>
      <c r="F870" s="265" t="s">
        <v>245</v>
      </c>
      <c r="G870" s="263"/>
      <c r="H870" s="266">
        <v>22.728000000000002</v>
      </c>
      <c r="I870" s="267"/>
      <c r="J870" s="263"/>
      <c r="K870" s="263"/>
      <c r="L870" s="268"/>
      <c r="M870" s="269"/>
      <c r="N870" s="270"/>
      <c r="O870" s="270"/>
      <c r="P870" s="270"/>
      <c r="Q870" s="270"/>
      <c r="R870" s="270"/>
      <c r="S870" s="270"/>
      <c r="T870" s="271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T870" s="272" t="s">
        <v>128</v>
      </c>
      <c r="AU870" s="272" t="s">
        <v>84</v>
      </c>
      <c r="AV870" s="16" t="s">
        <v>141</v>
      </c>
      <c r="AW870" s="16" t="s">
        <v>35</v>
      </c>
      <c r="AX870" s="16" t="s">
        <v>74</v>
      </c>
      <c r="AY870" s="272" t="s">
        <v>119</v>
      </c>
    </row>
    <row r="871" s="14" customFormat="1">
      <c r="A871" s="14"/>
      <c r="B871" s="230"/>
      <c r="C871" s="231"/>
      <c r="D871" s="221" t="s">
        <v>128</v>
      </c>
      <c r="E871" s="232" t="s">
        <v>19</v>
      </c>
      <c r="F871" s="233" t="s">
        <v>1033</v>
      </c>
      <c r="G871" s="231"/>
      <c r="H871" s="234">
        <v>1.7729999999999999</v>
      </c>
      <c r="I871" s="235"/>
      <c r="J871" s="231"/>
      <c r="K871" s="231"/>
      <c r="L871" s="236"/>
      <c r="M871" s="237"/>
      <c r="N871" s="238"/>
      <c r="O871" s="238"/>
      <c r="P871" s="238"/>
      <c r="Q871" s="238"/>
      <c r="R871" s="238"/>
      <c r="S871" s="238"/>
      <c r="T871" s="239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40" t="s">
        <v>128</v>
      </c>
      <c r="AU871" s="240" t="s">
        <v>84</v>
      </c>
      <c r="AV871" s="14" t="s">
        <v>84</v>
      </c>
      <c r="AW871" s="14" t="s">
        <v>35</v>
      </c>
      <c r="AX871" s="14" t="s">
        <v>74</v>
      </c>
      <c r="AY871" s="240" t="s">
        <v>119</v>
      </c>
    </row>
    <row r="872" s="14" customFormat="1">
      <c r="A872" s="14"/>
      <c r="B872" s="230"/>
      <c r="C872" s="231"/>
      <c r="D872" s="221" t="s">
        <v>128</v>
      </c>
      <c r="E872" s="232" t="s">
        <v>19</v>
      </c>
      <c r="F872" s="233" t="s">
        <v>1034</v>
      </c>
      <c r="G872" s="231"/>
      <c r="H872" s="234">
        <v>3.1680000000000001</v>
      </c>
      <c r="I872" s="235"/>
      <c r="J872" s="231"/>
      <c r="K872" s="231"/>
      <c r="L872" s="236"/>
      <c r="M872" s="237"/>
      <c r="N872" s="238"/>
      <c r="O872" s="238"/>
      <c r="P872" s="238"/>
      <c r="Q872" s="238"/>
      <c r="R872" s="238"/>
      <c r="S872" s="238"/>
      <c r="T872" s="239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40" t="s">
        <v>128</v>
      </c>
      <c r="AU872" s="240" t="s">
        <v>84</v>
      </c>
      <c r="AV872" s="14" t="s">
        <v>84</v>
      </c>
      <c r="AW872" s="14" t="s">
        <v>35</v>
      </c>
      <c r="AX872" s="14" t="s">
        <v>74</v>
      </c>
      <c r="AY872" s="240" t="s">
        <v>119</v>
      </c>
    </row>
    <row r="873" s="14" customFormat="1">
      <c r="A873" s="14"/>
      <c r="B873" s="230"/>
      <c r="C873" s="231"/>
      <c r="D873" s="221" t="s">
        <v>128</v>
      </c>
      <c r="E873" s="232" t="s">
        <v>19</v>
      </c>
      <c r="F873" s="233" t="s">
        <v>1035</v>
      </c>
      <c r="G873" s="231"/>
      <c r="H873" s="234">
        <v>5.516</v>
      </c>
      <c r="I873" s="235"/>
      <c r="J873" s="231"/>
      <c r="K873" s="231"/>
      <c r="L873" s="236"/>
      <c r="M873" s="237"/>
      <c r="N873" s="238"/>
      <c r="O873" s="238"/>
      <c r="P873" s="238"/>
      <c r="Q873" s="238"/>
      <c r="R873" s="238"/>
      <c r="S873" s="238"/>
      <c r="T873" s="239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40" t="s">
        <v>128</v>
      </c>
      <c r="AU873" s="240" t="s">
        <v>84</v>
      </c>
      <c r="AV873" s="14" t="s">
        <v>84</v>
      </c>
      <c r="AW873" s="14" t="s">
        <v>35</v>
      </c>
      <c r="AX873" s="14" t="s">
        <v>74</v>
      </c>
      <c r="AY873" s="240" t="s">
        <v>119</v>
      </c>
    </row>
    <row r="874" s="16" customFormat="1">
      <c r="A874" s="16"/>
      <c r="B874" s="262"/>
      <c r="C874" s="263"/>
      <c r="D874" s="221" t="s">
        <v>128</v>
      </c>
      <c r="E874" s="264" t="s">
        <v>19</v>
      </c>
      <c r="F874" s="265" t="s">
        <v>245</v>
      </c>
      <c r="G874" s="263"/>
      <c r="H874" s="266">
        <v>10.457000000000001</v>
      </c>
      <c r="I874" s="267"/>
      <c r="J874" s="263"/>
      <c r="K874" s="263"/>
      <c r="L874" s="268"/>
      <c r="M874" s="269"/>
      <c r="N874" s="270"/>
      <c r="O874" s="270"/>
      <c r="P874" s="270"/>
      <c r="Q874" s="270"/>
      <c r="R874" s="270"/>
      <c r="S874" s="270"/>
      <c r="T874" s="271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T874" s="272" t="s">
        <v>128</v>
      </c>
      <c r="AU874" s="272" t="s">
        <v>84</v>
      </c>
      <c r="AV874" s="16" t="s">
        <v>141</v>
      </c>
      <c r="AW874" s="16" t="s">
        <v>35</v>
      </c>
      <c r="AX874" s="16" t="s">
        <v>74</v>
      </c>
      <c r="AY874" s="272" t="s">
        <v>119</v>
      </c>
    </row>
    <row r="875" s="14" customFormat="1">
      <c r="A875" s="14"/>
      <c r="B875" s="230"/>
      <c r="C875" s="231"/>
      <c r="D875" s="221" t="s">
        <v>128</v>
      </c>
      <c r="E875" s="232" t="s">
        <v>19</v>
      </c>
      <c r="F875" s="233" t="s">
        <v>1036</v>
      </c>
      <c r="G875" s="231"/>
      <c r="H875" s="234">
        <v>3.016</v>
      </c>
      <c r="I875" s="235"/>
      <c r="J875" s="231"/>
      <c r="K875" s="231"/>
      <c r="L875" s="236"/>
      <c r="M875" s="237"/>
      <c r="N875" s="238"/>
      <c r="O875" s="238"/>
      <c r="P875" s="238"/>
      <c r="Q875" s="238"/>
      <c r="R875" s="238"/>
      <c r="S875" s="238"/>
      <c r="T875" s="239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40" t="s">
        <v>128</v>
      </c>
      <c r="AU875" s="240" t="s">
        <v>84</v>
      </c>
      <c r="AV875" s="14" t="s">
        <v>84</v>
      </c>
      <c r="AW875" s="14" t="s">
        <v>35</v>
      </c>
      <c r="AX875" s="14" t="s">
        <v>74</v>
      </c>
      <c r="AY875" s="240" t="s">
        <v>119</v>
      </c>
    </row>
    <row r="876" s="16" customFormat="1">
      <c r="A876" s="16"/>
      <c r="B876" s="262"/>
      <c r="C876" s="263"/>
      <c r="D876" s="221" t="s">
        <v>128</v>
      </c>
      <c r="E876" s="264" t="s">
        <v>19</v>
      </c>
      <c r="F876" s="265" t="s">
        <v>245</v>
      </c>
      <c r="G876" s="263"/>
      <c r="H876" s="266">
        <v>3.016</v>
      </c>
      <c r="I876" s="267"/>
      <c r="J876" s="263"/>
      <c r="K876" s="263"/>
      <c r="L876" s="268"/>
      <c r="M876" s="269"/>
      <c r="N876" s="270"/>
      <c r="O876" s="270"/>
      <c r="P876" s="270"/>
      <c r="Q876" s="270"/>
      <c r="R876" s="270"/>
      <c r="S876" s="270"/>
      <c r="T876" s="271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T876" s="272" t="s">
        <v>128</v>
      </c>
      <c r="AU876" s="272" t="s">
        <v>84</v>
      </c>
      <c r="AV876" s="16" t="s">
        <v>141</v>
      </c>
      <c r="AW876" s="16" t="s">
        <v>35</v>
      </c>
      <c r="AX876" s="16" t="s">
        <v>74</v>
      </c>
      <c r="AY876" s="272" t="s">
        <v>119</v>
      </c>
    </row>
    <row r="877" s="14" customFormat="1">
      <c r="A877" s="14"/>
      <c r="B877" s="230"/>
      <c r="C877" s="231"/>
      <c r="D877" s="221" t="s">
        <v>128</v>
      </c>
      <c r="E877" s="232" t="s">
        <v>19</v>
      </c>
      <c r="F877" s="233" t="s">
        <v>1037</v>
      </c>
      <c r="G877" s="231"/>
      <c r="H877" s="234">
        <v>0.79900000000000004</v>
      </c>
      <c r="I877" s="235"/>
      <c r="J877" s="231"/>
      <c r="K877" s="231"/>
      <c r="L877" s="236"/>
      <c r="M877" s="237"/>
      <c r="N877" s="238"/>
      <c r="O877" s="238"/>
      <c r="P877" s="238"/>
      <c r="Q877" s="238"/>
      <c r="R877" s="238"/>
      <c r="S877" s="238"/>
      <c r="T877" s="239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40" t="s">
        <v>128</v>
      </c>
      <c r="AU877" s="240" t="s">
        <v>84</v>
      </c>
      <c r="AV877" s="14" t="s">
        <v>84</v>
      </c>
      <c r="AW877" s="14" t="s">
        <v>35</v>
      </c>
      <c r="AX877" s="14" t="s">
        <v>74</v>
      </c>
      <c r="AY877" s="240" t="s">
        <v>119</v>
      </c>
    </row>
    <row r="878" s="15" customFormat="1">
      <c r="A878" s="15"/>
      <c r="B878" s="251"/>
      <c r="C878" s="252"/>
      <c r="D878" s="221" t="s">
        <v>128</v>
      </c>
      <c r="E878" s="253" t="s">
        <v>19</v>
      </c>
      <c r="F878" s="254" t="s">
        <v>220</v>
      </c>
      <c r="G878" s="252"/>
      <c r="H878" s="255">
        <v>37</v>
      </c>
      <c r="I878" s="256"/>
      <c r="J878" s="252"/>
      <c r="K878" s="252"/>
      <c r="L878" s="257"/>
      <c r="M878" s="258"/>
      <c r="N878" s="259"/>
      <c r="O878" s="259"/>
      <c r="P878" s="259"/>
      <c r="Q878" s="259"/>
      <c r="R878" s="259"/>
      <c r="S878" s="259"/>
      <c r="T878" s="260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T878" s="261" t="s">
        <v>128</v>
      </c>
      <c r="AU878" s="261" t="s">
        <v>84</v>
      </c>
      <c r="AV878" s="15" t="s">
        <v>150</v>
      </c>
      <c r="AW878" s="15" t="s">
        <v>35</v>
      </c>
      <c r="AX878" s="15" t="s">
        <v>82</v>
      </c>
      <c r="AY878" s="261" t="s">
        <v>119</v>
      </c>
    </row>
    <row r="879" s="2" customFormat="1" ht="55.5" customHeight="1">
      <c r="A879" s="40"/>
      <c r="B879" s="41"/>
      <c r="C879" s="206" t="s">
        <v>1038</v>
      </c>
      <c r="D879" s="206" t="s">
        <v>122</v>
      </c>
      <c r="E879" s="207" t="s">
        <v>1039</v>
      </c>
      <c r="F879" s="208" t="s">
        <v>1040</v>
      </c>
      <c r="G879" s="209" t="s">
        <v>176</v>
      </c>
      <c r="H879" s="210">
        <v>5</v>
      </c>
      <c r="I879" s="211"/>
      <c r="J879" s="212">
        <f>ROUND(I879*H879,2)</f>
        <v>0</v>
      </c>
      <c r="K879" s="208" t="s">
        <v>209</v>
      </c>
      <c r="L879" s="46"/>
      <c r="M879" s="213" t="s">
        <v>19</v>
      </c>
      <c r="N879" s="214" t="s">
        <v>45</v>
      </c>
      <c r="O879" s="86"/>
      <c r="P879" s="215">
        <f>O879*H879</f>
        <v>0</v>
      </c>
      <c r="Q879" s="215">
        <v>0</v>
      </c>
      <c r="R879" s="215">
        <f>Q879*H879</f>
        <v>0</v>
      </c>
      <c r="S879" s="215">
        <v>0</v>
      </c>
      <c r="T879" s="216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17" t="s">
        <v>307</v>
      </c>
      <c r="AT879" s="217" t="s">
        <v>122</v>
      </c>
      <c r="AU879" s="217" t="s">
        <v>84</v>
      </c>
      <c r="AY879" s="19" t="s">
        <v>119</v>
      </c>
      <c r="BE879" s="218">
        <f>IF(N879="základní",J879,0)</f>
        <v>0</v>
      </c>
      <c r="BF879" s="218">
        <f>IF(N879="snížená",J879,0)</f>
        <v>0</v>
      </c>
      <c r="BG879" s="218">
        <f>IF(N879="zákl. přenesená",J879,0)</f>
        <v>0</v>
      </c>
      <c r="BH879" s="218">
        <f>IF(N879="sníž. přenesená",J879,0)</f>
        <v>0</v>
      </c>
      <c r="BI879" s="218">
        <f>IF(N879="nulová",J879,0)</f>
        <v>0</v>
      </c>
      <c r="BJ879" s="19" t="s">
        <v>82</v>
      </c>
      <c r="BK879" s="218">
        <f>ROUND(I879*H879,2)</f>
        <v>0</v>
      </c>
      <c r="BL879" s="19" t="s">
        <v>307</v>
      </c>
      <c r="BM879" s="217" t="s">
        <v>1041</v>
      </c>
    </row>
    <row r="880" s="2" customFormat="1">
      <c r="A880" s="40"/>
      <c r="B880" s="41"/>
      <c r="C880" s="42"/>
      <c r="D880" s="249" t="s">
        <v>211</v>
      </c>
      <c r="E880" s="42"/>
      <c r="F880" s="250" t="s">
        <v>1042</v>
      </c>
      <c r="G880" s="42"/>
      <c r="H880" s="42"/>
      <c r="I880" s="242"/>
      <c r="J880" s="42"/>
      <c r="K880" s="42"/>
      <c r="L880" s="46"/>
      <c r="M880" s="243"/>
      <c r="N880" s="244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9" t="s">
        <v>211</v>
      </c>
      <c r="AU880" s="19" t="s">
        <v>84</v>
      </c>
    </row>
    <row r="881" s="14" customFormat="1">
      <c r="A881" s="14"/>
      <c r="B881" s="230"/>
      <c r="C881" s="231"/>
      <c r="D881" s="221" t="s">
        <v>128</v>
      </c>
      <c r="E881" s="232" t="s">
        <v>19</v>
      </c>
      <c r="F881" s="233" t="s">
        <v>1043</v>
      </c>
      <c r="G881" s="231"/>
      <c r="H881" s="234">
        <v>2.3999999999999999</v>
      </c>
      <c r="I881" s="235"/>
      <c r="J881" s="231"/>
      <c r="K881" s="231"/>
      <c r="L881" s="236"/>
      <c r="M881" s="237"/>
      <c r="N881" s="238"/>
      <c r="O881" s="238"/>
      <c r="P881" s="238"/>
      <c r="Q881" s="238"/>
      <c r="R881" s="238"/>
      <c r="S881" s="238"/>
      <c r="T881" s="239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40" t="s">
        <v>128</v>
      </c>
      <c r="AU881" s="240" t="s">
        <v>84</v>
      </c>
      <c r="AV881" s="14" t="s">
        <v>84</v>
      </c>
      <c r="AW881" s="14" t="s">
        <v>35</v>
      </c>
      <c r="AX881" s="14" t="s">
        <v>74</v>
      </c>
      <c r="AY881" s="240" t="s">
        <v>119</v>
      </c>
    </row>
    <row r="882" s="14" customFormat="1">
      <c r="A882" s="14"/>
      <c r="B882" s="230"/>
      <c r="C882" s="231"/>
      <c r="D882" s="221" t="s">
        <v>128</v>
      </c>
      <c r="E882" s="232" t="s">
        <v>19</v>
      </c>
      <c r="F882" s="233" t="s">
        <v>1044</v>
      </c>
      <c r="G882" s="231"/>
      <c r="H882" s="234">
        <v>0.75</v>
      </c>
      <c r="I882" s="235"/>
      <c r="J882" s="231"/>
      <c r="K882" s="231"/>
      <c r="L882" s="236"/>
      <c r="M882" s="237"/>
      <c r="N882" s="238"/>
      <c r="O882" s="238"/>
      <c r="P882" s="238"/>
      <c r="Q882" s="238"/>
      <c r="R882" s="238"/>
      <c r="S882" s="238"/>
      <c r="T882" s="239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0" t="s">
        <v>128</v>
      </c>
      <c r="AU882" s="240" t="s">
        <v>84</v>
      </c>
      <c r="AV882" s="14" t="s">
        <v>84</v>
      </c>
      <c r="AW882" s="14" t="s">
        <v>35</v>
      </c>
      <c r="AX882" s="14" t="s">
        <v>74</v>
      </c>
      <c r="AY882" s="240" t="s">
        <v>119</v>
      </c>
    </row>
    <row r="883" s="14" customFormat="1">
      <c r="A883" s="14"/>
      <c r="B883" s="230"/>
      <c r="C883" s="231"/>
      <c r="D883" s="221" t="s">
        <v>128</v>
      </c>
      <c r="E883" s="232" t="s">
        <v>19</v>
      </c>
      <c r="F883" s="233" t="s">
        <v>1045</v>
      </c>
      <c r="G883" s="231"/>
      <c r="H883" s="234">
        <v>0.91200000000000003</v>
      </c>
      <c r="I883" s="235"/>
      <c r="J883" s="231"/>
      <c r="K883" s="231"/>
      <c r="L883" s="236"/>
      <c r="M883" s="237"/>
      <c r="N883" s="238"/>
      <c r="O883" s="238"/>
      <c r="P883" s="238"/>
      <c r="Q883" s="238"/>
      <c r="R883" s="238"/>
      <c r="S883" s="238"/>
      <c r="T883" s="239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40" t="s">
        <v>128</v>
      </c>
      <c r="AU883" s="240" t="s">
        <v>84</v>
      </c>
      <c r="AV883" s="14" t="s">
        <v>84</v>
      </c>
      <c r="AW883" s="14" t="s">
        <v>35</v>
      </c>
      <c r="AX883" s="14" t="s">
        <v>74</v>
      </c>
      <c r="AY883" s="240" t="s">
        <v>119</v>
      </c>
    </row>
    <row r="884" s="14" customFormat="1">
      <c r="A884" s="14"/>
      <c r="B884" s="230"/>
      <c r="C884" s="231"/>
      <c r="D884" s="221" t="s">
        <v>128</v>
      </c>
      <c r="E884" s="232" t="s">
        <v>19</v>
      </c>
      <c r="F884" s="233" t="s">
        <v>1046</v>
      </c>
      <c r="G884" s="231"/>
      <c r="H884" s="234">
        <v>0.75</v>
      </c>
      <c r="I884" s="235"/>
      <c r="J884" s="231"/>
      <c r="K884" s="231"/>
      <c r="L884" s="236"/>
      <c r="M884" s="237"/>
      <c r="N884" s="238"/>
      <c r="O884" s="238"/>
      <c r="P884" s="238"/>
      <c r="Q884" s="238"/>
      <c r="R884" s="238"/>
      <c r="S884" s="238"/>
      <c r="T884" s="239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40" t="s">
        <v>128</v>
      </c>
      <c r="AU884" s="240" t="s">
        <v>84</v>
      </c>
      <c r="AV884" s="14" t="s">
        <v>84</v>
      </c>
      <c r="AW884" s="14" t="s">
        <v>35</v>
      </c>
      <c r="AX884" s="14" t="s">
        <v>74</v>
      </c>
      <c r="AY884" s="240" t="s">
        <v>119</v>
      </c>
    </row>
    <row r="885" s="16" customFormat="1">
      <c r="A885" s="16"/>
      <c r="B885" s="262"/>
      <c r="C885" s="263"/>
      <c r="D885" s="221" t="s">
        <v>128</v>
      </c>
      <c r="E885" s="264" t="s">
        <v>19</v>
      </c>
      <c r="F885" s="265" t="s">
        <v>245</v>
      </c>
      <c r="G885" s="263"/>
      <c r="H885" s="266">
        <v>4.8120000000000003</v>
      </c>
      <c r="I885" s="267"/>
      <c r="J885" s="263"/>
      <c r="K885" s="263"/>
      <c r="L885" s="268"/>
      <c r="M885" s="269"/>
      <c r="N885" s="270"/>
      <c r="O885" s="270"/>
      <c r="P885" s="270"/>
      <c r="Q885" s="270"/>
      <c r="R885" s="270"/>
      <c r="S885" s="270"/>
      <c r="T885" s="271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T885" s="272" t="s">
        <v>128</v>
      </c>
      <c r="AU885" s="272" t="s">
        <v>84</v>
      </c>
      <c r="AV885" s="16" t="s">
        <v>141</v>
      </c>
      <c r="AW885" s="16" t="s">
        <v>35</v>
      </c>
      <c r="AX885" s="16" t="s">
        <v>74</v>
      </c>
      <c r="AY885" s="272" t="s">
        <v>119</v>
      </c>
    </row>
    <row r="886" s="14" customFormat="1">
      <c r="A886" s="14"/>
      <c r="B886" s="230"/>
      <c r="C886" s="231"/>
      <c r="D886" s="221" t="s">
        <v>128</v>
      </c>
      <c r="E886" s="232" t="s">
        <v>19</v>
      </c>
      <c r="F886" s="233" t="s">
        <v>1047</v>
      </c>
      <c r="G886" s="231"/>
      <c r="H886" s="234">
        <v>0.188</v>
      </c>
      <c r="I886" s="235"/>
      <c r="J886" s="231"/>
      <c r="K886" s="231"/>
      <c r="L886" s="236"/>
      <c r="M886" s="237"/>
      <c r="N886" s="238"/>
      <c r="O886" s="238"/>
      <c r="P886" s="238"/>
      <c r="Q886" s="238"/>
      <c r="R886" s="238"/>
      <c r="S886" s="238"/>
      <c r="T886" s="239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40" t="s">
        <v>128</v>
      </c>
      <c r="AU886" s="240" t="s">
        <v>84</v>
      </c>
      <c r="AV886" s="14" t="s">
        <v>84</v>
      </c>
      <c r="AW886" s="14" t="s">
        <v>35</v>
      </c>
      <c r="AX886" s="14" t="s">
        <v>74</v>
      </c>
      <c r="AY886" s="240" t="s">
        <v>119</v>
      </c>
    </row>
    <row r="887" s="15" customFormat="1">
      <c r="A887" s="15"/>
      <c r="B887" s="251"/>
      <c r="C887" s="252"/>
      <c r="D887" s="221" t="s">
        <v>128</v>
      </c>
      <c r="E887" s="253" t="s">
        <v>19</v>
      </c>
      <c r="F887" s="254" t="s">
        <v>220</v>
      </c>
      <c r="G887" s="252"/>
      <c r="H887" s="255">
        <v>5</v>
      </c>
      <c r="I887" s="256"/>
      <c r="J887" s="252"/>
      <c r="K887" s="252"/>
      <c r="L887" s="257"/>
      <c r="M887" s="258"/>
      <c r="N887" s="259"/>
      <c r="O887" s="259"/>
      <c r="P887" s="259"/>
      <c r="Q887" s="259"/>
      <c r="R887" s="259"/>
      <c r="S887" s="259"/>
      <c r="T887" s="260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T887" s="261" t="s">
        <v>128</v>
      </c>
      <c r="AU887" s="261" t="s">
        <v>84</v>
      </c>
      <c r="AV887" s="15" t="s">
        <v>150</v>
      </c>
      <c r="AW887" s="15" t="s">
        <v>35</v>
      </c>
      <c r="AX887" s="15" t="s">
        <v>82</v>
      </c>
      <c r="AY887" s="261" t="s">
        <v>119</v>
      </c>
    </row>
    <row r="888" s="2" customFormat="1" ht="16.5" customHeight="1">
      <c r="A888" s="40"/>
      <c r="B888" s="41"/>
      <c r="C888" s="273" t="s">
        <v>1048</v>
      </c>
      <c r="D888" s="273" t="s">
        <v>308</v>
      </c>
      <c r="E888" s="274" t="s">
        <v>1049</v>
      </c>
      <c r="F888" s="275" t="s">
        <v>1050</v>
      </c>
      <c r="G888" s="276" t="s">
        <v>176</v>
      </c>
      <c r="H888" s="277">
        <v>44.100000000000001</v>
      </c>
      <c r="I888" s="278"/>
      <c r="J888" s="279">
        <f>ROUND(I888*H888,2)</f>
        <v>0</v>
      </c>
      <c r="K888" s="275" t="s">
        <v>209</v>
      </c>
      <c r="L888" s="280"/>
      <c r="M888" s="281" t="s">
        <v>19</v>
      </c>
      <c r="N888" s="282" t="s">
        <v>45</v>
      </c>
      <c r="O888" s="86"/>
      <c r="P888" s="215">
        <f>O888*H888</f>
        <v>0</v>
      </c>
      <c r="Q888" s="215">
        <v>5.0000000000000002E-05</v>
      </c>
      <c r="R888" s="215">
        <f>Q888*H888</f>
        <v>0.0022050000000000004</v>
      </c>
      <c r="S888" s="215">
        <v>0</v>
      </c>
      <c r="T888" s="216">
        <f>S888*H888</f>
        <v>0</v>
      </c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R888" s="217" t="s">
        <v>372</v>
      </c>
      <c r="AT888" s="217" t="s">
        <v>308</v>
      </c>
      <c r="AU888" s="217" t="s">
        <v>84</v>
      </c>
      <c r="AY888" s="19" t="s">
        <v>119</v>
      </c>
      <c r="BE888" s="218">
        <f>IF(N888="základní",J888,0)</f>
        <v>0</v>
      </c>
      <c r="BF888" s="218">
        <f>IF(N888="snížená",J888,0)</f>
        <v>0</v>
      </c>
      <c r="BG888" s="218">
        <f>IF(N888="zákl. přenesená",J888,0)</f>
        <v>0</v>
      </c>
      <c r="BH888" s="218">
        <f>IF(N888="sníž. přenesená",J888,0)</f>
        <v>0</v>
      </c>
      <c r="BI888" s="218">
        <f>IF(N888="nulová",J888,0)</f>
        <v>0</v>
      </c>
      <c r="BJ888" s="19" t="s">
        <v>82</v>
      </c>
      <c r="BK888" s="218">
        <f>ROUND(I888*H888,2)</f>
        <v>0</v>
      </c>
      <c r="BL888" s="19" t="s">
        <v>307</v>
      </c>
      <c r="BM888" s="217" t="s">
        <v>1051</v>
      </c>
    </row>
    <row r="889" s="13" customFormat="1">
      <c r="A889" s="13"/>
      <c r="B889" s="219"/>
      <c r="C889" s="220"/>
      <c r="D889" s="221" t="s">
        <v>128</v>
      </c>
      <c r="E889" s="222" t="s">
        <v>19</v>
      </c>
      <c r="F889" s="223" t="s">
        <v>1052</v>
      </c>
      <c r="G889" s="220"/>
      <c r="H889" s="222" t="s">
        <v>19</v>
      </c>
      <c r="I889" s="224"/>
      <c r="J889" s="220"/>
      <c r="K889" s="220"/>
      <c r="L889" s="225"/>
      <c r="M889" s="226"/>
      <c r="N889" s="227"/>
      <c r="O889" s="227"/>
      <c r="P889" s="227"/>
      <c r="Q889" s="227"/>
      <c r="R889" s="227"/>
      <c r="S889" s="227"/>
      <c r="T889" s="228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29" t="s">
        <v>128</v>
      </c>
      <c r="AU889" s="229" t="s">
        <v>84</v>
      </c>
      <c r="AV889" s="13" t="s">
        <v>82</v>
      </c>
      <c r="AW889" s="13" t="s">
        <v>35</v>
      </c>
      <c r="AX889" s="13" t="s">
        <v>74</v>
      </c>
      <c r="AY889" s="229" t="s">
        <v>119</v>
      </c>
    </row>
    <row r="890" s="14" customFormat="1">
      <c r="A890" s="14"/>
      <c r="B890" s="230"/>
      <c r="C890" s="231"/>
      <c r="D890" s="221" t="s">
        <v>128</v>
      </c>
      <c r="E890" s="232" t="s">
        <v>19</v>
      </c>
      <c r="F890" s="233" t="s">
        <v>1053</v>
      </c>
      <c r="G890" s="231"/>
      <c r="H890" s="234">
        <v>42</v>
      </c>
      <c r="I890" s="235"/>
      <c r="J890" s="231"/>
      <c r="K890" s="231"/>
      <c r="L890" s="236"/>
      <c r="M890" s="237"/>
      <c r="N890" s="238"/>
      <c r="O890" s="238"/>
      <c r="P890" s="238"/>
      <c r="Q890" s="238"/>
      <c r="R890" s="238"/>
      <c r="S890" s="238"/>
      <c r="T890" s="239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40" t="s">
        <v>128</v>
      </c>
      <c r="AU890" s="240" t="s">
        <v>84</v>
      </c>
      <c r="AV890" s="14" t="s">
        <v>84</v>
      </c>
      <c r="AW890" s="14" t="s">
        <v>35</v>
      </c>
      <c r="AX890" s="14" t="s">
        <v>82</v>
      </c>
      <c r="AY890" s="240" t="s">
        <v>119</v>
      </c>
    </row>
    <row r="891" s="14" customFormat="1">
      <c r="A891" s="14"/>
      <c r="B891" s="230"/>
      <c r="C891" s="231"/>
      <c r="D891" s="221" t="s">
        <v>128</v>
      </c>
      <c r="E891" s="231"/>
      <c r="F891" s="233" t="s">
        <v>1054</v>
      </c>
      <c r="G891" s="231"/>
      <c r="H891" s="234">
        <v>44.100000000000001</v>
      </c>
      <c r="I891" s="235"/>
      <c r="J891" s="231"/>
      <c r="K891" s="231"/>
      <c r="L891" s="236"/>
      <c r="M891" s="237"/>
      <c r="N891" s="238"/>
      <c r="O891" s="238"/>
      <c r="P891" s="238"/>
      <c r="Q891" s="238"/>
      <c r="R891" s="238"/>
      <c r="S891" s="238"/>
      <c r="T891" s="239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0" t="s">
        <v>128</v>
      </c>
      <c r="AU891" s="240" t="s">
        <v>84</v>
      </c>
      <c r="AV891" s="14" t="s">
        <v>84</v>
      </c>
      <c r="AW891" s="14" t="s">
        <v>4</v>
      </c>
      <c r="AX891" s="14" t="s">
        <v>82</v>
      </c>
      <c r="AY891" s="240" t="s">
        <v>119</v>
      </c>
    </row>
    <row r="892" s="2" customFormat="1" ht="24.15" customHeight="1">
      <c r="A892" s="40"/>
      <c r="B892" s="41"/>
      <c r="C892" s="273" t="s">
        <v>1055</v>
      </c>
      <c r="D892" s="273" t="s">
        <v>308</v>
      </c>
      <c r="E892" s="274" t="s">
        <v>1056</v>
      </c>
      <c r="F892" s="275" t="s">
        <v>1057</v>
      </c>
      <c r="G892" s="276" t="s">
        <v>168</v>
      </c>
      <c r="H892" s="277">
        <v>100</v>
      </c>
      <c r="I892" s="278"/>
      <c r="J892" s="279">
        <f>ROUND(I892*H892,2)</f>
        <v>0</v>
      </c>
      <c r="K892" s="275" t="s">
        <v>209</v>
      </c>
      <c r="L892" s="280"/>
      <c r="M892" s="281" t="s">
        <v>19</v>
      </c>
      <c r="N892" s="282" t="s">
        <v>45</v>
      </c>
      <c r="O892" s="86"/>
      <c r="P892" s="215">
        <f>O892*H892</f>
        <v>0</v>
      </c>
      <c r="Q892" s="215">
        <v>0</v>
      </c>
      <c r="R892" s="215">
        <f>Q892*H892</f>
        <v>0</v>
      </c>
      <c r="S892" s="215">
        <v>0</v>
      </c>
      <c r="T892" s="216">
        <f>S892*H892</f>
        <v>0</v>
      </c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R892" s="217" t="s">
        <v>372</v>
      </c>
      <c r="AT892" s="217" t="s">
        <v>308</v>
      </c>
      <c r="AU892" s="217" t="s">
        <v>84</v>
      </c>
      <c r="AY892" s="19" t="s">
        <v>119</v>
      </c>
      <c r="BE892" s="218">
        <f>IF(N892="základní",J892,0)</f>
        <v>0</v>
      </c>
      <c r="BF892" s="218">
        <f>IF(N892="snížená",J892,0)</f>
        <v>0</v>
      </c>
      <c r="BG892" s="218">
        <f>IF(N892="zákl. přenesená",J892,0)</f>
        <v>0</v>
      </c>
      <c r="BH892" s="218">
        <f>IF(N892="sníž. přenesená",J892,0)</f>
        <v>0</v>
      </c>
      <c r="BI892" s="218">
        <f>IF(N892="nulová",J892,0)</f>
        <v>0</v>
      </c>
      <c r="BJ892" s="19" t="s">
        <v>82</v>
      </c>
      <c r="BK892" s="218">
        <f>ROUND(I892*H892,2)</f>
        <v>0</v>
      </c>
      <c r="BL892" s="19" t="s">
        <v>307</v>
      </c>
      <c r="BM892" s="217" t="s">
        <v>1058</v>
      </c>
    </row>
    <row r="893" s="2" customFormat="1" ht="37.8" customHeight="1">
      <c r="A893" s="40"/>
      <c r="B893" s="41"/>
      <c r="C893" s="206" t="s">
        <v>1059</v>
      </c>
      <c r="D893" s="206" t="s">
        <v>122</v>
      </c>
      <c r="E893" s="207" t="s">
        <v>1060</v>
      </c>
      <c r="F893" s="208" t="s">
        <v>1061</v>
      </c>
      <c r="G893" s="209" t="s">
        <v>176</v>
      </c>
      <c r="H893" s="210">
        <v>58.200000000000003</v>
      </c>
      <c r="I893" s="211"/>
      <c r="J893" s="212">
        <f>ROUND(I893*H893,2)</f>
        <v>0</v>
      </c>
      <c r="K893" s="208" t="s">
        <v>209</v>
      </c>
      <c r="L893" s="46"/>
      <c r="M893" s="213" t="s">
        <v>19</v>
      </c>
      <c r="N893" s="214" t="s">
        <v>45</v>
      </c>
      <c r="O893" s="86"/>
      <c r="P893" s="215">
        <f>O893*H893</f>
        <v>0</v>
      </c>
      <c r="Q893" s="215">
        <v>0.00027999999999999998</v>
      </c>
      <c r="R893" s="215">
        <f>Q893*H893</f>
        <v>0.016295999999999998</v>
      </c>
      <c r="S893" s="215">
        <v>0</v>
      </c>
      <c r="T893" s="216">
        <f>S893*H893</f>
        <v>0</v>
      </c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R893" s="217" t="s">
        <v>307</v>
      </c>
      <c r="AT893" s="217" t="s">
        <v>122</v>
      </c>
      <c r="AU893" s="217" t="s">
        <v>84</v>
      </c>
      <c r="AY893" s="19" t="s">
        <v>119</v>
      </c>
      <c r="BE893" s="218">
        <f>IF(N893="základní",J893,0)</f>
        <v>0</v>
      </c>
      <c r="BF893" s="218">
        <f>IF(N893="snížená",J893,0)</f>
        <v>0</v>
      </c>
      <c r="BG893" s="218">
        <f>IF(N893="zákl. přenesená",J893,0)</f>
        <v>0</v>
      </c>
      <c r="BH893" s="218">
        <f>IF(N893="sníž. přenesená",J893,0)</f>
        <v>0</v>
      </c>
      <c r="BI893" s="218">
        <f>IF(N893="nulová",J893,0)</f>
        <v>0</v>
      </c>
      <c r="BJ893" s="19" t="s">
        <v>82</v>
      </c>
      <c r="BK893" s="218">
        <f>ROUND(I893*H893,2)</f>
        <v>0</v>
      </c>
      <c r="BL893" s="19" t="s">
        <v>307</v>
      </c>
      <c r="BM893" s="217" t="s">
        <v>1062</v>
      </c>
    </row>
    <row r="894" s="2" customFormat="1">
      <c r="A894" s="40"/>
      <c r="B894" s="41"/>
      <c r="C894" s="42"/>
      <c r="D894" s="249" t="s">
        <v>211</v>
      </c>
      <c r="E894" s="42"/>
      <c r="F894" s="250" t="s">
        <v>1063</v>
      </c>
      <c r="G894" s="42"/>
      <c r="H894" s="42"/>
      <c r="I894" s="242"/>
      <c r="J894" s="42"/>
      <c r="K894" s="42"/>
      <c r="L894" s="46"/>
      <c r="M894" s="243"/>
      <c r="N894" s="244"/>
      <c r="O894" s="86"/>
      <c r="P894" s="86"/>
      <c r="Q894" s="86"/>
      <c r="R894" s="86"/>
      <c r="S894" s="86"/>
      <c r="T894" s="87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T894" s="19" t="s">
        <v>211</v>
      </c>
      <c r="AU894" s="19" t="s">
        <v>84</v>
      </c>
    </row>
    <row r="895" s="13" customFormat="1">
      <c r="A895" s="13"/>
      <c r="B895" s="219"/>
      <c r="C895" s="220"/>
      <c r="D895" s="221" t="s">
        <v>128</v>
      </c>
      <c r="E895" s="222" t="s">
        <v>19</v>
      </c>
      <c r="F895" s="223" t="s">
        <v>257</v>
      </c>
      <c r="G895" s="220"/>
      <c r="H895" s="222" t="s">
        <v>19</v>
      </c>
      <c r="I895" s="224"/>
      <c r="J895" s="220"/>
      <c r="K895" s="220"/>
      <c r="L895" s="225"/>
      <c r="M895" s="226"/>
      <c r="N895" s="227"/>
      <c r="O895" s="227"/>
      <c r="P895" s="227"/>
      <c r="Q895" s="227"/>
      <c r="R895" s="227"/>
      <c r="S895" s="227"/>
      <c r="T895" s="228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29" t="s">
        <v>128</v>
      </c>
      <c r="AU895" s="229" t="s">
        <v>84</v>
      </c>
      <c r="AV895" s="13" t="s">
        <v>82</v>
      </c>
      <c r="AW895" s="13" t="s">
        <v>35</v>
      </c>
      <c r="AX895" s="13" t="s">
        <v>74</v>
      </c>
      <c r="AY895" s="229" t="s">
        <v>119</v>
      </c>
    </row>
    <row r="896" s="13" customFormat="1">
      <c r="A896" s="13"/>
      <c r="B896" s="219"/>
      <c r="C896" s="220"/>
      <c r="D896" s="221" t="s">
        <v>128</v>
      </c>
      <c r="E896" s="222" t="s">
        <v>19</v>
      </c>
      <c r="F896" s="223" t="s">
        <v>381</v>
      </c>
      <c r="G896" s="220"/>
      <c r="H896" s="222" t="s">
        <v>19</v>
      </c>
      <c r="I896" s="224"/>
      <c r="J896" s="220"/>
      <c r="K896" s="220"/>
      <c r="L896" s="225"/>
      <c r="M896" s="226"/>
      <c r="N896" s="227"/>
      <c r="O896" s="227"/>
      <c r="P896" s="227"/>
      <c r="Q896" s="227"/>
      <c r="R896" s="227"/>
      <c r="S896" s="227"/>
      <c r="T896" s="228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29" t="s">
        <v>128</v>
      </c>
      <c r="AU896" s="229" t="s">
        <v>84</v>
      </c>
      <c r="AV896" s="13" t="s">
        <v>82</v>
      </c>
      <c r="AW896" s="13" t="s">
        <v>35</v>
      </c>
      <c r="AX896" s="13" t="s">
        <v>74</v>
      </c>
      <c r="AY896" s="229" t="s">
        <v>119</v>
      </c>
    </row>
    <row r="897" s="14" customFormat="1">
      <c r="A897" s="14"/>
      <c r="B897" s="230"/>
      <c r="C897" s="231"/>
      <c r="D897" s="221" t="s">
        <v>128</v>
      </c>
      <c r="E897" s="232" t="s">
        <v>19</v>
      </c>
      <c r="F897" s="233" t="s">
        <v>666</v>
      </c>
      <c r="G897" s="231"/>
      <c r="H897" s="234">
        <v>5.7999999999999998</v>
      </c>
      <c r="I897" s="235"/>
      <c r="J897" s="231"/>
      <c r="K897" s="231"/>
      <c r="L897" s="236"/>
      <c r="M897" s="237"/>
      <c r="N897" s="238"/>
      <c r="O897" s="238"/>
      <c r="P897" s="238"/>
      <c r="Q897" s="238"/>
      <c r="R897" s="238"/>
      <c r="S897" s="238"/>
      <c r="T897" s="239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40" t="s">
        <v>128</v>
      </c>
      <c r="AU897" s="240" t="s">
        <v>84</v>
      </c>
      <c r="AV897" s="14" t="s">
        <v>84</v>
      </c>
      <c r="AW897" s="14" t="s">
        <v>35</v>
      </c>
      <c r="AX897" s="14" t="s">
        <v>74</v>
      </c>
      <c r="AY897" s="240" t="s">
        <v>119</v>
      </c>
    </row>
    <row r="898" s="14" customFormat="1">
      <c r="A898" s="14"/>
      <c r="B898" s="230"/>
      <c r="C898" s="231"/>
      <c r="D898" s="221" t="s">
        <v>128</v>
      </c>
      <c r="E898" s="232" t="s">
        <v>19</v>
      </c>
      <c r="F898" s="233" t="s">
        <v>667</v>
      </c>
      <c r="G898" s="231"/>
      <c r="H898" s="234">
        <v>2.3399999999999999</v>
      </c>
      <c r="I898" s="235"/>
      <c r="J898" s="231"/>
      <c r="K898" s="231"/>
      <c r="L898" s="236"/>
      <c r="M898" s="237"/>
      <c r="N898" s="238"/>
      <c r="O898" s="238"/>
      <c r="P898" s="238"/>
      <c r="Q898" s="238"/>
      <c r="R898" s="238"/>
      <c r="S898" s="238"/>
      <c r="T898" s="239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40" t="s">
        <v>128</v>
      </c>
      <c r="AU898" s="240" t="s">
        <v>84</v>
      </c>
      <c r="AV898" s="14" t="s">
        <v>84</v>
      </c>
      <c r="AW898" s="14" t="s">
        <v>35</v>
      </c>
      <c r="AX898" s="14" t="s">
        <v>74</v>
      </c>
      <c r="AY898" s="240" t="s">
        <v>119</v>
      </c>
    </row>
    <row r="899" s="14" customFormat="1">
      <c r="A899" s="14"/>
      <c r="B899" s="230"/>
      <c r="C899" s="231"/>
      <c r="D899" s="221" t="s">
        <v>128</v>
      </c>
      <c r="E899" s="232" t="s">
        <v>19</v>
      </c>
      <c r="F899" s="233" t="s">
        <v>668</v>
      </c>
      <c r="G899" s="231"/>
      <c r="H899" s="234">
        <v>2.8050000000000002</v>
      </c>
      <c r="I899" s="235"/>
      <c r="J899" s="231"/>
      <c r="K899" s="231"/>
      <c r="L899" s="236"/>
      <c r="M899" s="237"/>
      <c r="N899" s="238"/>
      <c r="O899" s="238"/>
      <c r="P899" s="238"/>
      <c r="Q899" s="238"/>
      <c r="R899" s="238"/>
      <c r="S899" s="238"/>
      <c r="T899" s="239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40" t="s">
        <v>128</v>
      </c>
      <c r="AU899" s="240" t="s">
        <v>84</v>
      </c>
      <c r="AV899" s="14" t="s">
        <v>84</v>
      </c>
      <c r="AW899" s="14" t="s">
        <v>35</v>
      </c>
      <c r="AX899" s="14" t="s">
        <v>74</v>
      </c>
      <c r="AY899" s="240" t="s">
        <v>119</v>
      </c>
    </row>
    <row r="900" s="14" customFormat="1">
      <c r="A900" s="14"/>
      <c r="B900" s="230"/>
      <c r="C900" s="231"/>
      <c r="D900" s="221" t="s">
        <v>128</v>
      </c>
      <c r="E900" s="232" t="s">
        <v>19</v>
      </c>
      <c r="F900" s="233" t="s">
        <v>669</v>
      </c>
      <c r="G900" s="231"/>
      <c r="H900" s="234">
        <v>2.6000000000000001</v>
      </c>
      <c r="I900" s="235"/>
      <c r="J900" s="231"/>
      <c r="K900" s="231"/>
      <c r="L900" s="236"/>
      <c r="M900" s="237"/>
      <c r="N900" s="238"/>
      <c r="O900" s="238"/>
      <c r="P900" s="238"/>
      <c r="Q900" s="238"/>
      <c r="R900" s="238"/>
      <c r="S900" s="238"/>
      <c r="T900" s="239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40" t="s">
        <v>128</v>
      </c>
      <c r="AU900" s="240" t="s">
        <v>84</v>
      </c>
      <c r="AV900" s="14" t="s">
        <v>84</v>
      </c>
      <c r="AW900" s="14" t="s">
        <v>35</v>
      </c>
      <c r="AX900" s="14" t="s">
        <v>74</v>
      </c>
      <c r="AY900" s="240" t="s">
        <v>119</v>
      </c>
    </row>
    <row r="901" s="14" customFormat="1">
      <c r="A901" s="14"/>
      <c r="B901" s="230"/>
      <c r="C901" s="231"/>
      <c r="D901" s="221" t="s">
        <v>128</v>
      </c>
      <c r="E901" s="232" t="s">
        <v>19</v>
      </c>
      <c r="F901" s="233" t="s">
        <v>670</v>
      </c>
      <c r="G901" s="231"/>
      <c r="H901" s="234">
        <v>3.2000000000000002</v>
      </c>
      <c r="I901" s="235"/>
      <c r="J901" s="231"/>
      <c r="K901" s="231"/>
      <c r="L901" s="236"/>
      <c r="M901" s="237"/>
      <c r="N901" s="238"/>
      <c r="O901" s="238"/>
      <c r="P901" s="238"/>
      <c r="Q901" s="238"/>
      <c r="R901" s="238"/>
      <c r="S901" s="238"/>
      <c r="T901" s="239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40" t="s">
        <v>128</v>
      </c>
      <c r="AU901" s="240" t="s">
        <v>84</v>
      </c>
      <c r="AV901" s="14" t="s">
        <v>84</v>
      </c>
      <c r="AW901" s="14" t="s">
        <v>35</v>
      </c>
      <c r="AX901" s="14" t="s">
        <v>74</v>
      </c>
      <c r="AY901" s="240" t="s">
        <v>119</v>
      </c>
    </row>
    <row r="902" s="14" customFormat="1">
      <c r="A902" s="14"/>
      <c r="B902" s="230"/>
      <c r="C902" s="231"/>
      <c r="D902" s="221" t="s">
        <v>128</v>
      </c>
      <c r="E902" s="232" t="s">
        <v>19</v>
      </c>
      <c r="F902" s="233" t="s">
        <v>671</v>
      </c>
      <c r="G902" s="231"/>
      <c r="H902" s="234">
        <v>2.8999999999999999</v>
      </c>
      <c r="I902" s="235"/>
      <c r="J902" s="231"/>
      <c r="K902" s="231"/>
      <c r="L902" s="236"/>
      <c r="M902" s="237"/>
      <c r="N902" s="238"/>
      <c r="O902" s="238"/>
      <c r="P902" s="238"/>
      <c r="Q902" s="238"/>
      <c r="R902" s="238"/>
      <c r="S902" s="238"/>
      <c r="T902" s="239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40" t="s">
        <v>128</v>
      </c>
      <c r="AU902" s="240" t="s">
        <v>84</v>
      </c>
      <c r="AV902" s="14" t="s">
        <v>84</v>
      </c>
      <c r="AW902" s="14" t="s">
        <v>35</v>
      </c>
      <c r="AX902" s="14" t="s">
        <v>74</v>
      </c>
      <c r="AY902" s="240" t="s">
        <v>119</v>
      </c>
    </row>
    <row r="903" s="14" customFormat="1">
      <c r="A903" s="14"/>
      <c r="B903" s="230"/>
      <c r="C903" s="231"/>
      <c r="D903" s="221" t="s">
        <v>128</v>
      </c>
      <c r="E903" s="232" t="s">
        <v>19</v>
      </c>
      <c r="F903" s="233" t="s">
        <v>672</v>
      </c>
      <c r="G903" s="231"/>
      <c r="H903" s="234">
        <v>2.8050000000000002</v>
      </c>
      <c r="I903" s="235"/>
      <c r="J903" s="231"/>
      <c r="K903" s="231"/>
      <c r="L903" s="236"/>
      <c r="M903" s="237"/>
      <c r="N903" s="238"/>
      <c r="O903" s="238"/>
      <c r="P903" s="238"/>
      <c r="Q903" s="238"/>
      <c r="R903" s="238"/>
      <c r="S903" s="238"/>
      <c r="T903" s="239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40" t="s">
        <v>128</v>
      </c>
      <c r="AU903" s="240" t="s">
        <v>84</v>
      </c>
      <c r="AV903" s="14" t="s">
        <v>84</v>
      </c>
      <c r="AW903" s="14" t="s">
        <v>35</v>
      </c>
      <c r="AX903" s="14" t="s">
        <v>74</v>
      </c>
      <c r="AY903" s="240" t="s">
        <v>119</v>
      </c>
    </row>
    <row r="904" s="14" customFormat="1">
      <c r="A904" s="14"/>
      <c r="B904" s="230"/>
      <c r="C904" s="231"/>
      <c r="D904" s="221" t="s">
        <v>128</v>
      </c>
      <c r="E904" s="232" t="s">
        <v>19</v>
      </c>
      <c r="F904" s="233" t="s">
        <v>673</v>
      </c>
      <c r="G904" s="231"/>
      <c r="H904" s="234">
        <v>1.75</v>
      </c>
      <c r="I904" s="235"/>
      <c r="J904" s="231"/>
      <c r="K904" s="231"/>
      <c r="L904" s="236"/>
      <c r="M904" s="237"/>
      <c r="N904" s="238"/>
      <c r="O904" s="238"/>
      <c r="P904" s="238"/>
      <c r="Q904" s="238"/>
      <c r="R904" s="238"/>
      <c r="S904" s="238"/>
      <c r="T904" s="239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40" t="s">
        <v>128</v>
      </c>
      <c r="AU904" s="240" t="s">
        <v>84</v>
      </c>
      <c r="AV904" s="14" t="s">
        <v>84</v>
      </c>
      <c r="AW904" s="14" t="s">
        <v>35</v>
      </c>
      <c r="AX904" s="14" t="s">
        <v>74</v>
      </c>
      <c r="AY904" s="240" t="s">
        <v>119</v>
      </c>
    </row>
    <row r="905" s="14" customFormat="1">
      <c r="A905" s="14"/>
      <c r="B905" s="230"/>
      <c r="C905" s="231"/>
      <c r="D905" s="221" t="s">
        <v>128</v>
      </c>
      <c r="E905" s="232" t="s">
        <v>19</v>
      </c>
      <c r="F905" s="233" t="s">
        <v>1064</v>
      </c>
      <c r="G905" s="231"/>
      <c r="H905" s="234">
        <v>0</v>
      </c>
      <c r="I905" s="235"/>
      <c r="J905" s="231"/>
      <c r="K905" s="231"/>
      <c r="L905" s="236"/>
      <c r="M905" s="237"/>
      <c r="N905" s="238"/>
      <c r="O905" s="238"/>
      <c r="P905" s="238"/>
      <c r="Q905" s="238"/>
      <c r="R905" s="238"/>
      <c r="S905" s="238"/>
      <c r="T905" s="239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40" t="s">
        <v>128</v>
      </c>
      <c r="AU905" s="240" t="s">
        <v>84</v>
      </c>
      <c r="AV905" s="14" t="s">
        <v>84</v>
      </c>
      <c r="AW905" s="14" t="s">
        <v>35</v>
      </c>
      <c r="AX905" s="14" t="s">
        <v>74</v>
      </c>
      <c r="AY905" s="240" t="s">
        <v>119</v>
      </c>
    </row>
    <row r="906" s="16" customFormat="1">
      <c r="A906" s="16"/>
      <c r="B906" s="262"/>
      <c r="C906" s="263"/>
      <c r="D906" s="221" t="s">
        <v>128</v>
      </c>
      <c r="E906" s="264" t="s">
        <v>178</v>
      </c>
      <c r="F906" s="265" t="s">
        <v>245</v>
      </c>
      <c r="G906" s="263"/>
      <c r="H906" s="266">
        <v>24.199999999999999</v>
      </c>
      <c r="I906" s="267"/>
      <c r="J906" s="263"/>
      <c r="K906" s="263"/>
      <c r="L906" s="268"/>
      <c r="M906" s="269"/>
      <c r="N906" s="270"/>
      <c r="O906" s="270"/>
      <c r="P906" s="270"/>
      <c r="Q906" s="270"/>
      <c r="R906" s="270"/>
      <c r="S906" s="270"/>
      <c r="T906" s="271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T906" s="272" t="s">
        <v>128</v>
      </c>
      <c r="AU906" s="272" t="s">
        <v>84</v>
      </c>
      <c r="AV906" s="16" t="s">
        <v>141</v>
      </c>
      <c r="AW906" s="16" t="s">
        <v>35</v>
      </c>
      <c r="AX906" s="16" t="s">
        <v>74</v>
      </c>
      <c r="AY906" s="272" t="s">
        <v>119</v>
      </c>
    </row>
    <row r="907" s="13" customFormat="1">
      <c r="A907" s="13"/>
      <c r="B907" s="219"/>
      <c r="C907" s="220"/>
      <c r="D907" s="221" t="s">
        <v>128</v>
      </c>
      <c r="E907" s="222" t="s">
        <v>19</v>
      </c>
      <c r="F907" s="223" t="s">
        <v>1065</v>
      </c>
      <c r="G907" s="220"/>
      <c r="H907" s="222" t="s">
        <v>19</v>
      </c>
      <c r="I907" s="224"/>
      <c r="J907" s="220"/>
      <c r="K907" s="220"/>
      <c r="L907" s="225"/>
      <c r="M907" s="226"/>
      <c r="N907" s="227"/>
      <c r="O907" s="227"/>
      <c r="P907" s="227"/>
      <c r="Q907" s="227"/>
      <c r="R907" s="227"/>
      <c r="S907" s="227"/>
      <c r="T907" s="228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29" t="s">
        <v>128</v>
      </c>
      <c r="AU907" s="229" t="s">
        <v>84</v>
      </c>
      <c r="AV907" s="13" t="s">
        <v>82</v>
      </c>
      <c r="AW907" s="13" t="s">
        <v>35</v>
      </c>
      <c r="AX907" s="13" t="s">
        <v>74</v>
      </c>
      <c r="AY907" s="229" t="s">
        <v>119</v>
      </c>
    </row>
    <row r="908" s="14" customFormat="1">
      <c r="A908" s="14"/>
      <c r="B908" s="230"/>
      <c r="C908" s="231"/>
      <c r="D908" s="221" t="s">
        <v>128</v>
      </c>
      <c r="E908" s="232" t="s">
        <v>19</v>
      </c>
      <c r="F908" s="233" t="s">
        <v>1066</v>
      </c>
      <c r="G908" s="231"/>
      <c r="H908" s="234">
        <v>6.2400000000000002</v>
      </c>
      <c r="I908" s="235"/>
      <c r="J908" s="231"/>
      <c r="K908" s="231"/>
      <c r="L908" s="236"/>
      <c r="M908" s="237"/>
      <c r="N908" s="238"/>
      <c r="O908" s="238"/>
      <c r="P908" s="238"/>
      <c r="Q908" s="238"/>
      <c r="R908" s="238"/>
      <c r="S908" s="238"/>
      <c r="T908" s="239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40" t="s">
        <v>128</v>
      </c>
      <c r="AU908" s="240" t="s">
        <v>84</v>
      </c>
      <c r="AV908" s="14" t="s">
        <v>84</v>
      </c>
      <c r="AW908" s="14" t="s">
        <v>35</v>
      </c>
      <c r="AX908" s="14" t="s">
        <v>74</v>
      </c>
      <c r="AY908" s="240" t="s">
        <v>119</v>
      </c>
    </row>
    <row r="909" s="14" customFormat="1">
      <c r="A909" s="14"/>
      <c r="B909" s="230"/>
      <c r="C909" s="231"/>
      <c r="D909" s="221" t="s">
        <v>128</v>
      </c>
      <c r="E909" s="232" t="s">
        <v>19</v>
      </c>
      <c r="F909" s="233" t="s">
        <v>1067</v>
      </c>
      <c r="G909" s="231"/>
      <c r="H909" s="234">
        <v>4.0949999999999998</v>
      </c>
      <c r="I909" s="235"/>
      <c r="J909" s="231"/>
      <c r="K909" s="231"/>
      <c r="L909" s="236"/>
      <c r="M909" s="237"/>
      <c r="N909" s="238"/>
      <c r="O909" s="238"/>
      <c r="P909" s="238"/>
      <c r="Q909" s="238"/>
      <c r="R909" s="238"/>
      <c r="S909" s="238"/>
      <c r="T909" s="239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40" t="s">
        <v>128</v>
      </c>
      <c r="AU909" s="240" t="s">
        <v>84</v>
      </c>
      <c r="AV909" s="14" t="s">
        <v>84</v>
      </c>
      <c r="AW909" s="14" t="s">
        <v>35</v>
      </c>
      <c r="AX909" s="14" t="s">
        <v>74</v>
      </c>
      <c r="AY909" s="240" t="s">
        <v>119</v>
      </c>
    </row>
    <row r="910" s="14" customFormat="1">
      <c r="A910" s="14"/>
      <c r="B910" s="230"/>
      <c r="C910" s="231"/>
      <c r="D910" s="221" t="s">
        <v>128</v>
      </c>
      <c r="E910" s="232" t="s">
        <v>19</v>
      </c>
      <c r="F910" s="233" t="s">
        <v>1068</v>
      </c>
      <c r="G910" s="231"/>
      <c r="H910" s="234">
        <v>4.5499999999999998</v>
      </c>
      <c r="I910" s="235"/>
      <c r="J910" s="231"/>
      <c r="K910" s="231"/>
      <c r="L910" s="236"/>
      <c r="M910" s="237"/>
      <c r="N910" s="238"/>
      <c r="O910" s="238"/>
      <c r="P910" s="238"/>
      <c r="Q910" s="238"/>
      <c r="R910" s="238"/>
      <c r="S910" s="238"/>
      <c r="T910" s="239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40" t="s">
        <v>128</v>
      </c>
      <c r="AU910" s="240" t="s">
        <v>84</v>
      </c>
      <c r="AV910" s="14" t="s">
        <v>84</v>
      </c>
      <c r="AW910" s="14" t="s">
        <v>35</v>
      </c>
      <c r="AX910" s="14" t="s">
        <v>74</v>
      </c>
      <c r="AY910" s="240" t="s">
        <v>119</v>
      </c>
    </row>
    <row r="911" s="14" customFormat="1">
      <c r="A911" s="14"/>
      <c r="B911" s="230"/>
      <c r="C911" s="231"/>
      <c r="D911" s="221" t="s">
        <v>128</v>
      </c>
      <c r="E911" s="232" t="s">
        <v>19</v>
      </c>
      <c r="F911" s="233" t="s">
        <v>1069</v>
      </c>
      <c r="G911" s="231"/>
      <c r="H911" s="234">
        <v>4.1600000000000001</v>
      </c>
      <c r="I911" s="235"/>
      <c r="J911" s="231"/>
      <c r="K911" s="231"/>
      <c r="L911" s="236"/>
      <c r="M911" s="237"/>
      <c r="N911" s="238"/>
      <c r="O911" s="238"/>
      <c r="P911" s="238"/>
      <c r="Q911" s="238"/>
      <c r="R911" s="238"/>
      <c r="S911" s="238"/>
      <c r="T911" s="239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40" t="s">
        <v>128</v>
      </c>
      <c r="AU911" s="240" t="s">
        <v>84</v>
      </c>
      <c r="AV911" s="14" t="s">
        <v>84</v>
      </c>
      <c r="AW911" s="14" t="s">
        <v>35</v>
      </c>
      <c r="AX911" s="14" t="s">
        <v>74</v>
      </c>
      <c r="AY911" s="240" t="s">
        <v>119</v>
      </c>
    </row>
    <row r="912" s="14" customFormat="1">
      <c r="A912" s="14"/>
      <c r="B912" s="230"/>
      <c r="C912" s="231"/>
      <c r="D912" s="221" t="s">
        <v>128</v>
      </c>
      <c r="E912" s="232" t="s">
        <v>19</v>
      </c>
      <c r="F912" s="233" t="s">
        <v>1070</v>
      </c>
      <c r="G912" s="231"/>
      <c r="H912" s="234">
        <v>3.4129999999999998</v>
      </c>
      <c r="I912" s="235"/>
      <c r="J912" s="231"/>
      <c r="K912" s="231"/>
      <c r="L912" s="236"/>
      <c r="M912" s="237"/>
      <c r="N912" s="238"/>
      <c r="O912" s="238"/>
      <c r="P912" s="238"/>
      <c r="Q912" s="238"/>
      <c r="R912" s="238"/>
      <c r="S912" s="238"/>
      <c r="T912" s="239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40" t="s">
        <v>128</v>
      </c>
      <c r="AU912" s="240" t="s">
        <v>84</v>
      </c>
      <c r="AV912" s="14" t="s">
        <v>84</v>
      </c>
      <c r="AW912" s="14" t="s">
        <v>35</v>
      </c>
      <c r="AX912" s="14" t="s">
        <v>74</v>
      </c>
      <c r="AY912" s="240" t="s">
        <v>119</v>
      </c>
    </row>
    <row r="913" s="14" customFormat="1">
      <c r="A913" s="14"/>
      <c r="B913" s="230"/>
      <c r="C913" s="231"/>
      <c r="D913" s="221" t="s">
        <v>128</v>
      </c>
      <c r="E913" s="232" t="s">
        <v>19</v>
      </c>
      <c r="F913" s="233" t="s">
        <v>1071</v>
      </c>
      <c r="G913" s="231"/>
      <c r="H913" s="234">
        <v>3.673</v>
      </c>
      <c r="I913" s="235"/>
      <c r="J913" s="231"/>
      <c r="K913" s="231"/>
      <c r="L913" s="236"/>
      <c r="M913" s="237"/>
      <c r="N913" s="238"/>
      <c r="O913" s="238"/>
      <c r="P913" s="238"/>
      <c r="Q913" s="238"/>
      <c r="R913" s="238"/>
      <c r="S913" s="238"/>
      <c r="T913" s="239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0" t="s">
        <v>128</v>
      </c>
      <c r="AU913" s="240" t="s">
        <v>84</v>
      </c>
      <c r="AV913" s="14" t="s">
        <v>84</v>
      </c>
      <c r="AW913" s="14" t="s">
        <v>35</v>
      </c>
      <c r="AX913" s="14" t="s">
        <v>74</v>
      </c>
      <c r="AY913" s="240" t="s">
        <v>119</v>
      </c>
    </row>
    <row r="914" s="14" customFormat="1">
      <c r="A914" s="14"/>
      <c r="B914" s="230"/>
      <c r="C914" s="231"/>
      <c r="D914" s="221" t="s">
        <v>128</v>
      </c>
      <c r="E914" s="232" t="s">
        <v>19</v>
      </c>
      <c r="F914" s="233" t="s">
        <v>1072</v>
      </c>
      <c r="G914" s="231"/>
      <c r="H914" s="234">
        <v>4.5499999999999998</v>
      </c>
      <c r="I914" s="235"/>
      <c r="J914" s="231"/>
      <c r="K914" s="231"/>
      <c r="L914" s="236"/>
      <c r="M914" s="237"/>
      <c r="N914" s="238"/>
      <c r="O914" s="238"/>
      <c r="P914" s="238"/>
      <c r="Q914" s="238"/>
      <c r="R914" s="238"/>
      <c r="S914" s="238"/>
      <c r="T914" s="239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40" t="s">
        <v>128</v>
      </c>
      <c r="AU914" s="240" t="s">
        <v>84</v>
      </c>
      <c r="AV914" s="14" t="s">
        <v>84</v>
      </c>
      <c r="AW914" s="14" t="s">
        <v>35</v>
      </c>
      <c r="AX914" s="14" t="s">
        <v>74</v>
      </c>
      <c r="AY914" s="240" t="s">
        <v>119</v>
      </c>
    </row>
    <row r="915" s="14" customFormat="1">
      <c r="A915" s="14"/>
      <c r="B915" s="230"/>
      <c r="C915" s="231"/>
      <c r="D915" s="221" t="s">
        <v>128</v>
      </c>
      <c r="E915" s="232" t="s">
        <v>19</v>
      </c>
      <c r="F915" s="233" t="s">
        <v>1073</v>
      </c>
      <c r="G915" s="231"/>
      <c r="H915" s="234">
        <v>3.25</v>
      </c>
      <c r="I915" s="235"/>
      <c r="J915" s="231"/>
      <c r="K915" s="231"/>
      <c r="L915" s="236"/>
      <c r="M915" s="237"/>
      <c r="N915" s="238"/>
      <c r="O915" s="238"/>
      <c r="P915" s="238"/>
      <c r="Q915" s="238"/>
      <c r="R915" s="238"/>
      <c r="S915" s="238"/>
      <c r="T915" s="239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40" t="s">
        <v>128</v>
      </c>
      <c r="AU915" s="240" t="s">
        <v>84</v>
      </c>
      <c r="AV915" s="14" t="s">
        <v>84</v>
      </c>
      <c r="AW915" s="14" t="s">
        <v>35</v>
      </c>
      <c r="AX915" s="14" t="s">
        <v>74</v>
      </c>
      <c r="AY915" s="240" t="s">
        <v>119</v>
      </c>
    </row>
    <row r="916" s="14" customFormat="1">
      <c r="A916" s="14"/>
      <c r="B916" s="230"/>
      <c r="C916" s="231"/>
      <c r="D916" s="221" t="s">
        <v>128</v>
      </c>
      <c r="E916" s="232" t="s">
        <v>19</v>
      </c>
      <c r="F916" s="233" t="s">
        <v>1074</v>
      </c>
      <c r="G916" s="231"/>
      <c r="H916" s="234">
        <v>0.069000000000000006</v>
      </c>
      <c r="I916" s="235"/>
      <c r="J916" s="231"/>
      <c r="K916" s="231"/>
      <c r="L916" s="236"/>
      <c r="M916" s="237"/>
      <c r="N916" s="238"/>
      <c r="O916" s="238"/>
      <c r="P916" s="238"/>
      <c r="Q916" s="238"/>
      <c r="R916" s="238"/>
      <c r="S916" s="238"/>
      <c r="T916" s="239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40" t="s">
        <v>128</v>
      </c>
      <c r="AU916" s="240" t="s">
        <v>84</v>
      </c>
      <c r="AV916" s="14" t="s">
        <v>84</v>
      </c>
      <c r="AW916" s="14" t="s">
        <v>35</v>
      </c>
      <c r="AX916" s="14" t="s">
        <v>74</v>
      </c>
      <c r="AY916" s="240" t="s">
        <v>119</v>
      </c>
    </row>
    <row r="917" s="16" customFormat="1">
      <c r="A917" s="16"/>
      <c r="B917" s="262"/>
      <c r="C917" s="263"/>
      <c r="D917" s="221" t="s">
        <v>128</v>
      </c>
      <c r="E917" s="264" t="s">
        <v>174</v>
      </c>
      <c r="F917" s="265" t="s">
        <v>245</v>
      </c>
      <c r="G917" s="263"/>
      <c r="H917" s="266">
        <v>34</v>
      </c>
      <c r="I917" s="267"/>
      <c r="J917" s="263"/>
      <c r="K917" s="263"/>
      <c r="L917" s="268"/>
      <c r="M917" s="269"/>
      <c r="N917" s="270"/>
      <c r="O917" s="270"/>
      <c r="P917" s="270"/>
      <c r="Q917" s="270"/>
      <c r="R917" s="270"/>
      <c r="S917" s="270"/>
      <c r="T917" s="271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T917" s="272" t="s">
        <v>128</v>
      </c>
      <c r="AU917" s="272" t="s">
        <v>84</v>
      </c>
      <c r="AV917" s="16" t="s">
        <v>141</v>
      </c>
      <c r="AW917" s="16" t="s">
        <v>35</v>
      </c>
      <c r="AX917" s="16" t="s">
        <v>74</v>
      </c>
      <c r="AY917" s="272" t="s">
        <v>119</v>
      </c>
    </row>
    <row r="918" s="15" customFormat="1">
      <c r="A918" s="15"/>
      <c r="B918" s="251"/>
      <c r="C918" s="252"/>
      <c r="D918" s="221" t="s">
        <v>128</v>
      </c>
      <c r="E918" s="253" t="s">
        <v>19</v>
      </c>
      <c r="F918" s="254" t="s">
        <v>220</v>
      </c>
      <c r="G918" s="252"/>
      <c r="H918" s="255">
        <v>58.200000000000003</v>
      </c>
      <c r="I918" s="256"/>
      <c r="J918" s="252"/>
      <c r="K918" s="252"/>
      <c r="L918" s="257"/>
      <c r="M918" s="258"/>
      <c r="N918" s="259"/>
      <c r="O918" s="259"/>
      <c r="P918" s="259"/>
      <c r="Q918" s="259"/>
      <c r="R918" s="259"/>
      <c r="S918" s="259"/>
      <c r="T918" s="260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61" t="s">
        <v>128</v>
      </c>
      <c r="AU918" s="261" t="s">
        <v>84</v>
      </c>
      <c r="AV918" s="15" t="s">
        <v>150</v>
      </c>
      <c r="AW918" s="15" t="s">
        <v>35</v>
      </c>
      <c r="AX918" s="15" t="s">
        <v>82</v>
      </c>
      <c r="AY918" s="261" t="s">
        <v>119</v>
      </c>
    </row>
    <row r="919" s="2" customFormat="1" ht="44.25" customHeight="1">
      <c r="A919" s="40"/>
      <c r="B919" s="41"/>
      <c r="C919" s="206" t="s">
        <v>1075</v>
      </c>
      <c r="D919" s="206" t="s">
        <v>122</v>
      </c>
      <c r="E919" s="207" t="s">
        <v>1076</v>
      </c>
      <c r="F919" s="208" t="s">
        <v>1077</v>
      </c>
      <c r="G919" s="209" t="s">
        <v>176</v>
      </c>
      <c r="H919" s="210">
        <v>58.200000000000003</v>
      </c>
      <c r="I919" s="211"/>
      <c r="J919" s="212">
        <f>ROUND(I919*H919,2)</f>
        <v>0</v>
      </c>
      <c r="K919" s="208" t="s">
        <v>209</v>
      </c>
      <c r="L919" s="46"/>
      <c r="M919" s="213" t="s">
        <v>19</v>
      </c>
      <c r="N919" s="214" t="s">
        <v>45</v>
      </c>
      <c r="O919" s="86"/>
      <c r="P919" s="215">
        <f>O919*H919</f>
        <v>0</v>
      </c>
      <c r="Q919" s="215">
        <v>0</v>
      </c>
      <c r="R919" s="215">
        <f>Q919*H919</f>
        <v>0</v>
      </c>
      <c r="S919" s="215">
        <v>0</v>
      </c>
      <c r="T919" s="216">
        <f>S919*H919</f>
        <v>0</v>
      </c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R919" s="217" t="s">
        <v>307</v>
      </c>
      <c r="AT919" s="217" t="s">
        <v>122</v>
      </c>
      <c r="AU919" s="217" t="s">
        <v>84</v>
      </c>
      <c r="AY919" s="19" t="s">
        <v>119</v>
      </c>
      <c r="BE919" s="218">
        <f>IF(N919="základní",J919,0)</f>
        <v>0</v>
      </c>
      <c r="BF919" s="218">
        <f>IF(N919="snížená",J919,0)</f>
        <v>0</v>
      </c>
      <c r="BG919" s="218">
        <f>IF(N919="zákl. přenesená",J919,0)</f>
        <v>0</v>
      </c>
      <c r="BH919" s="218">
        <f>IF(N919="sníž. přenesená",J919,0)</f>
        <v>0</v>
      </c>
      <c r="BI919" s="218">
        <f>IF(N919="nulová",J919,0)</f>
        <v>0</v>
      </c>
      <c r="BJ919" s="19" t="s">
        <v>82</v>
      </c>
      <c r="BK919" s="218">
        <f>ROUND(I919*H919,2)</f>
        <v>0</v>
      </c>
      <c r="BL919" s="19" t="s">
        <v>307</v>
      </c>
      <c r="BM919" s="217" t="s">
        <v>1078</v>
      </c>
    </row>
    <row r="920" s="2" customFormat="1">
      <c r="A920" s="40"/>
      <c r="B920" s="41"/>
      <c r="C920" s="42"/>
      <c r="D920" s="249" t="s">
        <v>211</v>
      </c>
      <c r="E920" s="42"/>
      <c r="F920" s="250" t="s">
        <v>1079</v>
      </c>
      <c r="G920" s="42"/>
      <c r="H920" s="42"/>
      <c r="I920" s="242"/>
      <c r="J920" s="42"/>
      <c r="K920" s="42"/>
      <c r="L920" s="46"/>
      <c r="M920" s="243"/>
      <c r="N920" s="244"/>
      <c r="O920" s="86"/>
      <c r="P920" s="86"/>
      <c r="Q920" s="86"/>
      <c r="R920" s="86"/>
      <c r="S920" s="86"/>
      <c r="T920" s="87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T920" s="19" t="s">
        <v>211</v>
      </c>
      <c r="AU920" s="19" t="s">
        <v>84</v>
      </c>
    </row>
    <row r="921" s="13" customFormat="1">
      <c r="A921" s="13"/>
      <c r="B921" s="219"/>
      <c r="C921" s="220"/>
      <c r="D921" s="221" t="s">
        <v>128</v>
      </c>
      <c r="E921" s="222" t="s">
        <v>19</v>
      </c>
      <c r="F921" s="223" t="s">
        <v>257</v>
      </c>
      <c r="G921" s="220"/>
      <c r="H921" s="222" t="s">
        <v>19</v>
      </c>
      <c r="I921" s="224"/>
      <c r="J921" s="220"/>
      <c r="K921" s="220"/>
      <c r="L921" s="225"/>
      <c r="M921" s="226"/>
      <c r="N921" s="227"/>
      <c r="O921" s="227"/>
      <c r="P921" s="227"/>
      <c r="Q921" s="227"/>
      <c r="R921" s="227"/>
      <c r="S921" s="227"/>
      <c r="T921" s="228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29" t="s">
        <v>128</v>
      </c>
      <c r="AU921" s="229" t="s">
        <v>84</v>
      </c>
      <c r="AV921" s="13" t="s">
        <v>82</v>
      </c>
      <c r="AW921" s="13" t="s">
        <v>35</v>
      </c>
      <c r="AX921" s="13" t="s">
        <v>74</v>
      </c>
      <c r="AY921" s="229" t="s">
        <v>119</v>
      </c>
    </row>
    <row r="922" s="14" customFormat="1">
      <c r="A922" s="14"/>
      <c r="B922" s="230"/>
      <c r="C922" s="231"/>
      <c r="D922" s="221" t="s">
        <v>128</v>
      </c>
      <c r="E922" s="232" t="s">
        <v>19</v>
      </c>
      <c r="F922" s="233" t="s">
        <v>1080</v>
      </c>
      <c r="G922" s="231"/>
      <c r="H922" s="234">
        <v>58.200000000000003</v>
      </c>
      <c r="I922" s="235"/>
      <c r="J922" s="231"/>
      <c r="K922" s="231"/>
      <c r="L922" s="236"/>
      <c r="M922" s="237"/>
      <c r="N922" s="238"/>
      <c r="O922" s="238"/>
      <c r="P922" s="238"/>
      <c r="Q922" s="238"/>
      <c r="R922" s="238"/>
      <c r="S922" s="238"/>
      <c r="T922" s="239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40" t="s">
        <v>128</v>
      </c>
      <c r="AU922" s="240" t="s">
        <v>84</v>
      </c>
      <c r="AV922" s="14" t="s">
        <v>84</v>
      </c>
      <c r="AW922" s="14" t="s">
        <v>35</v>
      </c>
      <c r="AX922" s="14" t="s">
        <v>82</v>
      </c>
      <c r="AY922" s="240" t="s">
        <v>119</v>
      </c>
    </row>
    <row r="923" s="2" customFormat="1" ht="44.25" customHeight="1">
      <c r="A923" s="40"/>
      <c r="B923" s="41"/>
      <c r="C923" s="206" t="s">
        <v>1081</v>
      </c>
      <c r="D923" s="206" t="s">
        <v>122</v>
      </c>
      <c r="E923" s="207" t="s">
        <v>1082</v>
      </c>
      <c r="F923" s="208" t="s">
        <v>1083</v>
      </c>
      <c r="G923" s="209" t="s">
        <v>168</v>
      </c>
      <c r="H923" s="210">
        <v>52.200000000000003</v>
      </c>
      <c r="I923" s="211"/>
      <c r="J923" s="212">
        <f>ROUND(I923*H923,2)</f>
        <v>0</v>
      </c>
      <c r="K923" s="208" t="s">
        <v>209</v>
      </c>
      <c r="L923" s="46"/>
      <c r="M923" s="213" t="s">
        <v>19</v>
      </c>
      <c r="N923" s="214" t="s">
        <v>45</v>
      </c>
      <c r="O923" s="86"/>
      <c r="P923" s="215">
        <f>O923*H923</f>
        <v>0</v>
      </c>
      <c r="Q923" s="215">
        <v>0</v>
      </c>
      <c r="R923" s="215">
        <f>Q923*H923</f>
        <v>0</v>
      </c>
      <c r="S923" s="215">
        <v>0</v>
      </c>
      <c r="T923" s="216">
        <f>S923*H923</f>
        <v>0</v>
      </c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R923" s="217" t="s">
        <v>307</v>
      </c>
      <c r="AT923" s="217" t="s">
        <v>122</v>
      </c>
      <c r="AU923" s="217" t="s">
        <v>84</v>
      </c>
      <c r="AY923" s="19" t="s">
        <v>119</v>
      </c>
      <c r="BE923" s="218">
        <f>IF(N923="základní",J923,0)</f>
        <v>0</v>
      </c>
      <c r="BF923" s="218">
        <f>IF(N923="snížená",J923,0)</f>
        <v>0</v>
      </c>
      <c r="BG923" s="218">
        <f>IF(N923="zákl. přenesená",J923,0)</f>
        <v>0</v>
      </c>
      <c r="BH923" s="218">
        <f>IF(N923="sníž. přenesená",J923,0)</f>
        <v>0</v>
      </c>
      <c r="BI923" s="218">
        <f>IF(N923="nulová",J923,0)</f>
        <v>0</v>
      </c>
      <c r="BJ923" s="19" t="s">
        <v>82</v>
      </c>
      <c r="BK923" s="218">
        <f>ROUND(I923*H923,2)</f>
        <v>0</v>
      </c>
      <c r="BL923" s="19" t="s">
        <v>307</v>
      </c>
      <c r="BM923" s="217" t="s">
        <v>1084</v>
      </c>
    </row>
    <row r="924" s="2" customFormat="1">
      <c r="A924" s="40"/>
      <c r="B924" s="41"/>
      <c r="C924" s="42"/>
      <c r="D924" s="249" t="s">
        <v>211</v>
      </c>
      <c r="E924" s="42"/>
      <c r="F924" s="250" t="s">
        <v>1085</v>
      </c>
      <c r="G924" s="42"/>
      <c r="H924" s="42"/>
      <c r="I924" s="242"/>
      <c r="J924" s="42"/>
      <c r="K924" s="42"/>
      <c r="L924" s="46"/>
      <c r="M924" s="243"/>
      <c r="N924" s="244"/>
      <c r="O924" s="86"/>
      <c r="P924" s="86"/>
      <c r="Q924" s="86"/>
      <c r="R924" s="86"/>
      <c r="S924" s="86"/>
      <c r="T924" s="87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T924" s="19" t="s">
        <v>211</v>
      </c>
      <c r="AU924" s="19" t="s">
        <v>84</v>
      </c>
    </row>
    <row r="925" s="13" customFormat="1">
      <c r="A925" s="13"/>
      <c r="B925" s="219"/>
      <c r="C925" s="220"/>
      <c r="D925" s="221" t="s">
        <v>128</v>
      </c>
      <c r="E925" s="222" t="s">
        <v>19</v>
      </c>
      <c r="F925" s="223" t="s">
        <v>257</v>
      </c>
      <c r="G925" s="220"/>
      <c r="H925" s="222" t="s">
        <v>19</v>
      </c>
      <c r="I925" s="224"/>
      <c r="J925" s="220"/>
      <c r="K925" s="220"/>
      <c r="L925" s="225"/>
      <c r="M925" s="226"/>
      <c r="N925" s="227"/>
      <c r="O925" s="227"/>
      <c r="P925" s="227"/>
      <c r="Q925" s="227"/>
      <c r="R925" s="227"/>
      <c r="S925" s="227"/>
      <c r="T925" s="228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29" t="s">
        <v>128</v>
      </c>
      <c r="AU925" s="229" t="s">
        <v>84</v>
      </c>
      <c r="AV925" s="13" t="s">
        <v>82</v>
      </c>
      <c r="AW925" s="13" t="s">
        <v>35</v>
      </c>
      <c r="AX925" s="13" t="s">
        <v>74</v>
      </c>
      <c r="AY925" s="229" t="s">
        <v>119</v>
      </c>
    </row>
    <row r="926" s="14" customFormat="1">
      <c r="A926" s="14"/>
      <c r="B926" s="230"/>
      <c r="C926" s="231"/>
      <c r="D926" s="221" t="s">
        <v>128</v>
      </c>
      <c r="E926" s="232" t="s">
        <v>19</v>
      </c>
      <c r="F926" s="233" t="s">
        <v>1086</v>
      </c>
      <c r="G926" s="231"/>
      <c r="H926" s="234">
        <v>9.5999999999999996</v>
      </c>
      <c r="I926" s="235"/>
      <c r="J926" s="231"/>
      <c r="K926" s="231"/>
      <c r="L926" s="236"/>
      <c r="M926" s="237"/>
      <c r="N926" s="238"/>
      <c r="O926" s="238"/>
      <c r="P926" s="238"/>
      <c r="Q926" s="238"/>
      <c r="R926" s="238"/>
      <c r="S926" s="238"/>
      <c r="T926" s="239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40" t="s">
        <v>128</v>
      </c>
      <c r="AU926" s="240" t="s">
        <v>84</v>
      </c>
      <c r="AV926" s="14" t="s">
        <v>84</v>
      </c>
      <c r="AW926" s="14" t="s">
        <v>35</v>
      </c>
      <c r="AX926" s="14" t="s">
        <v>74</v>
      </c>
      <c r="AY926" s="240" t="s">
        <v>119</v>
      </c>
    </row>
    <row r="927" s="14" customFormat="1">
      <c r="A927" s="14"/>
      <c r="B927" s="230"/>
      <c r="C927" s="231"/>
      <c r="D927" s="221" t="s">
        <v>128</v>
      </c>
      <c r="E927" s="232" t="s">
        <v>19</v>
      </c>
      <c r="F927" s="233" t="s">
        <v>1087</v>
      </c>
      <c r="G927" s="231"/>
      <c r="H927" s="234">
        <v>6.2999999999999998</v>
      </c>
      <c r="I927" s="235"/>
      <c r="J927" s="231"/>
      <c r="K927" s="231"/>
      <c r="L927" s="236"/>
      <c r="M927" s="237"/>
      <c r="N927" s="238"/>
      <c r="O927" s="238"/>
      <c r="P927" s="238"/>
      <c r="Q927" s="238"/>
      <c r="R927" s="238"/>
      <c r="S927" s="238"/>
      <c r="T927" s="239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40" t="s">
        <v>128</v>
      </c>
      <c r="AU927" s="240" t="s">
        <v>84</v>
      </c>
      <c r="AV927" s="14" t="s">
        <v>84</v>
      </c>
      <c r="AW927" s="14" t="s">
        <v>35</v>
      </c>
      <c r="AX927" s="14" t="s">
        <v>74</v>
      </c>
      <c r="AY927" s="240" t="s">
        <v>119</v>
      </c>
    </row>
    <row r="928" s="14" customFormat="1">
      <c r="A928" s="14"/>
      <c r="B928" s="230"/>
      <c r="C928" s="231"/>
      <c r="D928" s="221" t="s">
        <v>128</v>
      </c>
      <c r="E928" s="232" t="s">
        <v>19</v>
      </c>
      <c r="F928" s="233" t="s">
        <v>1088</v>
      </c>
      <c r="G928" s="231"/>
      <c r="H928" s="234">
        <v>7</v>
      </c>
      <c r="I928" s="235"/>
      <c r="J928" s="231"/>
      <c r="K928" s="231"/>
      <c r="L928" s="236"/>
      <c r="M928" s="237"/>
      <c r="N928" s="238"/>
      <c r="O928" s="238"/>
      <c r="P928" s="238"/>
      <c r="Q928" s="238"/>
      <c r="R928" s="238"/>
      <c r="S928" s="238"/>
      <c r="T928" s="239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40" t="s">
        <v>128</v>
      </c>
      <c r="AU928" s="240" t="s">
        <v>84</v>
      </c>
      <c r="AV928" s="14" t="s">
        <v>84</v>
      </c>
      <c r="AW928" s="14" t="s">
        <v>35</v>
      </c>
      <c r="AX928" s="14" t="s">
        <v>74</v>
      </c>
      <c r="AY928" s="240" t="s">
        <v>119</v>
      </c>
    </row>
    <row r="929" s="14" customFormat="1">
      <c r="A929" s="14"/>
      <c r="B929" s="230"/>
      <c r="C929" s="231"/>
      <c r="D929" s="221" t="s">
        <v>128</v>
      </c>
      <c r="E929" s="232" t="s">
        <v>19</v>
      </c>
      <c r="F929" s="233" t="s">
        <v>1089</v>
      </c>
      <c r="G929" s="231"/>
      <c r="H929" s="234">
        <v>6.4000000000000004</v>
      </c>
      <c r="I929" s="235"/>
      <c r="J929" s="231"/>
      <c r="K929" s="231"/>
      <c r="L929" s="236"/>
      <c r="M929" s="237"/>
      <c r="N929" s="238"/>
      <c r="O929" s="238"/>
      <c r="P929" s="238"/>
      <c r="Q929" s="238"/>
      <c r="R929" s="238"/>
      <c r="S929" s="238"/>
      <c r="T929" s="239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40" t="s">
        <v>128</v>
      </c>
      <c r="AU929" s="240" t="s">
        <v>84</v>
      </c>
      <c r="AV929" s="14" t="s">
        <v>84</v>
      </c>
      <c r="AW929" s="14" t="s">
        <v>35</v>
      </c>
      <c r="AX929" s="14" t="s">
        <v>74</v>
      </c>
      <c r="AY929" s="240" t="s">
        <v>119</v>
      </c>
    </row>
    <row r="930" s="14" customFormat="1">
      <c r="A930" s="14"/>
      <c r="B930" s="230"/>
      <c r="C930" s="231"/>
      <c r="D930" s="221" t="s">
        <v>128</v>
      </c>
      <c r="E930" s="232" t="s">
        <v>19</v>
      </c>
      <c r="F930" s="233" t="s">
        <v>1090</v>
      </c>
      <c r="G930" s="231"/>
      <c r="H930" s="234">
        <v>5.25</v>
      </c>
      <c r="I930" s="235"/>
      <c r="J930" s="231"/>
      <c r="K930" s="231"/>
      <c r="L930" s="236"/>
      <c r="M930" s="237"/>
      <c r="N930" s="238"/>
      <c r="O930" s="238"/>
      <c r="P930" s="238"/>
      <c r="Q930" s="238"/>
      <c r="R930" s="238"/>
      <c r="S930" s="238"/>
      <c r="T930" s="239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40" t="s">
        <v>128</v>
      </c>
      <c r="AU930" s="240" t="s">
        <v>84</v>
      </c>
      <c r="AV930" s="14" t="s">
        <v>84</v>
      </c>
      <c r="AW930" s="14" t="s">
        <v>35</v>
      </c>
      <c r="AX930" s="14" t="s">
        <v>74</v>
      </c>
      <c r="AY930" s="240" t="s">
        <v>119</v>
      </c>
    </row>
    <row r="931" s="14" customFormat="1">
      <c r="A931" s="14"/>
      <c r="B931" s="230"/>
      <c r="C931" s="231"/>
      <c r="D931" s="221" t="s">
        <v>128</v>
      </c>
      <c r="E931" s="232" t="s">
        <v>19</v>
      </c>
      <c r="F931" s="233" t="s">
        <v>1091</v>
      </c>
      <c r="G931" s="231"/>
      <c r="H931" s="234">
        <v>5.6500000000000004</v>
      </c>
      <c r="I931" s="235"/>
      <c r="J931" s="231"/>
      <c r="K931" s="231"/>
      <c r="L931" s="236"/>
      <c r="M931" s="237"/>
      <c r="N931" s="238"/>
      <c r="O931" s="238"/>
      <c r="P931" s="238"/>
      <c r="Q931" s="238"/>
      <c r="R931" s="238"/>
      <c r="S931" s="238"/>
      <c r="T931" s="239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40" t="s">
        <v>128</v>
      </c>
      <c r="AU931" s="240" t="s">
        <v>84</v>
      </c>
      <c r="AV931" s="14" t="s">
        <v>84</v>
      </c>
      <c r="AW931" s="14" t="s">
        <v>35</v>
      </c>
      <c r="AX931" s="14" t="s">
        <v>74</v>
      </c>
      <c r="AY931" s="240" t="s">
        <v>119</v>
      </c>
    </row>
    <row r="932" s="14" customFormat="1">
      <c r="A932" s="14"/>
      <c r="B932" s="230"/>
      <c r="C932" s="231"/>
      <c r="D932" s="221" t="s">
        <v>128</v>
      </c>
      <c r="E932" s="232" t="s">
        <v>19</v>
      </c>
      <c r="F932" s="233" t="s">
        <v>1092</v>
      </c>
      <c r="G932" s="231"/>
      <c r="H932" s="234">
        <v>7</v>
      </c>
      <c r="I932" s="235"/>
      <c r="J932" s="231"/>
      <c r="K932" s="231"/>
      <c r="L932" s="236"/>
      <c r="M932" s="237"/>
      <c r="N932" s="238"/>
      <c r="O932" s="238"/>
      <c r="P932" s="238"/>
      <c r="Q932" s="238"/>
      <c r="R932" s="238"/>
      <c r="S932" s="238"/>
      <c r="T932" s="239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40" t="s">
        <v>128</v>
      </c>
      <c r="AU932" s="240" t="s">
        <v>84</v>
      </c>
      <c r="AV932" s="14" t="s">
        <v>84</v>
      </c>
      <c r="AW932" s="14" t="s">
        <v>35</v>
      </c>
      <c r="AX932" s="14" t="s">
        <v>74</v>
      </c>
      <c r="AY932" s="240" t="s">
        <v>119</v>
      </c>
    </row>
    <row r="933" s="14" customFormat="1">
      <c r="A933" s="14"/>
      <c r="B933" s="230"/>
      <c r="C933" s="231"/>
      <c r="D933" s="221" t="s">
        <v>128</v>
      </c>
      <c r="E933" s="232" t="s">
        <v>19</v>
      </c>
      <c r="F933" s="233" t="s">
        <v>1093</v>
      </c>
      <c r="G933" s="231"/>
      <c r="H933" s="234">
        <v>5</v>
      </c>
      <c r="I933" s="235"/>
      <c r="J933" s="231"/>
      <c r="K933" s="231"/>
      <c r="L933" s="236"/>
      <c r="M933" s="237"/>
      <c r="N933" s="238"/>
      <c r="O933" s="238"/>
      <c r="P933" s="238"/>
      <c r="Q933" s="238"/>
      <c r="R933" s="238"/>
      <c r="S933" s="238"/>
      <c r="T933" s="239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40" t="s">
        <v>128</v>
      </c>
      <c r="AU933" s="240" t="s">
        <v>84</v>
      </c>
      <c r="AV933" s="14" t="s">
        <v>84</v>
      </c>
      <c r="AW933" s="14" t="s">
        <v>35</v>
      </c>
      <c r="AX933" s="14" t="s">
        <v>74</v>
      </c>
      <c r="AY933" s="240" t="s">
        <v>119</v>
      </c>
    </row>
    <row r="934" s="15" customFormat="1">
      <c r="A934" s="15"/>
      <c r="B934" s="251"/>
      <c r="C934" s="252"/>
      <c r="D934" s="221" t="s">
        <v>128</v>
      </c>
      <c r="E934" s="253" t="s">
        <v>19</v>
      </c>
      <c r="F934" s="254" t="s">
        <v>220</v>
      </c>
      <c r="G934" s="252"/>
      <c r="H934" s="255">
        <v>52.200000000000003</v>
      </c>
      <c r="I934" s="256"/>
      <c r="J934" s="252"/>
      <c r="K934" s="252"/>
      <c r="L934" s="257"/>
      <c r="M934" s="258"/>
      <c r="N934" s="259"/>
      <c r="O934" s="259"/>
      <c r="P934" s="259"/>
      <c r="Q934" s="259"/>
      <c r="R934" s="259"/>
      <c r="S934" s="259"/>
      <c r="T934" s="260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61" t="s">
        <v>128</v>
      </c>
      <c r="AU934" s="261" t="s">
        <v>84</v>
      </c>
      <c r="AV934" s="15" t="s">
        <v>150</v>
      </c>
      <c r="AW934" s="15" t="s">
        <v>35</v>
      </c>
      <c r="AX934" s="15" t="s">
        <v>82</v>
      </c>
      <c r="AY934" s="261" t="s">
        <v>119</v>
      </c>
    </row>
    <row r="935" s="2" customFormat="1" ht="49.05" customHeight="1">
      <c r="A935" s="40"/>
      <c r="B935" s="41"/>
      <c r="C935" s="206" t="s">
        <v>1094</v>
      </c>
      <c r="D935" s="206" t="s">
        <v>122</v>
      </c>
      <c r="E935" s="207" t="s">
        <v>1095</v>
      </c>
      <c r="F935" s="208" t="s">
        <v>1096</v>
      </c>
      <c r="G935" s="209" t="s">
        <v>176</v>
      </c>
      <c r="H935" s="210">
        <v>58.200000000000003</v>
      </c>
      <c r="I935" s="211"/>
      <c r="J935" s="212">
        <f>ROUND(I935*H935,2)</f>
        <v>0</v>
      </c>
      <c r="K935" s="208" t="s">
        <v>209</v>
      </c>
      <c r="L935" s="46"/>
      <c r="M935" s="213" t="s">
        <v>19</v>
      </c>
      <c r="N935" s="214" t="s">
        <v>45</v>
      </c>
      <c r="O935" s="86"/>
      <c r="P935" s="215">
        <f>O935*H935</f>
        <v>0</v>
      </c>
      <c r="Q935" s="215">
        <v>3.0000000000000001E-05</v>
      </c>
      <c r="R935" s="215">
        <f>Q935*H935</f>
        <v>0.0017460000000000002</v>
      </c>
      <c r="S935" s="215">
        <v>0</v>
      </c>
      <c r="T935" s="216">
        <f>S935*H935</f>
        <v>0</v>
      </c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R935" s="217" t="s">
        <v>307</v>
      </c>
      <c r="AT935" s="217" t="s">
        <v>122</v>
      </c>
      <c r="AU935" s="217" t="s">
        <v>84</v>
      </c>
      <c r="AY935" s="19" t="s">
        <v>119</v>
      </c>
      <c r="BE935" s="218">
        <f>IF(N935="základní",J935,0)</f>
        <v>0</v>
      </c>
      <c r="BF935" s="218">
        <f>IF(N935="snížená",J935,0)</f>
        <v>0</v>
      </c>
      <c r="BG935" s="218">
        <f>IF(N935="zákl. přenesená",J935,0)</f>
        <v>0</v>
      </c>
      <c r="BH935" s="218">
        <f>IF(N935="sníž. přenesená",J935,0)</f>
        <v>0</v>
      </c>
      <c r="BI935" s="218">
        <f>IF(N935="nulová",J935,0)</f>
        <v>0</v>
      </c>
      <c r="BJ935" s="19" t="s">
        <v>82</v>
      </c>
      <c r="BK935" s="218">
        <f>ROUND(I935*H935,2)</f>
        <v>0</v>
      </c>
      <c r="BL935" s="19" t="s">
        <v>307</v>
      </c>
      <c r="BM935" s="217" t="s">
        <v>1097</v>
      </c>
    </row>
    <row r="936" s="2" customFormat="1">
      <c r="A936" s="40"/>
      <c r="B936" s="41"/>
      <c r="C936" s="42"/>
      <c r="D936" s="249" t="s">
        <v>211</v>
      </c>
      <c r="E936" s="42"/>
      <c r="F936" s="250" t="s">
        <v>1098</v>
      </c>
      <c r="G936" s="42"/>
      <c r="H936" s="42"/>
      <c r="I936" s="242"/>
      <c r="J936" s="42"/>
      <c r="K936" s="42"/>
      <c r="L936" s="46"/>
      <c r="M936" s="243"/>
      <c r="N936" s="244"/>
      <c r="O936" s="86"/>
      <c r="P936" s="86"/>
      <c r="Q936" s="86"/>
      <c r="R936" s="86"/>
      <c r="S936" s="86"/>
      <c r="T936" s="87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T936" s="19" t="s">
        <v>211</v>
      </c>
      <c r="AU936" s="19" t="s">
        <v>84</v>
      </c>
    </row>
    <row r="937" s="13" customFormat="1">
      <c r="A937" s="13"/>
      <c r="B937" s="219"/>
      <c r="C937" s="220"/>
      <c r="D937" s="221" t="s">
        <v>128</v>
      </c>
      <c r="E937" s="222" t="s">
        <v>19</v>
      </c>
      <c r="F937" s="223" t="s">
        <v>257</v>
      </c>
      <c r="G937" s="220"/>
      <c r="H937" s="222" t="s">
        <v>19</v>
      </c>
      <c r="I937" s="224"/>
      <c r="J937" s="220"/>
      <c r="K937" s="220"/>
      <c r="L937" s="225"/>
      <c r="M937" s="226"/>
      <c r="N937" s="227"/>
      <c r="O937" s="227"/>
      <c r="P937" s="227"/>
      <c r="Q937" s="227"/>
      <c r="R937" s="227"/>
      <c r="S937" s="227"/>
      <c r="T937" s="228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29" t="s">
        <v>128</v>
      </c>
      <c r="AU937" s="229" t="s">
        <v>84</v>
      </c>
      <c r="AV937" s="13" t="s">
        <v>82</v>
      </c>
      <c r="AW937" s="13" t="s">
        <v>35</v>
      </c>
      <c r="AX937" s="13" t="s">
        <v>74</v>
      </c>
      <c r="AY937" s="229" t="s">
        <v>119</v>
      </c>
    </row>
    <row r="938" s="14" customFormat="1">
      <c r="A938" s="14"/>
      <c r="B938" s="230"/>
      <c r="C938" s="231"/>
      <c r="D938" s="221" t="s">
        <v>128</v>
      </c>
      <c r="E938" s="232" t="s">
        <v>19</v>
      </c>
      <c r="F938" s="233" t="s">
        <v>1080</v>
      </c>
      <c r="G938" s="231"/>
      <c r="H938" s="234">
        <v>58.200000000000003</v>
      </c>
      <c r="I938" s="235"/>
      <c r="J938" s="231"/>
      <c r="K938" s="231"/>
      <c r="L938" s="236"/>
      <c r="M938" s="237"/>
      <c r="N938" s="238"/>
      <c r="O938" s="238"/>
      <c r="P938" s="238"/>
      <c r="Q938" s="238"/>
      <c r="R938" s="238"/>
      <c r="S938" s="238"/>
      <c r="T938" s="239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40" t="s">
        <v>128</v>
      </c>
      <c r="AU938" s="240" t="s">
        <v>84</v>
      </c>
      <c r="AV938" s="14" t="s">
        <v>84</v>
      </c>
      <c r="AW938" s="14" t="s">
        <v>35</v>
      </c>
      <c r="AX938" s="14" t="s">
        <v>82</v>
      </c>
      <c r="AY938" s="240" t="s">
        <v>119</v>
      </c>
    </row>
    <row r="939" s="2" customFormat="1" ht="37.8" customHeight="1">
      <c r="A939" s="40"/>
      <c r="B939" s="41"/>
      <c r="C939" s="206" t="s">
        <v>1099</v>
      </c>
      <c r="D939" s="206" t="s">
        <v>122</v>
      </c>
      <c r="E939" s="207" t="s">
        <v>1100</v>
      </c>
      <c r="F939" s="208" t="s">
        <v>1101</v>
      </c>
      <c r="G939" s="209" t="s">
        <v>176</v>
      </c>
      <c r="H939" s="210">
        <v>203.5</v>
      </c>
      <c r="I939" s="211"/>
      <c r="J939" s="212">
        <f>ROUND(I939*H939,2)</f>
        <v>0</v>
      </c>
      <c r="K939" s="208" t="s">
        <v>209</v>
      </c>
      <c r="L939" s="46"/>
      <c r="M939" s="213" t="s">
        <v>19</v>
      </c>
      <c r="N939" s="214" t="s">
        <v>45</v>
      </c>
      <c r="O939" s="86"/>
      <c r="P939" s="215">
        <f>O939*H939</f>
        <v>0</v>
      </c>
      <c r="Q939" s="215">
        <v>0.00029</v>
      </c>
      <c r="R939" s="215">
        <f>Q939*H939</f>
        <v>0.059014999999999998</v>
      </c>
      <c r="S939" s="215">
        <v>0</v>
      </c>
      <c r="T939" s="216">
        <f>S939*H939</f>
        <v>0</v>
      </c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R939" s="217" t="s">
        <v>307</v>
      </c>
      <c r="AT939" s="217" t="s">
        <v>122</v>
      </c>
      <c r="AU939" s="217" t="s">
        <v>84</v>
      </c>
      <c r="AY939" s="19" t="s">
        <v>119</v>
      </c>
      <c r="BE939" s="218">
        <f>IF(N939="základní",J939,0)</f>
        <v>0</v>
      </c>
      <c r="BF939" s="218">
        <f>IF(N939="snížená",J939,0)</f>
        <v>0</v>
      </c>
      <c r="BG939" s="218">
        <f>IF(N939="zákl. přenesená",J939,0)</f>
        <v>0</v>
      </c>
      <c r="BH939" s="218">
        <f>IF(N939="sníž. přenesená",J939,0)</f>
        <v>0</v>
      </c>
      <c r="BI939" s="218">
        <f>IF(N939="nulová",J939,0)</f>
        <v>0</v>
      </c>
      <c r="BJ939" s="19" t="s">
        <v>82</v>
      </c>
      <c r="BK939" s="218">
        <f>ROUND(I939*H939,2)</f>
        <v>0</v>
      </c>
      <c r="BL939" s="19" t="s">
        <v>307</v>
      </c>
      <c r="BM939" s="217" t="s">
        <v>1102</v>
      </c>
    </row>
    <row r="940" s="2" customFormat="1">
      <c r="A940" s="40"/>
      <c r="B940" s="41"/>
      <c r="C940" s="42"/>
      <c r="D940" s="249" t="s">
        <v>211</v>
      </c>
      <c r="E940" s="42"/>
      <c r="F940" s="250" t="s">
        <v>1103</v>
      </c>
      <c r="G940" s="42"/>
      <c r="H940" s="42"/>
      <c r="I940" s="242"/>
      <c r="J940" s="42"/>
      <c r="K940" s="42"/>
      <c r="L940" s="46"/>
      <c r="M940" s="243"/>
      <c r="N940" s="244"/>
      <c r="O940" s="86"/>
      <c r="P940" s="86"/>
      <c r="Q940" s="86"/>
      <c r="R940" s="86"/>
      <c r="S940" s="86"/>
      <c r="T940" s="87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T940" s="19" t="s">
        <v>211</v>
      </c>
      <c r="AU940" s="19" t="s">
        <v>84</v>
      </c>
    </row>
    <row r="941" s="13" customFormat="1">
      <c r="A941" s="13"/>
      <c r="B941" s="219"/>
      <c r="C941" s="220"/>
      <c r="D941" s="221" t="s">
        <v>128</v>
      </c>
      <c r="E941" s="222" t="s">
        <v>19</v>
      </c>
      <c r="F941" s="223" t="s">
        <v>257</v>
      </c>
      <c r="G941" s="220"/>
      <c r="H941" s="222" t="s">
        <v>19</v>
      </c>
      <c r="I941" s="224"/>
      <c r="J941" s="220"/>
      <c r="K941" s="220"/>
      <c r="L941" s="225"/>
      <c r="M941" s="226"/>
      <c r="N941" s="227"/>
      <c r="O941" s="227"/>
      <c r="P941" s="227"/>
      <c r="Q941" s="227"/>
      <c r="R941" s="227"/>
      <c r="S941" s="227"/>
      <c r="T941" s="228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29" t="s">
        <v>128</v>
      </c>
      <c r="AU941" s="229" t="s">
        <v>84</v>
      </c>
      <c r="AV941" s="13" t="s">
        <v>82</v>
      </c>
      <c r="AW941" s="13" t="s">
        <v>35</v>
      </c>
      <c r="AX941" s="13" t="s">
        <v>74</v>
      </c>
      <c r="AY941" s="229" t="s">
        <v>119</v>
      </c>
    </row>
    <row r="942" s="13" customFormat="1">
      <c r="A942" s="13"/>
      <c r="B942" s="219"/>
      <c r="C942" s="220"/>
      <c r="D942" s="221" t="s">
        <v>128</v>
      </c>
      <c r="E942" s="222" t="s">
        <v>19</v>
      </c>
      <c r="F942" s="223" t="s">
        <v>1104</v>
      </c>
      <c r="G942" s="220"/>
      <c r="H942" s="222" t="s">
        <v>19</v>
      </c>
      <c r="I942" s="224"/>
      <c r="J942" s="220"/>
      <c r="K942" s="220"/>
      <c r="L942" s="225"/>
      <c r="M942" s="226"/>
      <c r="N942" s="227"/>
      <c r="O942" s="227"/>
      <c r="P942" s="227"/>
      <c r="Q942" s="227"/>
      <c r="R942" s="227"/>
      <c r="S942" s="227"/>
      <c r="T942" s="228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29" t="s">
        <v>128</v>
      </c>
      <c r="AU942" s="229" t="s">
        <v>84</v>
      </c>
      <c r="AV942" s="13" t="s">
        <v>82</v>
      </c>
      <c r="AW942" s="13" t="s">
        <v>35</v>
      </c>
      <c r="AX942" s="13" t="s">
        <v>74</v>
      </c>
      <c r="AY942" s="229" t="s">
        <v>119</v>
      </c>
    </row>
    <row r="943" s="14" customFormat="1">
      <c r="A943" s="14"/>
      <c r="B943" s="230"/>
      <c r="C943" s="231"/>
      <c r="D943" s="221" t="s">
        <v>128</v>
      </c>
      <c r="E943" s="232" t="s">
        <v>19</v>
      </c>
      <c r="F943" s="233" t="s">
        <v>1105</v>
      </c>
      <c r="G943" s="231"/>
      <c r="H943" s="234">
        <v>15</v>
      </c>
      <c r="I943" s="235"/>
      <c r="J943" s="231"/>
      <c r="K943" s="231"/>
      <c r="L943" s="236"/>
      <c r="M943" s="237"/>
      <c r="N943" s="238"/>
      <c r="O943" s="238"/>
      <c r="P943" s="238"/>
      <c r="Q943" s="238"/>
      <c r="R943" s="238"/>
      <c r="S943" s="238"/>
      <c r="T943" s="239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40" t="s">
        <v>128</v>
      </c>
      <c r="AU943" s="240" t="s">
        <v>84</v>
      </c>
      <c r="AV943" s="14" t="s">
        <v>84</v>
      </c>
      <c r="AW943" s="14" t="s">
        <v>35</v>
      </c>
      <c r="AX943" s="14" t="s">
        <v>74</v>
      </c>
      <c r="AY943" s="240" t="s">
        <v>119</v>
      </c>
    </row>
    <row r="944" s="14" customFormat="1">
      <c r="A944" s="14"/>
      <c r="B944" s="230"/>
      <c r="C944" s="231"/>
      <c r="D944" s="221" t="s">
        <v>128</v>
      </c>
      <c r="E944" s="232" t="s">
        <v>19</v>
      </c>
      <c r="F944" s="233" t="s">
        <v>1106</v>
      </c>
      <c r="G944" s="231"/>
      <c r="H944" s="234">
        <v>50</v>
      </c>
      <c r="I944" s="235"/>
      <c r="J944" s="231"/>
      <c r="K944" s="231"/>
      <c r="L944" s="236"/>
      <c r="M944" s="237"/>
      <c r="N944" s="238"/>
      <c r="O944" s="238"/>
      <c r="P944" s="238"/>
      <c r="Q944" s="238"/>
      <c r="R944" s="238"/>
      <c r="S944" s="238"/>
      <c r="T944" s="239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40" t="s">
        <v>128</v>
      </c>
      <c r="AU944" s="240" t="s">
        <v>84</v>
      </c>
      <c r="AV944" s="14" t="s">
        <v>84</v>
      </c>
      <c r="AW944" s="14" t="s">
        <v>35</v>
      </c>
      <c r="AX944" s="14" t="s">
        <v>74</v>
      </c>
      <c r="AY944" s="240" t="s">
        <v>119</v>
      </c>
    </row>
    <row r="945" s="14" customFormat="1">
      <c r="A945" s="14"/>
      <c r="B945" s="230"/>
      <c r="C945" s="231"/>
      <c r="D945" s="221" t="s">
        <v>128</v>
      </c>
      <c r="E945" s="232" t="s">
        <v>19</v>
      </c>
      <c r="F945" s="233" t="s">
        <v>1107</v>
      </c>
      <c r="G945" s="231"/>
      <c r="H945" s="234">
        <v>20.5</v>
      </c>
      <c r="I945" s="235"/>
      <c r="J945" s="231"/>
      <c r="K945" s="231"/>
      <c r="L945" s="236"/>
      <c r="M945" s="237"/>
      <c r="N945" s="238"/>
      <c r="O945" s="238"/>
      <c r="P945" s="238"/>
      <c r="Q945" s="238"/>
      <c r="R945" s="238"/>
      <c r="S945" s="238"/>
      <c r="T945" s="239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40" t="s">
        <v>128</v>
      </c>
      <c r="AU945" s="240" t="s">
        <v>84</v>
      </c>
      <c r="AV945" s="14" t="s">
        <v>84</v>
      </c>
      <c r="AW945" s="14" t="s">
        <v>35</v>
      </c>
      <c r="AX945" s="14" t="s">
        <v>74</v>
      </c>
      <c r="AY945" s="240" t="s">
        <v>119</v>
      </c>
    </row>
    <row r="946" s="16" customFormat="1">
      <c r="A946" s="16"/>
      <c r="B946" s="262"/>
      <c r="C946" s="263"/>
      <c r="D946" s="221" t="s">
        <v>128</v>
      </c>
      <c r="E946" s="264" t="s">
        <v>183</v>
      </c>
      <c r="F946" s="265" t="s">
        <v>245</v>
      </c>
      <c r="G946" s="263"/>
      <c r="H946" s="266">
        <v>85.5</v>
      </c>
      <c r="I946" s="267"/>
      <c r="J946" s="263"/>
      <c r="K946" s="263"/>
      <c r="L946" s="268"/>
      <c r="M946" s="269"/>
      <c r="N946" s="270"/>
      <c r="O946" s="270"/>
      <c r="P946" s="270"/>
      <c r="Q946" s="270"/>
      <c r="R946" s="270"/>
      <c r="S946" s="270"/>
      <c r="T946" s="271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T946" s="272" t="s">
        <v>128</v>
      </c>
      <c r="AU946" s="272" t="s">
        <v>84</v>
      </c>
      <c r="AV946" s="16" t="s">
        <v>141</v>
      </c>
      <c r="AW946" s="16" t="s">
        <v>35</v>
      </c>
      <c r="AX946" s="16" t="s">
        <v>74</v>
      </c>
      <c r="AY946" s="272" t="s">
        <v>119</v>
      </c>
    </row>
    <row r="947" s="13" customFormat="1">
      <c r="A947" s="13"/>
      <c r="B947" s="219"/>
      <c r="C947" s="220"/>
      <c r="D947" s="221" t="s">
        <v>128</v>
      </c>
      <c r="E947" s="222" t="s">
        <v>19</v>
      </c>
      <c r="F947" s="223" t="s">
        <v>907</v>
      </c>
      <c r="G947" s="220"/>
      <c r="H947" s="222" t="s">
        <v>19</v>
      </c>
      <c r="I947" s="224"/>
      <c r="J947" s="220"/>
      <c r="K947" s="220"/>
      <c r="L947" s="225"/>
      <c r="M947" s="226"/>
      <c r="N947" s="227"/>
      <c r="O947" s="227"/>
      <c r="P947" s="227"/>
      <c r="Q947" s="227"/>
      <c r="R947" s="227"/>
      <c r="S947" s="227"/>
      <c r="T947" s="228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29" t="s">
        <v>128</v>
      </c>
      <c r="AU947" s="229" t="s">
        <v>84</v>
      </c>
      <c r="AV947" s="13" t="s">
        <v>82</v>
      </c>
      <c r="AW947" s="13" t="s">
        <v>35</v>
      </c>
      <c r="AX947" s="13" t="s">
        <v>74</v>
      </c>
      <c r="AY947" s="229" t="s">
        <v>119</v>
      </c>
    </row>
    <row r="948" s="14" customFormat="1">
      <c r="A948" s="14"/>
      <c r="B948" s="230"/>
      <c r="C948" s="231"/>
      <c r="D948" s="221" t="s">
        <v>128</v>
      </c>
      <c r="E948" s="232" t="s">
        <v>19</v>
      </c>
      <c r="F948" s="233" t="s">
        <v>1013</v>
      </c>
      <c r="G948" s="231"/>
      <c r="H948" s="234">
        <v>27.562999999999999</v>
      </c>
      <c r="I948" s="235"/>
      <c r="J948" s="231"/>
      <c r="K948" s="231"/>
      <c r="L948" s="236"/>
      <c r="M948" s="237"/>
      <c r="N948" s="238"/>
      <c r="O948" s="238"/>
      <c r="P948" s="238"/>
      <c r="Q948" s="238"/>
      <c r="R948" s="238"/>
      <c r="S948" s="238"/>
      <c r="T948" s="239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40" t="s">
        <v>128</v>
      </c>
      <c r="AU948" s="240" t="s">
        <v>84</v>
      </c>
      <c r="AV948" s="14" t="s">
        <v>84</v>
      </c>
      <c r="AW948" s="14" t="s">
        <v>35</v>
      </c>
      <c r="AX948" s="14" t="s">
        <v>74</v>
      </c>
      <c r="AY948" s="240" t="s">
        <v>119</v>
      </c>
    </row>
    <row r="949" s="14" customFormat="1">
      <c r="A949" s="14"/>
      <c r="B949" s="230"/>
      <c r="C949" s="231"/>
      <c r="D949" s="221" t="s">
        <v>128</v>
      </c>
      <c r="E949" s="232" t="s">
        <v>19</v>
      </c>
      <c r="F949" s="233" t="s">
        <v>1014</v>
      </c>
      <c r="G949" s="231"/>
      <c r="H949" s="234">
        <v>-1.3999999999999999</v>
      </c>
      <c r="I949" s="235"/>
      <c r="J949" s="231"/>
      <c r="K949" s="231"/>
      <c r="L949" s="236"/>
      <c r="M949" s="237"/>
      <c r="N949" s="238"/>
      <c r="O949" s="238"/>
      <c r="P949" s="238"/>
      <c r="Q949" s="238"/>
      <c r="R949" s="238"/>
      <c r="S949" s="238"/>
      <c r="T949" s="239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40" t="s">
        <v>128</v>
      </c>
      <c r="AU949" s="240" t="s">
        <v>84</v>
      </c>
      <c r="AV949" s="14" t="s">
        <v>84</v>
      </c>
      <c r="AW949" s="14" t="s">
        <v>35</v>
      </c>
      <c r="AX949" s="14" t="s">
        <v>74</v>
      </c>
      <c r="AY949" s="240" t="s">
        <v>119</v>
      </c>
    </row>
    <row r="950" s="14" customFormat="1">
      <c r="A950" s="14"/>
      <c r="B950" s="230"/>
      <c r="C950" s="231"/>
      <c r="D950" s="221" t="s">
        <v>128</v>
      </c>
      <c r="E950" s="232" t="s">
        <v>19</v>
      </c>
      <c r="F950" s="233" t="s">
        <v>1015</v>
      </c>
      <c r="G950" s="231"/>
      <c r="H950" s="234">
        <v>39</v>
      </c>
      <c r="I950" s="235"/>
      <c r="J950" s="231"/>
      <c r="K950" s="231"/>
      <c r="L950" s="236"/>
      <c r="M950" s="237"/>
      <c r="N950" s="238"/>
      <c r="O950" s="238"/>
      <c r="P950" s="238"/>
      <c r="Q950" s="238"/>
      <c r="R950" s="238"/>
      <c r="S950" s="238"/>
      <c r="T950" s="239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40" t="s">
        <v>128</v>
      </c>
      <c r="AU950" s="240" t="s">
        <v>84</v>
      </c>
      <c r="AV950" s="14" t="s">
        <v>84</v>
      </c>
      <c r="AW950" s="14" t="s">
        <v>35</v>
      </c>
      <c r="AX950" s="14" t="s">
        <v>74</v>
      </c>
      <c r="AY950" s="240" t="s">
        <v>119</v>
      </c>
    </row>
    <row r="951" s="14" customFormat="1">
      <c r="A951" s="14"/>
      <c r="B951" s="230"/>
      <c r="C951" s="231"/>
      <c r="D951" s="221" t="s">
        <v>128</v>
      </c>
      <c r="E951" s="232" t="s">
        <v>19</v>
      </c>
      <c r="F951" s="233" t="s">
        <v>1016</v>
      </c>
      <c r="G951" s="231"/>
      <c r="H951" s="234">
        <v>-5.4080000000000004</v>
      </c>
      <c r="I951" s="235"/>
      <c r="J951" s="231"/>
      <c r="K951" s="231"/>
      <c r="L951" s="236"/>
      <c r="M951" s="237"/>
      <c r="N951" s="238"/>
      <c r="O951" s="238"/>
      <c r="P951" s="238"/>
      <c r="Q951" s="238"/>
      <c r="R951" s="238"/>
      <c r="S951" s="238"/>
      <c r="T951" s="239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40" t="s">
        <v>128</v>
      </c>
      <c r="AU951" s="240" t="s">
        <v>84</v>
      </c>
      <c r="AV951" s="14" t="s">
        <v>84</v>
      </c>
      <c r="AW951" s="14" t="s">
        <v>35</v>
      </c>
      <c r="AX951" s="14" t="s">
        <v>74</v>
      </c>
      <c r="AY951" s="240" t="s">
        <v>119</v>
      </c>
    </row>
    <row r="952" s="14" customFormat="1">
      <c r="A952" s="14"/>
      <c r="B952" s="230"/>
      <c r="C952" s="231"/>
      <c r="D952" s="221" t="s">
        <v>128</v>
      </c>
      <c r="E952" s="232" t="s">
        <v>19</v>
      </c>
      <c r="F952" s="233" t="s">
        <v>214</v>
      </c>
      <c r="G952" s="231"/>
      <c r="H952" s="234">
        <v>7.1399999999999997</v>
      </c>
      <c r="I952" s="235"/>
      <c r="J952" s="231"/>
      <c r="K952" s="231"/>
      <c r="L952" s="236"/>
      <c r="M952" s="237"/>
      <c r="N952" s="238"/>
      <c r="O952" s="238"/>
      <c r="P952" s="238"/>
      <c r="Q952" s="238"/>
      <c r="R952" s="238"/>
      <c r="S952" s="238"/>
      <c r="T952" s="239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40" t="s">
        <v>128</v>
      </c>
      <c r="AU952" s="240" t="s">
        <v>84</v>
      </c>
      <c r="AV952" s="14" t="s">
        <v>84</v>
      </c>
      <c r="AW952" s="14" t="s">
        <v>35</v>
      </c>
      <c r="AX952" s="14" t="s">
        <v>74</v>
      </c>
      <c r="AY952" s="240" t="s">
        <v>119</v>
      </c>
    </row>
    <row r="953" s="14" customFormat="1">
      <c r="A953" s="14"/>
      <c r="B953" s="230"/>
      <c r="C953" s="231"/>
      <c r="D953" s="221" t="s">
        <v>128</v>
      </c>
      <c r="E953" s="232" t="s">
        <v>19</v>
      </c>
      <c r="F953" s="233" t="s">
        <v>1017</v>
      </c>
      <c r="G953" s="231"/>
      <c r="H953" s="234">
        <v>41.895000000000003</v>
      </c>
      <c r="I953" s="235"/>
      <c r="J953" s="231"/>
      <c r="K953" s="231"/>
      <c r="L953" s="236"/>
      <c r="M953" s="237"/>
      <c r="N953" s="238"/>
      <c r="O953" s="238"/>
      <c r="P953" s="238"/>
      <c r="Q953" s="238"/>
      <c r="R953" s="238"/>
      <c r="S953" s="238"/>
      <c r="T953" s="239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40" t="s">
        <v>128</v>
      </c>
      <c r="AU953" s="240" t="s">
        <v>84</v>
      </c>
      <c r="AV953" s="14" t="s">
        <v>84</v>
      </c>
      <c r="AW953" s="14" t="s">
        <v>35</v>
      </c>
      <c r="AX953" s="14" t="s">
        <v>74</v>
      </c>
      <c r="AY953" s="240" t="s">
        <v>119</v>
      </c>
    </row>
    <row r="954" s="14" customFormat="1">
      <c r="A954" s="14"/>
      <c r="B954" s="230"/>
      <c r="C954" s="231"/>
      <c r="D954" s="221" t="s">
        <v>128</v>
      </c>
      <c r="E954" s="232" t="s">
        <v>19</v>
      </c>
      <c r="F954" s="233" t="s">
        <v>1108</v>
      </c>
      <c r="G954" s="231"/>
      <c r="H954" s="234">
        <v>9.1300000000000008</v>
      </c>
      <c r="I954" s="235"/>
      <c r="J954" s="231"/>
      <c r="K954" s="231"/>
      <c r="L954" s="236"/>
      <c r="M954" s="237"/>
      <c r="N954" s="238"/>
      <c r="O954" s="238"/>
      <c r="P954" s="238"/>
      <c r="Q954" s="238"/>
      <c r="R954" s="238"/>
      <c r="S954" s="238"/>
      <c r="T954" s="239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40" t="s">
        <v>128</v>
      </c>
      <c r="AU954" s="240" t="s">
        <v>84</v>
      </c>
      <c r="AV954" s="14" t="s">
        <v>84</v>
      </c>
      <c r="AW954" s="14" t="s">
        <v>35</v>
      </c>
      <c r="AX954" s="14" t="s">
        <v>74</v>
      </c>
      <c r="AY954" s="240" t="s">
        <v>119</v>
      </c>
    </row>
    <row r="955" s="14" customFormat="1">
      <c r="A955" s="14"/>
      <c r="B955" s="230"/>
      <c r="C955" s="231"/>
      <c r="D955" s="221" t="s">
        <v>128</v>
      </c>
      <c r="E955" s="232" t="s">
        <v>19</v>
      </c>
      <c r="F955" s="233" t="s">
        <v>1109</v>
      </c>
      <c r="G955" s="231"/>
      <c r="H955" s="234">
        <v>0.080000000000000002</v>
      </c>
      <c r="I955" s="235"/>
      <c r="J955" s="231"/>
      <c r="K955" s="231"/>
      <c r="L955" s="236"/>
      <c r="M955" s="237"/>
      <c r="N955" s="238"/>
      <c r="O955" s="238"/>
      <c r="P955" s="238"/>
      <c r="Q955" s="238"/>
      <c r="R955" s="238"/>
      <c r="S955" s="238"/>
      <c r="T955" s="239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40" t="s">
        <v>128</v>
      </c>
      <c r="AU955" s="240" t="s">
        <v>84</v>
      </c>
      <c r="AV955" s="14" t="s">
        <v>84</v>
      </c>
      <c r="AW955" s="14" t="s">
        <v>35</v>
      </c>
      <c r="AX955" s="14" t="s">
        <v>74</v>
      </c>
      <c r="AY955" s="240" t="s">
        <v>119</v>
      </c>
    </row>
    <row r="956" s="16" customFormat="1">
      <c r="A956" s="16"/>
      <c r="B956" s="262"/>
      <c r="C956" s="263"/>
      <c r="D956" s="221" t="s">
        <v>128</v>
      </c>
      <c r="E956" s="264" t="s">
        <v>1110</v>
      </c>
      <c r="F956" s="265" t="s">
        <v>245</v>
      </c>
      <c r="G956" s="263"/>
      <c r="H956" s="266">
        <v>118</v>
      </c>
      <c r="I956" s="267"/>
      <c r="J956" s="263"/>
      <c r="K956" s="263"/>
      <c r="L956" s="268"/>
      <c r="M956" s="269"/>
      <c r="N956" s="270"/>
      <c r="O956" s="270"/>
      <c r="P956" s="270"/>
      <c r="Q956" s="270"/>
      <c r="R956" s="270"/>
      <c r="S956" s="270"/>
      <c r="T956" s="271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T956" s="272" t="s">
        <v>128</v>
      </c>
      <c r="AU956" s="272" t="s">
        <v>84</v>
      </c>
      <c r="AV956" s="16" t="s">
        <v>141</v>
      </c>
      <c r="AW956" s="16" t="s">
        <v>35</v>
      </c>
      <c r="AX956" s="16" t="s">
        <v>74</v>
      </c>
      <c r="AY956" s="272" t="s">
        <v>119</v>
      </c>
    </row>
    <row r="957" s="15" customFormat="1">
      <c r="A957" s="15"/>
      <c r="B957" s="251"/>
      <c r="C957" s="252"/>
      <c r="D957" s="221" t="s">
        <v>128</v>
      </c>
      <c r="E957" s="253" t="s">
        <v>19</v>
      </c>
      <c r="F957" s="254" t="s">
        <v>220</v>
      </c>
      <c r="G957" s="252"/>
      <c r="H957" s="255">
        <v>203.5</v>
      </c>
      <c r="I957" s="256"/>
      <c r="J957" s="252"/>
      <c r="K957" s="252"/>
      <c r="L957" s="257"/>
      <c r="M957" s="258"/>
      <c r="N957" s="259"/>
      <c r="O957" s="259"/>
      <c r="P957" s="259"/>
      <c r="Q957" s="259"/>
      <c r="R957" s="259"/>
      <c r="S957" s="259"/>
      <c r="T957" s="260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T957" s="261" t="s">
        <v>128</v>
      </c>
      <c r="AU957" s="261" t="s">
        <v>84</v>
      </c>
      <c r="AV957" s="15" t="s">
        <v>150</v>
      </c>
      <c r="AW957" s="15" t="s">
        <v>35</v>
      </c>
      <c r="AX957" s="15" t="s">
        <v>82</v>
      </c>
      <c r="AY957" s="261" t="s">
        <v>119</v>
      </c>
    </row>
    <row r="958" s="12" customFormat="1" ht="22.8" customHeight="1">
      <c r="A958" s="12"/>
      <c r="B958" s="190"/>
      <c r="C958" s="191"/>
      <c r="D958" s="192" t="s">
        <v>73</v>
      </c>
      <c r="E958" s="204" t="s">
        <v>1111</v>
      </c>
      <c r="F958" s="204" t="s">
        <v>1112</v>
      </c>
      <c r="G958" s="191"/>
      <c r="H958" s="191"/>
      <c r="I958" s="194"/>
      <c r="J958" s="205">
        <f>BK958</f>
        <v>0</v>
      </c>
      <c r="K958" s="191"/>
      <c r="L958" s="196"/>
      <c r="M958" s="197"/>
      <c r="N958" s="198"/>
      <c r="O958" s="198"/>
      <c r="P958" s="199">
        <f>SUM(P959:P962)</f>
        <v>0</v>
      </c>
      <c r="Q958" s="198"/>
      <c r="R958" s="199">
        <f>SUM(R959:R962)</f>
        <v>0.12814</v>
      </c>
      <c r="S958" s="198"/>
      <c r="T958" s="200">
        <f>SUM(T959:T962)</f>
        <v>0</v>
      </c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R958" s="201" t="s">
        <v>84</v>
      </c>
      <c r="AT958" s="202" t="s">
        <v>73</v>
      </c>
      <c r="AU958" s="202" t="s">
        <v>82</v>
      </c>
      <c r="AY958" s="201" t="s">
        <v>119</v>
      </c>
      <c r="BK958" s="203">
        <f>SUM(BK959:BK962)</f>
        <v>0</v>
      </c>
    </row>
    <row r="959" s="2" customFormat="1" ht="37.8" customHeight="1">
      <c r="A959" s="40"/>
      <c r="B959" s="41"/>
      <c r="C959" s="206" t="s">
        <v>1113</v>
      </c>
      <c r="D959" s="206" t="s">
        <v>122</v>
      </c>
      <c r="E959" s="207" t="s">
        <v>1114</v>
      </c>
      <c r="F959" s="208" t="s">
        <v>1115</v>
      </c>
      <c r="G959" s="209" t="s">
        <v>176</v>
      </c>
      <c r="H959" s="210">
        <v>5.375</v>
      </c>
      <c r="I959" s="211"/>
      <c r="J959" s="212">
        <f>ROUND(I959*H959,2)</f>
        <v>0</v>
      </c>
      <c r="K959" s="208" t="s">
        <v>209</v>
      </c>
      <c r="L959" s="46"/>
      <c r="M959" s="213" t="s">
        <v>19</v>
      </c>
      <c r="N959" s="214" t="s">
        <v>45</v>
      </c>
      <c r="O959" s="86"/>
      <c r="P959" s="215">
        <f>O959*H959</f>
        <v>0</v>
      </c>
      <c r="Q959" s="215">
        <v>0.02384</v>
      </c>
      <c r="R959" s="215">
        <f>Q959*H959</f>
        <v>0.12814</v>
      </c>
      <c r="S959" s="215">
        <v>0</v>
      </c>
      <c r="T959" s="216">
        <f>S959*H959</f>
        <v>0</v>
      </c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R959" s="217" t="s">
        <v>307</v>
      </c>
      <c r="AT959" s="217" t="s">
        <v>122</v>
      </c>
      <c r="AU959" s="217" t="s">
        <v>84</v>
      </c>
      <c r="AY959" s="19" t="s">
        <v>119</v>
      </c>
      <c r="BE959" s="218">
        <f>IF(N959="základní",J959,0)</f>
        <v>0</v>
      </c>
      <c r="BF959" s="218">
        <f>IF(N959="snížená",J959,0)</f>
        <v>0</v>
      </c>
      <c r="BG959" s="218">
        <f>IF(N959="zákl. přenesená",J959,0)</f>
        <v>0</v>
      </c>
      <c r="BH959" s="218">
        <f>IF(N959="sníž. přenesená",J959,0)</f>
        <v>0</v>
      </c>
      <c r="BI959" s="218">
        <f>IF(N959="nulová",J959,0)</f>
        <v>0</v>
      </c>
      <c r="BJ959" s="19" t="s">
        <v>82</v>
      </c>
      <c r="BK959" s="218">
        <f>ROUND(I959*H959,2)</f>
        <v>0</v>
      </c>
      <c r="BL959" s="19" t="s">
        <v>307</v>
      </c>
      <c r="BM959" s="217" t="s">
        <v>1116</v>
      </c>
    </row>
    <row r="960" s="2" customFormat="1">
      <c r="A960" s="40"/>
      <c r="B960" s="41"/>
      <c r="C960" s="42"/>
      <c r="D960" s="249" t="s">
        <v>211</v>
      </c>
      <c r="E960" s="42"/>
      <c r="F960" s="250" t="s">
        <v>1117</v>
      </c>
      <c r="G960" s="42"/>
      <c r="H960" s="42"/>
      <c r="I960" s="242"/>
      <c r="J960" s="42"/>
      <c r="K960" s="42"/>
      <c r="L960" s="46"/>
      <c r="M960" s="243"/>
      <c r="N960" s="244"/>
      <c r="O960" s="86"/>
      <c r="P960" s="86"/>
      <c r="Q960" s="86"/>
      <c r="R960" s="86"/>
      <c r="S960" s="86"/>
      <c r="T960" s="87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T960" s="19" t="s">
        <v>211</v>
      </c>
      <c r="AU960" s="19" t="s">
        <v>84</v>
      </c>
    </row>
    <row r="961" s="13" customFormat="1">
      <c r="A961" s="13"/>
      <c r="B961" s="219"/>
      <c r="C961" s="220"/>
      <c r="D961" s="221" t="s">
        <v>128</v>
      </c>
      <c r="E961" s="222" t="s">
        <v>19</v>
      </c>
      <c r="F961" s="223" t="s">
        <v>751</v>
      </c>
      <c r="G961" s="220"/>
      <c r="H961" s="222" t="s">
        <v>19</v>
      </c>
      <c r="I961" s="224"/>
      <c r="J961" s="220"/>
      <c r="K961" s="220"/>
      <c r="L961" s="225"/>
      <c r="M961" s="226"/>
      <c r="N961" s="227"/>
      <c r="O961" s="227"/>
      <c r="P961" s="227"/>
      <c r="Q961" s="227"/>
      <c r="R961" s="227"/>
      <c r="S961" s="227"/>
      <c r="T961" s="228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29" t="s">
        <v>128</v>
      </c>
      <c r="AU961" s="229" t="s">
        <v>84</v>
      </c>
      <c r="AV961" s="13" t="s">
        <v>82</v>
      </c>
      <c r="AW961" s="13" t="s">
        <v>35</v>
      </c>
      <c r="AX961" s="13" t="s">
        <v>74</v>
      </c>
      <c r="AY961" s="229" t="s">
        <v>119</v>
      </c>
    </row>
    <row r="962" s="14" customFormat="1">
      <c r="A962" s="14"/>
      <c r="B962" s="230"/>
      <c r="C962" s="231"/>
      <c r="D962" s="221" t="s">
        <v>128</v>
      </c>
      <c r="E962" s="232" t="s">
        <v>19</v>
      </c>
      <c r="F962" s="233" t="s">
        <v>752</v>
      </c>
      <c r="G962" s="231"/>
      <c r="H962" s="234">
        <v>5.375</v>
      </c>
      <c r="I962" s="235"/>
      <c r="J962" s="231"/>
      <c r="K962" s="231"/>
      <c r="L962" s="236"/>
      <c r="M962" s="237"/>
      <c r="N962" s="238"/>
      <c r="O962" s="238"/>
      <c r="P962" s="238"/>
      <c r="Q962" s="238"/>
      <c r="R962" s="238"/>
      <c r="S962" s="238"/>
      <c r="T962" s="239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40" t="s">
        <v>128</v>
      </c>
      <c r="AU962" s="240" t="s">
        <v>84</v>
      </c>
      <c r="AV962" s="14" t="s">
        <v>84</v>
      </c>
      <c r="AW962" s="14" t="s">
        <v>35</v>
      </c>
      <c r="AX962" s="14" t="s">
        <v>82</v>
      </c>
      <c r="AY962" s="240" t="s">
        <v>119</v>
      </c>
    </row>
    <row r="963" s="12" customFormat="1" ht="25.92" customHeight="1">
      <c r="A963" s="12"/>
      <c r="B963" s="190"/>
      <c r="C963" s="191"/>
      <c r="D963" s="192" t="s">
        <v>73</v>
      </c>
      <c r="E963" s="193" t="s">
        <v>1118</v>
      </c>
      <c r="F963" s="193" t="s">
        <v>1119</v>
      </c>
      <c r="G963" s="191"/>
      <c r="H963" s="191"/>
      <c r="I963" s="194"/>
      <c r="J963" s="195">
        <f>BK963</f>
        <v>0</v>
      </c>
      <c r="K963" s="191"/>
      <c r="L963" s="196"/>
      <c r="M963" s="197"/>
      <c r="N963" s="198"/>
      <c r="O963" s="198"/>
      <c r="P963" s="199">
        <f>SUM(P964:P967)</f>
        <v>0</v>
      </c>
      <c r="Q963" s="198"/>
      <c r="R963" s="199">
        <f>SUM(R964:R967)</f>
        <v>0</v>
      </c>
      <c r="S963" s="198"/>
      <c r="T963" s="200">
        <f>SUM(T964:T967)</f>
        <v>0</v>
      </c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R963" s="201" t="s">
        <v>150</v>
      </c>
      <c r="AT963" s="202" t="s">
        <v>73</v>
      </c>
      <c r="AU963" s="202" t="s">
        <v>74</v>
      </c>
      <c r="AY963" s="201" t="s">
        <v>119</v>
      </c>
      <c r="BK963" s="203">
        <f>SUM(BK964:BK967)</f>
        <v>0</v>
      </c>
    </row>
    <row r="964" s="2" customFormat="1" ht="37.8" customHeight="1">
      <c r="A964" s="40"/>
      <c r="B964" s="41"/>
      <c r="C964" s="206" t="s">
        <v>1120</v>
      </c>
      <c r="D964" s="206" t="s">
        <v>122</v>
      </c>
      <c r="E964" s="207" t="s">
        <v>1121</v>
      </c>
      <c r="F964" s="208" t="s">
        <v>1122</v>
      </c>
      <c r="G964" s="209" t="s">
        <v>1123</v>
      </c>
      <c r="H964" s="210">
        <v>10</v>
      </c>
      <c r="I964" s="211"/>
      <c r="J964" s="212">
        <f>ROUND(I964*H964,2)</f>
        <v>0</v>
      </c>
      <c r="K964" s="208" t="s">
        <v>209</v>
      </c>
      <c r="L964" s="46"/>
      <c r="M964" s="213" t="s">
        <v>19</v>
      </c>
      <c r="N964" s="214" t="s">
        <v>45</v>
      </c>
      <c r="O964" s="86"/>
      <c r="P964" s="215">
        <f>O964*H964</f>
        <v>0</v>
      </c>
      <c r="Q964" s="215">
        <v>0</v>
      </c>
      <c r="R964" s="215">
        <f>Q964*H964</f>
        <v>0</v>
      </c>
      <c r="S964" s="215">
        <v>0</v>
      </c>
      <c r="T964" s="216">
        <f>S964*H964</f>
        <v>0</v>
      </c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R964" s="217" t="s">
        <v>1124</v>
      </c>
      <c r="AT964" s="217" t="s">
        <v>122</v>
      </c>
      <c r="AU964" s="217" t="s">
        <v>82</v>
      </c>
      <c r="AY964" s="19" t="s">
        <v>119</v>
      </c>
      <c r="BE964" s="218">
        <f>IF(N964="základní",J964,0)</f>
        <v>0</v>
      </c>
      <c r="BF964" s="218">
        <f>IF(N964="snížená",J964,0)</f>
        <v>0</v>
      </c>
      <c r="BG964" s="218">
        <f>IF(N964="zákl. přenesená",J964,0)</f>
        <v>0</v>
      </c>
      <c r="BH964" s="218">
        <f>IF(N964="sníž. přenesená",J964,0)</f>
        <v>0</v>
      </c>
      <c r="BI964" s="218">
        <f>IF(N964="nulová",J964,0)</f>
        <v>0</v>
      </c>
      <c r="BJ964" s="19" t="s">
        <v>82</v>
      </c>
      <c r="BK964" s="218">
        <f>ROUND(I964*H964,2)</f>
        <v>0</v>
      </c>
      <c r="BL964" s="19" t="s">
        <v>1124</v>
      </c>
      <c r="BM964" s="217" t="s">
        <v>1125</v>
      </c>
    </row>
    <row r="965" s="2" customFormat="1">
      <c r="A965" s="40"/>
      <c r="B965" s="41"/>
      <c r="C965" s="42"/>
      <c r="D965" s="249" t="s">
        <v>211</v>
      </c>
      <c r="E965" s="42"/>
      <c r="F965" s="250" t="s">
        <v>1126</v>
      </c>
      <c r="G965" s="42"/>
      <c r="H965" s="42"/>
      <c r="I965" s="242"/>
      <c r="J965" s="42"/>
      <c r="K965" s="42"/>
      <c r="L965" s="46"/>
      <c r="M965" s="243"/>
      <c r="N965" s="244"/>
      <c r="O965" s="86"/>
      <c r="P965" s="86"/>
      <c r="Q965" s="86"/>
      <c r="R965" s="86"/>
      <c r="S965" s="86"/>
      <c r="T965" s="87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T965" s="19" t="s">
        <v>211</v>
      </c>
      <c r="AU965" s="19" t="s">
        <v>82</v>
      </c>
    </row>
    <row r="966" s="13" customFormat="1">
      <c r="A966" s="13"/>
      <c r="B966" s="219"/>
      <c r="C966" s="220"/>
      <c r="D966" s="221" t="s">
        <v>128</v>
      </c>
      <c r="E966" s="222" t="s">
        <v>19</v>
      </c>
      <c r="F966" s="223" t="s">
        <v>1127</v>
      </c>
      <c r="G966" s="220"/>
      <c r="H966" s="222" t="s">
        <v>19</v>
      </c>
      <c r="I966" s="224"/>
      <c r="J966" s="220"/>
      <c r="K966" s="220"/>
      <c r="L966" s="225"/>
      <c r="M966" s="226"/>
      <c r="N966" s="227"/>
      <c r="O966" s="227"/>
      <c r="P966" s="227"/>
      <c r="Q966" s="227"/>
      <c r="R966" s="227"/>
      <c r="S966" s="227"/>
      <c r="T966" s="228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29" t="s">
        <v>128</v>
      </c>
      <c r="AU966" s="229" t="s">
        <v>82</v>
      </c>
      <c r="AV966" s="13" t="s">
        <v>82</v>
      </c>
      <c r="AW966" s="13" t="s">
        <v>35</v>
      </c>
      <c r="AX966" s="13" t="s">
        <v>74</v>
      </c>
      <c r="AY966" s="229" t="s">
        <v>119</v>
      </c>
    </row>
    <row r="967" s="14" customFormat="1">
      <c r="A967" s="14"/>
      <c r="B967" s="230"/>
      <c r="C967" s="231"/>
      <c r="D967" s="221" t="s">
        <v>128</v>
      </c>
      <c r="E967" s="232" t="s">
        <v>19</v>
      </c>
      <c r="F967" s="233" t="s">
        <v>1128</v>
      </c>
      <c r="G967" s="231"/>
      <c r="H967" s="234">
        <v>10</v>
      </c>
      <c r="I967" s="235"/>
      <c r="J967" s="231"/>
      <c r="K967" s="231"/>
      <c r="L967" s="236"/>
      <c r="M967" s="245"/>
      <c r="N967" s="246"/>
      <c r="O967" s="246"/>
      <c r="P967" s="246"/>
      <c r="Q967" s="246"/>
      <c r="R967" s="246"/>
      <c r="S967" s="246"/>
      <c r="T967" s="247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40" t="s">
        <v>128</v>
      </c>
      <c r="AU967" s="240" t="s">
        <v>82</v>
      </c>
      <c r="AV967" s="14" t="s">
        <v>84</v>
      </c>
      <c r="AW967" s="14" t="s">
        <v>35</v>
      </c>
      <c r="AX967" s="14" t="s">
        <v>82</v>
      </c>
      <c r="AY967" s="240" t="s">
        <v>119</v>
      </c>
    </row>
    <row r="968" s="2" customFormat="1" ht="6.96" customHeight="1">
      <c r="A968" s="40"/>
      <c r="B968" s="61"/>
      <c r="C968" s="62"/>
      <c r="D968" s="62"/>
      <c r="E968" s="62"/>
      <c r="F968" s="62"/>
      <c r="G968" s="62"/>
      <c r="H968" s="62"/>
      <c r="I968" s="62"/>
      <c r="J968" s="62"/>
      <c r="K968" s="62"/>
      <c r="L968" s="46"/>
      <c r="M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</row>
  </sheetData>
  <sheetProtection sheet="1" autoFilter="0" formatColumns="0" formatRows="0" objects="1" scenarios="1" spinCount="100000" saltValue="LRy/C6a9ogYI470oqXXkei6sUZWl8p/MRlf2cjogvOQ//pTo8J4o+zU5wsaVx4dUMfkCNupbzrAYhHtBtzMOkA==" hashValue="WhILvEzBtt4JdnDH7S7feNW+aN5YiwMM/qP60/W1KT8GM7QRRT0osEVRNgWuAUh52uR91Ie2OTVG8dHp5PK3NQ==" algorithmName="SHA-512" password="CC35"/>
  <autoFilter ref="C95:K967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0" r:id="rId1" display="https://podminky.urs.cz/item/CS_URS_2025_02/311272031"/>
    <hyperlink ref="F104" r:id="rId2" display="https://podminky.urs.cz/item/CS_URS_2025_02/311272211"/>
    <hyperlink ref="F110" r:id="rId3" display="https://podminky.urs.cz/item/CS_URS_2025_02/312231115"/>
    <hyperlink ref="F117" r:id="rId4" display="https://podminky.urs.cz/item/CS_URS_2025_02/611131125"/>
    <hyperlink ref="F122" r:id="rId5" display="https://podminky.urs.cz/item/CS_URS_2025_02/611321135"/>
    <hyperlink ref="F127" r:id="rId6" display="https://podminky.urs.cz/item/CS_URS_2025_02/612131101"/>
    <hyperlink ref="F133" r:id="rId7" display="https://podminky.urs.cz/item/CS_URS_2025_02/612131121"/>
    <hyperlink ref="F140" r:id="rId8" display="https://podminky.urs.cz/item/CS_URS_2025_02/612135011"/>
    <hyperlink ref="F145" r:id="rId9" display="https://podminky.urs.cz/item/CS_URS_2025_02/612142001"/>
    <hyperlink ref="F156" r:id="rId10" display="https://podminky.urs.cz/item/CS_URS_2025_02/612321131"/>
    <hyperlink ref="F163" r:id="rId11" display="https://podminky.urs.cz/item/CS_URS_2025_02/612321141"/>
    <hyperlink ref="F169" r:id="rId12" display="https://podminky.urs.cz/item/CS_URS_2025_02/612331121"/>
    <hyperlink ref="F178" r:id="rId13" display="https://podminky.urs.cz/item/CS_URS_2025_02/612331191"/>
    <hyperlink ref="F187" r:id="rId14" display="https://podminky.urs.cz/item/CS_URS_2025_02/619996127"/>
    <hyperlink ref="F191" r:id="rId15" display="https://podminky.urs.cz/item/CS_URS_2025_02/622143003"/>
    <hyperlink ref="F203" r:id="rId16" display="https://podminky.urs.cz/item/CS_URS_2025_02/629135102"/>
    <hyperlink ref="F207" r:id="rId17" display="https://podminky.urs.cz/item/CS_URS_2025_02/629991011"/>
    <hyperlink ref="F216" r:id="rId18" display="https://podminky.urs.cz/item/CS_URS_2025_02/631311136"/>
    <hyperlink ref="F235" r:id="rId19" display="https://podminky.urs.cz/item/CS_URS_2025_02/631319175"/>
    <hyperlink ref="F239" r:id="rId20" display="https://podminky.urs.cz/item/CS_URS_2025_02/631362021"/>
    <hyperlink ref="F244" r:id="rId21" display="https://podminky.urs.cz/item/CS_URS_2025_02/642944121"/>
    <hyperlink ref="F253" r:id="rId22" display="https://podminky.urs.cz/item/CS_URS_2025_02/949101111"/>
    <hyperlink ref="F261" r:id="rId23" display="https://podminky.urs.cz/item/CS_URS_2025_02/953962112"/>
    <hyperlink ref="F273" r:id="rId24" display="https://podminky.urs.cz/item/CS_URS_2025_02/953965115"/>
    <hyperlink ref="F280" r:id="rId25" display="https://podminky.urs.cz/item/CS_URS_2025_02/962031132"/>
    <hyperlink ref="F299" r:id="rId26" display="https://podminky.urs.cz/item/CS_URS_2025_02/962031133"/>
    <hyperlink ref="F310" r:id="rId27" display="https://podminky.urs.cz/item/CS_URS_2025_02/962032240"/>
    <hyperlink ref="F319" r:id="rId28" display="https://podminky.urs.cz/item/CS_URS_2025_02/962081131"/>
    <hyperlink ref="F325" r:id="rId29" display="https://podminky.urs.cz/item/CS_URS_2025_02/965042141"/>
    <hyperlink ref="F333" r:id="rId30" display="https://podminky.urs.cz/item/CS_URS_2025_02/965042241"/>
    <hyperlink ref="F351" r:id="rId31" display="https://podminky.urs.cz/item/CS_URS_2025_02/965081213"/>
    <hyperlink ref="F363" r:id="rId32" display="https://podminky.urs.cz/item/CS_URS_2025_02/968072455"/>
    <hyperlink ref="F376" r:id="rId33" display="https://podminky.urs.cz/item/CS_URS_2025_02/968082018"/>
    <hyperlink ref="F383" r:id="rId34" display="https://podminky.urs.cz/item/CS_URS_2025_02/977311113"/>
    <hyperlink ref="F388" r:id="rId35" display="https://podminky.urs.cz/item/CS_URS_2025_02/978059541"/>
    <hyperlink ref="F398" r:id="rId36" display="https://podminky.urs.cz/item/CS_URS_2025_02/997013211"/>
    <hyperlink ref="F400" r:id="rId37" display="https://podminky.urs.cz/item/CS_URS_2025_02/997013501"/>
    <hyperlink ref="F403" r:id="rId38" display="https://podminky.urs.cz/item/CS_URS_2025_02/997013509"/>
    <hyperlink ref="F414" r:id="rId39" display="https://podminky.urs.cz/item/CS_URS_2025_02/997013509"/>
    <hyperlink ref="F441" r:id="rId40" display="https://podminky.urs.cz/item/CS_URS_2025_02/998018001"/>
    <hyperlink ref="F445" r:id="rId41" display="https://podminky.urs.cz/item/CS_URS_2025_02/763111333"/>
    <hyperlink ref="F456" r:id="rId42" display="https://podminky.urs.cz/item/CS_URS_2025_02/763111437"/>
    <hyperlink ref="F463" r:id="rId43" display="https://podminky.urs.cz/item/CS_URS_2025_02/763111718"/>
    <hyperlink ref="F477" r:id="rId44" display="https://podminky.urs.cz/item/CS_URS_2025_02/763113343"/>
    <hyperlink ref="F481" r:id="rId45" display="https://podminky.urs.cz/item/CS_URS_2025_02/763121590"/>
    <hyperlink ref="F494" r:id="rId46" display="https://podminky.urs.cz/item/CS_URS_2025_02/763121714"/>
    <hyperlink ref="F507" r:id="rId47" display="https://podminky.urs.cz/item/CS_URS_2025_02/763121715"/>
    <hyperlink ref="F517" r:id="rId48" display="https://podminky.urs.cz/item/CS_URS_2025_02/763131411"/>
    <hyperlink ref="F521" r:id="rId49" display="https://podminky.urs.cz/item/CS_URS_2025_02/763131451"/>
    <hyperlink ref="F535" r:id="rId50" display="https://podminky.urs.cz/item/CS_URS_2025_02/763131714"/>
    <hyperlink ref="F561" r:id="rId51" display="https://podminky.urs.cz/item/CS_URS_2025_02/998763120"/>
    <hyperlink ref="F564" r:id="rId52" display="https://podminky.urs.cz/item/CS_URS_2025_02/766691811"/>
    <hyperlink ref="F600" r:id="rId53" display="https://podminky.urs.cz/item/CS_URS_2025_02/998766121"/>
    <hyperlink ref="F610" r:id="rId54" display="https://podminky.urs.cz/item/CS_URS_2025_02/767161813"/>
    <hyperlink ref="F614" r:id="rId55" display="https://podminky.urs.cz/item/CS_URS_2025_02/767161823"/>
    <hyperlink ref="F618" r:id="rId56" display="https://podminky.urs.cz/item/CS_URS_2025_02/767165114"/>
    <hyperlink ref="F677" r:id="rId57" display="https://podminky.urs.cz/item/CS_URS_2025_02/998767121"/>
    <hyperlink ref="F680" r:id="rId58" display="https://podminky.urs.cz/item/CS_URS_2025_02/771121011"/>
    <hyperlink ref="F686" r:id="rId59" display="https://podminky.urs.cz/item/CS_URS_2025_02/771574413"/>
    <hyperlink ref="F698" r:id="rId60" display="https://podminky.urs.cz/item/CS_URS_2025_02/998771121"/>
    <hyperlink ref="F701" r:id="rId61" display="https://podminky.urs.cz/item/CS_URS_2025_02/772211312"/>
    <hyperlink ref="F706" r:id="rId62" display="https://podminky.urs.cz/item/CS_URS_2025_02/772211423"/>
    <hyperlink ref="F711" r:id="rId63" display="https://podminky.urs.cz/item/CS_URS_2025_02/772211812"/>
    <hyperlink ref="F716" r:id="rId64" display="https://podminky.urs.cz/item/CS_URS_2025_02/772211822"/>
    <hyperlink ref="F725" r:id="rId65" display="https://podminky.urs.cz/item/CS_URS_2025_02/772422812"/>
    <hyperlink ref="F734" r:id="rId66" display="https://podminky.urs.cz/item/CS_URS_2025_02/772521240"/>
    <hyperlink ref="F744" r:id="rId67" display="https://podminky.urs.cz/item/CS_URS_2022_02/772521812"/>
    <hyperlink ref="F749" r:id="rId68" display="https://podminky.urs.cz/item/CS_URS_2025_02/998772121"/>
    <hyperlink ref="F752" r:id="rId69" display="https://podminky.urs.cz/item/CS_URS_2025_02/781121011"/>
    <hyperlink ref="F756" r:id="rId70" display="https://podminky.urs.cz/item/CS_URS_2025_02/781484411"/>
    <hyperlink ref="F764" r:id="rId71" display="https://podminky.urs.cz/item/CS_URS_2025_02/781484415"/>
    <hyperlink ref="F772" r:id="rId72" display="https://podminky.urs.cz/item/CS_URS_2025_02/781492211"/>
    <hyperlink ref="F788" r:id="rId73" display="https://podminky.urs.cz/item/CS_URS_2025_02/998781121"/>
    <hyperlink ref="F791" r:id="rId74" display="https://podminky.urs.cz/item/CS_URS_2022_02/783614651"/>
    <hyperlink ref="F808" r:id="rId75" display="https://podminky.urs.cz/item/CS_URS_2022_02/783615551"/>
    <hyperlink ref="F824" r:id="rId76" display="https://podminky.urs.cz/item/CS_URS_2022_02/783617611"/>
    <hyperlink ref="F841" r:id="rId77" display="https://podminky.urs.cz/item/CS_URS_2025_02/784121001"/>
    <hyperlink ref="F853" r:id="rId78" display="https://podminky.urs.cz/item/CS_URS_2025_02/784121011"/>
    <hyperlink ref="F864" r:id="rId79" display="https://podminky.urs.cz/item/CS_URS_2025_02/784171111"/>
    <hyperlink ref="F880" r:id="rId80" display="https://podminky.urs.cz/item/CS_URS_2025_02/784171121"/>
    <hyperlink ref="F894" r:id="rId81" display="https://podminky.urs.cz/item/CS_URS_2025_02/784211121"/>
    <hyperlink ref="F920" r:id="rId82" display="https://podminky.urs.cz/item/CS_URS_2025_02/784211141"/>
    <hyperlink ref="F924" r:id="rId83" display="https://podminky.urs.cz/item/CS_URS_2025_02/784211143"/>
    <hyperlink ref="F936" r:id="rId84" display="https://podminky.urs.cz/item/CS_URS_2025_02/784211165"/>
    <hyperlink ref="F940" r:id="rId85" display="https://podminky.urs.cz/item/CS_URS_2025_02/784221101"/>
    <hyperlink ref="F960" r:id="rId86" display="https://podminky.urs.cz/item/CS_URS_2025_02/787192522"/>
    <hyperlink ref="F965" r:id="rId87" display="https://podminky.urs.cz/item/CS_URS_2025_02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SÚ MěÚ Bruntál - prostor před zasedací mítností ZMě v 1.NP budovy 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1129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27. 11. 2025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ROUND((SUM(BE97:BE820)),  2)</f>
        <v>0</v>
      </c>
      <c r="G33" s="40"/>
      <c r="H33" s="40"/>
      <c r="I33" s="150">
        <v>0.20999999999999999</v>
      </c>
      <c r="J33" s="149">
        <f>ROUND(((SUM(BE97:BE820))*I33),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ROUND((SUM(BF97:BF820)),  2)</f>
        <v>0</v>
      </c>
      <c r="G34" s="40"/>
      <c r="H34" s="40"/>
      <c r="I34" s="150">
        <v>0.14999999999999999</v>
      </c>
      <c r="J34" s="149">
        <f>ROUND(((SUM(BF97:BF820))*I34),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ROUND((SUM(BG97:BG820)),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ROUND((SUM(BH97:BH820)),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ROUND((SUM(BI97:BI820)),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SÚ MěÚ Bruntál - prostor před zasedací mítností ZMě v 1.NP budovy 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Technika prostředí staveb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Nádražní 994/20, Bruntál</v>
      </c>
      <c r="G52" s="42"/>
      <c r="H52" s="42"/>
      <c r="I52" s="34" t="s">
        <v>23</v>
      </c>
      <c r="J52" s="74" t="str">
        <f>IF(J12="","",J12)</f>
        <v>27. 11. 2025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Bruntál, Nádražní 994/20, Bruntál, 792 01</v>
      </c>
      <c r="G54" s="42"/>
      <c r="H54" s="42"/>
      <c r="I54" s="34" t="s">
        <v>32</v>
      </c>
      <c r="J54" s="38" t="str">
        <f>E21</f>
        <v>Bc. Jakub Macoszek, Palackého 368, Vrbno p/P.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js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187</v>
      </c>
      <c r="E60" s="170"/>
      <c r="F60" s="170"/>
      <c r="G60" s="170"/>
      <c r="H60" s="170"/>
      <c r="I60" s="170"/>
      <c r="J60" s="171">
        <f>J98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189</v>
      </c>
      <c r="E61" s="176"/>
      <c r="F61" s="176"/>
      <c r="G61" s="176"/>
      <c r="H61" s="176"/>
      <c r="I61" s="176"/>
      <c r="J61" s="177">
        <f>J99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190</v>
      </c>
      <c r="E62" s="176"/>
      <c r="F62" s="176"/>
      <c r="G62" s="176"/>
      <c r="H62" s="176"/>
      <c r="I62" s="176"/>
      <c r="J62" s="177">
        <f>J115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191</v>
      </c>
      <c r="E63" s="176"/>
      <c r="F63" s="176"/>
      <c r="G63" s="176"/>
      <c r="H63" s="176"/>
      <c r="I63" s="176"/>
      <c r="J63" s="177">
        <f>J139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192</v>
      </c>
      <c r="E64" s="176"/>
      <c r="F64" s="176"/>
      <c r="G64" s="176"/>
      <c r="H64" s="176"/>
      <c r="I64" s="176"/>
      <c r="J64" s="177">
        <f>J142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193</v>
      </c>
      <c r="E65" s="170"/>
      <c r="F65" s="170"/>
      <c r="G65" s="170"/>
      <c r="H65" s="170"/>
      <c r="I65" s="170"/>
      <c r="J65" s="171">
        <f>J145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1130</v>
      </c>
      <c r="E66" s="176"/>
      <c r="F66" s="176"/>
      <c r="G66" s="176"/>
      <c r="H66" s="176"/>
      <c r="I66" s="176"/>
      <c r="J66" s="177">
        <f>J146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1131</v>
      </c>
      <c r="E67" s="176"/>
      <c r="F67" s="176"/>
      <c r="G67" s="176"/>
      <c r="H67" s="176"/>
      <c r="I67" s="176"/>
      <c r="J67" s="177">
        <f>J198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1132</v>
      </c>
      <c r="E68" s="176"/>
      <c r="F68" s="176"/>
      <c r="G68" s="176"/>
      <c r="H68" s="176"/>
      <c r="I68" s="176"/>
      <c r="J68" s="177">
        <f>J265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1133</v>
      </c>
      <c r="E69" s="176"/>
      <c r="F69" s="176"/>
      <c r="G69" s="176"/>
      <c r="H69" s="176"/>
      <c r="I69" s="176"/>
      <c r="J69" s="177">
        <f>J383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1134</v>
      </c>
      <c r="E70" s="176"/>
      <c r="F70" s="176"/>
      <c r="G70" s="176"/>
      <c r="H70" s="176"/>
      <c r="I70" s="176"/>
      <c r="J70" s="177">
        <f>J413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1135</v>
      </c>
      <c r="E71" s="176"/>
      <c r="F71" s="176"/>
      <c r="G71" s="176"/>
      <c r="H71" s="176"/>
      <c r="I71" s="176"/>
      <c r="J71" s="177">
        <f>J466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1136</v>
      </c>
      <c r="E72" s="176"/>
      <c r="F72" s="176"/>
      <c r="G72" s="176"/>
      <c r="H72" s="176"/>
      <c r="I72" s="176"/>
      <c r="J72" s="177">
        <f>J477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1137</v>
      </c>
      <c r="E73" s="176"/>
      <c r="F73" s="176"/>
      <c r="G73" s="176"/>
      <c r="H73" s="176"/>
      <c r="I73" s="176"/>
      <c r="J73" s="177">
        <f>J496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1138</v>
      </c>
      <c r="E74" s="176"/>
      <c r="F74" s="176"/>
      <c r="G74" s="176"/>
      <c r="H74" s="176"/>
      <c r="I74" s="176"/>
      <c r="J74" s="177">
        <f>J688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1139</v>
      </c>
      <c r="E75" s="176"/>
      <c r="F75" s="176"/>
      <c r="G75" s="176"/>
      <c r="H75" s="176"/>
      <c r="I75" s="176"/>
      <c r="J75" s="177">
        <f>J691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1140</v>
      </c>
      <c r="E76" s="176"/>
      <c r="F76" s="176"/>
      <c r="G76" s="176"/>
      <c r="H76" s="176"/>
      <c r="I76" s="176"/>
      <c r="J76" s="177">
        <f>J757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67"/>
      <c r="C77" s="168"/>
      <c r="D77" s="169" t="s">
        <v>203</v>
      </c>
      <c r="E77" s="170"/>
      <c r="F77" s="170"/>
      <c r="G77" s="170"/>
      <c r="H77" s="170"/>
      <c r="I77" s="170"/>
      <c r="J77" s="171">
        <f>J816</f>
        <v>0</v>
      </c>
      <c r="K77" s="168"/>
      <c r="L77" s="172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104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6.25" customHeight="1">
      <c r="A87" s="40"/>
      <c r="B87" s="41"/>
      <c r="C87" s="42"/>
      <c r="D87" s="42"/>
      <c r="E87" s="162" t="str">
        <f>E7</f>
        <v>SÚ MěÚ Bruntál - prostor před zasedací mítností ZMě v 1.NP budovy A</v>
      </c>
      <c r="F87" s="34"/>
      <c r="G87" s="34"/>
      <c r="H87" s="34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93</v>
      </c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E9</f>
        <v>02 - Technika prostředí staveb</v>
      </c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F12</f>
        <v>Nádražní 994/20, Bruntál</v>
      </c>
      <c r="G91" s="42"/>
      <c r="H91" s="42"/>
      <c r="I91" s="34" t="s">
        <v>23</v>
      </c>
      <c r="J91" s="74" t="str">
        <f>IF(J12="","",J12)</f>
        <v>27. 11. 2025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40.05" customHeight="1">
      <c r="A93" s="40"/>
      <c r="B93" s="41"/>
      <c r="C93" s="34" t="s">
        <v>25</v>
      </c>
      <c r="D93" s="42"/>
      <c r="E93" s="42"/>
      <c r="F93" s="29" t="str">
        <f>E15</f>
        <v>Město Bruntál, Nádražní 994/20, Bruntál, 792 01</v>
      </c>
      <c r="G93" s="42"/>
      <c r="H93" s="42"/>
      <c r="I93" s="34" t="s">
        <v>32</v>
      </c>
      <c r="J93" s="38" t="str">
        <f>E21</f>
        <v>Bc. Jakub Macoszek, Palackého 368, Vrbno p/P.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30</v>
      </c>
      <c r="D94" s="42"/>
      <c r="E94" s="42"/>
      <c r="F94" s="29" t="str">
        <f>IF(E18="","",E18)</f>
        <v>Vyplň údaj</v>
      </c>
      <c r="G94" s="42"/>
      <c r="H94" s="42"/>
      <c r="I94" s="34" t="s">
        <v>36</v>
      </c>
      <c r="J94" s="38" t="str">
        <f>E24</f>
        <v>js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79"/>
      <c r="B96" s="180"/>
      <c r="C96" s="181" t="s">
        <v>105</v>
      </c>
      <c r="D96" s="182" t="s">
        <v>59</v>
      </c>
      <c r="E96" s="182" t="s">
        <v>55</v>
      </c>
      <c r="F96" s="182" t="s">
        <v>56</v>
      </c>
      <c r="G96" s="182" t="s">
        <v>106</v>
      </c>
      <c r="H96" s="182" t="s">
        <v>107</v>
      </c>
      <c r="I96" s="182" t="s">
        <v>108</v>
      </c>
      <c r="J96" s="182" t="s">
        <v>97</v>
      </c>
      <c r="K96" s="183" t="s">
        <v>109</v>
      </c>
      <c r="L96" s="184"/>
      <c r="M96" s="94" t="s">
        <v>19</v>
      </c>
      <c r="N96" s="95" t="s">
        <v>44</v>
      </c>
      <c r="O96" s="95" t="s">
        <v>110</v>
      </c>
      <c r="P96" s="95" t="s">
        <v>111</v>
      </c>
      <c r="Q96" s="95" t="s">
        <v>112</v>
      </c>
      <c r="R96" s="95" t="s">
        <v>113</v>
      </c>
      <c r="S96" s="95" t="s">
        <v>114</v>
      </c>
      <c r="T96" s="96" t="s">
        <v>115</v>
      </c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</row>
    <row r="97" s="2" customFormat="1" ht="22.8" customHeight="1">
      <c r="A97" s="40"/>
      <c r="B97" s="41"/>
      <c r="C97" s="101" t="s">
        <v>116</v>
      </c>
      <c r="D97" s="42"/>
      <c r="E97" s="42"/>
      <c r="F97" s="42"/>
      <c r="G97" s="42"/>
      <c r="H97" s="42"/>
      <c r="I97" s="42"/>
      <c r="J97" s="185">
        <f>BK97</f>
        <v>0</v>
      </c>
      <c r="K97" s="42"/>
      <c r="L97" s="46"/>
      <c r="M97" s="97"/>
      <c r="N97" s="186"/>
      <c r="O97" s="98"/>
      <c r="P97" s="187">
        <f>P98+P145+P816</f>
        <v>0</v>
      </c>
      <c r="Q97" s="98"/>
      <c r="R97" s="187">
        <f>R98+R145+R816</f>
        <v>1.288942</v>
      </c>
      <c r="S97" s="98"/>
      <c r="T97" s="188">
        <f>T98+T145+T816</f>
        <v>0.8442900000000001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73</v>
      </c>
      <c r="AU97" s="19" t="s">
        <v>98</v>
      </c>
      <c r="BK97" s="189">
        <f>BK98+BK145+BK816</f>
        <v>0</v>
      </c>
    </row>
    <row r="98" s="12" customFormat="1" ht="25.92" customHeight="1">
      <c r="A98" s="12"/>
      <c r="B98" s="190"/>
      <c r="C98" s="191"/>
      <c r="D98" s="192" t="s">
        <v>73</v>
      </c>
      <c r="E98" s="193" t="s">
        <v>204</v>
      </c>
      <c r="F98" s="193" t="s">
        <v>205</v>
      </c>
      <c r="G98" s="191"/>
      <c r="H98" s="191"/>
      <c r="I98" s="194"/>
      <c r="J98" s="195">
        <f>BK98</f>
        <v>0</v>
      </c>
      <c r="K98" s="191"/>
      <c r="L98" s="196"/>
      <c r="M98" s="197"/>
      <c r="N98" s="198"/>
      <c r="O98" s="198"/>
      <c r="P98" s="199">
        <f>P99+P115+P139+P142</f>
        <v>0</v>
      </c>
      <c r="Q98" s="198"/>
      <c r="R98" s="199">
        <f>R99+R115+R139+R142</f>
        <v>0.127555</v>
      </c>
      <c r="S98" s="198"/>
      <c r="T98" s="200">
        <f>T99+T115+T139+T142</f>
        <v>0.57420000000000004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82</v>
      </c>
      <c r="AT98" s="202" t="s">
        <v>73</v>
      </c>
      <c r="AU98" s="202" t="s">
        <v>74</v>
      </c>
      <c r="AY98" s="201" t="s">
        <v>119</v>
      </c>
      <c r="BK98" s="203">
        <f>BK99+BK115+BK139+BK142</f>
        <v>0</v>
      </c>
    </row>
    <row r="99" s="12" customFormat="1" ht="22.8" customHeight="1">
      <c r="A99" s="12"/>
      <c r="B99" s="190"/>
      <c r="C99" s="191"/>
      <c r="D99" s="192" t="s">
        <v>73</v>
      </c>
      <c r="E99" s="204" t="s">
        <v>228</v>
      </c>
      <c r="F99" s="204" t="s">
        <v>229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SUM(P100:P114)</f>
        <v>0</v>
      </c>
      <c r="Q99" s="198"/>
      <c r="R99" s="199">
        <f>SUM(R100:R114)</f>
        <v>0.12458999999999999</v>
      </c>
      <c r="S99" s="198"/>
      <c r="T99" s="200">
        <f>SUM(T100:T114)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82</v>
      </c>
      <c r="AT99" s="202" t="s">
        <v>73</v>
      </c>
      <c r="AU99" s="202" t="s">
        <v>82</v>
      </c>
      <c r="AY99" s="201" t="s">
        <v>119</v>
      </c>
      <c r="BK99" s="203">
        <f>SUM(BK100:BK114)</f>
        <v>0</v>
      </c>
    </row>
    <row r="100" s="2" customFormat="1" ht="24.15" customHeight="1">
      <c r="A100" s="40"/>
      <c r="B100" s="41"/>
      <c r="C100" s="206" t="s">
        <v>82</v>
      </c>
      <c r="D100" s="206" t="s">
        <v>122</v>
      </c>
      <c r="E100" s="207" t="s">
        <v>1141</v>
      </c>
      <c r="F100" s="208" t="s">
        <v>1142</v>
      </c>
      <c r="G100" s="209" t="s">
        <v>176</v>
      </c>
      <c r="H100" s="210">
        <v>3</v>
      </c>
      <c r="I100" s="211"/>
      <c r="J100" s="212">
        <f>ROUND(I100*H100,2)</f>
        <v>0</v>
      </c>
      <c r="K100" s="208" t="s">
        <v>209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0.041529999999999997</v>
      </c>
      <c r="R100" s="215">
        <f>Q100*H100</f>
        <v>0.12458999999999999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150</v>
      </c>
      <c r="AT100" s="217" t="s">
        <v>122</v>
      </c>
      <c r="AU100" s="217" t="s">
        <v>84</v>
      </c>
      <c r="AY100" s="19" t="s">
        <v>119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150</v>
      </c>
      <c r="BM100" s="217" t="s">
        <v>1143</v>
      </c>
    </row>
    <row r="101" s="2" customFormat="1">
      <c r="A101" s="40"/>
      <c r="B101" s="41"/>
      <c r="C101" s="42"/>
      <c r="D101" s="249" t="s">
        <v>211</v>
      </c>
      <c r="E101" s="42"/>
      <c r="F101" s="250" t="s">
        <v>1144</v>
      </c>
      <c r="G101" s="42"/>
      <c r="H101" s="42"/>
      <c r="I101" s="242"/>
      <c r="J101" s="42"/>
      <c r="K101" s="42"/>
      <c r="L101" s="46"/>
      <c r="M101" s="243"/>
      <c r="N101" s="24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211</v>
      </c>
      <c r="AU101" s="19" t="s">
        <v>84</v>
      </c>
    </row>
    <row r="102" s="13" customFormat="1">
      <c r="A102" s="13"/>
      <c r="B102" s="219"/>
      <c r="C102" s="220"/>
      <c r="D102" s="221" t="s">
        <v>128</v>
      </c>
      <c r="E102" s="222" t="s">
        <v>19</v>
      </c>
      <c r="F102" s="223" t="s">
        <v>1145</v>
      </c>
      <c r="G102" s="220"/>
      <c r="H102" s="222" t="s">
        <v>19</v>
      </c>
      <c r="I102" s="224"/>
      <c r="J102" s="220"/>
      <c r="K102" s="220"/>
      <c r="L102" s="225"/>
      <c r="M102" s="226"/>
      <c r="N102" s="227"/>
      <c r="O102" s="227"/>
      <c r="P102" s="227"/>
      <c r="Q102" s="227"/>
      <c r="R102" s="227"/>
      <c r="S102" s="227"/>
      <c r="T102" s="22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29" t="s">
        <v>128</v>
      </c>
      <c r="AU102" s="229" t="s">
        <v>84</v>
      </c>
      <c r="AV102" s="13" t="s">
        <v>82</v>
      </c>
      <c r="AW102" s="13" t="s">
        <v>35</v>
      </c>
      <c r="AX102" s="13" t="s">
        <v>74</v>
      </c>
      <c r="AY102" s="229" t="s">
        <v>119</v>
      </c>
    </row>
    <row r="103" s="14" customFormat="1">
      <c r="A103" s="14"/>
      <c r="B103" s="230"/>
      <c r="C103" s="231"/>
      <c r="D103" s="221" t="s">
        <v>128</v>
      </c>
      <c r="E103" s="232" t="s">
        <v>19</v>
      </c>
      <c r="F103" s="233" t="s">
        <v>1146</v>
      </c>
      <c r="G103" s="231"/>
      <c r="H103" s="234">
        <v>2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0" t="s">
        <v>128</v>
      </c>
      <c r="AU103" s="240" t="s">
        <v>84</v>
      </c>
      <c r="AV103" s="14" t="s">
        <v>84</v>
      </c>
      <c r="AW103" s="14" t="s">
        <v>35</v>
      </c>
      <c r="AX103" s="14" t="s">
        <v>74</v>
      </c>
      <c r="AY103" s="240" t="s">
        <v>119</v>
      </c>
    </row>
    <row r="104" s="13" customFormat="1">
      <c r="A104" s="13"/>
      <c r="B104" s="219"/>
      <c r="C104" s="220"/>
      <c r="D104" s="221" t="s">
        <v>128</v>
      </c>
      <c r="E104" s="222" t="s">
        <v>19</v>
      </c>
      <c r="F104" s="223" t="s">
        <v>1147</v>
      </c>
      <c r="G104" s="220"/>
      <c r="H104" s="222" t="s">
        <v>19</v>
      </c>
      <c r="I104" s="224"/>
      <c r="J104" s="220"/>
      <c r="K104" s="220"/>
      <c r="L104" s="225"/>
      <c r="M104" s="226"/>
      <c r="N104" s="227"/>
      <c r="O104" s="227"/>
      <c r="P104" s="227"/>
      <c r="Q104" s="227"/>
      <c r="R104" s="227"/>
      <c r="S104" s="227"/>
      <c r="T104" s="22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29" t="s">
        <v>128</v>
      </c>
      <c r="AU104" s="229" t="s">
        <v>84</v>
      </c>
      <c r="AV104" s="13" t="s">
        <v>82</v>
      </c>
      <c r="AW104" s="13" t="s">
        <v>35</v>
      </c>
      <c r="AX104" s="13" t="s">
        <v>74</v>
      </c>
      <c r="AY104" s="229" t="s">
        <v>119</v>
      </c>
    </row>
    <row r="105" s="14" customFormat="1">
      <c r="A105" s="14"/>
      <c r="B105" s="230"/>
      <c r="C105" s="231"/>
      <c r="D105" s="221" t="s">
        <v>128</v>
      </c>
      <c r="E105" s="232" t="s">
        <v>19</v>
      </c>
      <c r="F105" s="233" t="s">
        <v>1148</v>
      </c>
      <c r="G105" s="231"/>
      <c r="H105" s="234">
        <v>1</v>
      </c>
      <c r="I105" s="235"/>
      <c r="J105" s="231"/>
      <c r="K105" s="231"/>
      <c r="L105" s="236"/>
      <c r="M105" s="237"/>
      <c r="N105" s="238"/>
      <c r="O105" s="238"/>
      <c r="P105" s="238"/>
      <c r="Q105" s="238"/>
      <c r="R105" s="238"/>
      <c r="S105" s="238"/>
      <c r="T105" s="23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0" t="s">
        <v>128</v>
      </c>
      <c r="AU105" s="240" t="s">
        <v>84</v>
      </c>
      <c r="AV105" s="14" t="s">
        <v>84</v>
      </c>
      <c r="AW105" s="14" t="s">
        <v>35</v>
      </c>
      <c r="AX105" s="14" t="s">
        <v>74</v>
      </c>
      <c r="AY105" s="240" t="s">
        <v>119</v>
      </c>
    </row>
    <row r="106" s="15" customFormat="1">
      <c r="A106" s="15"/>
      <c r="B106" s="251"/>
      <c r="C106" s="252"/>
      <c r="D106" s="221" t="s">
        <v>128</v>
      </c>
      <c r="E106" s="253" t="s">
        <v>19</v>
      </c>
      <c r="F106" s="254" t="s">
        <v>220</v>
      </c>
      <c r="G106" s="252"/>
      <c r="H106" s="255">
        <v>3</v>
      </c>
      <c r="I106" s="256"/>
      <c r="J106" s="252"/>
      <c r="K106" s="252"/>
      <c r="L106" s="257"/>
      <c r="M106" s="258"/>
      <c r="N106" s="259"/>
      <c r="O106" s="259"/>
      <c r="P106" s="259"/>
      <c r="Q106" s="259"/>
      <c r="R106" s="259"/>
      <c r="S106" s="259"/>
      <c r="T106" s="260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1" t="s">
        <v>128</v>
      </c>
      <c r="AU106" s="261" t="s">
        <v>84</v>
      </c>
      <c r="AV106" s="15" t="s">
        <v>150</v>
      </c>
      <c r="AW106" s="15" t="s">
        <v>35</v>
      </c>
      <c r="AX106" s="15" t="s">
        <v>82</v>
      </c>
      <c r="AY106" s="261" t="s">
        <v>119</v>
      </c>
    </row>
    <row r="107" s="2" customFormat="1" ht="37.8" customHeight="1">
      <c r="A107" s="40"/>
      <c r="B107" s="41"/>
      <c r="C107" s="206" t="s">
        <v>84</v>
      </c>
      <c r="D107" s="206" t="s">
        <v>122</v>
      </c>
      <c r="E107" s="207" t="s">
        <v>320</v>
      </c>
      <c r="F107" s="208" t="s">
        <v>321</v>
      </c>
      <c r="G107" s="209" t="s">
        <v>176</v>
      </c>
      <c r="H107" s="210">
        <v>14</v>
      </c>
      <c r="I107" s="211"/>
      <c r="J107" s="212">
        <f>ROUND(I107*H107,2)</f>
        <v>0</v>
      </c>
      <c r="K107" s="208" t="s">
        <v>209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150</v>
      </c>
      <c r="AT107" s="217" t="s">
        <v>122</v>
      </c>
      <c r="AU107" s="217" t="s">
        <v>84</v>
      </c>
      <c r="AY107" s="19" t="s">
        <v>119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150</v>
      </c>
      <c r="BM107" s="217" t="s">
        <v>1149</v>
      </c>
    </row>
    <row r="108" s="2" customFormat="1">
      <c r="A108" s="40"/>
      <c r="B108" s="41"/>
      <c r="C108" s="42"/>
      <c r="D108" s="249" t="s">
        <v>211</v>
      </c>
      <c r="E108" s="42"/>
      <c r="F108" s="250" t="s">
        <v>323</v>
      </c>
      <c r="G108" s="42"/>
      <c r="H108" s="42"/>
      <c r="I108" s="242"/>
      <c r="J108" s="42"/>
      <c r="K108" s="42"/>
      <c r="L108" s="46"/>
      <c r="M108" s="243"/>
      <c r="N108" s="24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211</v>
      </c>
      <c r="AU108" s="19" t="s">
        <v>84</v>
      </c>
    </row>
    <row r="109" s="13" customFormat="1">
      <c r="A109" s="13"/>
      <c r="B109" s="219"/>
      <c r="C109" s="220"/>
      <c r="D109" s="221" t="s">
        <v>128</v>
      </c>
      <c r="E109" s="222" t="s">
        <v>19</v>
      </c>
      <c r="F109" s="223" t="s">
        <v>1150</v>
      </c>
      <c r="G109" s="220"/>
      <c r="H109" s="222" t="s">
        <v>19</v>
      </c>
      <c r="I109" s="224"/>
      <c r="J109" s="220"/>
      <c r="K109" s="220"/>
      <c r="L109" s="225"/>
      <c r="M109" s="226"/>
      <c r="N109" s="227"/>
      <c r="O109" s="227"/>
      <c r="P109" s="227"/>
      <c r="Q109" s="227"/>
      <c r="R109" s="227"/>
      <c r="S109" s="227"/>
      <c r="T109" s="22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9" t="s">
        <v>128</v>
      </c>
      <c r="AU109" s="229" t="s">
        <v>84</v>
      </c>
      <c r="AV109" s="13" t="s">
        <v>82</v>
      </c>
      <c r="AW109" s="13" t="s">
        <v>35</v>
      </c>
      <c r="AX109" s="13" t="s">
        <v>74</v>
      </c>
      <c r="AY109" s="229" t="s">
        <v>119</v>
      </c>
    </row>
    <row r="110" s="14" customFormat="1">
      <c r="A110" s="14"/>
      <c r="B110" s="230"/>
      <c r="C110" s="231"/>
      <c r="D110" s="221" t="s">
        <v>128</v>
      </c>
      <c r="E110" s="232" t="s">
        <v>19</v>
      </c>
      <c r="F110" s="233" t="s">
        <v>1151</v>
      </c>
      <c r="G110" s="231"/>
      <c r="H110" s="234">
        <v>14</v>
      </c>
      <c r="I110" s="235"/>
      <c r="J110" s="231"/>
      <c r="K110" s="231"/>
      <c r="L110" s="236"/>
      <c r="M110" s="237"/>
      <c r="N110" s="238"/>
      <c r="O110" s="238"/>
      <c r="P110" s="238"/>
      <c r="Q110" s="238"/>
      <c r="R110" s="238"/>
      <c r="S110" s="238"/>
      <c r="T110" s="239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0" t="s">
        <v>128</v>
      </c>
      <c r="AU110" s="240" t="s">
        <v>84</v>
      </c>
      <c r="AV110" s="14" t="s">
        <v>84</v>
      </c>
      <c r="AW110" s="14" t="s">
        <v>35</v>
      </c>
      <c r="AX110" s="14" t="s">
        <v>82</v>
      </c>
      <c r="AY110" s="240" t="s">
        <v>119</v>
      </c>
    </row>
    <row r="111" s="2" customFormat="1" ht="24.15" customHeight="1">
      <c r="A111" s="40"/>
      <c r="B111" s="41"/>
      <c r="C111" s="206" t="s">
        <v>141</v>
      </c>
      <c r="D111" s="206" t="s">
        <v>122</v>
      </c>
      <c r="E111" s="207" t="s">
        <v>1152</v>
      </c>
      <c r="F111" s="208" t="s">
        <v>1153</v>
      </c>
      <c r="G111" s="209" t="s">
        <v>363</v>
      </c>
      <c r="H111" s="210">
        <v>2</v>
      </c>
      <c r="I111" s="211"/>
      <c r="J111" s="212">
        <f>ROUND(I111*H111,2)</f>
        <v>0</v>
      </c>
      <c r="K111" s="208" t="s">
        <v>209</v>
      </c>
      <c r="L111" s="46"/>
      <c r="M111" s="213" t="s">
        <v>19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150</v>
      </c>
      <c r="AT111" s="217" t="s">
        <v>122</v>
      </c>
      <c r="AU111" s="217" t="s">
        <v>84</v>
      </c>
      <c r="AY111" s="19" t="s">
        <v>119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150</v>
      </c>
      <c r="BM111" s="217" t="s">
        <v>1154</v>
      </c>
    </row>
    <row r="112" s="2" customFormat="1">
      <c r="A112" s="40"/>
      <c r="B112" s="41"/>
      <c r="C112" s="42"/>
      <c r="D112" s="249" t="s">
        <v>211</v>
      </c>
      <c r="E112" s="42"/>
      <c r="F112" s="250" t="s">
        <v>1155</v>
      </c>
      <c r="G112" s="42"/>
      <c r="H112" s="42"/>
      <c r="I112" s="242"/>
      <c r="J112" s="42"/>
      <c r="K112" s="42"/>
      <c r="L112" s="46"/>
      <c r="M112" s="243"/>
      <c r="N112" s="24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211</v>
      </c>
      <c r="AU112" s="19" t="s">
        <v>84</v>
      </c>
    </row>
    <row r="113" s="13" customFormat="1">
      <c r="A113" s="13"/>
      <c r="B113" s="219"/>
      <c r="C113" s="220"/>
      <c r="D113" s="221" t="s">
        <v>128</v>
      </c>
      <c r="E113" s="222" t="s">
        <v>19</v>
      </c>
      <c r="F113" s="223" t="s">
        <v>1156</v>
      </c>
      <c r="G113" s="220"/>
      <c r="H113" s="222" t="s">
        <v>19</v>
      </c>
      <c r="I113" s="224"/>
      <c r="J113" s="220"/>
      <c r="K113" s="220"/>
      <c r="L113" s="225"/>
      <c r="M113" s="226"/>
      <c r="N113" s="227"/>
      <c r="O113" s="227"/>
      <c r="P113" s="227"/>
      <c r="Q113" s="227"/>
      <c r="R113" s="227"/>
      <c r="S113" s="227"/>
      <c r="T113" s="22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9" t="s">
        <v>128</v>
      </c>
      <c r="AU113" s="229" t="s">
        <v>84</v>
      </c>
      <c r="AV113" s="13" t="s">
        <v>82</v>
      </c>
      <c r="AW113" s="13" t="s">
        <v>35</v>
      </c>
      <c r="AX113" s="13" t="s">
        <v>74</v>
      </c>
      <c r="AY113" s="229" t="s">
        <v>119</v>
      </c>
    </row>
    <row r="114" s="14" customFormat="1">
      <c r="A114" s="14"/>
      <c r="B114" s="230"/>
      <c r="C114" s="231"/>
      <c r="D114" s="221" t="s">
        <v>128</v>
      </c>
      <c r="E114" s="232" t="s">
        <v>19</v>
      </c>
      <c r="F114" s="233" t="s">
        <v>1157</v>
      </c>
      <c r="G114" s="231"/>
      <c r="H114" s="234">
        <v>2</v>
      </c>
      <c r="I114" s="235"/>
      <c r="J114" s="231"/>
      <c r="K114" s="231"/>
      <c r="L114" s="236"/>
      <c r="M114" s="237"/>
      <c r="N114" s="238"/>
      <c r="O114" s="238"/>
      <c r="P114" s="238"/>
      <c r="Q114" s="238"/>
      <c r="R114" s="238"/>
      <c r="S114" s="238"/>
      <c r="T114" s="23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0" t="s">
        <v>128</v>
      </c>
      <c r="AU114" s="240" t="s">
        <v>84</v>
      </c>
      <c r="AV114" s="14" t="s">
        <v>84</v>
      </c>
      <c r="AW114" s="14" t="s">
        <v>35</v>
      </c>
      <c r="AX114" s="14" t="s">
        <v>82</v>
      </c>
      <c r="AY114" s="240" t="s">
        <v>119</v>
      </c>
    </row>
    <row r="115" s="12" customFormat="1" ht="22.8" customHeight="1">
      <c r="A115" s="12"/>
      <c r="B115" s="190"/>
      <c r="C115" s="191"/>
      <c r="D115" s="192" t="s">
        <v>73</v>
      </c>
      <c r="E115" s="204" t="s">
        <v>260</v>
      </c>
      <c r="F115" s="204" t="s">
        <v>375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SUM(P116:P138)</f>
        <v>0</v>
      </c>
      <c r="Q115" s="198"/>
      <c r="R115" s="199">
        <f>SUM(R116:R138)</f>
        <v>0.0029650000000000002</v>
      </c>
      <c r="S115" s="198"/>
      <c r="T115" s="200">
        <f>SUM(T116:T138)</f>
        <v>0.57420000000000004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82</v>
      </c>
      <c r="AT115" s="202" t="s">
        <v>73</v>
      </c>
      <c r="AU115" s="202" t="s">
        <v>82</v>
      </c>
      <c r="AY115" s="201" t="s">
        <v>119</v>
      </c>
      <c r="BK115" s="203">
        <f>SUM(BK116:BK138)</f>
        <v>0</v>
      </c>
    </row>
    <row r="116" s="2" customFormat="1" ht="37.8" customHeight="1">
      <c r="A116" s="40"/>
      <c r="B116" s="41"/>
      <c r="C116" s="206" t="s">
        <v>150</v>
      </c>
      <c r="D116" s="206" t="s">
        <v>122</v>
      </c>
      <c r="E116" s="207" t="s">
        <v>377</v>
      </c>
      <c r="F116" s="208" t="s">
        <v>378</v>
      </c>
      <c r="G116" s="209" t="s">
        <v>176</v>
      </c>
      <c r="H116" s="210">
        <v>4</v>
      </c>
      <c r="I116" s="211"/>
      <c r="J116" s="212">
        <f>ROUND(I116*H116,2)</f>
        <v>0</v>
      </c>
      <c r="K116" s="208" t="s">
        <v>209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0.00012999999999999999</v>
      </c>
      <c r="R116" s="215">
        <f>Q116*H116</f>
        <v>0.00051999999999999995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150</v>
      </c>
      <c r="AT116" s="217" t="s">
        <v>122</v>
      </c>
      <c r="AU116" s="217" t="s">
        <v>84</v>
      </c>
      <c r="AY116" s="19" t="s">
        <v>119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150</v>
      </c>
      <c r="BM116" s="217" t="s">
        <v>1158</v>
      </c>
    </row>
    <row r="117" s="2" customFormat="1">
      <c r="A117" s="40"/>
      <c r="B117" s="41"/>
      <c r="C117" s="42"/>
      <c r="D117" s="249" t="s">
        <v>211</v>
      </c>
      <c r="E117" s="42"/>
      <c r="F117" s="250" t="s">
        <v>380</v>
      </c>
      <c r="G117" s="42"/>
      <c r="H117" s="42"/>
      <c r="I117" s="242"/>
      <c r="J117" s="42"/>
      <c r="K117" s="42"/>
      <c r="L117" s="46"/>
      <c r="M117" s="243"/>
      <c r="N117" s="24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211</v>
      </c>
      <c r="AU117" s="19" t="s">
        <v>84</v>
      </c>
    </row>
    <row r="118" s="13" customFormat="1">
      <c r="A118" s="13"/>
      <c r="B118" s="219"/>
      <c r="C118" s="220"/>
      <c r="D118" s="221" t="s">
        <v>128</v>
      </c>
      <c r="E118" s="222" t="s">
        <v>19</v>
      </c>
      <c r="F118" s="223" t="s">
        <v>1156</v>
      </c>
      <c r="G118" s="220"/>
      <c r="H118" s="222" t="s">
        <v>19</v>
      </c>
      <c r="I118" s="224"/>
      <c r="J118" s="220"/>
      <c r="K118" s="220"/>
      <c r="L118" s="225"/>
      <c r="M118" s="226"/>
      <c r="N118" s="227"/>
      <c r="O118" s="227"/>
      <c r="P118" s="227"/>
      <c r="Q118" s="227"/>
      <c r="R118" s="227"/>
      <c r="S118" s="227"/>
      <c r="T118" s="22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9" t="s">
        <v>128</v>
      </c>
      <c r="AU118" s="229" t="s">
        <v>84</v>
      </c>
      <c r="AV118" s="13" t="s">
        <v>82</v>
      </c>
      <c r="AW118" s="13" t="s">
        <v>35</v>
      </c>
      <c r="AX118" s="13" t="s">
        <v>74</v>
      </c>
      <c r="AY118" s="229" t="s">
        <v>119</v>
      </c>
    </row>
    <row r="119" s="14" customFormat="1">
      <c r="A119" s="14"/>
      <c r="B119" s="230"/>
      <c r="C119" s="231"/>
      <c r="D119" s="221" t="s">
        <v>128</v>
      </c>
      <c r="E119" s="232" t="s">
        <v>19</v>
      </c>
      <c r="F119" s="233" t="s">
        <v>1159</v>
      </c>
      <c r="G119" s="231"/>
      <c r="H119" s="234">
        <v>4</v>
      </c>
      <c r="I119" s="235"/>
      <c r="J119" s="231"/>
      <c r="K119" s="231"/>
      <c r="L119" s="236"/>
      <c r="M119" s="237"/>
      <c r="N119" s="238"/>
      <c r="O119" s="238"/>
      <c r="P119" s="238"/>
      <c r="Q119" s="238"/>
      <c r="R119" s="238"/>
      <c r="S119" s="238"/>
      <c r="T119" s="23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0" t="s">
        <v>128</v>
      </c>
      <c r="AU119" s="240" t="s">
        <v>84</v>
      </c>
      <c r="AV119" s="14" t="s">
        <v>84</v>
      </c>
      <c r="AW119" s="14" t="s">
        <v>35</v>
      </c>
      <c r="AX119" s="14" t="s">
        <v>82</v>
      </c>
      <c r="AY119" s="240" t="s">
        <v>119</v>
      </c>
    </row>
    <row r="120" s="2" customFormat="1" ht="37.8" customHeight="1">
      <c r="A120" s="40"/>
      <c r="B120" s="41"/>
      <c r="C120" s="206" t="s">
        <v>118</v>
      </c>
      <c r="D120" s="206" t="s">
        <v>122</v>
      </c>
      <c r="E120" s="207" t="s">
        <v>1160</v>
      </c>
      <c r="F120" s="208" t="s">
        <v>1161</v>
      </c>
      <c r="G120" s="209" t="s">
        <v>363</v>
      </c>
      <c r="H120" s="210">
        <v>2</v>
      </c>
      <c r="I120" s="211"/>
      <c r="J120" s="212">
        <f>ROUND(I120*H120,2)</f>
        <v>0</v>
      </c>
      <c r="K120" s="208" t="s">
        <v>209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0.16500000000000001</v>
      </c>
      <c r="T120" s="216">
        <f>S120*H120</f>
        <v>0.33000000000000002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150</v>
      </c>
      <c r="AT120" s="217" t="s">
        <v>122</v>
      </c>
      <c r="AU120" s="217" t="s">
        <v>84</v>
      </c>
      <c r="AY120" s="19" t="s">
        <v>119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150</v>
      </c>
      <c r="BM120" s="217" t="s">
        <v>1162</v>
      </c>
    </row>
    <row r="121" s="2" customFormat="1">
      <c r="A121" s="40"/>
      <c r="B121" s="41"/>
      <c r="C121" s="42"/>
      <c r="D121" s="249" t="s">
        <v>211</v>
      </c>
      <c r="E121" s="42"/>
      <c r="F121" s="250" t="s">
        <v>1163</v>
      </c>
      <c r="G121" s="42"/>
      <c r="H121" s="42"/>
      <c r="I121" s="242"/>
      <c r="J121" s="42"/>
      <c r="K121" s="42"/>
      <c r="L121" s="46"/>
      <c r="M121" s="243"/>
      <c r="N121" s="24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211</v>
      </c>
      <c r="AU121" s="19" t="s">
        <v>84</v>
      </c>
    </row>
    <row r="122" s="13" customFormat="1">
      <c r="A122" s="13"/>
      <c r="B122" s="219"/>
      <c r="C122" s="220"/>
      <c r="D122" s="221" t="s">
        <v>128</v>
      </c>
      <c r="E122" s="222" t="s">
        <v>19</v>
      </c>
      <c r="F122" s="223" t="s">
        <v>1156</v>
      </c>
      <c r="G122" s="220"/>
      <c r="H122" s="222" t="s">
        <v>19</v>
      </c>
      <c r="I122" s="224"/>
      <c r="J122" s="220"/>
      <c r="K122" s="220"/>
      <c r="L122" s="225"/>
      <c r="M122" s="226"/>
      <c r="N122" s="227"/>
      <c r="O122" s="227"/>
      <c r="P122" s="227"/>
      <c r="Q122" s="227"/>
      <c r="R122" s="227"/>
      <c r="S122" s="227"/>
      <c r="T122" s="22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29" t="s">
        <v>128</v>
      </c>
      <c r="AU122" s="229" t="s">
        <v>84</v>
      </c>
      <c r="AV122" s="13" t="s">
        <v>82</v>
      </c>
      <c r="AW122" s="13" t="s">
        <v>35</v>
      </c>
      <c r="AX122" s="13" t="s">
        <v>74</v>
      </c>
      <c r="AY122" s="229" t="s">
        <v>119</v>
      </c>
    </row>
    <row r="123" s="14" customFormat="1">
      <c r="A123" s="14"/>
      <c r="B123" s="230"/>
      <c r="C123" s="231"/>
      <c r="D123" s="221" t="s">
        <v>128</v>
      </c>
      <c r="E123" s="232" t="s">
        <v>19</v>
      </c>
      <c r="F123" s="233" t="s">
        <v>1157</v>
      </c>
      <c r="G123" s="231"/>
      <c r="H123" s="234">
        <v>2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0" t="s">
        <v>128</v>
      </c>
      <c r="AU123" s="240" t="s">
        <v>84</v>
      </c>
      <c r="AV123" s="14" t="s">
        <v>84</v>
      </c>
      <c r="AW123" s="14" t="s">
        <v>35</v>
      </c>
      <c r="AX123" s="14" t="s">
        <v>82</v>
      </c>
      <c r="AY123" s="240" t="s">
        <v>119</v>
      </c>
    </row>
    <row r="124" s="2" customFormat="1" ht="37.8" customHeight="1">
      <c r="A124" s="40"/>
      <c r="B124" s="41"/>
      <c r="C124" s="206" t="s">
        <v>228</v>
      </c>
      <c r="D124" s="206" t="s">
        <v>122</v>
      </c>
      <c r="E124" s="207" t="s">
        <v>1164</v>
      </c>
      <c r="F124" s="208" t="s">
        <v>1165</v>
      </c>
      <c r="G124" s="209" t="s">
        <v>168</v>
      </c>
      <c r="H124" s="210">
        <v>30</v>
      </c>
      <c r="I124" s="211"/>
      <c r="J124" s="212">
        <f>ROUND(I124*H124,2)</f>
        <v>0</v>
      </c>
      <c r="K124" s="208" t="s">
        <v>209</v>
      </c>
      <c r="L124" s="46"/>
      <c r="M124" s="213" t="s">
        <v>19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0.0070000000000000001</v>
      </c>
      <c r="T124" s="216">
        <f>S124*H124</f>
        <v>0.20999999999999999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150</v>
      </c>
      <c r="AT124" s="217" t="s">
        <v>122</v>
      </c>
      <c r="AU124" s="217" t="s">
        <v>84</v>
      </c>
      <c r="AY124" s="19" t="s">
        <v>119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150</v>
      </c>
      <c r="BM124" s="217" t="s">
        <v>1166</v>
      </c>
    </row>
    <row r="125" s="2" customFormat="1">
      <c r="A125" s="40"/>
      <c r="B125" s="41"/>
      <c r="C125" s="42"/>
      <c r="D125" s="249" t="s">
        <v>211</v>
      </c>
      <c r="E125" s="42"/>
      <c r="F125" s="250" t="s">
        <v>1167</v>
      </c>
      <c r="G125" s="42"/>
      <c r="H125" s="42"/>
      <c r="I125" s="242"/>
      <c r="J125" s="42"/>
      <c r="K125" s="42"/>
      <c r="L125" s="46"/>
      <c r="M125" s="243"/>
      <c r="N125" s="24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211</v>
      </c>
      <c r="AU125" s="19" t="s">
        <v>84</v>
      </c>
    </row>
    <row r="126" s="13" customFormat="1">
      <c r="A126" s="13"/>
      <c r="B126" s="219"/>
      <c r="C126" s="220"/>
      <c r="D126" s="221" t="s">
        <v>128</v>
      </c>
      <c r="E126" s="222" t="s">
        <v>19</v>
      </c>
      <c r="F126" s="223" t="s">
        <v>1145</v>
      </c>
      <c r="G126" s="220"/>
      <c r="H126" s="222" t="s">
        <v>19</v>
      </c>
      <c r="I126" s="224"/>
      <c r="J126" s="220"/>
      <c r="K126" s="220"/>
      <c r="L126" s="225"/>
      <c r="M126" s="226"/>
      <c r="N126" s="227"/>
      <c r="O126" s="227"/>
      <c r="P126" s="227"/>
      <c r="Q126" s="227"/>
      <c r="R126" s="227"/>
      <c r="S126" s="227"/>
      <c r="T126" s="22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29" t="s">
        <v>128</v>
      </c>
      <c r="AU126" s="229" t="s">
        <v>84</v>
      </c>
      <c r="AV126" s="13" t="s">
        <v>82</v>
      </c>
      <c r="AW126" s="13" t="s">
        <v>35</v>
      </c>
      <c r="AX126" s="13" t="s">
        <v>74</v>
      </c>
      <c r="AY126" s="229" t="s">
        <v>119</v>
      </c>
    </row>
    <row r="127" s="14" customFormat="1">
      <c r="A127" s="14"/>
      <c r="B127" s="230"/>
      <c r="C127" s="231"/>
      <c r="D127" s="221" t="s">
        <v>128</v>
      </c>
      <c r="E127" s="232" t="s">
        <v>19</v>
      </c>
      <c r="F127" s="233" t="s">
        <v>1168</v>
      </c>
      <c r="G127" s="231"/>
      <c r="H127" s="234">
        <v>20</v>
      </c>
      <c r="I127" s="235"/>
      <c r="J127" s="231"/>
      <c r="K127" s="231"/>
      <c r="L127" s="236"/>
      <c r="M127" s="237"/>
      <c r="N127" s="238"/>
      <c r="O127" s="238"/>
      <c r="P127" s="238"/>
      <c r="Q127" s="238"/>
      <c r="R127" s="238"/>
      <c r="S127" s="238"/>
      <c r="T127" s="23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0" t="s">
        <v>128</v>
      </c>
      <c r="AU127" s="240" t="s">
        <v>84</v>
      </c>
      <c r="AV127" s="14" t="s">
        <v>84</v>
      </c>
      <c r="AW127" s="14" t="s">
        <v>35</v>
      </c>
      <c r="AX127" s="14" t="s">
        <v>74</v>
      </c>
      <c r="AY127" s="240" t="s">
        <v>119</v>
      </c>
    </row>
    <row r="128" s="13" customFormat="1">
      <c r="A128" s="13"/>
      <c r="B128" s="219"/>
      <c r="C128" s="220"/>
      <c r="D128" s="221" t="s">
        <v>128</v>
      </c>
      <c r="E128" s="222" t="s">
        <v>19</v>
      </c>
      <c r="F128" s="223" t="s">
        <v>1147</v>
      </c>
      <c r="G128" s="220"/>
      <c r="H128" s="222" t="s">
        <v>19</v>
      </c>
      <c r="I128" s="224"/>
      <c r="J128" s="220"/>
      <c r="K128" s="220"/>
      <c r="L128" s="225"/>
      <c r="M128" s="226"/>
      <c r="N128" s="227"/>
      <c r="O128" s="227"/>
      <c r="P128" s="227"/>
      <c r="Q128" s="227"/>
      <c r="R128" s="227"/>
      <c r="S128" s="227"/>
      <c r="T128" s="22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9" t="s">
        <v>128</v>
      </c>
      <c r="AU128" s="229" t="s">
        <v>84</v>
      </c>
      <c r="AV128" s="13" t="s">
        <v>82</v>
      </c>
      <c r="AW128" s="13" t="s">
        <v>35</v>
      </c>
      <c r="AX128" s="13" t="s">
        <v>74</v>
      </c>
      <c r="AY128" s="229" t="s">
        <v>119</v>
      </c>
    </row>
    <row r="129" s="14" customFormat="1">
      <c r="A129" s="14"/>
      <c r="B129" s="230"/>
      <c r="C129" s="231"/>
      <c r="D129" s="221" t="s">
        <v>128</v>
      </c>
      <c r="E129" s="232" t="s">
        <v>19</v>
      </c>
      <c r="F129" s="233" t="s">
        <v>1128</v>
      </c>
      <c r="G129" s="231"/>
      <c r="H129" s="234">
        <v>10</v>
      </c>
      <c r="I129" s="235"/>
      <c r="J129" s="231"/>
      <c r="K129" s="231"/>
      <c r="L129" s="236"/>
      <c r="M129" s="237"/>
      <c r="N129" s="238"/>
      <c r="O129" s="238"/>
      <c r="P129" s="238"/>
      <c r="Q129" s="238"/>
      <c r="R129" s="238"/>
      <c r="S129" s="238"/>
      <c r="T129" s="23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0" t="s">
        <v>128</v>
      </c>
      <c r="AU129" s="240" t="s">
        <v>84</v>
      </c>
      <c r="AV129" s="14" t="s">
        <v>84</v>
      </c>
      <c r="AW129" s="14" t="s">
        <v>35</v>
      </c>
      <c r="AX129" s="14" t="s">
        <v>74</v>
      </c>
      <c r="AY129" s="240" t="s">
        <v>119</v>
      </c>
    </row>
    <row r="130" s="15" customFormat="1">
      <c r="A130" s="15"/>
      <c r="B130" s="251"/>
      <c r="C130" s="252"/>
      <c r="D130" s="221" t="s">
        <v>128</v>
      </c>
      <c r="E130" s="253" t="s">
        <v>19</v>
      </c>
      <c r="F130" s="254" t="s">
        <v>220</v>
      </c>
      <c r="G130" s="252"/>
      <c r="H130" s="255">
        <v>30</v>
      </c>
      <c r="I130" s="256"/>
      <c r="J130" s="252"/>
      <c r="K130" s="252"/>
      <c r="L130" s="257"/>
      <c r="M130" s="258"/>
      <c r="N130" s="259"/>
      <c r="O130" s="259"/>
      <c r="P130" s="259"/>
      <c r="Q130" s="259"/>
      <c r="R130" s="259"/>
      <c r="S130" s="259"/>
      <c r="T130" s="260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1" t="s">
        <v>128</v>
      </c>
      <c r="AU130" s="261" t="s">
        <v>84</v>
      </c>
      <c r="AV130" s="15" t="s">
        <v>150</v>
      </c>
      <c r="AW130" s="15" t="s">
        <v>35</v>
      </c>
      <c r="AX130" s="15" t="s">
        <v>82</v>
      </c>
      <c r="AY130" s="261" t="s">
        <v>119</v>
      </c>
    </row>
    <row r="131" s="2" customFormat="1" ht="44.25" customHeight="1">
      <c r="A131" s="40"/>
      <c r="B131" s="41"/>
      <c r="C131" s="206" t="s">
        <v>246</v>
      </c>
      <c r="D131" s="206" t="s">
        <v>122</v>
      </c>
      <c r="E131" s="207" t="s">
        <v>1169</v>
      </c>
      <c r="F131" s="208" t="s">
        <v>1170</v>
      </c>
      <c r="G131" s="209" t="s">
        <v>168</v>
      </c>
      <c r="H131" s="210">
        <v>1</v>
      </c>
      <c r="I131" s="211"/>
      <c r="J131" s="212">
        <f>ROUND(I131*H131,2)</f>
        <v>0</v>
      </c>
      <c r="K131" s="208" t="s">
        <v>209</v>
      </c>
      <c r="L131" s="46"/>
      <c r="M131" s="213" t="s">
        <v>19</v>
      </c>
      <c r="N131" s="214" t="s">
        <v>45</v>
      </c>
      <c r="O131" s="86"/>
      <c r="P131" s="215">
        <f>O131*H131</f>
        <v>0</v>
      </c>
      <c r="Q131" s="215">
        <v>0.0010499999999999999</v>
      </c>
      <c r="R131" s="215">
        <f>Q131*H131</f>
        <v>0.0010499999999999999</v>
      </c>
      <c r="S131" s="215">
        <v>0.0061999999999999998</v>
      </c>
      <c r="T131" s="216">
        <f>S131*H131</f>
        <v>0.0061999999999999998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150</v>
      </c>
      <c r="AT131" s="217" t="s">
        <v>122</v>
      </c>
      <c r="AU131" s="217" t="s">
        <v>84</v>
      </c>
      <c r="AY131" s="19" t="s">
        <v>119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150</v>
      </c>
      <c r="BM131" s="217" t="s">
        <v>1171</v>
      </c>
    </row>
    <row r="132" s="2" customFormat="1">
      <c r="A132" s="40"/>
      <c r="B132" s="41"/>
      <c r="C132" s="42"/>
      <c r="D132" s="249" t="s">
        <v>211</v>
      </c>
      <c r="E132" s="42"/>
      <c r="F132" s="250" t="s">
        <v>1172</v>
      </c>
      <c r="G132" s="42"/>
      <c r="H132" s="42"/>
      <c r="I132" s="242"/>
      <c r="J132" s="42"/>
      <c r="K132" s="42"/>
      <c r="L132" s="46"/>
      <c r="M132" s="243"/>
      <c r="N132" s="24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211</v>
      </c>
      <c r="AU132" s="19" t="s">
        <v>84</v>
      </c>
    </row>
    <row r="133" s="13" customFormat="1">
      <c r="A133" s="13"/>
      <c r="B133" s="219"/>
      <c r="C133" s="220"/>
      <c r="D133" s="221" t="s">
        <v>128</v>
      </c>
      <c r="E133" s="222" t="s">
        <v>19</v>
      </c>
      <c r="F133" s="223" t="s">
        <v>1173</v>
      </c>
      <c r="G133" s="220"/>
      <c r="H133" s="222" t="s">
        <v>19</v>
      </c>
      <c r="I133" s="224"/>
      <c r="J133" s="220"/>
      <c r="K133" s="220"/>
      <c r="L133" s="225"/>
      <c r="M133" s="226"/>
      <c r="N133" s="227"/>
      <c r="O133" s="227"/>
      <c r="P133" s="227"/>
      <c r="Q133" s="227"/>
      <c r="R133" s="227"/>
      <c r="S133" s="227"/>
      <c r="T133" s="22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9" t="s">
        <v>128</v>
      </c>
      <c r="AU133" s="229" t="s">
        <v>84</v>
      </c>
      <c r="AV133" s="13" t="s">
        <v>82</v>
      </c>
      <c r="AW133" s="13" t="s">
        <v>35</v>
      </c>
      <c r="AX133" s="13" t="s">
        <v>74</v>
      </c>
      <c r="AY133" s="229" t="s">
        <v>119</v>
      </c>
    </row>
    <row r="134" s="14" customFormat="1">
      <c r="A134" s="14"/>
      <c r="B134" s="230"/>
      <c r="C134" s="231"/>
      <c r="D134" s="221" t="s">
        <v>128</v>
      </c>
      <c r="E134" s="232" t="s">
        <v>19</v>
      </c>
      <c r="F134" s="233" t="s">
        <v>1174</v>
      </c>
      <c r="G134" s="231"/>
      <c r="H134" s="234">
        <v>1</v>
      </c>
      <c r="I134" s="235"/>
      <c r="J134" s="231"/>
      <c r="K134" s="231"/>
      <c r="L134" s="236"/>
      <c r="M134" s="237"/>
      <c r="N134" s="238"/>
      <c r="O134" s="238"/>
      <c r="P134" s="238"/>
      <c r="Q134" s="238"/>
      <c r="R134" s="238"/>
      <c r="S134" s="238"/>
      <c r="T134" s="23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0" t="s">
        <v>128</v>
      </c>
      <c r="AU134" s="240" t="s">
        <v>84</v>
      </c>
      <c r="AV134" s="14" t="s">
        <v>84</v>
      </c>
      <c r="AW134" s="14" t="s">
        <v>35</v>
      </c>
      <c r="AX134" s="14" t="s">
        <v>82</v>
      </c>
      <c r="AY134" s="240" t="s">
        <v>119</v>
      </c>
    </row>
    <row r="135" s="2" customFormat="1" ht="44.25" customHeight="1">
      <c r="A135" s="40"/>
      <c r="B135" s="41"/>
      <c r="C135" s="206" t="s">
        <v>252</v>
      </c>
      <c r="D135" s="206" t="s">
        <v>122</v>
      </c>
      <c r="E135" s="207" t="s">
        <v>1175</v>
      </c>
      <c r="F135" s="208" t="s">
        <v>1176</v>
      </c>
      <c r="G135" s="209" t="s">
        <v>168</v>
      </c>
      <c r="H135" s="210">
        <v>0.5</v>
      </c>
      <c r="I135" s="211"/>
      <c r="J135" s="212">
        <f>ROUND(I135*H135,2)</f>
        <v>0</v>
      </c>
      <c r="K135" s="208" t="s">
        <v>209</v>
      </c>
      <c r="L135" s="46"/>
      <c r="M135" s="213" t="s">
        <v>19</v>
      </c>
      <c r="N135" s="214" t="s">
        <v>45</v>
      </c>
      <c r="O135" s="86"/>
      <c r="P135" s="215">
        <f>O135*H135</f>
        <v>0</v>
      </c>
      <c r="Q135" s="215">
        <v>0.0027899999999999999</v>
      </c>
      <c r="R135" s="215">
        <f>Q135*H135</f>
        <v>0.001395</v>
      </c>
      <c r="S135" s="215">
        <v>0.056000000000000001</v>
      </c>
      <c r="T135" s="216">
        <f>S135*H135</f>
        <v>0.028000000000000001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150</v>
      </c>
      <c r="AT135" s="217" t="s">
        <v>122</v>
      </c>
      <c r="AU135" s="217" t="s">
        <v>84</v>
      </c>
      <c r="AY135" s="19" t="s">
        <v>119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150</v>
      </c>
      <c r="BM135" s="217" t="s">
        <v>1177</v>
      </c>
    </row>
    <row r="136" s="2" customFormat="1">
      <c r="A136" s="40"/>
      <c r="B136" s="41"/>
      <c r="C136" s="42"/>
      <c r="D136" s="249" t="s">
        <v>211</v>
      </c>
      <c r="E136" s="42"/>
      <c r="F136" s="250" t="s">
        <v>1178</v>
      </c>
      <c r="G136" s="42"/>
      <c r="H136" s="42"/>
      <c r="I136" s="242"/>
      <c r="J136" s="42"/>
      <c r="K136" s="42"/>
      <c r="L136" s="46"/>
      <c r="M136" s="243"/>
      <c r="N136" s="244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211</v>
      </c>
      <c r="AU136" s="19" t="s">
        <v>84</v>
      </c>
    </row>
    <row r="137" s="13" customFormat="1">
      <c r="A137" s="13"/>
      <c r="B137" s="219"/>
      <c r="C137" s="220"/>
      <c r="D137" s="221" t="s">
        <v>128</v>
      </c>
      <c r="E137" s="222" t="s">
        <v>19</v>
      </c>
      <c r="F137" s="223" t="s">
        <v>1179</v>
      </c>
      <c r="G137" s="220"/>
      <c r="H137" s="222" t="s">
        <v>19</v>
      </c>
      <c r="I137" s="224"/>
      <c r="J137" s="220"/>
      <c r="K137" s="220"/>
      <c r="L137" s="225"/>
      <c r="M137" s="226"/>
      <c r="N137" s="227"/>
      <c r="O137" s="227"/>
      <c r="P137" s="227"/>
      <c r="Q137" s="227"/>
      <c r="R137" s="227"/>
      <c r="S137" s="227"/>
      <c r="T137" s="22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9" t="s">
        <v>128</v>
      </c>
      <c r="AU137" s="229" t="s">
        <v>84</v>
      </c>
      <c r="AV137" s="13" t="s">
        <v>82</v>
      </c>
      <c r="AW137" s="13" t="s">
        <v>35</v>
      </c>
      <c r="AX137" s="13" t="s">
        <v>74</v>
      </c>
      <c r="AY137" s="229" t="s">
        <v>119</v>
      </c>
    </row>
    <row r="138" s="14" customFormat="1">
      <c r="A138" s="14"/>
      <c r="B138" s="230"/>
      <c r="C138" s="231"/>
      <c r="D138" s="221" t="s">
        <v>128</v>
      </c>
      <c r="E138" s="232" t="s">
        <v>19</v>
      </c>
      <c r="F138" s="233" t="s">
        <v>1180</v>
      </c>
      <c r="G138" s="231"/>
      <c r="H138" s="234">
        <v>0.5</v>
      </c>
      <c r="I138" s="235"/>
      <c r="J138" s="231"/>
      <c r="K138" s="231"/>
      <c r="L138" s="236"/>
      <c r="M138" s="237"/>
      <c r="N138" s="238"/>
      <c r="O138" s="238"/>
      <c r="P138" s="238"/>
      <c r="Q138" s="238"/>
      <c r="R138" s="238"/>
      <c r="S138" s="238"/>
      <c r="T138" s="23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0" t="s">
        <v>128</v>
      </c>
      <c r="AU138" s="240" t="s">
        <v>84</v>
      </c>
      <c r="AV138" s="14" t="s">
        <v>84</v>
      </c>
      <c r="AW138" s="14" t="s">
        <v>35</v>
      </c>
      <c r="AX138" s="14" t="s">
        <v>82</v>
      </c>
      <c r="AY138" s="240" t="s">
        <v>119</v>
      </c>
    </row>
    <row r="139" s="12" customFormat="1" ht="22.8" customHeight="1">
      <c r="A139" s="12"/>
      <c r="B139" s="190"/>
      <c r="C139" s="191"/>
      <c r="D139" s="192" t="s">
        <v>73</v>
      </c>
      <c r="E139" s="204" t="s">
        <v>527</v>
      </c>
      <c r="F139" s="204" t="s">
        <v>528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SUM(P140:P141)</f>
        <v>0</v>
      </c>
      <c r="Q139" s="198"/>
      <c r="R139" s="199">
        <f>SUM(R140:R141)</f>
        <v>0</v>
      </c>
      <c r="S139" s="198"/>
      <c r="T139" s="200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82</v>
      </c>
      <c r="AT139" s="202" t="s">
        <v>73</v>
      </c>
      <c r="AU139" s="202" t="s">
        <v>82</v>
      </c>
      <c r="AY139" s="201" t="s">
        <v>119</v>
      </c>
      <c r="BK139" s="203">
        <f>SUM(BK140:BK141)</f>
        <v>0</v>
      </c>
    </row>
    <row r="140" s="2" customFormat="1" ht="37.8" customHeight="1">
      <c r="A140" s="40"/>
      <c r="B140" s="41"/>
      <c r="C140" s="206" t="s">
        <v>260</v>
      </c>
      <c r="D140" s="206" t="s">
        <v>122</v>
      </c>
      <c r="E140" s="207" t="s">
        <v>530</v>
      </c>
      <c r="F140" s="208" t="s">
        <v>531</v>
      </c>
      <c r="G140" s="209" t="s">
        <v>355</v>
      </c>
      <c r="H140" s="210">
        <v>0.84399999999999997</v>
      </c>
      <c r="I140" s="211"/>
      <c r="J140" s="212">
        <f>ROUND(I140*H140,2)</f>
        <v>0</v>
      </c>
      <c r="K140" s="208" t="s">
        <v>209</v>
      </c>
      <c r="L140" s="46"/>
      <c r="M140" s="213" t="s">
        <v>19</v>
      </c>
      <c r="N140" s="214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150</v>
      </c>
      <c r="AT140" s="217" t="s">
        <v>122</v>
      </c>
      <c r="AU140" s="217" t="s">
        <v>84</v>
      </c>
      <c r="AY140" s="19" t="s">
        <v>119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150</v>
      </c>
      <c r="BM140" s="217" t="s">
        <v>1181</v>
      </c>
    </row>
    <row r="141" s="2" customFormat="1">
      <c r="A141" s="40"/>
      <c r="B141" s="41"/>
      <c r="C141" s="42"/>
      <c r="D141" s="249" t="s">
        <v>211</v>
      </c>
      <c r="E141" s="42"/>
      <c r="F141" s="250" t="s">
        <v>533</v>
      </c>
      <c r="G141" s="42"/>
      <c r="H141" s="42"/>
      <c r="I141" s="242"/>
      <c r="J141" s="42"/>
      <c r="K141" s="42"/>
      <c r="L141" s="46"/>
      <c r="M141" s="243"/>
      <c r="N141" s="244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211</v>
      </c>
      <c r="AU141" s="19" t="s">
        <v>84</v>
      </c>
    </row>
    <row r="142" s="12" customFormat="1" ht="22.8" customHeight="1">
      <c r="A142" s="12"/>
      <c r="B142" s="190"/>
      <c r="C142" s="191"/>
      <c r="D142" s="192" t="s">
        <v>73</v>
      </c>
      <c r="E142" s="204" t="s">
        <v>577</v>
      </c>
      <c r="F142" s="204" t="s">
        <v>578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SUM(P143:P144)</f>
        <v>0</v>
      </c>
      <c r="Q142" s="198"/>
      <c r="R142" s="199">
        <f>SUM(R143:R144)</f>
        <v>0</v>
      </c>
      <c r="S142" s="198"/>
      <c r="T142" s="200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82</v>
      </c>
      <c r="AT142" s="202" t="s">
        <v>73</v>
      </c>
      <c r="AU142" s="202" t="s">
        <v>82</v>
      </c>
      <c r="AY142" s="201" t="s">
        <v>119</v>
      </c>
      <c r="BK142" s="203">
        <f>SUM(BK143:BK144)</f>
        <v>0</v>
      </c>
    </row>
    <row r="143" s="2" customFormat="1" ht="55.5" customHeight="1">
      <c r="A143" s="40"/>
      <c r="B143" s="41"/>
      <c r="C143" s="206" t="s">
        <v>265</v>
      </c>
      <c r="D143" s="206" t="s">
        <v>122</v>
      </c>
      <c r="E143" s="207" t="s">
        <v>580</v>
      </c>
      <c r="F143" s="208" t="s">
        <v>581</v>
      </c>
      <c r="G143" s="209" t="s">
        <v>355</v>
      </c>
      <c r="H143" s="210">
        <v>0.128</v>
      </c>
      <c r="I143" s="211"/>
      <c r="J143" s="212">
        <f>ROUND(I143*H143,2)</f>
        <v>0</v>
      </c>
      <c r="K143" s="208" t="s">
        <v>209</v>
      </c>
      <c r="L143" s="46"/>
      <c r="M143" s="213" t="s">
        <v>19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150</v>
      </c>
      <c r="AT143" s="217" t="s">
        <v>122</v>
      </c>
      <c r="AU143" s="217" t="s">
        <v>84</v>
      </c>
      <c r="AY143" s="19" t="s">
        <v>119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150</v>
      </c>
      <c r="BM143" s="217" t="s">
        <v>1182</v>
      </c>
    </row>
    <row r="144" s="2" customFormat="1">
      <c r="A144" s="40"/>
      <c r="B144" s="41"/>
      <c r="C144" s="42"/>
      <c r="D144" s="249" t="s">
        <v>211</v>
      </c>
      <c r="E144" s="42"/>
      <c r="F144" s="250" t="s">
        <v>583</v>
      </c>
      <c r="G144" s="42"/>
      <c r="H144" s="42"/>
      <c r="I144" s="242"/>
      <c r="J144" s="42"/>
      <c r="K144" s="42"/>
      <c r="L144" s="46"/>
      <c r="M144" s="243"/>
      <c r="N144" s="244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211</v>
      </c>
      <c r="AU144" s="19" t="s">
        <v>84</v>
      </c>
    </row>
    <row r="145" s="12" customFormat="1" ht="25.92" customHeight="1">
      <c r="A145" s="12"/>
      <c r="B145" s="190"/>
      <c r="C145" s="191"/>
      <c r="D145" s="192" t="s">
        <v>73</v>
      </c>
      <c r="E145" s="193" t="s">
        <v>584</v>
      </c>
      <c r="F145" s="193" t="s">
        <v>585</v>
      </c>
      <c r="G145" s="191"/>
      <c r="H145" s="191"/>
      <c r="I145" s="194"/>
      <c r="J145" s="195">
        <f>BK145</f>
        <v>0</v>
      </c>
      <c r="K145" s="191"/>
      <c r="L145" s="196"/>
      <c r="M145" s="197"/>
      <c r="N145" s="198"/>
      <c r="O145" s="198"/>
      <c r="P145" s="199">
        <f>P146+P198+P265+P383+P413+P466+P477+P496+P688+P691+P757</f>
        <v>0</v>
      </c>
      <c r="Q145" s="198"/>
      <c r="R145" s="199">
        <f>R146+R198+R265+R383+R413+R466+R477+R496+R688+R691+R757</f>
        <v>1.161387</v>
      </c>
      <c r="S145" s="198"/>
      <c r="T145" s="200">
        <f>T146+T198+T265+T383+T413+T466+T477+T496+T688+T691+T757</f>
        <v>0.27009000000000005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84</v>
      </c>
      <c r="AT145" s="202" t="s">
        <v>73</v>
      </c>
      <c r="AU145" s="202" t="s">
        <v>74</v>
      </c>
      <c r="AY145" s="201" t="s">
        <v>119</v>
      </c>
      <c r="BK145" s="203">
        <f>BK146+BK198+BK265+BK383+BK413+BK466+BK477+BK496+BK688+BK691+BK757</f>
        <v>0</v>
      </c>
    </row>
    <row r="146" s="12" customFormat="1" ht="22.8" customHeight="1">
      <c r="A146" s="12"/>
      <c r="B146" s="190"/>
      <c r="C146" s="191"/>
      <c r="D146" s="192" t="s">
        <v>73</v>
      </c>
      <c r="E146" s="204" t="s">
        <v>1183</v>
      </c>
      <c r="F146" s="204" t="s">
        <v>1184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SUM(P147:P197)</f>
        <v>0</v>
      </c>
      <c r="Q146" s="198"/>
      <c r="R146" s="199">
        <f>SUM(R147:R197)</f>
        <v>0.041580000000000006</v>
      </c>
      <c r="S146" s="198"/>
      <c r="T146" s="200">
        <f>SUM(T147:T197)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84</v>
      </c>
      <c r="AT146" s="202" t="s">
        <v>73</v>
      </c>
      <c r="AU146" s="202" t="s">
        <v>82</v>
      </c>
      <c r="AY146" s="201" t="s">
        <v>119</v>
      </c>
      <c r="BK146" s="203">
        <f>SUM(BK147:BK197)</f>
        <v>0</v>
      </c>
    </row>
    <row r="147" s="2" customFormat="1" ht="24.15" customHeight="1">
      <c r="A147" s="40"/>
      <c r="B147" s="41"/>
      <c r="C147" s="206" t="s">
        <v>270</v>
      </c>
      <c r="D147" s="206" t="s">
        <v>122</v>
      </c>
      <c r="E147" s="207" t="s">
        <v>1185</v>
      </c>
      <c r="F147" s="208" t="s">
        <v>1186</v>
      </c>
      <c r="G147" s="209" t="s">
        <v>363</v>
      </c>
      <c r="H147" s="210">
        <v>2</v>
      </c>
      <c r="I147" s="211"/>
      <c r="J147" s="212">
        <f>ROUND(I147*H147,2)</f>
        <v>0</v>
      </c>
      <c r="K147" s="208" t="s">
        <v>209</v>
      </c>
      <c r="L147" s="46"/>
      <c r="M147" s="213" t="s">
        <v>19</v>
      </c>
      <c r="N147" s="214" t="s">
        <v>45</v>
      </c>
      <c r="O147" s="86"/>
      <c r="P147" s="215">
        <f>O147*H147</f>
        <v>0</v>
      </c>
      <c r="Q147" s="215">
        <v>0.0020300000000000001</v>
      </c>
      <c r="R147" s="215">
        <f>Q147*H147</f>
        <v>0.0040600000000000002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307</v>
      </c>
      <c r="AT147" s="217" t="s">
        <v>122</v>
      </c>
      <c r="AU147" s="217" t="s">
        <v>84</v>
      </c>
      <c r="AY147" s="19" t="s">
        <v>119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307</v>
      </c>
      <c r="BM147" s="217" t="s">
        <v>1187</v>
      </c>
    </row>
    <row r="148" s="2" customFormat="1">
      <c r="A148" s="40"/>
      <c r="B148" s="41"/>
      <c r="C148" s="42"/>
      <c r="D148" s="249" t="s">
        <v>211</v>
      </c>
      <c r="E148" s="42"/>
      <c r="F148" s="250" t="s">
        <v>1188</v>
      </c>
      <c r="G148" s="42"/>
      <c r="H148" s="42"/>
      <c r="I148" s="242"/>
      <c r="J148" s="42"/>
      <c r="K148" s="42"/>
      <c r="L148" s="46"/>
      <c r="M148" s="243"/>
      <c r="N148" s="244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211</v>
      </c>
      <c r="AU148" s="19" t="s">
        <v>84</v>
      </c>
    </row>
    <row r="149" s="13" customFormat="1">
      <c r="A149" s="13"/>
      <c r="B149" s="219"/>
      <c r="C149" s="220"/>
      <c r="D149" s="221" t="s">
        <v>128</v>
      </c>
      <c r="E149" s="222" t="s">
        <v>19</v>
      </c>
      <c r="F149" s="223" t="s">
        <v>1179</v>
      </c>
      <c r="G149" s="220"/>
      <c r="H149" s="222" t="s">
        <v>19</v>
      </c>
      <c r="I149" s="224"/>
      <c r="J149" s="220"/>
      <c r="K149" s="220"/>
      <c r="L149" s="225"/>
      <c r="M149" s="226"/>
      <c r="N149" s="227"/>
      <c r="O149" s="227"/>
      <c r="P149" s="227"/>
      <c r="Q149" s="227"/>
      <c r="R149" s="227"/>
      <c r="S149" s="227"/>
      <c r="T149" s="22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9" t="s">
        <v>128</v>
      </c>
      <c r="AU149" s="229" t="s">
        <v>84</v>
      </c>
      <c r="AV149" s="13" t="s">
        <v>82</v>
      </c>
      <c r="AW149" s="13" t="s">
        <v>35</v>
      </c>
      <c r="AX149" s="13" t="s">
        <v>74</v>
      </c>
      <c r="AY149" s="229" t="s">
        <v>119</v>
      </c>
    </row>
    <row r="150" s="14" customFormat="1">
      <c r="A150" s="14"/>
      <c r="B150" s="230"/>
      <c r="C150" s="231"/>
      <c r="D150" s="221" t="s">
        <v>128</v>
      </c>
      <c r="E150" s="232" t="s">
        <v>19</v>
      </c>
      <c r="F150" s="233" t="s">
        <v>1189</v>
      </c>
      <c r="G150" s="231"/>
      <c r="H150" s="234">
        <v>2</v>
      </c>
      <c r="I150" s="235"/>
      <c r="J150" s="231"/>
      <c r="K150" s="231"/>
      <c r="L150" s="236"/>
      <c r="M150" s="237"/>
      <c r="N150" s="238"/>
      <c r="O150" s="238"/>
      <c r="P150" s="238"/>
      <c r="Q150" s="238"/>
      <c r="R150" s="238"/>
      <c r="S150" s="238"/>
      <c r="T150" s="23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0" t="s">
        <v>128</v>
      </c>
      <c r="AU150" s="240" t="s">
        <v>84</v>
      </c>
      <c r="AV150" s="14" t="s">
        <v>84</v>
      </c>
      <c r="AW150" s="14" t="s">
        <v>35</v>
      </c>
      <c r="AX150" s="14" t="s">
        <v>82</v>
      </c>
      <c r="AY150" s="240" t="s">
        <v>119</v>
      </c>
    </row>
    <row r="151" s="2" customFormat="1" ht="24.15" customHeight="1">
      <c r="A151" s="40"/>
      <c r="B151" s="41"/>
      <c r="C151" s="206" t="s">
        <v>275</v>
      </c>
      <c r="D151" s="206" t="s">
        <v>122</v>
      </c>
      <c r="E151" s="207" t="s">
        <v>1190</v>
      </c>
      <c r="F151" s="208" t="s">
        <v>1191</v>
      </c>
      <c r="G151" s="209" t="s">
        <v>168</v>
      </c>
      <c r="H151" s="210">
        <v>2.5</v>
      </c>
      <c r="I151" s="211"/>
      <c r="J151" s="212">
        <f>ROUND(I151*H151,2)</f>
        <v>0</v>
      </c>
      <c r="K151" s="208" t="s">
        <v>209</v>
      </c>
      <c r="L151" s="46"/>
      <c r="M151" s="213" t="s">
        <v>19</v>
      </c>
      <c r="N151" s="214" t="s">
        <v>45</v>
      </c>
      <c r="O151" s="86"/>
      <c r="P151" s="215">
        <f>O151*H151</f>
        <v>0</v>
      </c>
      <c r="Q151" s="215">
        <v>0.00155</v>
      </c>
      <c r="R151" s="215">
        <f>Q151*H151</f>
        <v>0.003875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307</v>
      </c>
      <c r="AT151" s="217" t="s">
        <v>122</v>
      </c>
      <c r="AU151" s="217" t="s">
        <v>84</v>
      </c>
      <c r="AY151" s="19" t="s">
        <v>119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307</v>
      </c>
      <c r="BM151" s="217" t="s">
        <v>1192</v>
      </c>
    </row>
    <row r="152" s="2" customFormat="1">
      <c r="A152" s="40"/>
      <c r="B152" s="41"/>
      <c r="C152" s="42"/>
      <c r="D152" s="249" t="s">
        <v>211</v>
      </c>
      <c r="E152" s="42"/>
      <c r="F152" s="250" t="s">
        <v>1193</v>
      </c>
      <c r="G152" s="42"/>
      <c r="H152" s="42"/>
      <c r="I152" s="242"/>
      <c r="J152" s="42"/>
      <c r="K152" s="42"/>
      <c r="L152" s="46"/>
      <c r="M152" s="243"/>
      <c r="N152" s="244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211</v>
      </c>
      <c r="AU152" s="19" t="s">
        <v>84</v>
      </c>
    </row>
    <row r="153" s="13" customFormat="1">
      <c r="A153" s="13"/>
      <c r="B153" s="219"/>
      <c r="C153" s="220"/>
      <c r="D153" s="221" t="s">
        <v>128</v>
      </c>
      <c r="E153" s="222" t="s">
        <v>19</v>
      </c>
      <c r="F153" s="223" t="s">
        <v>1179</v>
      </c>
      <c r="G153" s="220"/>
      <c r="H153" s="222" t="s">
        <v>19</v>
      </c>
      <c r="I153" s="224"/>
      <c r="J153" s="220"/>
      <c r="K153" s="220"/>
      <c r="L153" s="225"/>
      <c r="M153" s="226"/>
      <c r="N153" s="227"/>
      <c r="O153" s="227"/>
      <c r="P153" s="227"/>
      <c r="Q153" s="227"/>
      <c r="R153" s="227"/>
      <c r="S153" s="227"/>
      <c r="T153" s="22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29" t="s">
        <v>128</v>
      </c>
      <c r="AU153" s="229" t="s">
        <v>84</v>
      </c>
      <c r="AV153" s="13" t="s">
        <v>82</v>
      </c>
      <c r="AW153" s="13" t="s">
        <v>35</v>
      </c>
      <c r="AX153" s="13" t="s">
        <v>74</v>
      </c>
      <c r="AY153" s="229" t="s">
        <v>119</v>
      </c>
    </row>
    <row r="154" s="14" customFormat="1">
      <c r="A154" s="14"/>
      <c r="B154" s="230"/>
      <c r="C154" s="231"/>
      <c r="D154" s="221" t="s">
        <v>128</v>
      </c>
      <c r="E154" s="232" t="s">
        <v>19</v>
      </c>
      <c r="F154" s="233" t="s">
        <v>1194</v>
      </c>
      <c r="G154" s="231"/>
      <c r="H154" s="234">
        <v>2.5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0" t="s">
        <v>128</v>
      </c>
      <c r="AU154" s="240" t="s">
        <v>84</v>
      </c>
      <c r="AV154" s="14" t="s">
        <v>84</v>
      </c>
      <c r="AW154" s="14" t="s">
        <v>35</v>
      </c>
      <c r="AX154" s="14" t="s">
        <v>82</v>
      </c>
      <c r="AY154" s="240" t="s">
        <v>119</v>
      </c>
    </row>
    <row r="155" s="2" customFormat="1" ht="24.15" customHeight="1">
      <c r="A155" s="40"/>
      <c r="B155" s="41"/>
      <c r="C155" s="206" t="s">
        <v>285</v>
      </c>
      <c r="D155" s="206" t="s">
        <v>122</v>
      </c>
      <c r="E155" s="207" t="s">
        <v>1195</v>
      </c>
      <c r="F155" s="208" t="s">
        <v>1196</v>
      </c>
      <c r="G155" s="209" t="s">
        <v>168</v>
      </c>
      <c r="H155" s="210">
        <v>2</v>
      </c>
      <c r="I155" s="211"/>
      <c r="J155" s="212">
        <f>ROUND(I155*H155,2)</f>
        <v>0</v>
      </c>
      <c r="K155" s="208" t="s">
        <v>209</v>
      </c>
      <c r="L155" s="46"/>
      <c r="M155" s="213" t="s">
        <v>19</v>
      </c>
      <c r="N155" s="214" t="s">
        <v>45</v>
      </c>
      <c r="O155" s="86"/>
      <c r="P155" s="215">
        <f>O155*H155</f>
        <v>0</v>
      </c>
      <c r="Q155" s="215">
        <v>0.00191</v>
      </c>
      <c r="R155" s="215">
        <f>Q155*H155</f>
        <v>0.00382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307</v>
      </c>
      <c r="AT155" s="217" t="s">
        <v>122</v>
      </c>
      <c r="AU155" s="217" t="s">
        <v>84</v>
      </c>
      <c r="AY155" s="19" t="s">
        <v>119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307</v>
      </c>
      <c r="BM155" s="217" t="s">
        <v>1197</v>
      </c>
    </row>
    <row r="156" s="2" customFormat="1">
      <c r="A156" s="40"/>
      <c r="B156" s="41"/>
      <c r="C156" s="42"/>
      <c r="D156" s="249" t="s">
        <v>211</v>
      </c>
      <c r="E156" s="42"/>
      <c r="F156" s="250" t="s">
        <v>1198</v>
      </c>
      <c r="G156" s="42"/>
      <c r="H156" s="42"/>
      <c r="I156" s="242"/>
      <c r="J156" s="42"/>
      <c r="K156" s="42"/>
      <c r="L156" s="46"/>
      <c r="M156" s="243"/>
      <c r="N156" s="244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211</v>
      </c>
      <c r="AU156" s="19" t="s">
        <v>84</v>
      </c>
    </row>
    <row r="157" s="13" customFormat="1">
      <c r="A157" s="13"/>
      <c r="B157" s="219"/>
      <c r="C157" s="220"/>
      <c r="D157" s="221" t="s">
        <v>128</v>
      </c>
      <c r="E157" s="222" t="s">
        <v>19</v>
      </c>
      <c r="F157" s="223" t="s">
        <v>1179</v>
      </c>
      <c r="G157" s="220"/>
      <c r="H157" s="222" t="s">
        <v>19</v>
      </c>
      <c r="I157" s="224"/>
      <c r="J157" s="220"/>
      <c r="K157" s="220"/>
      <c r="L157" s="225"/>
      <c r="M157" s="226"/>
      <c r="N157" s="227"/>
      <c r="O157" s="227"/>
      <c r="P157" s="227"/>
      <c r="Q157" s="227"/>
      <c r="R157" s="227"/>
      <c r="S157" s="227"/>
      <c r="T157" s="22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9" t="s">
        <v>128</v>
      </c>
      <c r="AU157" s="229" t="s">
        <v>84</v>
      </c>
      <c r="AV157" s="13" t="s">
        <v>82</v>
      </c>
      <c r="AW157" s="13" t="s">
        <v>35</v>
      </c>
      <c r="AX157" s="13" t="s">
        <v>74</v>
      </c>
      <c r="AY157" s="229" t="s">
        <v>119</v>
      </c>
    </row>
    <row r="158" s="14" customFormat="1">
      <c r="A158" s="14"/>
      <c r="B158" s="230"/>
      <c r="C158" s="231"/>
      <c r="D158" s="221" t="s">
        <v>128</v>
      </c>
      <c r="E158" s="232" t="s">
        <v>19</v>
      </c>
      <c r="F158" s="233" t="s">
        <v>1199</v>
      </c>
      <c r="G158" s="231"/>
      <c r="H158" s="234">
        <v>2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0" t="s">
        <v>128</v>
      </c>
      <c r="AU158" s="240" t="s">
        <v>84</v>
      </c>
      <c r="AV158" s="14" t="s">
        <v>84</v>
      </c>
      <c r="AW158" s="14" t="s">
        <v>35</v>
      </c>
      <c r="AX158" s="14" t="s">
        <v>82</v>
      </c>
      <c r="AY158" s="240" t="s">
        <v>119</v>
      </c>
    </row>
    <row r="159" s="2" customFormat="1" ht="24.15" customHeight="1">
      <c r="A159" s="40"/>
      <c r="B159" s="41"/>
      <c r="C159" s="206" t="s">
        <v>294</v>
      </c>
      <c r="D159" s="206" t="s">
        <v>122</v>
      </c>
      <c r="E159" s="207" t="s">
        <v>1200</v>
      </c>
      <c r="F159" s="208" t="s">
        <v>1201</v>
      </c>
      <c r="G159" s="209" t="s">
        <v>168</v>
      </c>
      <c r="H159" s="210">
        <v>4.5</v>
      </c>
      <c r="I159" s="211"/>
      <c r="J159" s="212">
        <f>ROUND(I159*H159,2)</f>
        <v>0</v>
      </c>
      <c r="K159" s="208" t="s">
        <v>209</v>
      </c>
      <c r="L159" s="46"/>
      <c r="M159" s="213" t="s">
        <v>19</v>
      </c>
      <c r="N159" s="214" t="s">
        <v>45</v>
      </c>
      <c r="O159" s="86"/>
      <c r="P159" s="215">
        <f>O159*H159</f>
        <v>0</v>
      </c>
      <c r="Q159" s="215">
        <v>0.0018400000000000001</v>
      </c>
      <c r="R159" s="215">
        <f>Q159*H159</f>
        <v>0.0082800000000000009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307</v>
      </c>
      <c r="AT159" s="217" t="s">
        <v>122</v>
      </c>
      <c r="AU159" s="217" t="s">
        <v>84</v>
      </c>
      <c r="AY159" s="19" t="s">
        <v>119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307</v>
      </c>
      <c r="BM159" s="217" t="s">
        <v>1202</v>
      </c>
    </row>
    <row r="160" s="2" customFormat="1">
      <c r="A160" s="40"/>
      <c r="B160" s="41"/>
      <c r="C160" s="42"/>
      <c r="D160" s="249" t="s">
        <v>211</v>
      </c>
      <c r="E160" s="42"/>
      <c r="F160" s="250" t="s">
        <v>1203</v>
      </c>
      <c r="G160" s="42"/>
      <c r="H160" s="42"/>
      <c r="I160" s="242"/>
      <c r="J160" s="42"/>
      <c r="K160" s="42"/>
      <c r="L160" s="46"/>
      <c r="M160" s="243"/>
      <c r="N160" s="244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211</v>
      </c>
      <c r="AU160" s="19" t="s">
        <v>84</v>
      </c>
    </row>
    <row r="161" s="13" customFormat="1">
      <c r="A161" s="13"/>
      <c r="B161" s="219"/>
      <c r="C161" s="220"/>
      <c r="D161" s="221" t="s">
        <v>128</v>
      </c>
      <c r="E161" s="222" t="s">
        <v>19</v>
      </c>
      <c r="F161" s="223" t="s">
        <v>1179</v>
      </c>
      <c r="G161" s="220"/>
      <c r="H161" s="222" t="s">
        <v>19</v>
      </c>
      <c r="I161" s="224"/>
      <c r="J161" s="220"/>
      <c r="K161" s="220"/>
      <c r="L161" s="225"/>
      <c r="M161" s="226"/>
      <c r="N161" s="227"/>
      <c r="O161" s="227"/>
      <c r="P161" s="227"/>
      <c r="Q161" s="227"/>
      <c r="R161" s="227"/>
      <c r="S161" s="227"/>
      <c r="T161" s="22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29" t="s">
        <v>128</v>
      </c>
      <c r="AU161" s="229" t="s">
        <v>84</v>
      </c>
      <c r="AV161" s="13" t="s">
        <v>82</v>
      </c>
      <c r="AW161" s="13" t="s">
        <v>35</v>
      </c>
      <c r="AX161" s="13" t="s">
        <v>74</v>
      </c>
      <c r="AY161" s="229" t="s">
        <v>119</v>
      </c>
    </row>
    <row r="162" s="14" customFormat="1">
      <c r="A162" s="14"/>
      <c r="B162" s="230"/>
      <c r="C162" s="231"/>
      <c r="D162" s="221" t="s">
        <v>128</v>
      </c>
      <c r="E162" s="232" t="s">
        <v>19</v>
      </c>
      <c r="F162" s="233" t="s">
        <v>1204</v>
      </c>
      <c r="G162" s="231"/>
      <c r="H162" s="234">
        <v>4.5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0" t="s">
        <v>128</v>
      </c>
      <c r="AU162" s="240" t="s">
        <v>84</v>
      </c>
      <c r="AV162" s="14" t="s">
        <v>84</v>
      </c>
      <c r="AW162" s="14" t="s">
        <v>35</v>
      </c>
      <c r="AX162" s="14" t="s">
        <v>82</v>
      </c>
      <c r="AY162" s="240" t="s">
        <v>119</v>
      </c>
    </row>
    <row r="163" s="2" customFormat="1" ht="21.75" customHeight="1">
      <c r="A163" s="40"/>
      <c r="B163" s="41"/>
      <c r="C163" s="206" t="s">
        <v>8</v>
      </c>
      <c r="D163" s="206" t="s">
        <v>122</v>
      </c>
      <c r="E163" s="207" t="s">
        <v>1205</v>
      </c>
      <c r="F163" s="208" t="s">
        <v>1206</v>
      </c>
      <c r="G163" s="209" t="s">
        <v>168</v>
      </c>
      <c r="H163" s="210">
        <v>10</v>
      </c>
      <c r="I163" s="211"/>
      <c r="J163" s="212">
        <f>ROUND(I163*H163,2)</f>
        <v>0</v>
      </c>
      <c r="K163" s="208" t="s">
        <v>209</v>
      </c>
      <c r="L163" s="46"/>
      <c r="M163" s="213" t="s">
        <v>19</v>
      </c>
      <c r="N163" s="214" t="s">
        <v>45</v>
      </c>
      <c r="O163" s="86"/>
      <c r="P163" s="215">
        <f>O163*H163</f>
        <v>0</v>
      </c>
      <c r="Q163" s="215">
        <v>0.00048000000000000001</v>
      </c>
      <c r="R163" s="215">
        <f>Q163*H163</f>
        <v>0.0048000000000000004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307</v>
      </c>
      <c r="AT163" s="217" t="s">
        <v>122</v>
      </c>
      <c r="AU163" s="217" t="s">
        <v>84</v>
      </c>
      <c r="AY163" s="19" t="s">
        <v>119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307</v>
      </c>
      <c r="BM163" s="217" t="s">
        <v>1207</v>
      </c>
    </row>
    <row r="164" s="2" customFormat="1">
      <c r="A164" s="40"/>
      <c r="B164" s="41"/>
      <c r="C164" s="42"/>
      <c r="D164" s="249" t="s">
        <v>211</v>
      </c>
      <c r="E164" s="42"/>
      <c r="F164" s="250" t="s">
        <v>1208</v>
      </c>
      <c r="G164" s="42"/>
      <c r="H164" s="42"/>
      <c r="I164" s="242"/>
      <c r="J164" s="42"/>
      <c r="K164" s="42"/>
      <c r="L164" s="46"/>
      <c r="M164" s="243"/>
      <c r="N164" s="244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211</v>
      </c>
      <c r="AU164" s="19" t="s">
        <v>84</v>
      </c>
    </row>
    <row r="165" s="13" customFormat="1">
      <c r="A165" s="13"/>
      <c r="B165" s="219"/>
      <c r="C165" s="220"/>
      <c r="D165" s="221" t="s">
        <v>128</v>
      </c>
      <c r="E165" s="222" t="s">
        <v>19</v>
      </c>
      <c r="F165" s="223" t="s">
        <v>1209</v>
      </c>
      <c r="G165" s="220"/>
      <c r="H165" s="222" t="s">
        <v>19</v>
      </c>
      <c r="I165" s="224"/>
      <c r="J165" s="220"/>
      <c r="K165" s="220"/>
      <c r="L165" s="225"/>
      <c r="M165" s="226"/>
      <c r="N165" s="227"/>
      <c r="O165" s="227"/>
      <c r="P165" s="227"/>
      <c r="Q165" s="227"/>
      <c r="R165" s="227"/>
      <c r="S165" s="227"/>
      <c r="T165" s="22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29" t="s">
        <v>128</v>
      </c>
      <c r="AU165" s="229" t="s">
        <v>84</v>
      </c>
      <c r="AV165" s="13" t="s">
        <v>82</v>
      </c>
      <c r="AW165" s="13" t="s">
        <v>35</v>
      </c>
      <c r="AX165" s="13" t="s">
        <v>74</v>
      </c>
      <c r="AY165" s="229" t="s">
        <v>119</v>
      </c>
    </row>
    <row r="166" s="14" customFormat="1">
      <c r="A166" s="14"/>
      <c r="B166" s="230"/>
      <c r="C166" s="231"/>
      <c r="D166" s="221" t="s">
        <v>128</v>
      </c>
      <c r="E166" s="232" t="s">
        <v>19</v>
      </c>
      <c r="F166" s="233" t="s">
        <v>1210</v>
      </c>
      <c r="G166" s="231"/>
      <c r="H166" s="234">
        <v>4</v>
      </c>
      <c r="I166" s="235"/>
      <c r="J166" s="231"/>
      <c r="K166" s="231"/>
      <c r="L166" s="236"/>
      <c r="M166" s="237"/>
      <c r="N166" s="238"/>
      <c r="O166" s="238"/>
      <c r="P166" s="238"/>
      <c r="Q166" s="238"/>
      <c r="R166" s="238"/>
      <c r="S166" s="238"/>
      <c r="T166" s="23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0" t="s">
        <v>128</v>
      </c>
      <c r="AU166" s="240" t="s">
        <v>84</v>
      </c>
      <c r="AV166" s="14" t="s">
        <v>84</v>
      </c>
      <c r="AW166" s="14" t="s">
        <v>35</v>
      </c>
      <c r="AX166" s="14" t="s">
        <v>74</v>
      </c>
      <c r="AY166" s="240" t="s">
        <v>119</v>
      </c>
    </row>
    <row r="167" s="14" customFormat="1">
      <c r="A167" s="14"/>
      <c r="B167" s="230"/>
      <c r="C167" s="231"/>
      <c r="D167" s="221" t="s">
        <v>128</v>
      </c>
      <c r="E167" s="232" t="s">
        <v>19</v>
      </c>
      <c r="F167" s="233" t="s">
        <v>1211</v>
      </c>
      <c r="G167" s="231"/>
      <c r="H167" s="234">
        <v>2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0" t="s">
        <v>128</v>
      </c>
      <c r="AU167" s="240" t="s">
        <v>84</v>
      </c>
      <c r="AV167" s="14" t="s">
        <v>84</v>
      </c>
      <c r="AW167" s="14" t="s">
        <v>35</v>
      </c>
      <c r="AX167" s="14" t="s">
        <v>74</v>
      </c>
      <c r="AY167" s="240" t="s">
        <v>119</v>
      </c>
    </row>
    <row r="168" s="14" customFormat="1">
      <c r="A168" s="14"/>
      <c r="B168" s="230"/>
      <c r="C168" s="231"/>
      <c r="D168" s="221" t="s">
        <v>128</v>
      </c>
      <c r="E168" s="232" t="s">
        <v>19</v>
      </c>
      <c r="F168" s="233" t="s">
        <v>1212</v>
      </c>
      <c r="G168" s="231"/>
      <c r="H168" s="234">
        <v>4</v>
      </c>
      <c r="I168" s="235"/>
      <c r="J168" s="231"/>
      <c r="K168" s="231"/>
      <c r="L168" s="236"/>
      <c r="M168" s="237"/>
      <c r="N168" s="238"/>
      <c r="O168" s="238"/>
      <c r="P168" s="238"/>
      <c r="Q168" s="238"/>
      <c r="R168" s="238"/>
      <c r="S168" s="238"/>
      <c r="T168" s="23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0" t="s">
        <v>128</v>
      </c>
      <c r="AU168" s="240" t="s">
        <v>84</v>
      </c>
      <c r="AV168" s="14" t="s">
        <v>84</v>
      </c>
      <c r="AW168" s="14" t="s">
        <v>35</v>
      </c>
      <c r="AX168" s="14" t="s">
        <v>74</v>
      </c>
      <c r="AY168" s="240" t="s">
        <v>119</v>
      </c>
    </row>
    <row r="169" s="15" customFormat="1">
      <c r="A169" s="15"/>
      <c r="B169" s="251"/>
      <c r="C169" s="252"/>
      <c r="D169" s="221" t="s">
        <v>128</v>
      </c>
      <c r="E169" s="253" t="s">
        <v>19</v>
      </c>
      <c r="F169" s="254" t="s">
        <v>220</v>
      </c>
      <c r="G169" s="252"/>
      <c r="H169" s="255">
        <v>10</v>
      </c>
      <c r="I169" s="256"/>
      <c r="J169" s="252"/>
      <c r="K169" s="252"/>
      <c r="L169" s="257"/>
      <c r="M169" s="258"/>
      <c r="N169" s="259"/>
      <c r="O169" s="259"/>
      <c r="P169" s="259"/>
      <c r="Q169" s="259"/>
      <c r="R169" s="259"/>
      <c r="S169" s="259"/>
      <c r="T169" s="26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1" t="s">
        <v>128</v>
      </c>
      <c r="AU169" s="261" t="s">
        <v>84</v>
      </c>
      <c r="AV169" s="15" t="s">
        <v>150</v>
      </c>
      <c r="AW169" s="15" t="s">
        <v>35</v>
      </c>
      <c r="AX169" s="15" t="s">
        <v>82</v>
      </c>
      <c r="AY169" s="261" t="s">
        <v>119</v>
      </c>
    </row>
    <row r="170" s="2" customFormat="1" ht="21.75" customHeight="1">
      <c r="A170" s="40"/>
      <c r="B170" s="41"/>
      <c r="C170" s="206" t="s">
        <v>307</v>
      </c>
      <c r="D170" s="206" t="s">
        <v>122</v>
      </c>
      <c r="E170" s="207" t="s">
        <v>1213</v>
      </c>
      <c r="F170" s="208" t="s">
        <v>1214</v>
      </c>
      <c r="G170" s="209" t="s">
        <v>168</v>
      </c>
      <c r="H170" s="210">
        <v>1.5</v>
      </c>
      <c r="I170" s="211"/>
      <c r="J170" s="212">
        <f>ROUND(I170*H170,2)</f>
        <v>0</v>
      </c>
      <c r="K170" s="208" t="s">
        <v>209</v>
      </c>
      <c r="L170" s="46"/>
      <c r="M170" s="213" t="s">
        <v>19</v>
      </c>
      <c r="N170" s="214" t="s">
        <v>45</v>
      </c>
      <c r="O170" s="86"/>
      <c r="P170" s="215">
        <f>O170*H170</f>
        <v>0</v>
      </c>
      <c r="Q170" s="215">
        <v>0.00071000000000000002</v>
      </c>
      <c r="R170" s="215">
        <f>Q170*H170</f>
        <v>0.001065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307</v>
      </c>
      <c r="AT170" s="217" t="s">
        <v>122</v>
      </c>
      <c r="AU170" s="217" t="s">
        <v>84</v>
      </c>
      <c r="AY170" s="19" t="s">
        <v>119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307</v>
      </c>
      <c r="BM170" s="217" t="s">
        <v>1215</v>
      </c>
    </row>
    <row r="171" s="2" customFormat="1">
      <c r="A171" s="40"/>
      <c r="B171" s="41"/>
      <c r="C171" s="42"/>
      <c r="D171" s="249" t="s">
        <v>211</v>
      </c>
      <c r="E171" s="42"/>
      <c r="F171" s="250" t="s">
        <v>1216</v>
      </c>
      <c r="G171" s="42"/>
      <c r="H171" s="42"/>
      <c r="I171" s="242"/>
      <c r="J171" s="42"/>
      <c r="K171" s="42"/>
      <c r="L171" s="46"/>
      <c r="M171" s="243"/>
      <c r="N171" s="244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211</v>
      </c>
      <c r="AU171" s="19" t="s">
        <v>84</v>
      </c>
    </row>
    <row r="172" s="13" customFormat="1">
      <c r="A172" s="13"/>
      <c r="B172" s="219"/>
      <c r="C172" s="220"/>
      <c r="D172" s="221" t="s">
        <v>128</v>
      </c>
      <c r="E172" s="222" t="s">
        <v>19</v>
      </c>
      <c r="F172" s="223" t="s">
        <v>1179</v>
      </c>
      <c r="G172" s="220"/>
      <c r="H172" s="222" t="s">
        <v>19</v>
      </c>
      <c r="I172" s="224"/>
      <c r="J172" s="220"/>
      <c r="K172" s="220"/>
      <c r="L172" s="225"/>
      <c r="M172" s="226"/>
      <c r="N172" s="227"/>
      <c r="O172" s="227"/>
      <c r="P172" s="227"/>
      <c r="Q172" s="227"/>
      <c r="R172" s="227"/>
      <c r="S172" s="227"/>
      <c r="T172" s="22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29" t="s">
        <v>128</v>
      </c>
      <c r="AU172" s="229" t="s">
        <v>84</v>
      </c>
      <c r="AV172" s="13" t="s">
        <v>82</v>
      </c>
      <c r="AW172" s="13" t="s">
        <v>35</v>
      </c>
      <c r="AX172" s="13" t="s">
        <v>74</v>
      </c>
      <c r="AY172" s="229" t="s">
        <v>119</v>
      </c>
    </row>
    <row r="173" s="14" customFormat="1">
      <c r="A173" s="14"/>
      <c r="B173" s="230"/>
      <c r="C173" s="231"/>
      <c r="D173" s="221" t="s">
        <v>128</v>
      </c>
      <c r="E173" s="232" t="s">
        <v>19</v>
      </c>
      <c r="F173" s="233" t="s">
        <v>1217</v>
      </c>
      <c r="G173" s="231"/>
      <c r="H173" s="234">
        <v>1.5</v>
      </c>
      <c r="I173" s="235"/>
      <c r="J173" s="231"/>
      <c r="K173" s="231"/>
      <c r="L173" s="236"/>
      <c r="M173" s="237"/>
      <c r="N173" s="238"/>
      <c r="O173" s="238"/>
      <c r="P173" s="238"/>
      <c r="Q173" s="238"/>
      <c r="R173" s="238"/>
      <c r="S173" s="238"/>
      <c r="T173" s="23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0" t="s">
        <v>128</v>
      </c>
      <c r="AU173" s="240" t="s">
        <v>84</v>
      </c>
      <c r="AV173" s="14" t="s">
        <v>84</v>
      </c>
      <c r="AW173" s="14" t="s">
        <v>35</v>
      </c>
      <c r="AX173" s="14" t="s">
        <v>82</v>
      </c>
      <c r="AY173" s="240" t="s">
        <v>119</v>
      </c>
    </row>
    <row r="174" s="2" customFormat="1" ht="21.75" customHeight="1">
      <c r="A174" s="40"/>
      <c r="B174" s="41"/>
      <c r="C174" s="206" t="s">
        <v>313</v>
      </c>
      <c r="D174" s="206" t="s">
        <v>122</v>
      </c>
      <c r="E174" s="207" t="s">
        <v>1218</v>
      </c>
      <c r="F174" s="208" t="s">
        <v>1219</v>
      </c>
      <c r="G174" s="209" t="s">
        <v>168</v>
      </c>
      <c r="H174" s="210">
        <v>7</v>
      </c>
      <c r="I174" s="211"/>
      <c r="J174" s="212">
        <f>ROUND(I174*H174,2)</f>
        <v>0</v>
      </c>
      <c r="K174" s="208" t="s">
        <v>209</v>
      </c>
      <c r="L174" s="46"/>
      <c r="M174" s="213" t="s">
        <v>19</v>
      </c>
      <c r="N174" s="214" t="s">
        <v>45</v>
      </c>
      <c r="O174" s="86"/>
      <c r="P174" s="215">
        <f>O174*H174</f>
        <v>0</v>
      </c>
      <c r="Q174" s="215">
        <v>0.0022399999999999998</v>
      </c>
      <c r="R174" s="215">
        <f>Q174*H174</f>
        <v>0.015679999999999999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307</v>
      </c>
      <c r="AT174" s="217" t="s">
        <v>122</v>
      </c>
      <c r="AU174" s="217" t="s">
        <v>84</v>
      </c>
      <c r="AY174" s="19" t="s">
        <v>119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307</v>
      </c>
      <c r="BM174" s="217" t="s">
        <v>1220</v>
      </c>
    </row>
    <row r="175" s="2" customFormat="1">
      <c r="A175" s="40"/>
      <c r="B175" s="41"/>
      <c r="C175" s="42"/>
      <c r="D175" s="249" t="s">
        <v>211</v>
      </c>
      <c r="E175" s="42"/>
      <c r="F175" s="250" t="s">
        <v>1221</v>
      </c>
      <c r="G175" s="42"/>
      <c r="H175" s="42"/>
      <c r="I175" s="242"/>
      <c r="J175" s="42"/>
      <c r="K175" s="42"/>
      <c r="L175" s="46"/>
      <c r="M175" s="243"/>
      <c r="N175" s="244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211</v>
      </c>
      <c r="AU175" s="19" t="s">
        <v>84</v>
      </c>
    </row>
    <row r="176" s="13" customFormat="1">
      <c r="A176" s="13"/>
      <c r="B176" s="219"/>
      <c r="C176" s="220"/>
      <c r="D176" s="221" t="s">
        <v>128</v>
      </c>
      <c r="E176" s="222" t="s">
        <v>19</v>
      </c>
      <c r="F176" s="223" t="s">
        <v>1179</v>
      </c>
      <c r="G176" s="220"/>
      <c r="H176" s="222" t="s">
        <v>19</v>
      </c>
      <c r="I176" s="224"/>
      <c r="J176" s="220"/>
      <c r="K176" s="220"/>
      <c r="L176" s="225"/>
      <c r="M176" s="226"/>
      <c r="N176" s="227"/>
      <c r="O176" s="227"/>
      <c r="P176" s="227"/>
      <c r="Q176" s="227"/>
      <c r="R176" s="227"/>
      <c r="S176" s="227"/>
      <c r="T176" s="22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29" t="s">
        <v>128</v>
      </c>
      <c r="AU176" s="229" t="s">
        <v>84</v>
      </c>
      <c r="AV176" s="13" t="s">
        <v>82</v>
      </c>
      <c r="AW176" s="13" t="s">
        <v>35</v>
      </c>
      <c r="AX176" s="13" t="s">
        <v>74</v>
      </c>
      <c r="AY176" s="229" t="s">
        <v>119</v>
      </c>
    </row>
    <row r="177" s="14" customFormat="1">
      <c r="A177" s="14"/>
      <c r="B177" s="230"/>
      <c r="C177" s="231"/>
      <c r="D177" s="221" t="s">
        <v>128</v>
      </c>
      <c r="E177" s="232" t="s">
        <v>19</v>
      </c>
      <c r="F177" s="233" t="s">
        <v>1222</v>
      </c>
      <c r="G177" s="231"/>
      <c r="H177" s="234">
        <v>4.5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0" t="s">
        <v>128</v>
      </c>
      <c r="AU177" s="240" t="s">
        <v>84</v>
      </c>
      <c r="AV177" s="14" t="s">
        <v>84</v>
      </c>
      <c r="AW177" s="14" t="s">
        <v>35</v>
      </c>
      <c r="AX177" s="14" t="s">
        <v>74</v>
      </c>
      <c r="AY177" s="240" t="s">
        <v>119</v>
      </c>
    </row>
    <row r="178" s="14" customFormat="1">
      <c r="A178" s="14"/>
      <c r="B178" s="230"/>
      <c r="C178" s="231"/>
      <c r="D178" s="221" t="s">
        <v>128</v>
      </c>
      <c r="E178" s="232" t="s">
        <v>19</v>
      </c>
      <c r="F178" s="233" t="s">
        <v>1223</v>
      </c>
      <c r="G178" s="231"/>
      <c r="H178" s="234">
        <v>2.5</v>
      </c>
      <c r="I178" s="235"/>
      <c r="J178" s="231"/>
      <c r="K178" s="231"/>
      <c r="L178" s="236"/>
      <c r="M178" s="237"/>
      <c r="N178" s="238"/>
      <c r="O178" s="238"/>
      <c r="P178" s="238"/>
      <c r="Q178" s="238"/>
      <c r="R178" s="238"/>
      <c r="S178" s="238"/>
      <c r="T178" s="23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0" t="s">
        <v>128</v>
      </c>
      <c r="AU178" s="240" t="s">
        <v>84</v>
      </c>
      <c r="AV178" s="14" t="s">
        <v>84</v>
      </c>
      <c r="AW178" s="14" t="s">
        <v>35</v>
      </c>
      <c r="AX178" s="14" t="s">
        <v>74</v>
      </c>
      <c r="AY178" s="240" t="s">
        <v>119</v>
      </c>
    </row>
    <row r="179" s="15" customFormat="1">
      <c r="A179" s="15"/>
      <c r="B179" s="251"/>
      <c r="C179" s="252"/>
      <c r="D179" s="221" t="s">
        <v>128</v>
      </c>
      <c r="E179" s="253" t="s">
        <v>19</v>
      </c>
      <c r="F179" s="254" t="s">
        <v>220</v>
      </c>
      <c r="G179" s="252"/>
      <c r="H179" s="255">
        <v>7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1" t="s">
        <v>128</v>
      </c>
      <c r="AU179" s="261" t="s">
        <v>84</v>
      </c>
      <c r="AV179" s="15" t="s">
        <v>150</v>
      </c>
      <c r="AW179" s="15" t="s">
        <v>35</v>
      </c>
      <c r="AX179" s="15" t="s">
        <v>82</v>
      </c>
      <c r="AY179" s="261" t="s">
        <v>119</v>
      </c>
    </row>
    <row r="180" s="2" customFormat="1" ht="24.15" customHeight="1">
      <c r="A180" s="40"/>
      <c r="B180" s="41"/>
      <c r="C180" s="206" t="s">
        <v>319</v>
      </c>
      <c r="D180" s="206" t="s">
        <v>122</v>
      </c>
      <c r="E180" s="207" t="s">
        <v>1224</v>
      </c>
      <c r="F180" s="208" t="s">
        <v>1225</v>
      </c>
      <c r="G180" s="209" t="s">
        <v>363</v>
      </c>
      <c r="H180" s="210">
        <v>3</v>
      </c>
      <c r="I180" s="211"/>
      <c r="J180" s="212">
        <f>ROUND(I180*H180,2)</f>
        <v>0</v>
      </c>
      <c r="K180" s="208" t="s">
        <v>209</v>
      </c>
      <c r="L180" s="46"/>
      <c r="M180" s="213" t="s">
        <v>19</v>
      </c>
      <c r="N180" s="214" t="s">
        <v>45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307</v>
      </c>
      <c r="AT180" s="217" t="s">
        <v>122</v>
      </c>
      <c r="AU180" s="217" t="s">
        <v>84</v>
      </c>
      <c r="AY180" s="19" t="s">
        <v>119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82</v>
      </c>
      <c r="BK180" s="218">
        <f>ROUND(I180*H180,2)</f>
        <v>0</v>
      </c>
      <c r="BL180" s="19" t="s">
        <v>307</v>
      </c>
      <c r="BM180" s="217" t="s">
        <v>1226</v>
      </c>
    </row>
    <row r="181" s="2" customFormat="1">
      <c r="A181" s="40"/>
      <c r="B181" s="41"/>
      <c r="C181" s="42"/>
      <c r="D181" s="249" t="s">
        <v>211</v>
      </c>
      <c r="E181" s="42"/>
      <c r="F181" s="250" t="s">
        <v>1227</v>
      </c>
      <c r="G181" s="42"/>
      <c r="H181" s="42"/>
      <c r="I181" s="242"/>
      <c r="J181" s="42"/>
      <c r="K181" s="42"/>
      <c r="L181" s="46"/>
      <c r="M181" s="243"/>
      <c r="N181" s="244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211</v>
      </c>
      <c r="AU181" s="19" t="s">
        <v>84</v>
      </c>
    </row>
    <row r="182" s="13" customFormat="1">
      <c r="A182" s="13"/>
      <c r="B182" s="219"/>
      <c r="C182" s="220"/>
      <c r="D182" s="221" t="s">
        <v>128</v>
      </c>
      <c r="E182" s="222" t="s">
        <v>19</v>
      </c>
      <c r="F182" s="223" t="s">
        <v>1179</v>
      </c>
      <c r="G182" s="220"/>
      <c r="H182" s="222" t="s">
        <v>19</v>
      </c>
      <c r="I182" s="224"/>
      <c r="J182" s="220"/>
      <c r="K182" s="220"/>
      <c r="L182" s="225"/>
      <c r="M182" s="226"/>
      <c r="N182" s="227"/>
      <c r="O182" s="227"/>
      <c r="P182" s="227"/>
      <c r="Q182" s="227"/>
      <c r="R182" s="227"/>
      <c r="S182" s="227"/>
      <c r="T182" s="22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29" t="s">
        <v>128</v>
      </c>
      <c r="AU182" s="229" t="s">
        <v>84</v>
      </c>
      <c r="AV182" s="13" t="s">
        <v>82</v>
      </c>
      <c r="AW182" s="13" t="s">
        <v>35</v>
      </c>
      <c r="AX182" s="13" t="s">
        <v>74</v>
      </c>
      <c r="AY182" s="229" t="s">
        <v>119</v>
      </c>
    </row>
    <row r="183" s="14" customFormat="1">
      <c r="A183" s="14"/>
      <c r="B183" s="230"/>
      <c r="C183" s="231"/>
      <c r="D183" s="221" t="s">
        <v>128</v>
      </c>
      <c r="E183" s="232" t="s">
        <v>19</v>
      </c>
      <c r="F183" s="233" t="s">
        <v>1228</v>
      </c>
      <c r="G183" s="231"/>
      <c r="H183" s="234">
        <v>3</v>
      </c>
      <c r="I183" s="235"/>
      <c r="J183" s="231"/>
      <c r="K183" s="231"/>
      <c r="L183" s="236"/>
      <c r="M183" s="237"/>
      <c r="N183" s="238"/>
      <c r="O183" s="238"/>
      <c r="P183" s="238"/>
      <c r="Q183" s="238"/>
      <c r="R183" s="238"/>
      <c r="S183" s="238"/>
      <c r="T183" s="23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0" t="s">
        <v>128</v>
      </c>
      <c r="AU183" s="240" t="s">
        <v>84</v>
      </c>
      <c r="AV183" s="14" t="s">
        <v>84</v>
      </c>
      <c r="AW183" s="14" t="s">
        <v>35</v>
      </c>
      <c r="AX183" s="14" t="s">
        <v>82</v>
      </c>
      <c r="AY183" s="240" t="s">
        <v>119</v>
      </c>
    </row>
    <row r="184" s="2" customFormat="1" ht="24.15" customHeight="1">
      <c r="A184" s="40"/>
      <c r="B184" s="41"/>
      <c r="C184" s="206" t="s">
        <v>329</v>
      </c>
      <c r="D184" s="206" t="s">
        <v>122</v>
      </c>
      <c r="E184" s="207" t="s">
        <v>1229</v>
      </c>
      <c r="F184" s="208" t="s">
        <v>1230</v>
      </c>
      <c r="G184" s="209" t="s">
        <v>363</v>
      </c>
      <c r="H184" s="210">
        <v>2</v>
      </c>
      <c r="I184" s="211"/>
      <c r="J184" s="212">
        <f>ROUND(I184*H184,2)</f>
        <v>0</v>
      </c>
      <c r="K184" s="208" t="s">
        <v>209</v>
      </c>
      <c r="L184" s="46"/>
      <c r="M184" s="213" t="s">
        <v>19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307</v>
      </c>
      <c r="AT184" s="217" t="s">
        <v>122</v>
      </c>
      <c r="AU184" s="217" t="s">
        <v>84</v>
      </c>
      <c r="AY184" s="19" t="s">
        <v>119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307</v>
      </c>
      <c r="BM184" s="217" t="s">
        <v>1231</v>
      </c>
    </row>
    <row r="185" s="2" customFormat="1">
      <c r="A185" s="40"/>
      <c r="B185" s="41"/>
      <c r="C185" s="42"/>
      <c r="D185" s="249" t="s">
        <v>211</v>
      </c>
      <c r="E185" s="42"/>
      <c r="F185" s="250" t="s">
        <v>1232</v>
      </c>
      <c r="G185" s="42"/>
      <c r="H185" s="42"/>
      <c r="I185" s="242"/>
      <c r="J185" s="42"/>
      <c r="K185" s="42"/>
      <c r="L185" s="46"/>
      <c r="M185" s="243"/>
      <c r="N185" s="244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211</v>
      </c>
      <c r="AU185" s="19" t="s">
        <v>84</v>
      </c>
    </row>
    <row r="186" s="13" customFormat="1">
      <c r="A186" s="13"/>
      <c r="B186" s="219"/>
      <c r="C186" s="220"/>
      <c r="D186" s="221" t="s">
        <v>128</v>
      </c>
      <c r="E186" s="222" t="s">
        <v>19</v>
      </c>
      <c r="F186" s="223" t="s">
        <v>1179</v>
      </c>
      <c r="G186" s="220"/>
      <c r="H186" s="222" t="s">
        <v>19</v>
      </c>
      <c r="I186" s="224"/>
      <c r="J186" s="220"/>
      <c r="K186" s="220"/>
      <c r="L186" s="225"/>
      <c r="M186" s="226"/>
      <c r="N186" s="227"/>
      <c r="O186" s="227"/>
      <c r="P186" s="227"/>
      <c r="Q186" s="227"/>
      <c r="R186" s="227"/>
      <c r="S186" s="227"/>
      <c r="T186" s="22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9" t="s">
        <v>128</v>
      </c>
      <c r="AU186" s="229" t="s">
        <v>84</v>
      </c>
      <c r="AV186" s="13" t="s">
        <v>82</v>
      </c>
      <c r="AW186" s="13" t="s">
        <v>35</v>
      </c>
      <c r="AX186" s="13" t="s">
        <v>74</v>
      </c>
      <c r="AY186" s="229" t="s">
        <v>119</v>
      </c>
    </row>
    <row r="187" s="14" customFormat="1">
      <c r="A187" s="14"/>
      <c r="B187" s="230"/>
      <c r="C187" s="231"/>
      <c r="D187" s="221" t="s">
        <v>128</v>
      </c>
      <c r="E187" s="232" t="s">
        <v>19</v>
      </c>
      <c r="F187" s="233" t="s">
        <v>1233</v>
      </c>
      <c r="G187" s="231"/>
      <c r="H187" s="234">
        <v>2</v>
      </c>
      <c r="I187" s="235"/>
      <c r="J187" s="231"/>
      <c r="K187" s="231"/>
      <c r="L187" s="236"/>
      <c r="M187" s="237"/>
      <c r="N187" s="238"/>
      <c r="O187" s="238"/>
      <c r="P187" s="238"/>
      <c r="Q187" s="238"/>
      <c r="R187" s="238"/>
      <c r="S187" s="238"/>
      <c r="T187" s="23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0" t="s">
        <v>128</v>
      </c>
      <c r="AU187" s="240" t="s">
        <v>84</v>
      </c>
      <c r="AV187" s="14" t="s">
        <v>84</v>
      </c>
      <c r="AW187" s="14" t="s">
        <v>35</v>
      </c>
      <c r="AX187" s="14" t="s">
        <v>82</v>
      </c>
      <c r="AY187" s="240" t="s">
        <v>119</v>
      </c>
    </row>
    <row r="188" s="2" customFormat="1" ht="24.15" customHeight="1">
      <c r="A188" s="40"/>
      <c r="B188" s="41"/>
      <c r="C188" s="206" t="s">
        <v>348</v>
      </c>
      <c r="D188" s="206" t="s">
        <v>122</v>
      </c>
      <c r="E188" s="207" t="s">
        <v>1234</v>
      </c>
      <c r="F188" s="208" t="s">
        <v>1235</v>
      </c>
      <c r="G188" s="209" t="s">
        <v>363</v>
      </c>
      <c r="H188" s="210">
        <v>5</v>
      </c>
      <c r="I188" s="211"/>
      <c r="J188" s="212">
        <f>ROUND(I188*H188,2)</f>
        <v>0</v>
      </c>
      <c r="K188" s="208" t="s">
        <v>209</v>
      </c>
      <c r="L188" s="46"/>
      <c r="M188" s="213" t="s">
        <v>19</v>
      </c>
      <c r="N188" s="214" t="s">
        <v>45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307</v>
      </c>
      <c r="AT188" s="217" t="s">
        <v>122</v>
      </c>
      <c r="AU188" s="217" t="s">
        <v>84</v>
      </c>
      <c r="AY188" s="19" t="s">
        <v>119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307</v>
      </c>
      <c r="BM188" s="217" t="s">
        <v>1236</v>
      </c>
    </row>
    <row r="189" s="2" customFormat="1">
      <c r="A189" s="40"/>
      <c r="B189" s="41"/>
      <c r="C189" s="42"/>
      <c r="D189" s="249" t="s">
        <v>211</v>
      </c>
      <c r="E189" s="42"/>
      <c r="F189" s="250" t="s">
        <v>1237</v>
      </c>
      <c r="G189" s="42"/>
      <c r="H189" s="42"/>
      <c r="I189" s="242"/>
      <c r="J189" s="42"/>
      <c r="K189" s="42"/>
      <c r="L189" s="46"/>
      <c r="M189" s="243"/>
      <c r="N189" s="244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211</v>
      </c>
      <c r="AU189" s="19" t="s">
        <v>84</v>
      </c>
    </row>
    <row r="190" s="13" customFormat="1">
      <c r="A190" s="13"/>
      <c r="B190" s="219"/>
      <c r="C190" s="220"/>
      <c r="D190" s="221" t="s">
        <v>128</v>
      </c>
      <c r="E190" s="222" t="s">
        <v>19</v>
      </c>
      <c r="F190" s="223" t="s">
        <v>1179</v>
      </c>
      <c r="G190" s="220"/>
      <c r="H190" s="222" t="s">
        <v>19</v>
      </c>
      <c r="I190" s="224"/>
      <c r="J190" s="220"/>
      <c r="K190" s="220"/>
      <c r="L190" s="225"/>
      <c r="M190" s="226"/>
      <c r="N190" s="227"/>
      <c r="O190" s="227"/>
      <c r="P190" s="227"/>
      <c r="Q190" s="227"/>
      <c r="R190" s="227"/>
      <c r="S190" s="227"/>
      <c r="T190" s="22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9" t="s">
        <v>128</v>
      </c>
      <c r="AU190" s="229" t="s">
        <v>84</v>
      </c>
      <c r="AV190" s="13" t="s">
        <v>82</v>
      </c>
      <c r="AW190" s="13" t="s">
        <v>35</v>
      </c>
      <c r="AX190" s="13" t="s">
        <v>74</v>
      </c>
      <c r="AY190" s="229" t="s">
        <v>119</v>
      </c>
    </row>
    <row r="191" s="14" customFormat="1">
      <c r="A191" s="14"/>
      <c r="B191" s="230"/>
      <c r="C191" s="231"/>
      <c r="D191" s="221" t="s">
        <v>128</v>
      </c>
      <c r="E191" s="232" t="s">
        <v>19</v>
      </c>
      <c r="F191" s="233" t="s">
        <v>1238</v>
      </c>
      <c r="G191" s="231"/>
      <c r="H191" s="234">
        <v>5</v>
      </c>
      <c r="I191" s="235"/>
      <c r="J191" s="231"/>
      <c r="K191" s="231"/>
      <c r="L191" s="236"/>
      <c r="M191" s="237"/>
      <c r="N191" s="238"/>
      <c r="O191" s="238"/>
      <c r="P191" s="238"/>
      <c r="Q191" s="238"/>
      <c r="R191" s="238"/>
      <c r="S191" s="238"/>
      <c r="T191" s="23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0" t="s">
        <v>128</v>
      </c>
      <c r="AU191" s="240" t="s">
        <v>84</v>
      </c>
      <c r="AV191" s="14" t="s">
        <v>84</v>
      </c>
      <c r="AW191" s="14" t="s">
        <v>35</v>
      </c>
      <c r="AX191" s="14" t="s">
        <v>82</v>
      </c>
      <c r="AY191" s="240" t="s">
        <v>119</v>
      </c>
    </row>
    <row r="192" s="2" customFormat="1" ht="24.15" customHeight="1">
      <c r="A192" s="40"/>
      <c r="B192" s="41"/>
      <c r="C192" s="206" t="s">
        <v>7</v>
      </c>
      <c r="D192" s="206" t="s">
        <v>122</v>
      </c>
      <c r="E192" s="207" t="s">
        <v>1239</v>
      </c>
      <c r="F192" s="208" t="s">
        <v>1240</v>
      </c>
      <c r="G192" s="209" t="s">
        <v>168</v>
      </c>
      <c r="H192" s="210">
        <v>27.5</v>
      </c>
      <c r="I192" s="211"/>
      <c r="J192" s="212">
        <f>ROUND(I192*H192,2)</f>
        <v>0</v>
      </c>
      <c r="K192" s="208" t="s">
        <v>209</v>
      </c>
      <c r="L192" s="46"/>
      <c r="M192" s="213" t="s">
        <v>19</v>
      </c>
      <c r="N192" s="214" t="s">
        <v>45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307</v>
      </c>
      <c r="AT192" s="217" t="s">
        <v>122</v>
      </c>
      <c r="AU192" s="217" t="s">
        <v>84</v>
      </c>
      <c r="AY192" s="19" t="s">
        <v>119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307</v>
      </c>
      <c r="BM192" s="217" t="s">
        <v>1241</v>
      </c>
    </row>
    <row r="193" s="2" customFormat="1">
      <c r="A193" s="40"/>
      <c r="B193" s="41"/>
      <c r="C193" s="42"/>
      <c r="D193" s="249" t="s">
        <v>211</v>
      </c>
      <c r="E193" s="42"/>
      <c r="F193" s="250" t="s">
        <v>1242</v>
      </c>
      <c r="G193" s="42"/>
      <c r="H193" s="42"/>
      <c r="I193" s="242"/>
      <c r="J193" s="42"/>
      <c r="K193" s="42"/>
      <c r="L193" s="46"/>
      <c r="M193" s="243"/>
      <c r="N193" s="244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211</v>
      </c>
      <c r="AU193" s="19" t="s">
        <v>84</v>
      </c>
    </row>
    <row r="194" s="13" customFormat="1">
      <c r="A194" s="13"/>
      <c r="B194" s="219"/>
      <c r="C194" s="220"/>
      <c r="D194" s="221" t="s">
        <v>128</v>
      </c>
      <c r="E194" s="222" t="s">
        <v>19</v>
      </c>
      <c r="F194" s="223" t="s">
        <v>1179</v>
      </c>
      <c r="G194" s="220"/>
      <c r="H194" s="222" t="s">
        <v>19</v>
      </c>
      <c r="I194" s="224"/>
      <c r="J194" s="220"/>
      <c r="K194" s="220"/>
      <c r="L194" s="225"/>
      <c r="M194" s="226"/>
      <c r="N194" s="227"/>
      <c r="O194" s="227"/>
      <c r="P194" s="227"/>
      <c r="Q194" s="227"/>
      <c r="R194" s="227"/>
      <c r="S194" s="227"/>
      <c r="T194" s="22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29" t="s">
        <v>128</v>
      </c>
      <c r="AU194" s="229" t="s">
        <v>84</v>
      </c>
      <c r="AV194" s="13" t="s">
        <v>82</v>
      </c>
      <c r="AW194" s="13" t="s">
        <v>35</v>
      </c>
      <c r="AX194" s="13" t="s">
        <v>74</v>
      </c>
      <c r="AY194" s="229" t="s">
        <v>119</v>
      </c>
    </row>
    <row r="195" s="14" customFormat="1">
      <c r="A195" s="14"/>
      <c r="B195" s="230"/>
      <c r="C195" s="231"/>
      <c r="D195" s="221" t="s">
        <v>128</v>
      </c>
      <c r="E195" s="232" t="s">
        <v>19</v>
      </c>
      <c r="F195" s="233" t="s">
        <v>1243</v>
      </c>
      <c r="G195" s="231"/>
      <c r="H195" s="234">
        <v>27.5</v>
      </c>
      <c r="I195" s="235"/>
      <c r="J195" s="231"/>
      <c r="K195" s="231"/>
      <c r="L195" s="236"/>
      <c r="M195" s="237"/>
      <c r="N195" s="238"/>
      <c r="O195" s="238"/>
      <c r="P195" s="238"/>
      <c r="Q195" s="238"/>
      <c r="R195" s="238"/>
      <c r="S195" s="238"/>
      <c r="T195" s="23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0" t="s">
        <v>128</v>
      </c>
      <c r="AU195" s="240" t="s">
        <v>84</v>
      </c>
      <c r="AV195" s="14" t="s">
        <v>84</v>
      </c>
      <c r="AW195" s="14" t="s">
        <v>35</v>
      </c>
      <c r="AX195" s="14" t="s">
        <v>82</v>
      </c>
      <c r="AY195" s="240" t="s">
        <v>119</v>
      </c>
    </row>
    <row r="196" s="2" customFormat="1" ht="49.05" customHeight="1">
      <c r="A196" s="40"/>
      <c r="B196" s="41"/>
      <c r="C196" s="206" t="s">
        <v>360</v>
      </c>
      <c r="D196" s="206" t="s">
        <v>122</v>
      </c>
      <c r="E196" s="207" t="s">
        <v>1244</v>
      </c>
      <c r="F196" s="208" t="s">
        <v>1245</v>
      </c>
      <c r="G196" s="209" t="s">
        <v>355</v>
      </c>
      <c r="H196" s="210">
        <v>0.042000000000000003</v>
      </c>
      <c r="I196" s="211"/>
      <c r="J196" s="212">
        <f>ROUND(I196*H196,2)</f>
        <v>0</v>
      </c>
      <c r="K196" s="208" t="s">
        <v>209</v>
      </c>
      <c r="L196" s="46"/>
      <c r="M196" s="213" t="s">
        <v>19</v>
      </c>
      <c r="N196" s="214" t="s">
        <v>45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307</v>
      </c>
      <c r="AT196" s="217" t="s">
        <v>122</v>
      </c>
      <c r="AU196" s="217" t="s">
        <v>84</v>
      </c>
      <c r="AY196" s="19" t="s">
        <v>119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307</v>
      </c>
      <c r="BM196" s="217" t="s">
        <v>1246</v>
      </c>
    </row>
    <row r="197" s="2" customFormat="1">
      <c r="A197" s="40"/>
      <c r="B197" s="41"/>
      <c r="C197" s="42"/>
      <c r="D197" s="249" t="s">
        <v>211</v>
      </c>
      <c r="E197" s="42"/>
      <c r="F197" s="250" t="s">
        <v>1247</v>
      </c>
      <c r="G197" s="42"/>
      <c r="H197" s="42"/>
      <c r="I197" s="242"/>
      <c r="J197" s="42"/>
      <c r="K197" s="42"/>
      <c r="L197" s="46"/>
      <c r="M197" s="243"/>
      <c r="N197" s="244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211</v>
      </c>
      <c r="AU197" s="19" t="s">
        <v>84</v>
      </c>
    </row>
    <row r="198" s="12" customFormat="1" ht="22.8" customHeight="1">
      <c r="A198" s="12"/>
      <c r="B198" s="190"/>
      <c r="C198" s="191"/>
      <c r="D198" s="192" t="s">
        <v>73</v>
      </c>
      <c r="E198" s="204" t="s">
        <v>1248</v>
      </c>
      <c r="F198" s="204" t="s">
        <v>1249</v>
      </c>
      <c r="G198" s="191"/>
      <c r="H198" s="191"/>
      <c r="I198" s="194"/>
      <c r="J198" s="205">
        <f>BK198</f>
        <v>0</v>
      </c>
      <c r="K198" s="191"/>
      <c r="L198" s="196"/>
      <c r="M198" s="197"/>
      <c r="N198" s="198"/>
      <c r="O198" s="198"/>
      <c r="P198" s="199">
        <f>SUM(P199:P264)</f>
        <v>0</v>
      </c>
      <c r="Q198" s="198"/>
      <c r="R198" s="199">
        <f>SUM(R199:R264)</f>
        <v>0.065685999999999994</v>
      </c>
      <c r="S198" s="198"/>
      <c r="T198" s="200">
        <f>SUM(T199:T264)</f>
        <v>0.0047200000000000002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1" t="s">
        <v>84</v>
      </c>
      <c r="AT198" s="202" t="s">
        <v>73</v>
      </c>
      <c r="AU198" s="202" t="s">
        <v>82</v>
      </c>
      <c r="AY198" s="201" t="s">
        <v>119</v>
      </c>
      <c r="BK198" s="203">
        <f>SUM(BK199:BK264)</f>
        <v>0</v>
      </c>
    </row>
    <row r="199" s="2" customFormat="1" ht="24.15" customHeight="1">
      <c r="A199" s="40"/>
      <c r="B199" s="41"/>
      <c r="C199" s="206" t="s">
        <v>368</v>
      </c>
      <c r="D199" s="206" t="s">
        <v>122</v>
      </c>
      <c r="E199" s="207" t="s">
        <v>1250</v>
      </c>
      <c r="F199" s="208" t="s">
        <v>1251</v>
      </c>
      <c r="G199" s="209" t="s">
        <v>363</v>
      </c>
      <c r="H199" s="210">
        <v>5</v>
      </c>
      <c r="I199" s="211"/>
      <c r="J199" s="212">
        <f>ROUND(I199*H199,2)</f>
        <v>0</v>
      </c>
      <c r="K199" s="208" t="s">
        <v>209</v>
      </c>
      <c r="L199" s="46"/>
      <c r="M199" s="213" t="s">
        <v>19</v>
      </c>
      <c r="N199" s="214" t="s">
        <v>45</v>
      </c>
      <c r="O199" s="86"/>
      <c r="P199" s="215">
        <f>O199*H199</f>
        <v>0</v>
      </c>
      <c r="Q199" s="215">
        <v>5.0000000000000002E-05</v>
      </c>
      <c r="R199" s="215">
        <f>Q199*H199</f>
        <v>0.00025000000000000001</v>
      </c>
      <c r="S199" s="215">
        <v>0.00051999999999999995</v>
      </c>
      <c r="T199" s="216">
        <f>S199*H199</f>
        <v>0.0025999999999999999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307</v>
      </c>
      <c r="AT199" s="217" t="s">
        <v>122</v>
      </c>
      <c r="AU199" s="217" t="s">
        <v>84</v>
      </c>
      <c r="AY199" s="19" t="s">
        <v>119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307</v>
      </c>
      <c r="BM199" s="217" t="s">
        <v>1252</v>
      </c>
    </row>
    <row r="200" s="2" customFormat="1">
      <c r="A200" s="40"/>
      <c r="B200" s="41"/>
      <c r="C200" s="42"/>
      <c r="D200" s="249" t="s">
        <v>211</v>
      </c>
      <c r="E200" s="42"/>
      <c r="F200" s="250" t="s">
        <v>1253</v>
      </c>
      <c r="G200" s="42"/>
      <c r="H200" s="42"/>
      <c r="I200" s="242"/>
      <c r="J200" s="42"/>
      <c r="K200" s="42"/>
      <c r="L200" s="46"/>
      <c r="M200" s="243"/>
      <c r="N200" s="244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211</v>
      </c>
      <c r="AU200" s="19" t="s">
        <v>84</v>
      </c>
    </row>
    <row r="201" s="13" customFormat="1">
      <c r="A201" s="13"/>
      <c r="B201" s="219"/>
      <c r="C201" s="220"/>
      <c r="D201" s="221" t="s">
        <v>128</v>
      </c>
      <c r="E201" s="222" t="s">
        <v>19</v>
      </c>
      <c r="F201" s="223" t="s">
        <v>1173</v>
      </c>
      <c r="G201" s="220"/>
      <c r="H201" s="222" t="s">
        <v>19</v>
      </c>
      <c r="I201" s="224"/>
      <c r="J201" s="220"/>
      <c r="K201" s="220"/>
      <c r="L201" s="225"/>
      <c r="M201" s="226"/>
      <c r="N201" s="227"/>
      <c r="O201" s="227"/>
      <c r="P201" s="227"/>
      <c r="Q201" s="227"/>
      <c r="R201" s="227"/>
      <c r="S201" s="227"/>
      <c r="T201" s="22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9" t="s">
        <v>128</v>
      </c>
      <c r="AU201" s="229" t="s">
        <v>84</v>
      </c>
      <c r="AV201" s="13" t="s">
        <v>82</v>
      </c>
      <c r="AW201" s="13" t="s">
        <v>35</v>
      </c>
      <c r="AX201" s="13" t="s">
        <v>74</v>
      </c>
      <c r="AY201" s="229" t="s">
        <v>119</v>
      </c>
    </row>
    <row r="202" s="14" customFormat="1">
      <c r="A202" s="14"/>
      <c r="B202" s="230"/>
      <c r="C202" s="231"/>
      <c r="D202" s="221" t="s">
        <v>128</v>
      </c>
      <c r="E202" s="232" t="s">
        <v>19</v>
      </c>
      <c r="F202" s="233" t="s">
        <v>1254</v>
      </c>
      <c r="G202" s="231"/>
      <c r="H202" s="234">
        <v>1</v>
      </c>
      <c r="I202" s="235"/>
      <c r="J202" s="231"/>
      <c r="K202" s="231"/>
      <c r="L202" s="236"/>
      <c r="M202" s="237"/>
      <c r="N202" s="238"/>
      <c r="O202" s="238"/>
      <c r="P202" s="238"/>
      <c r="Q202" s="238"/>
      <c r="R202" s="238"/>
      <c r="S202" s="238"/>
      <c r="T202" s="23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0" t="s">
        <v>128</v>
      </c>
      <c r="AU202" s="240" t="s">
        <v>84</v>
      </c>
      <c r="AV202" s="14" t="s">
        <v>84</v>
      </c>
      <c r="AW202" s="14" t="s">
        <v>35</v>
      </c>
      <c r="AX202" s="14" t="s">
        <v>74</v>
      </c>
      <c r="AY202" s="240" t="s">
        <v>119</v>
      </c>
    </row>
    <row r="203" s="14" customFormat="1">
      <c r="A203" s="14"/>
      <c r="B203" s="230"/>
      <c r="C203" s="231"/>
      <c r="D203" s="221" t="s">
        <v>128</v>
      </c>
      <c r="E203" s="232" t="s">
        <v>19</v>
      </c>
      <c r="F203" s="233" t="s">
        <v>1255</v>
      </c>
      <c r="G203" s="231"/>
      <c r="H203" s="234">
        <v>4</v>
      </c>
      <c r="I203" s="235"/>
      <c r="J203" s="231"/>
      <c r="K203" s="231"/>
      <c r="L203" s="236"/>
      <c r="M203" s="237"/>
      <c r="N203" s="238"/>
      <c r="O203" s="238"/>
      <c r="P203" s="238"/>
      <c r="Q203" s="238"/>
      <c r="R203" s="238"/>
      <c r="S203" s="238"/>
      <c r="T203" s="23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0" t="s">
        <v>128</v>
      </c>
      <c r="AU203" s="240" t="s">
        <v>84</v>
      </c>
      <c r="AV203" s="14" t="s">
        <v>84</v>
      </c>
      <c r="AW203" s="14" t="s">
        <v>35</v>
      </c>
      <c r="AX203" s="14" t="s">
        <v>74</v>
      </c>
      <c r="AY203" s="240" t="s">
        <v>119</v>
      </c>
    </row>
    <row r="204" s="15" customFormat="1">
      <c r="A204" s="15"/>
      <c r="B204" s="251"/>
      <c r="C204" s="252"/>
      <c r="D204" s="221" t="s">
        <v>128</v>
      </c>
      <c r="E204" s="253" t="s">
        <v>19</v>
      </c>
      <c r="F204" s="254" t="s">
        <v>220</v>
      </c>
      <c r="G204" s="252"/>
      <c r="H204" s="255">
        <v>5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1" t="s">
        <v>128</v>
      </c>
      <c r="AU204" s="261" t="s">
        <v>84</v>
      </c>
      <c r="AV204" s="15" t="s">
        <v>150</v>
      </c>
      <c r="AW204" s="15" t="s">
        <v>35</v>
      </c>
      <c r="AX204" s="15" t="s">
        <v>82</v>
      </c>
      <c r="AY204" s="261" t="s">
        <v>119</v>
      </c>
    </row>
    <row r="205" s="2" customFormat="1" ht="16.5" customHeight="1">
      <c r="A205" s="40"/>
      <c r="B205" s="41"/>
      <c r="C205" s="273" t="s">
        <v>376</v>
      </c>
      <c r="D205" s="273" t="s">
        <v>308</v>
      </c>
      <c r="E205" s="274" t="s">
        <v>1256</v>
      </c>
      <c r="F205" s="275" t="s">
        <v>1257</v>
      </c>
      <c r="G205" s="276" t="s">
        <v>363</v>
      </c>
      <c r="H205" s="277">
        <v>5.1500000000000004</v>
      </c>
      <c r="I205" s="278"/>
      <c r="J205" s="279">
        <f>ROUND(I205*H205,2)</f>
        <v>0</v>
      </c>
      <c r="K205" s="275" t="s">
        <v>209</v>
      </c>
      <c r="L205" s="280"/>
      <c r="M205" s="281" t="s">
        <v>19</v>
      </c>
      <c r="N205" s="282" t="s">
        <v>45</v>
      </c>
      <c r="O205" s="86"/>
      <c r="P205" s="215">
        <f>O205*H205</f>
        <v>0</v>
      </c>
      <c r="Q205" s="215">
        <v>3.0000000000000001E-05</v>
      </c>
      <c r="R205" s="215">
        <f>Q205*H205</f>
        <v>0.00015450000000000002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372</v>
      </c>
      <c r="AT205" s="217" t="s">
        <v>308</v>
      </c>
      <c r="AU205" s="217" t="s">
        <v>84</v>
      </c>
      <c r="AY205" s="19" t="s">
        <v>119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82</v>
      </c>
      <c r="BK205" s="218">
        <f>ROUND(I205*H205,2)</f>
        <v>0</v>
      </c>
      <c r="BL205" s="19" t="s">
        <v>307</v>
      </c>
      <c r="BM205" s="217" t="s">
        <v>1258</v>
      </c>
    </row>
    <row r="206" s="13" customFormat="1">
      <c r="A206" s="13"/>
      <c r="B206" s="219"/>
      <c r="C206" s="220"/>
      <c r="D206" s="221" t="s">
        <v>128</v>
      </c>
      <c r="E206" s="222" t="s">
        <v>19</v>
      </c>
      <c r="F206" s="223" t="s">
        <v>1173</v>
      </c>
      <c r="G206" s="220"/>
      <c r="H206" s="222" t="s">
        <v>19</v>
      </c>
      <c r="I206" s="224"/>
      <c r="J206" s="220"/>
      <c r="K206" s="220"/>
      <c r="L206" s="225"/>
      <c r="M206" s="226"/>
      <c r="N206" s="227"/>
      <c r="O206" s="227"/>
      <c r="P206" s="227"/>
      <c r="Q206" s="227"/>
      <c r="R206" s="227"/>
      <c r="S206" s="227"/>
      <c r="T206" s="22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29" t="s">
        <v>128</v>
      </c>
      <c r="AU206" s="229" t="s">
        <v>84</v>
      </c>
      <c r="AV206" s="13" t="s">
        <v>82</v>
      </c>
      <c r="AW206" s="13" t="s">
        <v>35</v>
      </c>
      <c r="AX206" s="13" t="s">
        <v>74</v>
      </c>
      <c r="AY206" s="229" t="s">
        <v>119</v>
      </c>
    </row>
    <row r="207" s="14" customFormat="1">
      <c r="A207" s="14"/>
      <c r="B207" s="230"/>
      <c r="C207" s="231"/>
      <c r="D207" s="221" t="s">
        <v>128</v>
      </c>
      <c r="E207" s="232" t="s">
        <v>19</v>
      </c>
      <c r="F207" s="233" t="s">
        <v>1254</v>
      </c>
      <c r="G207" s="231"/>
      <c r="H207" s="234">
        <v>1</v>
      </c>
      <c r="I207" s="235"/>
      <c r="J207" s="231"/>
      <c r="K207" s="231"/>
      <c r="L207" s="236"/>
      <c r="M207" s="237"/>
      <c r="N207" s="238"/>
      <c r="O207" s="238"/>
      <c r="P207" s="238"/>
      <c r="Q207" s="238"/>
      <c r="R207" s="238"/>
      <c r="S207" s="238"/>
      <c r="T207" s="23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0" t="s">
        <v>128</v>
      </c>
      <c r="AU207" s="240" t="s">
        <v>84</v>
      </c>
      <c r="AV207" s="14" t="s">
        <v>84</v>
      </c>
      <c r="AW207" s="14" t="s">
        <v>35</v>
      </c>
      <c r="AX207" s="14" t="s">
        <v>74</v>
      </c>
      <c r="AY207" s="240" t="s">
        <v>119</v>
      </c>
    </row>
    <row r="208" s="14" customFormat="1">
      <c r="A208" s="14"/>
      <c r="B208" s="230"/>
      <c r="C208" s="231"/>
      <c r="D208" s="221" t="s">
        <v>128</v>
      </c>
      <c r="E208" s="232" t="s">
        <v>19</v>
      </c>
      <c r="F208" s="233" t="s">
        <v>1255</v>
      </c>
      <c r="G208" s="231"/>
      <c r="H208" s="234">
        <v>4</v>
      </c>
      <c r="I208" s="235"/>
      <c r="J208" s="231"/>
      <c r="K208" s="231"/>
      <c r="L208" s="236"/>
      <c r="M208" s="237"/>
      <c r="N208" s="238"/>
      <c r="O208" s="238"/>
      <c r="P208" s="238"/>
      <c r="Q208" s="238"/>
      <c r="R208" s="238"/>
      <c r="S208" s="238"/>
      <c r="T208" s="23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0" t="s">
        <v>128</v>
      </c>
      <c r="AU208" s="240" t="s">
        <v>84</v>
      </c>
      <c r="AV208" s="14" t="s">
        <v>84</v>
      </c>
      <c r="AW208" s="14" t="s">
        <v>35</v>
      </c>
      <c r="AX208" s="14" t="s">
        <v>74</v>
      </c>
      <c r="AY208" s="240" t="s">
        <v>119</v>
      </c>
    </row>
    <row r="209" s="15" customFormat="1">
      <c r="A209" s="15"/>
      <c r="B209" s="251"/>
      <c r="C209" s="252"/>
      <c r="D209" s="221" t="s">
        <v>128</v>
      </c>
      <c r="E209" s="253" t="s">
        <v>19</v>
      </c>
      <c r="F209" s="254" t="s">
        <v>220</v>
      </c>
      <c r="G209" s="252"/>
      <c r="H209" s="255">
        <v>5</v>
      </c>
      <c r="I209" s="256"/>
      <c r="J209" s="252"/>
      <c r="K209" s="252"/>
      <c r="L209" s="257"/>
      <c r="M209" s="258"/>
      <c r="N209" s="259"/>
      <c r="O209" s="259"/>
      <c r="P209" s="259"/>
      <c r="Q209" s="259"/>
      <c r="R209" s="259"/>
      <c r="S209" s="259"/>
      <c r="T209" s="26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1" t="s">
        <v>128</v>
      </c>
      <c r="AU209" s="261" t="s">
        <v>84</v>
      </c>
      <c r="AV209" s="15" t="s">
        <v>150</v>
      </c>
      <c r="AW209" s="15" t="s">
        <v>35</v>
      </c>
      <c r="AX209" s="15" t="s">
        <v>82</v>
      </c>
      <c r="AY209" s="261" t="s">
        <v>119</v>
      </c>
    </row>
    <row r="210" s="14" customFormat="1">
      <c r="A210" s="14"/>
      <c r="B210" s="230"/>
      <c r="C210" s="231"/>
      <c r="D210" s="221" t="s">
        <v>128</v>
      </c>
      <c r="E210" s="231"/>
      <c r="F210" s="233" t="s">
        <v>1259</v>
      </c>
      <c r="G210" s="231"/>
      <c r="H210" s="234">
        <v>5.1500000000000004</v>
      </c>
      <c r="I210" s="235"/>
      <c r="J210" s="231"/>
      <c r="K210" s="231"/>
      <c r="L210" s="236"/>
      <c r="M210" s="237"/>
      <c r="N210" s="238"/>
      <c r="O210" s="238"/>
      <c r="P210" s="238"/>
      <c r="Q210" s="238"/>
      <c r="R210" s="238"/>
      <c r="S210" s="238"/>
      <c r="T210" s="23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0" t="s">
        <v>128</v>
      </c>
      <c r="AU210" s="240" t="s">
        <v>84</v>
      </c>
      <c r="AV210" s="14" t="s">
        <v>84</v>
      </c>
      <c r="AW210" s="14" t="s">
        <v>4</v>
      </c>
      <c r="AX210" s="14" t="s">
        <v>82</v>
      </c>
      <c r="AY210" s="240" t="s">
        <v>119</v>
      </c>
    </row>
    <row r="211" s="2" customFormat="1" ht="24.15" customHeight="1">
      <c r="A211" s="40"/>
      <c r="B211" s="41"/>
      <c r="C211" s="273" t="s">
        <v>383</v>
      </c>
      <c r="D211" s="273" t="s">
        <v>308</v>
      </c>
      <c r="E211" s="274" t="s">
        <v>1260</v>
      </c>
      <c r="F211" s="275" t="s">
        <v>1261</v>
      </c>
      <c r="G211" s="276" t="s">
        <v>168</v>
      </c>
      <c r="H211" s="277">
        <v>5.1500000000000004</v>
      </c>
      <c r="I211" s="278"/>
      <c r="J211" s="279">
        <f>ROUND(I211*H211,2)</f>
        <v>0</v>
      </c>
      <c r="K211" s="275" t="s">
        <v>209</v>
      </c>
      <c r="L211" s="280"/>
      <c r="M211" s="281" t="s">
        <v>19</v>
      </c>
      <c r="N211" s="282" t="s">
        <v>45</v>
      </c>
      <c r="O211" s="86"/>
      <c r="P211" s="215">
        <f>O211*H211</f>
        <v>0</v>
      </c>
      <c r="Q211" s="215">
        <v>0.00046999999999999999</v>
      </c>
      <c r="R211" s="215">
        <f>Q211*H211</f>
        <v>0.0024204999999999999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372</v>
      </c>
      <c r="AT211" s="217" t="s">
        <v>308</v>
      </c>
      <c r="AU211" s="217" t="s">
        <v>84</v>
      </c>
      <c r="AY211" s="19" t="s">
        <v>119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82</v>
      </c>
      <c r="BK211" s="218">
        <f>ROUND(I211*H211,2)</f>
        <v>0</v>
      </c>
      <c r="BL211" s="19" t="s">
        <v>307</v>
      </c>
      <c r="BM211" s="217" t="s">
        <v>1262</v>
      </c>
    </row>
    <row r="212" s="13" customFormat="1">
      <c r="A212" s="13"/>
      <c r="B212" s="219"/>
      <c r="C212" s="220"/>
      <c r="D212" s="221" t="s">
        <v>128</v>
      </c>
      <c r="E212" s="222" t="s">
        <v>19</v>
      </c>
      <c r="F212" s="223" t="s">
        <v>1173</v>
      </c>
      <c r="G212" s="220"/>
      <c r="H212" s="222" t="s">
        <v>19</v>
      </c>
      <c r="I212" s="224"/>
      <c r="J212" s="220"/>
      <c r="K212" s="220"/>
      <c r="L212" s="225"/>
      <c r="M212" s="226"/>
      <c r="N212" s="227"/>
      <c r="O212" s="227"/>
      <c r="P212" s="227"/>
      <c r="Q212" s="227"/>
      <c r="R212" s="227"/>
      <c r="S212" s="227"/>
      <c r="T212" s="22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29" t="s">
        <v>128</v>
      </c>
      <c r="AU212" s="229" t="s">
        <v>84</v>
      </c>
      <c r="AV212" s="13" t="s">
        <v>82</v>
      </c>
      <c r="AW212" s="13" t="s">
        <v>35</v>
      </c>
      <c r="AX212" s="13" t="s">
        <v>74</v>
      </c>
      <c r="AY212" s="229" t="s">
        <v>119</v>
      </c>
    </row>
    <row r="213" s="14" customFormat="1">
      <c r="A213" s="14"/>
      <c r="B213" s="230"/>
      <c r="C213" s="231"/>
      <c r="D213" s="221" t="s">
        <v>128</v>
      </c>
      <c r="E213" s="232" t="s">
        <v>19</v>
      </c>
      <c r="F213" s="233" t="s">
        <v>1263</v>
      </c>
      <c r="G213" s="231"/>
      <c r="H213" s="234">
        <v>1</v>
      </c>
      <c r="I213" s="235"/>
      <c r="J213" s="231"/>
      <c r="K213" s="231"/>
      <c r="L213" s="236"/>
      <c r="M213" s="237"/>
      <c r="N213" s="238"/>
      <c r="O213" s="238"/>
      <c r="P213" s="238"/>
      <c r="Q213" s="238"/>
      <c r="R213" s="238"/>
      <c r="S213" s="238"/>
      <c r="T213" s="23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0" t="s">
        <v>128</v>
      </c>
      <c r="AU213" s="240" t="s">
        <v>84</v>
      </c>
      <c r="AV213" s="14" t="s">
        <v>84</v>
      </c>
      <c r="AW213" s="14" t="s">
        <v>35</v>
      </c>
      <c r="AX213" s="14" t="s">
        <v>74</v>
      </c>
      <c r="AY213" s="240" t="s">
        <v>119</v>
      </c>
    </row>
    <row r="214" s="14" customFormat="1">
      <c r="A214" s="14"/>
      <c r="B214" s="230"/>
      <c r="C214" s="231"/>
      <c r="D214" s="221" t="s">
        <v>128</v>
      </c>
      <c r="E214" s="232" t="s">
        <v>19</v>
      </c>
      <c r="F214" s="233" t="s">
        <v>1264</v>
      </c>
      <c r="G214" s="231"/>
      <c r="H214" s="234">
        <v>4</v>
      </c>
      <c r="I214" s="235"/>
      <c r="J214" s="231"/>
      <c r="K214" s="231"/>
      <c r="L214" s="236"/>
      <c r="M214" s="237"/>
      <c r="N214" s="238"/>
      <c r="O214" s="238"/>
      <c r="P214" s="238"/>
      <c r="Q214" s="238"/>
      <c r="R214" s="238"/>
      <c r="S214" s="238"/>
      <c r="T214" s="23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0" t="s">
        <v>128</v>
      </c>
      <c r="AU214" s="240" t="s">
        <v>84</v>
      </c>
      <c r="AV214" s="14" t="s">
        <v>84</v>
      </c>
      <c r="AW214" s="14" t="s">
        <v>35</v>
      </c>
      <c r="AX214" s="14" t="s">
        <v>74</v>
      </c>
      <c r="AY214" s="240" t="s">
        <v>119</v>
      </c>
    </row>
    <row r="215" s="15" customFormat="1">
      <c r="A215" s="15"/>
      <c r="B215" s="251"/>
      <c r="C215" s="252"/>
      <c r="D215" s="221" t="s">
        <v>128</v>
      </c>
      <c r="E215" s="253" t="s">
        <v>19</v>
      </c>
      <c r="F215" s="254" t="s">
        <v>220</v>
      </c>
      <c r="G215" s="252"/>
      <c r="H215" s="255">
        <v>5</v>
      </c>
      <c r="I215" s="256"/>
      <c r="J215" s="252"/>
      <c r="K215" s="252"/>
      <c r="L215" s="257"/>
      <c r="M215" s="258"/>
      <c r="N215" s="259"/>
      <c r="O215" s="259"/>
      <c r="P215" s="259"/>
      <c r="Q215" s="259"/>
      <c r="R215" s="259"/>
      <c r="S215" s="259"/>
      <c r="T215" s="260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1" t="s">
        <v>128</v>
      </c>
      <c r="AU215" s="261" t="s">
        <v>84</v>
      </c>
      <c r="AV215" s="15" t="s">
        <v>150</v>
      </c>
      <c r="AW215" s="15" t="s">
        <v>35</v>
      </c>
      <c r="AX215" s="15" t="s">
        <v>82</v>
      </c>
      <c r="AY215" s="261" t="s">
        <v>119</v>
      </c>
    </row>
    <row r="216" s="14" customFormat="1">
      <c r="A216" s="14"/>
      <c r="B216" s="230"/>
      <c r="C216" s="231"/>
      <c r="D216" s="221" t="s">
        <v>128</v>
      </c>
      <c r="E216" s="231"/>
      <c r="F216" s="233" t="s">
        <v>1259</v>
      </c>
      <c r="G216" s="231"/>
      <c r="H216" s="234">
        <v>5.1500000000000004</v>
      </c>
      <c r="I216" s="235"/>
      <c r="J216" s="231"/>
      <c r="K216" s="231"/>
      <c r="L216" s="236"/>
      <c r="M216" s="237"/>
      <c r="N216" s="238"/>
      <c r="O216" s="238"/>
      <c r="P216" s="238"/>
      <c r="Q216" s="238"/>
      <c r="R216" s="238"/>
      <c r="S216" s="238"/>
      <c r="T216" s="23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0" t="s">
        <v>128</v>
      </c>
      <c r="AU216" s="240" t="s">
        <v>84</v>
      </c>
      <c r="AV216" s="14" t="s">
        <v>84</v>
      </c>
      <c r="AW216" s="14" t="s">
        <v>4</v>
      </c>
      <c r="AX216" s="14" t="s">
        <v>82</v>
      </c>
      <c r="AY216" s="240" t="s">
        <v>119</v>
      </c>
    </row>
    <row r="217" s="2" customFormat="1" ht="33" customHeight="1">
      <c r="A217" s="40"/>
      <c r="B217" s="41"/>
      <c r="C217" s="206" t="s">
        <v>390</v>
      </c>
      <c r="D217" s="206" t="s">
        <v>122</v>
      </c>
      <c r="E217" s="207" t="s">
        <v>1265</v>
      </c>
      <c r="F217" s="208" t="s">
        <v>1266</v>
      </c>
      <c r="G217" s="209" t="s">
        <v>168</v>
      </c>
      <c r="H217" s="210">
        <v>32.899999999999999</v>
      </c>
      <c r="I217" s="211"/>
      <c r="J217" s="212">
        <f>ROUND(I217*H217,2)</f>
        <v>0</v>
      </c>
      <c r="K217" s="208" t="s">
        <v>209</v>
      </c>
      <c r="L217" s="46"/>
      <c r="M217" s="213" t="s">
        <v>19</v>
      </c>
      <c r="N217" s="214" t="s">
        <v>45</v>
      </c>
      <c r="O217" s="86"/>
      <c r="P217" s="215">
        <f>O217*H217</f>
        <v>0</v>
      </c>
      <c r="Q217" s="215">
        <v>0.00097999999999999997</v>
      </c>
      <c r="R217" s="215">
        <f>Q217*H217</f>
        <v>0.032242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307</v>
      </c>
      <c r="AT217" s="217" t="s">
        <v>122</v>
      </c>
      <c r="AU217" s="217" t="s">
        <v>84</v>
      </c>
      <c r="AY217" s="19" t="s">
        <v>119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82</v>
      </c>
      <c r="BK217" s="218">
        <f>ROUND(I217*H217,2)</f>
        <v>0</v>
      </c>
      <c r="BL217" s="19" t="s">
        <v>307</v>
      </c>
      <c r="BM217" s="217" t="s">
        <v>1267</v>
      </c>
    </row>
    <row r="218" s="2" customFormat="1">
      <c r="A218" s="40"/>
      <c r="B218" s="41"/>
      <c r="C218" s="42"/>
      <c r="D218" s="249" t="s">
        <v>211</v>
      </c>
      <c r="E218" s="42"/>
      <c r="F218" s="250" t="s">
        <v>1268</v>
      </c>
      <c r="G218" s="42"/>
      <c r="H218" s="42"/>
      <c r="I218" s="242"/>
      <c r="J218" s="42"/>
      <c r="K218" s="42"/>
      <c r="L218" s="46"/>
      <c r="M218" s="243"/>
      <c r="N218" s="244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211</v>
      </c>
      <c r="AU218" s="19" t="s">
        <v>84</v>
      </c>
    </row>
    <row r="219" s="13" customFormat="1">
      <c r="A219" s="13"/>
      <c r="B219" s="219"/>
      <c r="C219" s="220"/>
      <c r="D219" s="221" t="s">
        <v>128</v>
      </c>
      <c r="E219" s="222" t="s">
        <v>19</v>
      </c>
      <c r="F219" s="223" t="s">
        <v>1269</v>
      </c>
      <c r="G219" s="220"/>
      <c r="H219" s="222" t="s">
        <v>19</v>
      </c>
      <c r="I219" s="224"/>
      <c r="J219" s="220"/>
      <c r="K219" s="220"/>
      <c r="L219" s="225"/>
      <c r="M219" s="226"/>
      <c r="N219" s="227"/>
      <c r="O219" s="227"/>
      <c r="P219" s="227"/>
      <c r="Q219" s="227"/>
      <c r="R219" s="227"/>
      <c r="S219" s="227"/>
      <c r="T219" s="22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29" t="s">
        <v>128</v>
      </c>
      <c r="AU219" s="229" t="s">
        <v>84</v>
      </c>
      <c r="AV219" s="13" t="s">
        <v>82</v>
      </c>
      <c r="AW219" s="13" t="s">
        <v>35</v>
      </c>
      <c r="AX219" s="13" t="s">
        <v>74</v>
      </c>
      <c r="AY219" s="229" t="s">
        <v>119</v>
      </c>
    </row>
    <row r="220" s="14" customFormat="1">
      <c r="A220" s="14"/>
      <c r="B220" s="230"/>
      <c r="C220" s="231"/>
      <c r="D220" s="221" t="s">
        <v>128</v>
      </c>
      <c r="E220" s="232" t="s">
        <v>19</v>
      </c>
      <c r="F220" s="233" t="s">
        <v>1270</v>
      </c>
      <c r="G220" s="231"/>
      <c r="H220" s="234">
        <v>13.5</v>
      </c>
      <c r="I220" s="235"/>
      <c r="J220" s="231"/>
      <c r="K220" s="231"/>
      <c r="L220" s="236"/>
      <c r="M220" s="237"/>
      <c r="N220" s="238"/>
      <c r="O220" s="238"/>
      <c r="P220" s="238"/>
      <c r="Q220" s="238"/>
      <c r="R220" s="238"/>
      <c r="S220" s="238"/>
      <c r="T220" s="23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0" t="s">
        <v>128</v>
      </c>
      <c r="AU220" s="240" t="s">
        <v>84</v>
      </c>
      <c r="AV220" s="14" t="s">
        <v>84</v>
      </c>
      <c r="AW220" s="14" t="s">
        <v>35</v>
      </c>
      <c r="AX220" s="14" t="s">
        <v>74</v>
      </c>
      <c r="AY220" s="240" t="s">
        <v>119</v>
      </c>
    </row>
    <row r="221" s="14" customFormat="1">
      <c r="A221" s="14"/>
      <c r="B221" s="230"/>
      <c r="C221" s="231"/>
      <c r="D221" s="221" t="s">
        <v>128</v>
      </c>
      <c r="E221" s="232" t="s">
        <v>19</v>
      </c>
      <c r="F221" s="233" t="s">
        <v>1271</v>
      </c>
      <c r="G221" s="231"/>
      <c r="H221" s="234">
        <v>2.7999999999999998</v>
      </c>
      <c r="I221" s="235"/>
      <c r="J221" s="231"/>
      <c r="K221" s="231"/>
      <c r="L221" s="236"/>
      <c r="M221" s="237"/>
      <c r="N221" s="238"/>
      <c r="O221" s="238"/>
      <c r="P221" s="238"/>
      <c r="Q221" s="238"/>
      <c r="R221" s="238"/>
      <c r="S221" s="238"/>
      <c r="T221" s="23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0" t="s">
        <v>128</v>
      </c>
      <c r="AU221" s="240" t="s">
        <v>84</v>
      </c>
      <c r="AV221" s="14" t="s">
        <v>84</v>
      </c>
      <c r="AW221" s="14" t="s">
        <v>35</v>
      </c>
      <c r="AX221" s="14" t="s">
        <v>74</v>
      </c>
      <c r="AY221" s="240" t="s">
        <v>119</v>
      </c>
    </row>
    <row r="222" s="14" customFormat="1">
      <c r="A222" s="14"/>
      <c r="B222" s="230"/>
      <c r="C222" s="231"/>
      <c r="D222" s="221" t="s">
        <v>128</v>
      </c>
      <c r="E222" s="232" t="s">
        <v>19</v>
      </c>
      <c r="F222" s="233" t="s">
        <v>1272</v>
      </c>
      <c r="G222" s="231"/>
      <c r="H222" s="234">
        <v>1</v>
      </c>
      <c r="I222" s="235"/>
      <c r="J222" s="231"/>
      <c r="K222" s="231"/>
      <c r="L222" s="236"/>
      <c r="M222" s="237"/>
      <c r="N222" s="238"/>
      <c r="O222" s="238"/>
      <c r="P222" s="238"/>
      <c r="Q222" s="238"/>
      <c r="R222" s="238"/>
      <c r="S222" s="238"/>
      <c r="T222" s="23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0" t="s">
        <v>128</v>
      </c>
      <c r="AU222" s="240" t="s">
        <v>84</v>
      </c>
      <c r="AV222" s="14" t="s">
        <v>84</v>
      </c>
      <c r="AW222" s="14" t="s">
        <v>35</v>
      </c>
      <c r="AX222" s="14" t="s">
        <v>74</v>
      </c>
      <c r="AY222" s="240" t="s">
        <v>119</v>
      </c>
    </row>
    <row r="223" s="14" customFormat="1">
      <c r="A223" s="14"/>
      <c r="B223" s="230"/>
      <c r="C223" s="231"/>
      <c r="D223" s="221" t="s">
        <v>128</v>
      </c>
      <c r="E223" s="232" t="s">
        <v>19</v>
      </c>
      <c r="F223" s="233" t="s">
        <v>1273</v>
      </c>
      <c r="G223" s="231"/>
      <c r="H223" s="234">
        <v>15.6</v>
      </c>
      <c r="I223" s="235"/>
      <c r="J223" s="231"/>
      <c r="K223" s="231"/>
      <c r="L223" s="236"/>
      <c r="M223" s="237"/>
      <c r="N223" s="238"/>
      <c r="O223" s="238"/>
      <c r="P223" s="238"/>
      <c r="Q223" s="238"/>
      <c r="R223" s="238"/>
      <c r="S223" s="238"/>
      <c r="T223" s="23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0" t="s">
        <v>128</v>
      </c>
      <c r="AU223" s="240" t="s">
        <v>84</v>
      </c>
      <c r="AV223" s="14" t="s">
        <v>84</v>
      </c>
      <c r="AW223" s="14" t="s">
        <v>35</v>
      </c>
      <c r="AX223" s="14" t="s">
        <v>74</v>
      </c>
      <c r="AY223" s="240" t="s">
        <v>119</v>
      </c>
    </row>
    <row r="224" s="15" customFormat="1">
      <c r="A224" s="15"/>
      <c r="B224" s="251"/>
      <c r="C224" s="252"/>
      <c r="D224" s="221" t="s">
        <v>128</v>
      </c>
      <c r="E224" s="253" t="s">
        <v>19</v>
      </c>
      <c r="F224" s="254" t="s">
        <v>220</v>
      </c>
      <c r="G224" s="252"/>
      <c r="H224" s="255">
        <v>32.899999999999999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1" t="s">
        <v>128</v>
      </c>
      <c r="AU224" s="261" t="s">
        <v>84</v>
      </c>
      <c r="AV224" s="15" t="s">
        <v>150</v>
      </c>
      <c r="AW224" s="15" t="s">
        <v>35</v>
      </c>
      <c r="AX224" s="15" t="s">
        <v>82</v>
      </c>
      <c r="AY224" s="261" t="s">
        <v>119</v>
      </c>
    </row>
    <row r="225" s="2" customFormat="1" ht="33" customHeight="1">
      <c r="A225" s="40"/>
      <c r="B225" s="41"/>
      <c r="C225" s="206" t="s">
        <v>400</v>
      </c>
      <c r="D225" s="206" t="s">
        <v>122</v>
      </c>
      <c r="E225" s="207" t="s">
        <v>1274</v>
      </c>
      <c r="F225" s="208" t="s">
        <v>1275</v>
      </c>
      <c r="G225" s="209" t="s">
        <v>168</v>
      </c>
      <c r="H225" s="210">
        <v>12.800000000000001</v>
      </c>
      <c r="I225" s="211"/>
      <c r="J225" s="212">
        <f>ROUND(I225*H225,2)</f>
        <v>0</v>
      </c>
      <c r="K225" s="208" t="s">
        <v>209</v>
      </c>
      <c r="L225" s="46"/>
      <c r="M225" s="213" t="s">
        <v>19</v>
      </c>
      <c r="N225" s="214" t="s">
        <v>45</v>
      </c>
      <c r="O225" s="86"/>
      <c r="P225" s="215">
        <f>O225*H225</f>
        <v>0</v>
      </c>
      <c r="Q225" s="215">
        <v>0.0012600000000000001</v>
      </c>
      <c r="R225" s="215">
        <f>Q225*H225</f>
        <v>0.016128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307</v>
      </c>
      <c r="AT225" s="217" t="s">
        <v>122</v>
      </c>
      <c r="AU225" s="217" t="s">
        <v>84</v>
      </c>
      <c r="AY225" s="19" t="s">
        <v>119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82</v>
      </c>
      <c r="BK225" s="218">
        <f>ROUND(I225*H225,2)</f>
        <v>0</v>
      </c>
      <c r="BL225" s="19" t="s">
        <v>307</v>
      </c>
      <c r="BM225" s="217" t="s">
        <v>1276</v>
      </c>
    </row>
    <row r="226" s="2" customFormat="1">
      <c r="A226" s="40"/>
      <c r="B226" s="41"/>
      <c r="C226" s="42"/>
      <c r="D226" s="249" t="s">
        <v>211</v>
      </c>
      <c r="E226" s="42"/>
      <c r="F226" s="250" t="s">
        <v>1277</v>
      </c>
      <c r="G226" s="42"/>
      <c r="H226" s="42"/>
      <c r="I226" s="242"/>
      <c r="J226" s="42"/>
      <c r="K226" s="42"/>
      <c r="L226" s="46"/>
      <c r="M226" s="243"/>
      <c r="N226" s="244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211</v>
      </c>
      <c r="AU226" s="19" t="s">
        <v>84</v>
      </c>
    </row>
    <row r="227" s="13" customFormat="1">
      <c r="A227" s="13"/>
      <c r="B227" s="219"/>
      <c r="C227" s="220"/>
      <c r="D227" s="221" t="s">
        <v>128</v>
      </c>
      <c r="E227" s="222" t="s">
        <v>19</v>
      </c>
      <c r="F227" s="223" t="s">
        <v>1173</v>
      </c>
      <c r="G227" s="220"/>
      <c r="H227" s="222" t="s">
        <v>19</v>
      </c>
      <c r="I227" s="224"/>
      <c r="J227" s="220"/>
      <c r="K227" s="220"/>
      <c r="L227" s="225"/>
      <c r="M227" s="226"/>
      <c r="N227" s="227"/>
      <c r="O227" s="227"/>
      <c r="P227" s="227"/>
      <c r="Q227" s="227"/>
      <c r="R227" s="227"/>
      <c r="S227" s="227"/>
      <c r="T227" s="22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9" t="s">
        <v>128</v>
      </c>
      <c r="AU227" s="229" t="s">
        <v>84</v>
      </c>
      <c r="AV227" s="13" t="s">
        <v>82</v>
      </c>
      <c r="AW227" s="13" t="s">
        <v>35</v>
      </c>
      <c r="AX227" s="13" t="s">
        <v>74</v>
      </c>
      <c r="AY227" s="229" t="s">
        <v>119</v>
      </c>
    </row>
    <row r="228" s="14" customFormat="1">
      <c r="A228" s="14"/>
      <c r="B228" s="230"/>
      <c r="C228" s="231"/>
      <c r="D228" s="221" t="s">
        <v>128</v>
      </c>
      <c r="E228" s="232" t="s">
        <v>19</v>
      </c>
      <c r="F228" s="233" t="s">
        <v>1278</v>
      </c>
      <c r="G228" s="231"/>
      <c r="H228" s="234">
        <v>2.7999999999999998</v>
      </c>
      <c r="I228" s="235"/>
      <c r="J228" s="231"/>
      <c r="K228" s="231"/>
      <c r="L228" s="236"/>
      <c r="M228" s="237"/>
      <c r="N228" s="238"/>
      <c r="O228" s="238"/>
      <c r="P228" s="238"/>
      <c r="Q228" s="238"/>
      <c r="R228" s="238"/>
      <c r="S228" s="238"/>
      <c r="T228" s="23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0" t="s">
        <v>128</v>
      </c>
      <c r="AU228" s="240" t="s">
        <v>84</v>
      </c>
      <c r="AV228" s="14" t="s">
        <v>84</v>
      </c>
      <c r="AW228" s="14" t="s">
        <v>35</v>
      </c>
      <c r="AX228" s="14" t="s">
        <v>74</v>
      </c>
      <c r="AY228" s="240" t="s">
        <v>119</v>
      </c>
    </row>
    <row r="229" s="14" customFormat="1">
      <c r="A229" s="14"/>
      <c r="B229" s="230"/>
      <c r="C229" s="231"/>
      <c r="D229" s="221" t="s">
        <v>128</v>
      </c>
      <c r="E229" s="232" t="s">
        <v>19</v>
      </c>
      <c r="F229" s="233" t="s">
        <v>1279</v>
      </c>
      <c r="G229" s="231"/>
      <c r="H229" s="234">
        <v>6</v>
      </c>
      <c r="I229" s="235"/>
      <c r="J229" s="231"/>
      <c r="K229" s="231"/>
      <c r="L229" s="236"/>
      <c r="M229" s="237"/>
      <c r="N229" s="238"/>
      <c r="O229" s="238"/>
      <c r="P229" s="238"/>
      <c r="Q229" s="238"/>
      <c r="R229" s="238"/>
      <c r="S229" s="238"/>
      <c r="T229" s="23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0" t="s">
        <v>128</v>
      </c>
      <c r="AU229" s="240" t="s">
        <v>84</v>
      </c>
      <c r="AV229" s="14" t="s">
        <v>84</v>
      </c>
      <c r="AW229" s="14" t="s">
        <v>35</v>
      </c>
      <c r="AX229" s="14" t="s">
        <v>74</v>
      </c>
      <c r="AY229" s="240" t="s">
        <v>119</v>
      </c>
    </row>
    <row r="230" s="14" customFormat="1">
      <c r="A230" s="14"/>
      <c r="B230" s="230"/>
      <c r="C230" s="231"/>
      <c r="D230" s="221" t="s">
        <v>128</v>
      </c>
      <c r="E230" s="232" t="s">
        <v>19</v>
      </c>
      <c r="F230" s="233" t="s">
        <v>1280</v>
      </c>
      <c r="G230" s="231"/>
      <c r="H230" s="234">
        <v>4</v>
      </c>
      <c r="I230" s="235"/>
      <c r="J230" s="231"/>
      <c r="K230" s="231"/>
      <c r="L230" s="236"/>
      <c r="M230" s="237"/>
      <c r="N230" s="238"/>
      <c r="O230" s="238"/>
      <c r="P230" s="238"/>
      <c r="Q230" s="238"/>
      <c r="R230" s="238"/>
      <c r="S230" s="238"/>
      <c r="T230" s="23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0" t="s">
        <v>128</v>
      </c>
      <c r="AU230" s="240" t="s">
        <v>84</v>
      </c>
      <c r="AV230" s="14" t="s">
        <v>84</v>
      </c>
      <c r="AW230" s="14" t="s">
        <v>35</v>
      </c>
      <c r="AX230" s="14" t="s">
        <v>74</v>
      </c>
      <c r="AY230" s="240" t="s">
        <v>119</v>
      </c>
    </row>
    <row r="231" s="15" customFormat="1">
      <c r="A231" s="15"/>
      <c r="B231" s="251"/>
      <c r="C231" s="252"/>
      <c r="D231" s="221" t="s">
        <v>128</v>
      </c>
      <c r="E231" s="253" t="s">
        <v>19</v>
      </c>
      <c r="F231" s="254" t="s">
        <v>220</v>
      </c>
      <c r="G231" s="252"/>
      <c r="H231" s="255">
        <v>12.800000000000001</v>
      </c>
      <c r="I231" s="256"/>
      <c r="J231" s="252"/>
      <c r="K231" s="252"/>
      <c r="L231" s="257"/>
      <c r="M231" s="258"/>
      <c r="N231" s="259"/>
      <c r="O231" s="259"/>
      <c r="P231" s="259"/>
      <c r="Q231" s="259"/>
      <c r="R231" s="259"/>
      <c r="S231" s="259"/>
      <c r="T231" s="260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1" t="s">
        <v>128</v>
      </c>
      <c r="AU231" s="261" t="s">
        <v>84</v>
      </c>
      <c r="AV231" s="15" t="s">
        <v>150</v>
      </c>
      <c r="AW231" s="15" t="s">
        <v>35</v>
      </c>
      <c r="AX231" s="15" t="s">
        <v>82</v>
      </c>
      <c r="AY231" s="261" t="s">
        <v>119</v>
      </c>
    </row>
    <row r="232" s="2" customFormat="1" ht="24.15" customHeight="1">
      <c r="A232" s="40"/>
      <c r="B232" s="41"/>
      <c r="C232" s="206" t="s">
        <v>405</v>
      </c>
      <c r="D232" s="206" t="s">
        <v>122</v>
      </c>
      <c r="E232" s="207" t="s">
        <v>1281</v>
      </c>
      <c r="F232" s="208" t="s">
        <v>1282</v>
      </c>
      <c r="G232" s="209" t="s">
        <v>1283</v>
      </c>
      <c r="H232" s="210">
        <v>2</v>
      </c>
      <c r="I232" s="211"/>
      <c r="J232" s="212">
        <f>ROUND(I232*H232,2)</f>
        <v>0</v>
      </c>
      <c r="K232" s="208" t="s">
        <v>209</v>
      </c>
      <c r="L232" s="46"/>
      <c r="M232" s="213" t="s">
        <v>19</v>
      </c>
      <c r="N232" s="214" t="s">
        <v>45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307</v>
      </c>
      <c r="AT232" s="217" t="s">
        <v>122</v>
      </c>
      <c r="AU232" s="217" t="s">
        <v>84</v>
      </c>
      <c r="AY232" s="19" t="s">
        <v>119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82</v>
      </c>
      <c r="BK232" s="218">
        <f>ROUND(I232*H232,2)</f>
        <v>0</v>
      </c>
      <c r="BL232" s="19" t="s">
        <v>307</v>
      </c>
      <c r="BM232" s="217" t="s">
        <v>1284</v>
      </c>
    </row>
    <row r="233" s="2" customFormat="1">
      <c r="A233" s="40"/>
      <c r="B233" s="41"/>
      <c r="C233" s="42"/>
      <c r="D233" s="249" t="s">
        <v>211</v>
      </c>
      <c r="E233" s="42"/>
      <c r="F233" s="250" t="s">
        <v>1285</v>
      </c>
      <c r="G233" s="42"/>
      <c r="H233" s="42"/>
      <c r="I233" s="242"/>
      <c r="J233" s="42"/>
      <c r="K233" s="42"/>
      <c r="L233" s="46"/>
      <c r="M233" s="243"/>
      <c r="N233" s="244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211</v>
      </c>
      <c r="AU233" s="19" t="s">
        <v>84</v>
      </c>
    </row>
    <row r="234" s="2" customFormat="1" ht="55.5" customHeight="1">
      <c r="A234" s="40"/>
      <c r="B234" s="41"/>
      <c r="C234" s="206" t="s">
        <v>411</v>
      </c>
      <c r="D234" s="206" t="s">
        <v>122</v>
      </c>
      <c r="E234" s="207" t="s">
        <v>1286</v>
      </c>
      <c r="F234" s="208" t="s">
        <v>1287</v>
      </c>
      <c r="G234" s="209" t="s">
        <v>168</v>
      </c>
      <c r="H234" s="210">
        <v>32.899999999999999</v>
      </c>
      <c r="I234" s="211"/>
      <c r="J234" s="212">
        <f>ROUND(I234*H234,2)</f>
        <v>0</v>
      </c>
      <c r="K234" s="208" t="s">
        <v>209</v>
      </c>
      <c r="L234" s="46"/>
      <c r="M234" s="213" t="s">
        <v>19</v>
      </c>
      <c r="N234" s="214" t="s">
        <v>45</v>
      </c>
      <c r="O234" s="86"/>
      <c r="P234" s="215">
        <f>O234*H234</f>
        <v>0</v>
      </c>
      <c r="Q234" s="215">
        <v>6.9999999999999994E-05</v>
      </c>
      <c r="R234" s="215">
        <f>Q234*H234</f>
        <v>0.0023029999999999995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307</v>
      </c>
      <c r="AT234" s="217" t="s">
        <v>122</v>
      </c>
      <c r="AU234" s="217" t="s">
        <v>84</v>
      </c>
      <c r="AY234" s="19" t="s">
        <v>119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82</v>
      </c>
      <c r="BK234" s="218">
        <f>ROUND(I234*H234,2)</f>
        <v>0</v>
      </c>
      <c r="BL234" s="19" t="s">
        <v>307</v>
      </c>
      <c r="BM234" s="217" t="s">
        <v>1288</v>
      </c>
    </row>
    <row r="235" s="2" customFormat="1">
      <c r="A235" s="40"/>
      <c r="B235" s="41"/>
      <c r="C235" s="42"/>
      <c r="D235" s="249" t="s">
        <v>211</v>
      </c>
      <c r="E235" s="42"/>
      <c r="F235" s="250" t="s">
        <v>1289</v>
      </c>
      <c r="G235" s="42"/>
      <c r="H235" s="42"/>
      <c r="I235" s="242"/>
      <c r="J235" s="42"/>
      <c r="K235" s="42"/>
      <c r="L235" s="46"/>
      <c r="M235" s="243"/>
      <c r="N235" s="244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211</v>
      </c>
      <c r="AU235" s="19" t="s">
        <v>84</v>
      </c>
    </row>
    <row r="236" s="13" customFormat="1">
      <c r="A236" s="13"/>
      <c r="B236" s="219"/>
      <c r="C236" s="220"/>
      <c r="D236" s="221" t="s">
        <v>128</v>
      </c>
      <c r="E236" s="222" t="s">
        <v>19</v>
      </c>
      <c r="F236" s="223" t="s">
        <v>1173</v>
      </c>
      <c r="G236" s="220"/>
      <c r="H236" s="222" t="s">
        <v>19</v>
      </c>
      <c r="I236" s="224"/>
      <c r="J236" s="220"/>
      <c r="K236" s="220"/>
      <c r="L236" s="225"/>
      <c r="M236" s="226"/>
      <c r="N236" s="227"/>
      <c r="O236" s="227"/>
      <c r="P236" s="227"/>
      <c r="Q236" s="227"/>
      <c r="R236" s="227"/>
      <c r="S236" s="227"/>
      <c r="T236" s="22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29" t="s">
        <v>128</v>
      </c>
      <c r="AU236" s="229" t="s">
        <v>84</v>
      </c>
      <c r="AV236" s="13" t="s">
        <v>82</v>
      </c>
      <c r="AW236" s="13" t="s">
        <v>35</v>
      </c>
      <c r="AX236" s="13" t="s">
        <v>74</v>
      </c>
      <c r="AY236" s="229" t="s">
        <v>119</v>
      </c>
    </row>
    <row r="237" s="14" customFormat="1">
      <c r="A237" s="14"/>
      <c r="B237" s="230"/>
      <c r="C237" s="231"/>
      <c r="D237" s="221" t="s">
        <v>128</v>
      </c>
      <c r="E237" s="232" t="s">
        <v>19</v>
      </c>
      <c r="F237" s="233" t="s">
        <v>1270</v>
      </c>
      <c r="G237" s="231"/>
      <c r="H237" s="234">
        <v>13.5</v>
      </c>
      <c r="I237" s="235"/>
      <c r="J237" s="231"/>
      <c r="K237" s="231"/>
      <c r="L237" s="236"/>
      <c r="M237" s="237"/>
      <c r="N237" s="238"/>
      <c r="O237" s="238"/>
      <c r="P237" s="238"/>
      <c r="Q237" s="238"/>
      <c r="R237" s="238"/>
      <c r="S237" s="238"/>
      <c r="T237" s="23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0" t="s">
        <v>128</v>
      </c>
      <c r="AU237" s="240" t="s">
        <v>84</v>
      </c>
      <c r="AV237" s="14" t="s">
        <v>84</v>
      </c>
      <c r="AW237" s="14" t="s">
        <v>35</v>
      </c>
      <c r="AX237" s="14" t="s">
        <v>74</v>
      </c>
      <c r="AY237" s="240" t="s">
        <v>119</v>
      </c>
    </row>
    <row r="238" s="14" customFormat="1">
      <c r="A238" s="14"/>
      <c r="B238" s="230"/>
      <c r="C238" s="231"/>
      <c r="D238" s="221" t="s">
        <v>128</v>
      </c>
      <c r="E238" s="232" t="s">
        <v>19</v>
      </c>
      <c r="F238" s="233" t="s">
        <v>1271</v>
      </c>
      <c r="G238" s="231"/>
      <c r="H238" s="234">
        <v>2.7999999999999998</v>
      </c>
      <c r="I238" s="235"/>
      <c r="J238" s="231"/>
      <c r="K238" s="231"/>
      <c r="L238" s="236"/>
      <c r="M238" s="237"/>
      <c r="N238" s="238"/>
      <c r="O238" s="238"/>
      <c r="P238" s="238"/>
      <c r="Q238" s="238"/>
      <c r="R238" s="238"/>
      <c r="S238" s="238"/>
      <c r="T238" s="23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0" t="s">
        <v>128</v>
      </c>
      <c r="AU238" s="240" t="s">
        <v>84</v>
      </c>
      <c r="AV238" s="14" t="s">
        <v>84</v>
      </c>
      <c r="AW238" s="14" t="s">
        <v>35</v>
      </c>
      <c r="AX238" s="14" t="s">
        <v>74</v>
      </c>
      <c r="AY238" s="240" t="s">
        <v>119</v>
      </c>
    </row>
    <row r="239" s="14" customFormat="1">
      <c r="A239" s="14"/>
      <c r="B239" s="230"/>
      <c r="C239" s="231"/>
      <c r="D239" s="221" t="s">
        <v>128</v>
      </c>
      <c r="E239" s="232" t="s">
        <v>19</v>
      </c>
      <c r="F239" s="233" t="s">
        <v>1272</v>
      </c>
      <c r="G239" s="231"/>
      <c r="H239" s="234">
        <v>1</v>
      </c>
      <c r="I239" s="235"/>
      <c r="J239" s="231"/>
      <c r="K239" s="231"/>
      <c r="L239" s="236"/>
      <c r="M239" s="237"/>
      <c r="N239" s="238"/>
      <c r="O239" s="238"/>
      <c r="P239" s="238"/>
      <c r="Q239" s="238"/>
      <c r="R239" s="238"/>
      <c r="S239" s="238"/>
      <c r="T239" s="23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0" t="s">
        <v>128</v>
      </c>
      <c r="AU239" s="240" t="s">
        <v>84</v>
      </c>
      <c r="AV239" s="14" t="s">
        <v>84</v>
      </c>
      <c r="AW239" s="14" t="s">
        <v>35</v>
      </c>
      <c r="AX239" s="14" t="s">
        <v>74</v>
      </c>
      <c r="AY239" s="240" t="s">
        <v>119</v>
      </c>
    </row>
    <row r="240" s="14" customFormat="1">
      <c r="A240" s="14"/>
      <c r="B240" s="230"/>
      <c r="C240" s="231"/>
      <c r="D240" s="221" t="s">
        <v>128</v>
      </c>
      <c r="E240" s="232" t="s">
        <v>19</v>
      </c>
      <c r="F240" s="233" t="s">
        <v>1273</v>
      </c>
      <c r="G240" s="231"/>
      <c r="H240" s="234">
        <v>15.6</v>
      </c>
      <c r="I240" s="235"/>
      <c r="J240" s="231"/>
      <c r="K240" s="231"/>
      <c r="L240" s="236"/>
      <c r="M240" s="237"/>
      <c r="N240" s="238"/>
      <c r="O240" s="238"/>
      <c r="P240" s="238"/>
      <c r="Q240" s="238"/>
      <c r="R240" s="238"/>
      <c r="S240" s="238"/>
      <c r="T240" s="23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0" t="s">
        <v>128</v>
      </c>
      <c r="AU240" s="240" t="s">
        <v>84</v>
      </c>
      <c r="AV240" s="14" t="s">
        <v>84</v>
      </c>
      <c r="AW240" s="14" t="s">
        <v>35</v>
      </c>
      <c r="AX240" s="14" t="s">
        <v>74</v>
      </c>
      <c r="AY240" s="240" t="s">
        <v>119</v>
      </c>
    </row>
    <row r="241" s="15" customFormat="1">
      <c r="A241" s="15"/>
      <c r="B241" s="251"/>
      <c r="C241" s="252"/>
      <c r="D241" s="221" t="s">
        <v>128</v>
      </c>
      <c r="E241" s="253" t="s">
        <v>19</v>
      </c>
      <c r="F241" s="254" t="s">
        <v>220</v>
      </c>
      <c r="G241" s="252"/>
      <c r="H241" s="255">
        <v>32.899999999999999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1" t="s">
        <v>128</v>
      </c>
      <c r="AU241" s="261" t="s">
        <v>84</v>
      </c>
      <c r="AV241" s="15" t="s">
        <v>150</v>
      </c>
      <c r="AW241" s="15" t="s">
        <v>35</v>
      </c>
      <c r="AX241" s="15" t="s">
        <v>82</v>
      </c>
      <c r="AY241" s="261" t="s">
        <v>119</v>
      </c>
    </row>
    <row r="242" s="2" customFormat="1" ht="55.5" customHeight="1">
      <c r="A242" s="40"/>
      <c r="B242" s="41"/>
      <c r="C242" s="206" t="s">
        <v>431</v>
      </c>
      <c r="D242" s="206" t="s">
        <v>122</v>
      </c>
      <c r="E242" s="207" t="s">
        <v>1290</v>
      </c>
      <c r="F242" s="208" t="s">
        <v>1291</v>
      </c>
      <c r="G242" s="209" t="s">
        <v>168</v>
      </c>
      <c r="H242" s="210">
        <v>12.800000000000001</v>
      </c>
      <c r="I242" s="211"/>
      <c r="J242" s="212">
        <f>ROUND(I242*H242,2)</f>
        <v>0</v>
      </c>
      <c r="K242" s="208" t="s">
        <v>209</v>
      </c>
      <c r="L242" s="46"/>
      <c r="M242" s="213" t="s">
        <v>19</v>
      </c>
      <c r="N242" s="214" t="s">
        <v>45</v>
      </c>
      <c r="O242" s="86"/>
      <c r="P242" s="215">
        <f>O242*H242</f>
        <v>0</v>
      </c>
      <c r="Q242" s="215">
        <v>0.00016000000000000001</v>
      </c>
      <c r="R242" s="215">
        <f>Q242*H242</f>
        <v>0.0020480000000000003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307</v>
      </c>
      <c r="AT242" s="217" t="s">
        <v>122</v>
      </c>
      <c r="AU242" s="217" t="s">
        <v>84</v>
      </c>
      <c r="AY242" s="19" t="s">
        <v>119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82</v>
      </c>
      <c r="BK242" s="218">
        <f>ROUND(I242*H242,2)</f>
        <v>0</v>
      </c>
      <c r="BL242" s="19" t="s">
        <v>307</v>
      </c>
      <c r="BM242" s="217" t="s">
        <v>1292</v>
      </c>
    </row>
    <row r="243" s="2" customFormat="1">
      <c r="A243" s="40"/>
      <c r="B243" s="41"/>
      <c r="C243" s="42"/>
      <c r="D243" s="249" t="s">
        <v>211</v>
      </c>
      <c r="E243" s="42"/>
      <c r="F243" s="250" t="s">
        <v>1293</v>
      </c>
      <c r="G243" s="42"/>
      <c r="H243" s="42"/>
      <c r="I243" s="242"/>
      <c r="J243" s="42"/>
      <c r="K243" s="42"/>
      <c r="L243" s="46"/>
      <c r="M243" s="243"/>
      <c r="N243" s="244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211</v>
      </c>
      <c r="AU243" s="19" t="s">
        <v>84</v>
      </c>
    </row>
    <row r="244" s="13" customFormat="1">
      <c r="A244" s="13"/>
      <c r="B244" s="219"/>
      <c r="C244" s="220"/>
      <c r="D244" s="221" t="s">
        <v>128</v>
      </c>
      <c r="E244" s="222" t="s">
        <v>19</v>
      </c>
      <c r="F244" s="223" t="s">
        <v>1173</v>
      </c>
      <c r="G244" s="220"/>
      <c r="H244" s="222" t="s">
        <v>19</v>
      </c>
      <c r="I244" s="224"/>
      <c r="J244" s="220"/>
      <c r="K244" s="220"/>
      <c r="L244" s="225"/>
      <c r="M244" s="226"/>
      <c r="N244" s="227"/>
      <c r="O244" s="227"/>
      <c r="P244" s="227"/>
      <c r="Q244" s="227"/>
      <c r="R244" s="227"/>
      <c r="S244" s="227"/>
      <c r="T244" s="22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29" t="s">
        <v>128</v>
      </c>
      <c r="AU244" s="229" t="s">
        <v>84</v>
      </c>
      <c r="AV244" s="13" t="s">
        <v>82</v>
      </c>
      <c r="AW244" s="13" t="s">
        <v>35</v>
      </c>
      <c r="AX244" s="13" t="s">
        <v>74</v>
      </c>
      <c r="AY244" s="229" t="s">
        <v>119</v>
      </c>
    </row>
    <row r="245" s="14" customFormat="1">
      <c r="A245" s="14"/>
      <c r="B245" s="230"/>
      <c r="C245" s="231"/>
      <c r="D245" s="221" t="s">
        <v>128</v>
      </c>
      <c r="E245" s="232" t="s">
        <v>19</v>
      </c>
      <c r="F245" s="233" t="s">
        <v>1278</v>
      </c>
      <c r="G245" s="231"/>
      <c r="H245" s="234">
        <v>2.7999999999999998</v>
      </c>
      <c r="I245" s="235"/>
      <c r="J245" s="231"/>
      <c r="K245" s="231"/>
      <c r="L245" s="236"/>
      <c r="M245" s="237"/>
      <c r="N245" s="238"/>
      <c r="O245" s="238"/>
      <c r="P245" s="238"/>
      <c r="Q245" s="238"/>
      <c r="R245" s="238"/>
      <c r="S245" s="238"/>
      <c r="T245" s="23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0" t="s">
        <v>128</v>
      </c>
      <c r="AU245" s="240" t="s">
        <v>84</v>
      </c>
      <c r="AV245" s="14" t="s">
        <v>84</v>
      </c>
      <c r="AW245" s="14" t="s">
        <v>35</v>
      </c>
      <c r="AX245" s="14" t="s">
        <v>74</v>
      </c>
      <c r="AY245" s="240" t="s">
        <v>119</v>
      </c>
    </row>
    <row r="246" s="14" customFormat="1">
      <c r="A246" s="14"/>
      <c r="B246" s="230"/>
      <c r="C246" s="231"/>
      <c r="D246" s="221" t="s">
        <v>128</v>
      </c>
      <c r="E246" s="232" t="s">
        <v>19</v>
      </c>
      <c r="F246" s="233" t="s">
        <v>1279</v>
      </c>
      <c r="G246" s="231"/>
      <c r="H246" s="234">
        <v>6</v>
      </c>
      <c r="I246" s="235"/>
      <c r="J246" s="231"/>
      <c r="K246" s="231"/>
      <c r="L246" s="236"/>
      <c r="M246" s="237"/>
      <c r="N246" s="238"/>
      <c r="O246" s="238"/>
      <c r="P246" s="238"/>
      <c r="Q246" s="238"/>
      <c r="R246" s="238"/>
      <c r="S246" s="238"/>
      <c r="T246" s="23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0" t="s">
        <v>128</v>
      </c>
      <c r="AU246" s="240" t="s">
        <v>84</v>
      </c>
      <c r="AV246" s="14" t="s">
        <v>84</v>
      </c>
      <c r="AW246" s="14" t="s">
        <v>35</v>
      </c>
      <c r="AX246" s="14" t="s">
        <v>74</v>
      </c>
      <c r="AY246" s="240" t="s">
        <v>119</v>
      </c>
    </row>
    <row r="247" s="14" customFormat="1">
      <c r="A247" s="14"/>
      <c r="B247" s="230"/>
      <c r="C247" s="231"/>
      <c r="D247" s="221" t="s">
        <v>128</v>
      </c>
      <c r="E247" s="232" t="s">
        <v>19</v>
      </c>
      <c r="F247" s="233" t="s">
        <v>1280</v>
      </c>
      <c r="G247" s="231"/>
      <c r="H247" s="234">
        <v>4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0" t="s">
        <v>128</v>
      </c>
      <c r="AU247" s="240" t="s">
        <v>84</v>
      </c>
      <c r="AV247" s="14" t="s">
        <v>84</v>
      </c>
      <c r="AW247" s="14" t="s">
        <v>35</v>
      </c>
      <c r="AX247" s="14" t="s">
        <v>74</v>
      </c>
      <c r="AY247" s="240" t="s">
        <v>119</v>
      </c>
    </row>
    <row r="248" s="15" customFormat="1">
      <c r="A248" s="15"/>
      <c r="B248" s="251"/>
      <c r="C248" s="252"/>
      <c r="D248" s="221" t="s">
        <v>128</v>
      </c>
      <c r="E248" s="253" t="s">
        <v>19</v>
      </c>
      <c r="F248" s="254" t="s">
        <v>220</v>
      </c>
      <c r="G248" s="252"/>
      <c r="H248" s="255">
        <v>12.800000000000001</v>
      </c>
      <c r="I248" s="256"/>
      <c r="J248" s="252"/>
      <c r="K248" s="252"/>
      <c r="L248" s="257"/>
      <c r="M248" s="258"/>
      <c r="N248" s="259"/>
      <c r="O248" s="259"/>
      <c r="P248" s="259"/>
      <c r="Q248" s="259"/>
      <c r="R248" s="259"/>
      <c r="S248" s="259"/>
      <c r="T248" s="260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1" t="s">
        <v>128</v>
      </c>
      <c r="AU248" s="261" t="s">
        <v>84</v>
      </c>
      <c r="AV248" s="15" t="s">
        <v>150</v>
      </c>
      <c r="AW248" s="15" t="s">
        <v>35</v>
      </c>
      <c r="AX248" s="15" t="s">
        <v>82</v>
      </c>
      <c r="AY248" s="261" t="s">
        <v>119</v>
      </c>
    </row>
    <row r="249" s="2" customFormat="1" ht="24.15" customHeight="1">
      <c r="A249" s="40"/>
      <c r="B249" s="41"/>
      <c r="C249" s="206" t="s">
        <v>441</v>
      </c>
      <c r="D249" s="206" t="s">
        <v>122</v>
      </c>
      <c r="E249" s="207" t="s">
        <v>1294</v>
      </c>
      <c r="F249" s="208" t="s">
        <v>1295</v>
      </c>
      <c r="G249" s="209" t="s">
        <v>363</v>
      </c>
      <c r="H249" s="210">
        <v>16</v>
      </c>
      <c r="I249" s="211"/>
      <c r="J249" s="212">
        <f>ROUND(I249*H249,2)</f>
        <v>0</v>
      </c>
      <c r="K249" s="208" t="s">
        <v>209</v>
      </c>
      <c r="L249" s="46"/>
      <c r="M249" s="213" t="s">
        <v>19</v>
      </c>
      <c r="N249" s="214" t="s">
        <v>45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307</v>
      </c>
      <c r="AT249" s="217" t="s">
        <v>122</v>
      </c>
      <c r="AU249" s="217" t="s">
        <v>84</v>
      </c>
      <c r="AY249" s="19" t="s">
        <v>119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82</v>
      </c>
      <c r="BK249" s="218">
        <f>ROUND(I249*H249,2)</f>
        <v>0</v>
      </c>
      <c r="BL249" s="19" t="s">
        <v>307</v>
      </c>
      <c r="BM249" s="217" t="s">
        <v>1296</v>
      </c>
    </row>
    <row r="250" s="2" customFormat="1">
      <c r="A250" s="40"/>
      <c r="B250" s="41"/>
      <c r="C250" s="42"/>
      <c r="D250" s="249" t="s">
        <v>211</v>
      </c>
      <c r="E250" s="42"/>
      <c r="F250" s="250" t="s">
        <v>1297</v>
      </c>
      <c r="G250" s="42"/>
      <c r="H250" s="42"/>
      <c r="I250" s="242"/>
      <c r="J250" s="42"/>
      <c r="K250" s="42"/>
      <c r="L250" s="46"/>
      <c r="M250" s="243"/>
      <c r="N250" s="244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211</v>
      </c>
      <c r="AU250" s="19" t="s">
        <v>84</v>
      </c>
    </row>
    <row r="251" s="13" customFormat="1">
      <c r="A251" s="13"/>
      <c r="B251" s="219"/>
      <c r="C251" s="220"/>
      <c r="D251" s="221" t="s">
        <v>128</v>
      </c>
      <c r="E251" s="222" t="s">
        <v>19</v>
      </c>
      <c r="F251" s="223" t="s">
        <v>1269</v>
      </c>
      <c r="G251" s="220"/>
      <c r="H251" s="222" t="s">
        <v>19</v>
      </c>
      <c r="I251" s="224"/>
      <c r="J251" s="220"/>
      <c r="K251" s="220"/>
      <c r="L251" s="225"/>
      <c r="M251" s="226"/>
      <c r="N251" s="227"/>
      <c r="O251" s="227"/>
      <c r="P251" s="227"/>
      <c r="Q251" s="227"/>
      <c r="R251" s="227"/>
      <c r="S251" s="227"/>
      <c r="T251" s="22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29" t="s">
        <v>128</v>
      </c>
      <c r="AU251" s="229" t="s">
        <v>84</v>
      </c>
      <c r="AV251" s="13" t="s">
        <v>82</v>
      </c>
      <c r="AW251" s="13" t="s">
        <v>35</v>
      </c>
      <c r="AX251" s="13" t="s">
        <v>74</v>
      </c>
      <c r="AY251" s="229" t="s">
        <v>119</v>
      </c>
    </row>
    <row r="252" s="14" customFormat="1">
      <c r="A252" s="14"/>
      <c r="B252" s="230"/>
      <c r="C252" s="231"/>
      <c r="D252" s="221" t="s">
        <v>128</v>
      </c>
      <c r="E252" s="232" t="s">
        <v>19</v>
      </c>
      <c r="F252" s="233" t="s">
        <v>1298</v>
      </c>
      <c r="G252" s="231"/>
      <c r="H252" s="234">
        <v>16</v>
      </c>
      <c r="I252" s="235"/>
      <c r="J252" s="231"/>
      <c r="K252" s="231"/>
      <c r="L252" s="236"/>
      <c r="M252" s="237"/>
      <c r="N252" s="238"/>
      <c r="O252" s="238"/>
      <c r="P252" s="238"/>
      <c r="Q252" s="238"/>
      <c r="R252" s="238"/>
      <c r="S252" s="238"/>
      <c r="T252" s="239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0" t="s">
        <v>128</v>
      </c>
      <c r="AU252" s="240" t="s">
        <v>84</v>
      </c>
      <c r="AV252" s="14" t="s">
        <v>84</v>
      </c>
      <c r="AW252" s="14" t="s">
        <v>35</v>
      </c>
      <c r="AX252" s="14" t="s">
        <v>82</v>
      </c>
      <c r="AY252" s="240" t="s">
        <v>119</v>
      </c>
    </row>
    <row r="253" s="2" customFormat="1" ht="21.75" customHeight="1">
      <c r="A253" s="40"/>
      <c r="B253" s="41"/>
      <c r="C253" s="206" t="s">
        <v>372</v>
      </c>
      <c r="D253" s="206" t="s">
        <v>122</v>
      </c>
      <c r="E253" s="207" t="s">
        <v>1299</v>
      </c>
      <c r="F253" s="208" t="s">
        <v>1300</v>
      </c>
      <c r="G253" s="209" t="s">
        <v>363</v>
      </c>
      <c r="H253" s="210">
        <v>4</v>
      </c>
      <c r="I253" s="211"/>
      <c r="J253" s="212">
        <f>ROUND(I253*H253,2)</f>
        <v>0</v>
      </c>
      <c r="K253" s="208" t="s">
        <v>209</v>
      </c>
      <c r="L253" s="46"/>
      <c r="M253" s="213" t="s">
        <v>19</v>
      </c>
      <c r="N253" s="214" t="s">
        <v>45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0.00052999999999999998</v>
      </c>
      <c r="T253" s="216">
        <f>S253*H253</f>
        <v>0.0021199999999999999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307</v>
      </c>
      <c r="AT253" s="217" t="s">
        <v>122</v>
      </c>
      <c r="AU253" s="217" t="s">
        <v>84</v>
      </c>
      <c r="AY253" s="19" t="s">
        <v>119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307</v>
      </c>
      <c r="BM253" s="217" t="s">
        <v>1301</v>
      </c>
    </row>
    <row r="254" s="2" customFormat="1">
      <c r="A254" s="40"/>
      <c r="B254" s="41"/>
      <c r="C254" s="42"/>
      <c r="D254" s="249" t="s">
        <v>211</v>
      </c>
      <c r="E254" s="42"/>
      <c r="F254" s="250" t="s">
        <v>1302</v>
      </c>
      <c r="G254" s="42"/>
      <c r="H254" s="42"/>
      <c r="I254" s="242"/>
      <c r="J254" s="42"/>
      <c r="K254" s="42"/>
      <c r="L254" s="46"/>
      <c r="M254" s="243"/>
      <c r="N254" s="244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211</v>
      </c>
      <c r="AU254" s="19" t="s">
        <v>84</v>
      </c>
    </row>
    <row r="255" s="2" customFormat="1" ht="37.8" customHeight="1">
      <c r="A255" s="40"/>
      <c r="B255" s="41"/>
      <c r="C255" s="206" t="s">
        <v>454</v>
      </c>
      <c r="D255" s="206" t="s">
        <v>122</v>
      </c>
      <c r="E255" s="207" t="s">
        <v>1303</v>
      </c>
      <c r="F255" s="208" t="s">
        <v>1304</v>
      </c>
      <c r="G255" s="209" t="s">
        <v>168</v>
      </c>
      <c r="H255" s="210">
        <v>50.700000000000003</v>
      </c>
      <c r="I255" s="211"/>
      <c r="J255" s="212">
        <f>ROUND(I255*H255,2)</f>
        <v>0</v>
      </c>
      <c r="K255" s="208" t="s">
        <v>209</v>
      </c>
      <c r="L255" s="46"/>
      <c r="M255" s="213" t="s">
        <v>19</v>
      </c>
      <c r="N255" s="214" t="s">
        <v>45</v>
      </c>
      <c r="O255" s="86"/>
      <c r="P255" s="215">
        <f>O255*H255</f>
        <v>0</v>
      </c>
      <c r="Q255" s="215">
        <v>0.00019000000000000001</v>
      </c>
      <c r="R255" s="215">
        <f>Q255*H255</f>
        <v>0.0096330000000000009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307</v>
      </c>
      <c r="AT255" s="217" t="s">
        <v>122</v>
      </c>
      <c r="AU255" s="217" t="s">
        <v>84</v>
      </c>
      <c r="AY255" s="19" t="s">
        <v>119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82</v>
      </c>
      <c r="BK255" s="218">
        <f>ROUND(I255*H255,2)</f>
        <v>0</v>
      </c>
      <c r="BL255" s="19" t="s">
        <v>307</v>
      </c>
      <c r="BM255" s="217" t="s">
        <v>1305</v>
      </c>
    </row>
    <row r="256" s="2" customFormat="1">
      <c r="A256" s="40"/>
      <c r="B256" s="41"/>
      <c r="C256" s="42"/>
      <c r="D256" s="249" t="s">
        <v>211</v>
      </c>
      <c r="E256" s="42"/>
      <c r="F256" s="250" t="s">
        <v>1306</v>
      </c>
      <c r="G256" s="42"/>
      <c r="H256" s="42"/>
      <c r="I256" s="242"/>
      <c r="J256" s="42"/>
      <c r="K256" s="42"/>
      <c r="L256" s="46"/>
      <c r="M256" s="243"/>
      <c r="N256" s="244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211</v>
      </c>
      <c r="AU256" s="19" t="s">
        <v>84</v>
      </c>
    </row>
    <row r="257" s="13" customFormat="1">
      <c r="A257" s="13"/>
      <c r="B257" s="219"/>
      <c r="C257" s="220"/>
      <c r="D257" s="221" t="s">
        <v>128</v>
      </c>
      <c r="E257" s="222" t="s">
        <v>19</v>
      </c>
      <c r="F257" s="223" t="s">
        <v>1307</v>
      </c>
      <c r="G257" s="220"/>
      <c r="H257" s="222" t="s">
        <v>19</v>
      </c>
      <c r="I257" s="224"/>
      <c r="J257" s="220"/>
      <c r="K257" s="220"/>
      <c r="L257" s="225"/>
      <c r="M257" s="226"/>
      <c r="N257" s="227"/>
      <c r="O257" s="227"/>
      <c r="P257" s="227"/>
      <c r="Q257" s="227"/>
      <c r="R257" s="227"/>
      <c r="S257" s="227"/>
      <c r="T257" s="22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29" t="s">
        <v>128</v>
      </c>
      <c r="AU257" s="229" t="s">
        <v>84</v>
      </c>
      <c r="AV257" s="13" t="s">
        <v>82</v>
      </c>
      <c r="AW257" s="13" t="s">
        <v>35</v>
      </c>
      <c r="AX257" s="13" t="s">
        <v>74</v>
      </c>
      <c r="AY257" s="229" t="s">
        <v>119</v>
      </c>
    </row>
    <row r="258" s="14" customFormat="1">
      <c r="A258" s="14"/>
      <c r="B258" s="230"/>
      <c r="C258" s="231"/>
      <c r="D258" s="221" t="s">
        <v>128</v>
      </c>
      <c r="E258" s="232" t="s">
        <v>19</v>
      </c>
      <c r="F258" s="233" t="s">
        <v>1308</v>
      </c>
      <c r="G258" s="231"/>
      <c r="H258" s="234">
        <v>50.700000000000003</v>
      </c>
      <c r="I258" s="235"/>
      <c r="J258" s="231"/>
      <c r="K258" s="231"/>
      <c r="L258" s="236"/>
      <c r="M258" s="237"/>
      <c r="N258" s="238"/>
      <c r="O258" s="238"/>
      <c r="P258" s="238"/>
      <c r="Q258" s="238"/>
      <c r="R258" s="238"/>
      <c r="S258" s="238"/>
      <c r="T258" s="23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0" t="s">
        <v>128</v>
      </c>
      <c r="AU258" s="240" t="s">
        <v>84</v>
      </c>
      <c r="AV258" s="14" t="s">
        <v>84</v>
      </c>
      <c r="AW258" s="14" t="s">
        <v>35</v>
      </c>
      <c r="AX258" s="14" t="s">
        <v>82</v>
      </c>
      <c r="AY258" s="240" t="s">
        <v>119</v>
      </c>
    </row>
    <row r="259" s="2" customFormat="1" ht="33" customHeight="1">
      <c r="A259" s="40"/>
      <c r="B259" s="41"/>
      <c r="C259" s="206" t="s">
        <v>177</v>
      </c>
      <c r="D259" s="206" t="s">
        <v>122</v>
      </c>
      <c r="E259" s="207" t="s">
        <v>1309</v>
      </c>
      <c r="F259" s="208" t="s">
        <v>1310</v>
      </c>
      <c r="G259" s="209" t="s">
        <v>168</v>
      </c>
      <c r="H259" s="210">
        <v>50.700000000000003</v>
      </c>
      <c r="I259" s="211"/>
      <c r="J259" s="212">
        <f>ROUND(I259*H259,2)</f>
        <v>0</v>
      </c>
      <c r="K259" s="208" t="s">
        <v>209</v>
      </c>
      <c r="L259" s="46"/>
      <c r="M259" s="213" t="s">
        <v>19</v>
      </c>
      <c r="N259" s="214" t="s">
        <v>45</v>
      </c>
      <c r="O259" s="86"/>
      <c r="P259" s="215">
        <f>O259*H259</f>
        <v>0</v>
      </c>
      <c r="Q259" s="215">
        <v>1.0000000000000001E-05</v>
      </c>
      <c r="R259" s="215">
        <f>Q259*H259</f>
        <v>0.00050700000000000007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307</v>
      </c>
      <c r="AT259" s="217" t="s">
        <v>122</v>
      </c>
      <c r="AU259" s="217" t="s">
        <v>84</v>
      </c>
      <c r="AY259" s="19" t="s">
        <v>119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82</v>
      </c>
      <c r="BK259" s="218">
        <f>ROUND(I259*H259,2)</f>
        <v>0</v>
      </c>
      <c r="BL259" s="19" t="s">
        <v>307</v>
      </c>
      <c r="BM259" s="217" t="s">
        <v>1311</v>
      </c>
    </row>
    <row r="260" s="2" customFormat="1">
      <c r="A260" s="40"/>
      <c r="B260" s="41"/>
      <c r="C260" s="42"/>
      <c r="D260" s="249" t="s">
        <v>211</v>
      </c>
      <c r="E260" s="42"/>
      <c r="F260" s="250" t="s">
        <v>1312</v>
      </c>
      <c r="G260" s="42"/>
      <c r="H260" s="42"/>
      <c r="I260" s="242"/>
      <c r="J260" s="42"/>
      <c r="K260" s="42"/>
      <c r="L260" s="46"/>
      <c r="M260" s="243"/>
      <c r="N260" s="244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211</v>
      </c>
      <c r="AU260" s="19" t="s">
        <v>84</v>
      </c>
    </row>
    <row r="261" s="13" customFormat="1">
      <c r="A261" s="13"/>
      <c r="B261" s="219"/>
      <c r="C261" s="220"/>
      <c r="D261" s="221" t="s">
        <v>128</v>
      </c>
      <c r="E261" s="222" t="s">
        <v>19</v>
      </c>
      <c r="F261" s="223" t="s">
        <v>1307</v>
      </c>
      <c r="G261" s="220"/>
      <c r="H261" s="222" t="s">
        <v>19</v>
      </c>
      <c r="I261" s="224"/>
      <c r="J261" s="220"/>
      <c r="K261" s="220"/>
      <c r="L261" s="225"/>
      <c r="M261" s="226"/>
      <c r="N261" s="227"/>
      <c r="O261" s="227"/>
      <c r="P261" s="227"/>
      <c r="Q261" s="227"/>
      <c r="R261" s="227"/>
      <c r="S261" s="227"/>
      <c r="T261" s="22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9" t="s">
        <v>128</v>
      </c>
      <c r="AU261" s="229" t="s">
        <v>84</v>
      </c>
      <c r="AV261" s="13" t="s">
        <v>82</v>
      </c>
      <c r="AW261" s="13" t="s">
        <v>35</v>
      </c>
      <c r="AX261" s="13" t="s">
        <v>74</v>
      </c>
      <c r="AY261" s="229" t="s">
        <v>119</v>
      </c>
    </row>
    <row r="262" s="14" customFormat="1">
      <c r="A262" s="14"/>
      <c r="B262" s="230"/>
      <c r="C262" s="231"/>
      <c r="D262" s="221" t="s">
        <v>128</v>
      </c>
      <c r="E262" s="232" t="s">
        <v>19</v>
      </c>
      <c r="F262" s="233" t="s">
        <v>1308</v>
      </c>
      <c r="G262" s="231"/>
      <c r="H262" s="234">
        <v>50.700000000000003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0" t="s">
        <v>128</v>
      </c>
      <c r="AU262" s="240" t="s">
        <v>84</v>
      </c>
      <c r="AV262" s="14" t="s">
        <v>84</v>
      </c>
      <c r="AW262" s="14" t="s">
        <v>35</v>
      </c>
      <c r="AX262" s="14" t="s">
        <v>82</v>
      </c>
      <c r="AY262" s="240" t="s">
        <v>119</v>
      </c>
    </row>
    <row r="263" s="2" customFormat="1" ht="49.05" customHeight="1">
      <c r="A263" s="40"/>
      <c r="B263" s="41"/>
      <c r="C263" s="206" t="s">
        <v>481</v>
      </c>
      <c r="D263" s="206" t="s">
        <v>122</v>
      </c>
      <c r="E263" s="207" t="s">
        <v>1313</v>
      </c>
      <c r="F263" s="208" t="s">
        <v>1314</v>
      </c>
      <c r="G263" s="209" t="s">
        <v>355</v>
      </c>
      <c r="H263" s="210">
        <v>0.066000000000000003</v>
      </c>
      <c r="I263" s="211"/>
      <c r="J263" s="212">
        <f>ROUND(I263*H263,2)</f>
        <v>0</v>
      </c>
      <c r="K263" s="208" t="s">
        <v>209</v>
      </c>
      <c r="L263" s="46"/>
      <c r="M263" s="213" t="s">
        <v>19</v>
      </c>
      <c r="N263" s="214" t="s">
        <v>45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307</v>
      </c>
      <c r="AT263" s="217" t="s">
        <v>122</v>
      </c>
      <c r="AU263" s="217" t="s">
        <v>84</v>
      </c>
      <c r="AY263" s="19" t="s">
        <v>119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82</v>
      </c>
      <c r="BK263" s="218">
        <f>ROUND(I263*H263,2)</f>
        <v>0</v>
      </c>
      <c r="BL263" s="19" t="s">
        <v>307</v>
      </c>
      <c r="BM263" s="217" t="s">
        <v>1315</v>
      </c>
    </row>
    <row r="264" s="2" customFormat="1">
      <c r="A264" s="40"/>
      <c r="B264" s="41"/>
      <c r="C264" s="42"/>
      <c r="D264" s="249" t="s">
        <v>211</v>
      </c>
      <c r="E264" s="42"/>
      <c r="F264" s="250" t="s">
        <v>1316</v>
      </c>
      <c r="G264" s="42"/>
      <c r="H264" s="42"/>
      <c r="I264" s="242"/>
      <c r="J264" s="42"/>
      <c r="K264" s="42"/>
      <c r="L264" s="46"/>
      <c r="M264" s="243"/>
      <c r="N264" s="244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211</v>
      </c>
      <c r="AU264" s="19" t="s">
        <v>84</v>
      </c>
    </row>
    <row r="265" s="12" customFormat="1" ht="22.8" customHeight="1">
      <c r="A265" s="12"/>
      <c r="B265" s="190"/>
      <c r="C265" s="191"/>
      <c r="D265" s="192" t="s">
        <v>73</v>
      </c>
      <c r="E265" s="204" t="s">
        <v>1317</v>
      </c>
      <c r="F265" s="204" t="s">
        <v>1318</v>
      </c>
      <c r="G265" s="191"/>
      <c r="H265" s="191"/>
      <c r="I265" s="194"/>
      <c r="J265" s="205">
        <f>BK265</f>
        <v>0</v>
      </c>
      <c r="K265" s="191"/>
      <c r="L265" s="196"/>
      <c r="M265" s="197"/>
      <c r="N265" s="198"/>
      <c r="O265" s="198"/>
      <c r="P265" s="199">
        <f>SUM(P266:P382)</f>
        <v>0</v>
      </c>
      <c r="Q265" s="198"/>
      <c r="R265" s="199">
        <f>SUM(R266:R382)</f>
        <v>0.19866399999999995</v>
      </c>
      <c r="S265" s="198"/>
      <c r="T265" s="200">
        <f>SUM(T266:T382)</f>
        <v>0.18857000000000002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1" t="s">
        <v>84</v>
      </c>
      <c r="AT265" s="202" t="s">
        <v>73</v>
      </c>
      <c r="AU265" s="202" t="s">
        <v>82</v>
      </c>
      <c r="AY265" s="201" t="s">
        <v>119</v>
      </c>
      <c r="BK265" s="203">
        <f>SUM(BK266:BK382)</f>
        <v>0</v>
      </c>
    </row>
    <row r="266" s="2" customFormat="1" ht="24.15" customHeight="1">
      <c r="A266" s="40"/>
      <c r="B266" s="41"/>
      <c r="C266" s="206" t="s">
        <v>494</v>
      </c>
      <c r="D266" s="206" t="s">
        <v>122</v>
      </c>
      <c r="E266" s="207" t="s">
        <v>1319</v>
      </c>
      <c r="F266" s="208" t="s">
        <v>1320</v>
      </c>
      <c r="G266" s="209" t="s">
        <v>1283</v>
      </c>
      <c r="H266" s="210">
        <v>5</v>
      </c>
      <c r="I266" s="211"/>
      <c r="J266" s="212">
        <f>ROUND(I266*H266,2)</f>
        <v>0</v>
      </c>
      <c r="K266" s="208" t="s">
        <v>209</v>
      </c>
      <c r="L266" s="46"/>
      <c r="M266" s="213" t="s">
        <v>19</v>
      </c>
      <c r="N266" s="214" t="s">
        <v>45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0.01933</v>
      </c>
      <c r="T266" s="216">
        <f>S266*H266</f>
        <v>0.09665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307</v>
      </c>
      <c r="AT266" s="217" t="s">
        <v>122</v>
      </c>
      <c r="AU266" s="217" t="s">
        <v>84</v>
      </c>
      <c r="AY266" s="19" t="s">
        <v>119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82</v>
      </c>
      <c r="BK266" s="218">
        <f>ROUND(I266*H266,2)</f>
        <v>0</v>
      </c>
      <c r="BL266" s="19" t="s">
        <v>307</v>
      </c>
      <c r="BM266" s="217" t="s">
        <v>1321</v>
      </c>
    </row>
    <row r="267" s="2" customFormat="1">
      <c r="A267" s="40"/>
      <c r="B267" s="41"/>
      <c r="C267" s="42"/>
      <c r="D267" s="249" t="s">
        <v>211</v>
      </c>
      <c r="E267" s="42"/>
      <c r="F267" s="250" t="s">
        <v>1322</v>
      </c>
      <c r="G267" s="42"/>
      <c r="H267" s="42"/>
      <c r="I267" s="242"/>
      <c r="J267" s="42"/>
      <c r="K267" s="42"/>
      <c r="L267" s="46"/>
      <c r="M267" s="243"/>
      <c r="N267" s="244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211</v>
      </c>
      <c r="AU267" s="19" t="s">
        <v>84</v>
      </c>
    </row>
    <row r="268" s="13" customFormat="1">
      <c r="A268" s="13"/>
      <c r="B268" s="219"/>
      <c r="C268" s="220"/>
      <c r="D268" s="221" t="s">
        <v>128</v>
      </c>
      <c r="E268" s="222" t="s">
        <v>19</v>
      </c>
      <c r="F268" s="223" t="s">
        <v>1323</v>
      </c>
      <c r="G268" s="220"/>
      <c r="H268" s="222" t="s">
        <v>19</v>
      </c>
      <c r="I268" s="224"/>
      <c r="J268" s="220"/>
      <c r="K268" s="220"/>
      <c r="L268" s="225"/>
      <c r="M268" s="226"/>
      <c r="N268" s="227"/>
      <c r="O268" s="227"/>
      <c r="P268" s="227"/>
      <c r="Q268" s="227"/>
      <c r="R268" s="227"/>
      <c r="S268" s="227"/>
      <c r="T268" s="22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29" t="s">
        <v>128</v>
      </c>
      <c r="AU268" s="229" t="s">
        <v>84</v>
      </c>
      <c r="AV268" s="13" t="s">
        <v>82</v>
      </c>
      <c r="AW268" s="13" t="s">
        <v>35</v>
      </c>
      <c r="AX268" s="13" t="s">
        <v>74</v>
      </c>
      <c r="AY268" s="229" t="s">
        <v>119</v>
      </c>
    </row>
    <row r="269" s="14" customFormat="1">
      <c r="A269" s="14"/>
      <c r="B269" s="230"/>
      <c r="C269" s="231"/>
      <c r="D269" s="221" t="s">
        <v>128</v>
      </c>
      <c r="E269" s="232" t="s">
        <v>19</v>
      </c>
      <c r="F269" s="233" t="s">
        <v>1324</v>
      </c>
      <c r="G269" s="231"/>
      <c r="H269" s="234">
        <v>5</v>
      </c>
      <c r="I269" s="235"/>
      <c r="J269" s="231"/>
      <c r="K269" s="231"/>
      <c r="L269" s="236"/>
      <c r="M269" s="237"/>
      <c r="N269" s="238"/>
      <c r="O269" s="238"/>
      <c r="P269" s="238"/>
      <c r="Q269" s="238"/>
      <c r="R269" s="238"/>
      <c r="S269" s="238"/>
      <c r="T269" s="23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0" t="s">
        <v>128</v>
      </c>
      <c r="AU269" s="240" t="s">
        <v>84</v>
      </c>
      <c r="AV269" s="14" t="s">
        <v>84</v>
      </c>
      <c r="AW269" s="14" t="s">
        <v>35</v>
      </c>
      <c r="AX269" s="14" t="s">
        <v>82</v>
      </c>
      <c r="AY269" s="240" t="s">
        <v>119</v>
      </c>
    </row>
    <row r="270" s="2" customFormat="1" ht="33" customHeight="1">
      <c r="A270" s="40"/>
      <c r="B270" s="41"/>
      <c r="C270" s="206" t="s">
        <v>507</v>
      </c>
      <c r="D270" s="206" t="s">
        <v>122</v>
      </c>
      <c r="E270" s="207" t="s">
        <v>1325</v>
      </c>
      <c r="F270" s="208" t="s">
        <v>1326</v>
      </c>
      <c r="G270" s="209" t="s">
        <v>1283</v>
      </c>
      <c r="H270" s="210">
        <v>3</v>
      </c>
      <c r="I270" s="211"/>
      <c r="J270" s="212">
        <f>ROUND(I270*H270,2)</f>
        <v>0</v>
      </c>
      <c r="K270" s="208" t="s">
        <v>209</v>
      </c>
      <c r="L270" s="46"/>
      <c r="M270" s="213" t="s">
        <v>19</v>
      </c>
      <c r="N270" s="214" t="s">
        <v>45</v>
      </c>
      <c r="O270" s="86"/>
      <c r="P270" s="215">
        <f>O270*H270</f>
        <v>0</v>
      </c>
      <c r="Q270" s="215">
        <v>0.016969999999999999</v>
      </c>
      <c r="R270" s="215">
        <f>Q270*H270</f>
        <v>0.050909999999999997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307</v>
      </c>
      <c r="AT270" s="217" t="s">
        <v>122</v>
      </c>
      <c r="AU270" s="217" t="s">
        <v>84</v>
      </c>
      <c r="AY270" s="19" t="s">
        <v>119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82</v>
      </c>
      <c r="BK270" s="218">
        <f>ROUND(I270*H270,2)</f>
        <v>0</v>
      </c>
      <c r="BL270" s="19" t="s">
        <v>307</v>
      </c>
      <c r="BM270" s="217" t="s">
        <v>1327</v>
      </c>
    </row>
    <row r="271" s="2" customFormat="1">
      <c r="A271" s="40"/>
      <c r="B271" s="41"/>
      <c r="C271" s="42"/>
      <c r="D271" s="249" t="s">
        <v>211</v>
      </c>
      <c r="E271" s="42"/>
      <c r="F271" s="250" t="s">
        <v>1328</v>
      </c>
      <c r="G271" s="42"/>
      <c r="H271" s="42"/>
      <c r="I271" s="242"/>
      <c r="J271" s="42"/>
      <c r="K271" s="42"/>
      <c r="L271" s="46"/>
      <c r="M271" s="243"/>
      <c r="N271" s="244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211</v>
      </c>
      <c r="AU271" s="19" t="s">
        <v>84</v>
      </c>
    </row>
    <row r="272" s="13" customFormat="1">
      <c r="A272" s="13"/>
      <c r="B272" s="219"/>
      <c r="C272" s="220"/>
      <c r="D272" s="221" t="s">
        <v>128</v>
      </c>
      <c r="E272" s="222" t="s">
        <v>19</v>
      </c>
      <c r="F272" s="223" t="s">
        <v>1269</v>
      </c>
      <c r="G272" s="220"/>
      <c r="H272" s="222" t="s">
        <v>19</v>
      </c>
      <c r="I272" s="224"/>
      <c r="J272" s="220"/>
      <c r="K272" s="220"/>
      <c r="L272" s="225"/>
      <c r="M272" s="226"/>
      <c r="N272" s="227"/>
      <c r="O272" s="227"/>
      <c r="P272" s="227"/>
      <c r="Q272" s="227"/>
      <c r="R272" s="227"/>
      <c r="S272" s="227"/>
      <c r="T272" s="22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29" t="s">
        <v>128</v>
      </c>
      <c r="AU272" s="229" t="s">
        <v>84</v>
      </c>
      <c r="AV272" s="13" t="s">
        <v>82</v>
      </c>
      <c r="AW272" s="13" t="s">
        <v>35</v>
      </c>
      <c r="AX272" s="13" t="s">
        <v>74</v>
      </c>
      <c r="AY272" s="229" t="s">
        <v>119</v>
      </c>
    </row>
    <row r="273" s="13" customFormat="1">
      <c r="A273" s="13"/>
      <c r="B273" s="219"/>
      <c r="C273" s="220"/>
      <c r="D273" s="221" t="s">
        <v>128</v>
      </c>
      <c r="E273" s="222" t="s">
        <v>19</v>
      </c>
      <c r="F273" s="223" t="s">
        <v>1329</v>
      </c>
      <c r="G273" s="220"/>
      <c r="H273" s="222" t="s">
        <v>19</v>
      </c>
      <c r="I273" s="224"/>
      <c r="J273" s="220"/>
      <c r="K273" s="220"/>
      <c r="L273" s="225"/>
      <c r="M273" s="226"/>
      <c r="N273" s="227"/>
      <c r="O273" s="227"/>
      <c r="P273" s="227"/>
      <c r="Q273" s="227"/>
      <c r="R273" s="227"/>
      <c r="S273" s="227"/>
      <c r="T273" s="22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29" t="s">
        <v>128</v>
      </c>
      <c r="AU273" s="229" t="s">
        <v>84</v>
      </c>
      <c r="AV273" s="13" t="s">
        <v>82</v>
      </c>
      <c r="AW273" s="13" t="s">
        <v>35</v>
      </c>
      <c r="AX273" s="13" t="s">
        <v>74</v>
      </c>
      <c r="AY273" s="229" t="s">
        <v>119</v>
      </c>
    </row>
    <row r="274" s="14" customFormat="1">
      <c r="A274" s="14"/>
      <c r="B274" s="230"/>
      <c r="C274" s="231"/>
      <c r="D274" s="221" t="s">
        <v>128</v>
      </c>
      <c r="E274" s="232" t="s">
        <v>19</v>
      </c>
      <c r="F274" s="233" t="s">
        <v>1330</v>
      </c>
      <c r="G274" s="231"/>
      <c r="H274" s="234">
        <v>3</v>
      </c>
      <c r="I274" s="235"/>
      <c r="J274" s="231"/>
      <c r="K274" s="231"/>
      <c r="L274" s="236"/>
      <c r="M274" s="237"/>
      <c r="N274" s="238"/>
      <c r="O274" s="238"/>
      <c r="P274" s="238"/>
      <c r="Q274" s="238"/>
      <c r="R274" s="238"/>
      <c r="S274" s="238"/>
      <c r="T274" s="23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0" t="s">
        <v>128</v>
      </c>
      <c r="AU274" s="240" t="s">
        <v>84</v>
      </c>
      <c r="AV274" s="14" t="s">
        <v>84</v>
      </c>
      <c r="AW274" s="14" t="s">
        <v>35</v>
      </c>
      <c r="AX274" s="14" t="s">
        <v>82</v>
      </c>
      <c r="AY274" s="240" t="s">
        <v>119</v>
      </c>
    </row>
    <row r="275" s="2" customFormat="1" ht="24.15" customHeight="1">
      <c r="A275" s="40"/>
      <c r="B275" s="41"/>
      <c r="C275" s="206" t="s">
        <v>514</v>
      </c>
      <c r="D275" s="206" t="s">
        <v>122</v>
      </c>
      <c r="E275" s="207" t="s">
        <v>1331</v>
      </c>
      <c r="F275" s="208" t="s">
        <v>1332</v>
      </c>
      <c r="G275" s="209" t="s">
        <v>363</v>
      </c>
      <c r="H275" s="210">
        <v>1</v>
      </c>
      <c r="I275" s="211"/>
      <c r="J275" s="212">
        <f>ROUND(I275*H275,2)</f>
        <v>0</v>
      </c>
      <c r="K275" s="208" t="s">
        <v>209</v>
      </c>
      <c r="L275" s="46"/>
      <c r="M275" s="213" t="s">
        <v>19</v>
      </c>
      <c r="N275" s="214" t="s">
        <v>45</v>
      </c>
      <c r="O275" s="86"/>
      <c r="P275" s="215">
        <f>O275*H275</f>
        <v>0</v>
      </c>
      <c r="Q275" s="215">
        <v>0.00247</v>
      </c>
      <c r="R275" s="215">
        <f>Q275*H275</f>
        <v>0.00247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307</v>
      </c>
      <c r="AT275" s="217" t="s">
        <v>122</v>
      </c>
      <c r="AU275" s="217" t="s">
        <v>84</v>
      </c>
      <c r="AY275" s="19" t="s">
        <v>119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82</v>
      </c>
      <c r="BK275" s="218">
        <f>ROUND(I275*H275,2)</f>
        <v>0</v>
      </c>
      <c r="BL275" s="19" t="s">
        <v>307</v>
      </c>
      <c r="BM275" s="217" t="s">
        <v>1333</v>
      </c>
    </row>
    <row r="276" s="2" customFormat="1">
      <c r="A276" s="40"/>
      <c r="B276" s="41"/>
      <c r="C276" s="42"/>
      <c r="D276" s="249" t="s">
        <v>211</v>
      </c>
      <c r="E276" s="42"/>
      <c r="F276" s="250" t="s">
        <v>1334</v>
      </c>
      <c r="G276" s="42"/>
      <c r="H276" s="42"/>
      <c r="I276" s="242"/>
      <c r="J276" s="42"/>
      <c r="K276" s="42"/>
      <c r="L276" s="46"/>
      <c r="M276" s="243"/>
      <c r="N276" s="244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211</v>
      </c>
      <c r="AU276" s="19" t="s">
        <v>84</v>
      </c>
    </row>
    <row r="277" s="13" customFormat="1">
      <c r="A277" s="13"/>
      <c r="B277" s="219"/>
      <c r="C277" s="220"/>
      <c r="D277" s="221" t="s">
        <v>128</v>
      </c>
      <c r="E277" s="222" t="s">
        <v>19</v>
      </c>
      <c r="F277" s="223" t="s">
        <v>1269</v>
      </c>
      <c r="G277" s="220"/>
      <c r="H277" s="222" t="s">
        <v>19</v>
      </c>
      <c r="I277" s="224"/>
      <c r="J277" s="220"/>
      <c r="K277" s="220"/>
      <c r="L277" s="225"/>
      <c r="M277" s="226"/>
      <c r="N277" s="227"/>
      <c r="O277" s="227"/>
      <c r="P277" s="227"/>
      <c r="Q277" s="227"/>
      <c r="R277" s="227"/>
      <c r="S277" s="227"/>
      <c r="T277" s="22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9" t="s">
        <v>128</v>
      </c>
      <c r="AU277" s="229" t="s">
        <v>84</v>
      </c>
      <c r="AV277" s="13" t="s">
        <v>82</v>
      </c>
      <c r="AW277" s="13" t="s">
        <v>35</v>
      </c>
      <c r="AX277" s="13" t="s">
        <v>74</v>
      </c>
      <c r="AY277" s="229" t="s">
        <v>119</v>
      </c>
    </row>
    <row r="278" s="13" customFormat="1">
      <c r="A278" s="13"/>
      <c r="B278" s="219"/>
      <c r="C278" s="220"/>
      <c r="D278" s="221" t="s">
        <v>128</v>
      </c>
      <c r="E278" s="222" t="s">
        <v>19</v>
      </c>
      <c r="F278" s="223" t="s">
        <v>1329</v>
      </c>
      <c r="G278" s="220"/>
      <c r="H278" s="222" t="s">
        <v>19</v>
      </c>
      <c r="I278" s="224"/>
      <c r="J278" s="220"/>
      <c r="K278" s="220"/>
      <c r="L278" s="225"/>
      <c r="M278" s="226"/>
      <c r="N278" s="227"/>
      <c r="O278" s="227"/>
      <c r="P278" s="227"/>
      <c r="Q278" s="227"/>
      <c r="R278" s="227"/>
      <c r="S278" s="227"/>
      <c r="T278" s="22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29" t="s">
        <v>128</v>
      </c>
      <c r="AU278" s="229" t="s">
        <v>84</v>
      </c>
      <c r="AV278" s="13" t="s">
        <v>82</v>
      </c>
      <c r="AW278" s="13" t="s">
        <v>35</v>
      </c>
      <c r="AX278" s="13" t="s">
        <v>74</v>
      </c>
      <c r="AY278" s="229" t="s">
        <v>119</v>
      </c>
    </row>
    <row r="279" s="14" customFormat="1">
      <c r="A279" s="14"/>
      <c r="B279" s="230"/>
      <c r="C279" s="231"/>
      <c r="D279" s="221" t="s">
        <v>128</v>
      </c>
      <c r="E279" s="232" t="s">
        <v>19</v>
      </c>
      <c r="F279" s="233" t="s">
        <v>1335</v>
      </c>
      <c r="G279" s="231"/>
      <c r="H279" s="234">
        <v>1</v>
      </c>
      <c r="I279" s="235"/>
      <c r="J279" s="231"/>
      <c r="K279" s="231"/>
      <c r="L279" s="236"/>
      <c r="M279" s="237"/>
      <c r="N279" s="238"/>
      <c r="O279" s="238"/>
      <c r="P279" s="238"/>
      <c r="Q279" s="238"/>
      <c r="R279" s="238"/>
      <c r="S279" s="238"/>
      <c r="T279" s="23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0" t="s">
        <v>128</v>
      </c>
      <c r="AU279" s="240" t="s">
        <v>84</v>
      </c>
      <c r="AV279" s="14" t="s">
        <v>84</v>
      </c>
      <c r="AW279" s="14" t="s">
        <v>35</v>
      </c>
      <c r="AX279" s="14" t="s">
        <v>82</v>
      </c>
      <c r="AY279" s="240" t="s">
        <v>119</v>
      </c>
    </row>
    <row r="280" s="2" customFormat="1" ht="24.15" customHeight="1">
      <c r="A280" s="40"/>
      <c r="B280" s="41"/>
      <c r="C280" s="273" t="s">
        <v>522</v>
      </c>
      <c r="D280" s="273" t="s">
        <v>308</v>
      </c>
      <c r="E280" s="274" t="s">
        <v>1336</v>
      </c>
      <c r="F280" s="275" t="s">
        <v>1337</v>
      </c>
      <c r="G280" s="276" t="s">
        <v>363</v>
      </c>
      <c r="H280" s="277">
        <v>1</v>
      </c>
      <c r="I280" s="278"/>
      <c r="J280" s="279">
        <f>ROUND(I280*H280,2)</f>
        <v>0</v>
      </c>
      <c r="K280" s="275" t="s">
        <v>209</v>
      </c>
      <c r="L280" s="280"/>
      <c r="M280" s="281" t="s">
        <v>19</v>
      </c>
      <c r="N280" s="282" t="s">
        <v>45</v>
      </c>
      <c r="O280" s="86"/>
      <c r="P280" s="215">
        <f>O280*H280</f>
        <v>0</v>
      </c>
      <c r="Q280" s="215">
        <v>0.021899999999999999</v>
      </c>
      <c r="R280" s="215">
        <f>Q280*H280</f>
        <v>0.021899999999999999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372</v>
      </c>
      <c r="AT280" s="217" t="s">
        <v>308</v>
      </c>
      <c r="AU280" s="217" t="s">
        <v>84</v>
      </c>
      <c r="AY280" s="19" t="s">
        <v>119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82</v>
      </c>
      <c r="BK280" s="218">
        <f>ROUND(I280*H280,2)</f>
        <v>0</v>
      </c>
      <c r="BL280" s="19" t="s">
        <v>307</v>
      </c>
      <c r="BM280" s="217" t="s">
        <v>1338</v>
      </c>
    </row>
    <row r="281" s="13" customFormat="1">
      <c r="A281" s="13"/>
      <c r="B281" s="219"/>
      <c r="C281" s="220"/>
      <c r="D281" s="221" t="s">
        <v>128</v>
      </c>
      <c r="E281" s="222" t="s">
        <v>19</v>
      </c>
      <c r="F281" s="223" t="s">
        <v>1269</v>
      </c>
      <c r="G281" s="220"/>
      <c r="H281" s="222" t="s">
        <v>19</v>
      </c>
      <c r="I281" s="224"/>
      <c r="J281" s="220"/>
      <c r="K281" s="220"/>
      <c r="L281" s="225"/>
      <c r="M281" s="226"/>
      <c r="N281" s="227"/>
      <c r="O281" s="227"/>
      <c r="P281" s="227"/>
      <c r="Q281" s="227"/>
      <c r="R281" s="227"/>
      <c r="S281" s="227"/>
      <c r="T281" s="22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29" t="s">
        <v>128</v>
      </c>
      <c r="AU281" s="229" t="s">
        <v>84</v>
      </c>
      <c r="AV281" s="13" t="s">
        <v>82</v>
      </c>
      <c r="AW281" s="13" t="s">
        <v>35</v>
      </c>
      <c r="AX281" s="13" t="s">
        <v>74</v>
      </c>
      <c r="AY281" s="229" t="s">
        <v>119</v>
      </c>
    </row>
    <row r="282" s="13" customFormat="1">
      <c r="A282" s="13"/>
      <c r="B282" s="219"/>
      <c r="C282" s="220"/>
      <c r="D282" s="221" t="s">
        <v>128</v>
      </c>
      <c r="E282" s="222" t="s">
        <v>19</v>
      </c>
      <c r="F282" s="223" t="s">
        <v>1329</v>
      </c>
      <c r="G282" s="220"/>
      <c r="H282" s="222" t="s">
        <v>19</v>
      </c>
      <c r="I282" s="224"/>
      <c r="J282" s="220"/>
      <c r="K282" s="220"/>
      <c r="L282" s="225"/>
      <c r="M282" s="226"/>
      <c r="N282" s="227"/>
      <c r="O282" s="227"/>
      <c r="P282" s="227"/>
      <c r="Q282" s="227"/>
      <c r="R282" s="227"/>
      <c r="S282" s="227"/>
      <c r="T282" s="22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29" t="s">
        <v>128</v>
      </c>
      <c r="AU282" s="229" t="s">
        <v>84</v>
      </c>
      <c r="AV282" s="13" t="s">
        <v>82</v>
      </c>
      <c r="AW282" s="13" t="s">
        <v>35</v>
      </c>
      <c r="AX282" s="13" t="s">
        <v>74</v>
      </c>
      <c r="AY282" s="229" t="s">
        <v>119</v>
      </c>
    </row>
    <row r="283" s="14" customFormat="1">
      <c r="A283" s="14"/>
      <c r="B283" s="230"/>
      <c r="C283" s="231"/>
      <c r="D283" s="221" t="s">
        <v>128</v>
      </c>
      <c r="E283" s="232" t="s">
        <v>19</v>
      </c>
      <c r="F283" s="233" t="s">
        <v>1335</v>
      </c>
      <c r="G283" s="231"/>
      <c r="H283" s="234">
        <v>1</v>
      </c>
      <c r="I283" s="235"/>
      <c r="J283" s="231"/>
      <c r="K283" s="231"/>
      <c r="L283" s="236"/>
      <c r="M283" s="237"/>
      <c r="N283" s="238"/>
      <c r="O283" s="238"/>
      <c r="P283" s="238"/>
      <c r="Q283" s="238"/>
      <c r="R283" s="238"/>
      <c r="S283" s="238"/>
      <c r="T283" s="23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0" t="s">
        <v>128</v>
      </c>
      <c r="AU283" s="240" t="s">
        <v>84</v>
      </c>
      <c r="AV283" s="14" t="s">
        <v>84</v>
      </c>
      <c r="AW283" s="14" t="s">
        <v>35</v>
      </c>
      <c r="AX283" s="14" t="s">
        <v>82</v>
      </c>
      <c r="AY283" s="240" t="s">
        <v>119</v>
      </c>
    </row>
    <row r="284" s="2" customFormat="1" ht="24.15" customHeight="1">
      <c r="A284" s="40"/>
      <c r="B284" s="41"/>
      <c r="C284" s="206" t="s">
        <v>529</v>
      </c>
      <c r="D284" s="206" t="s">
        <v>122</v>
      </c>
      <c r="E284" s="207" t="s">
        <v>1339</v>
      </c>
      <c r="F284" s="208" t="s">
        <v>1340</v>
      </c>
      <c r="G284" s="209" t="s">
        <v>1283</v>
      </c>
      <c r="H284" s="210">
        <v>2</v>
      </c>
      <c r="I284" s="211"/>
      <c r="J284" s="212">
        <f>ROUND(I284*H284,2)</f>
        <v>0</v>
      </c>
      <c r="K284" s="208" t="s">
        <v>209</v>
      </c>
      <c r="L284" s="46"/>
      <c r="M284" s="213" t="s">
        <v>19</v>
      </c>
      <c r="N284" s="214" t="s">
        <v>45</v>
      </c>
      <c r="O284" s="86"/>
      <c r="P284" s="215">
        <f>O284*H284</f>
        <v>0</v>
      </c>
      <c r="Q284" s="215">
        <v>0.018079999999999999</v>
      </c>
      <c r="R284" s="215">
        <f>Q284*H284</f>
        <v>0.036159999999999998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307</v>
      </c>
      <c r="AT284" s="217" t="s">
        <v>122</v>
      </c>
      <c r="AU284" s="217" t="s">
        <v>84</v>
      </c>
      <c r="AY284" s="19" t="s">
        <v>119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307</v>
      </c>
      <c r="BM284" s="217" t="s">
        <v>1341</v>
      </c>
    </row>
    <row r="285" s="2" customFormat="1">
      <c r="A285" s="40"/>
      <c r="B285" s="41"/>
      <c r="C285" s="42"/>
      <c r="D285" s="249" t="s">
        <v>211</v>
      </c>
      <c r="E285" s="42"/>
      <c r="F285" s="250" t="s">
        <v>1342</v>
      </c>
      <c r="G285" s="42"/>
      <c r="H285" s="42"/>
      <c r="I285" s="242"/>
      <c r="J285" s="42"/>
      <c r="K285" s="42"/>
      <c r="L285" s="46"/>
      <c r="M285" s="243"/>
      <c r="N285" s="244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211</v>
      </c>
      <c r="AU285" s="19" t="s">
        <v>84</v>
      </c>
    </row>
    <row r="286" s="13" customFormat="1">
      <c r="A286" s="13"/>
      <c r="B286" s="219"/>
      <c r="C286" s="220"/>
      <c r="D286" s="221" t="s">
        <v>128</v>
      </c>
      <c r="E286" s="222" t="s">
        <v>19</v>
      </c>
      <c r="F286" s="223" t="s">
        <v>1269</v>
      </c>
      <c r="G286" s="220"/>
      <c r="H286" s="222" t="s">
        <v>19</v>
      </c>
      <c r="I286" s="224"/>
      <c r="J286" s="220"/>
      <c r="K286" s="220"/>
      <c r="L286" s="225"/>
      <c r="M286" s="226"/>
      <c r="N286" s="227"/>
      <c r="O286" s="227"/>
      <c r="P286" s="227"/>
      <c r="Q286" s="227"/>
      <c r="R286" s="227"/>
      <c r="S286" s="227"/>
      <c r="T286" s="22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29" t="s">
        <v>128</v>
      </c>
      <c r="AU286" s="229" t="s">
        <v>84</v>
      </c>
      <c r="AV286" s="13" t="s">
        <v>82</v>
      </c>
      <c r="AW286" s="13" t="s">
        <v>35</v>
      </c>
      <c r="AX286" s="13" t="s">
        <v>74</v>
      </c>
      <c r="AY286" s="229" t="s">
        <v>119</v>
      </c>
    </row>
    <row r="287" s="14" customFormat="1">
      <c r="A287" s="14"/>
      <c r="B287" s="230"/>
      <c r="C287" s="231"/>
      <c r="D287" s="221" t="s">
        <v>128</v>
      </c>
      <c r="E287" s="232" t="s">
        <v>19</v>
      </c>
      <c r="F287" s="233" t="s">
        <v>1233</v>
      </c>
      <c r="G287" s="231"/>
      <c r="H287" s="234">
        <v>2</v>
      </c>
      <c r="I287" s="235"/>
      <c r="J287" s="231"/>
      <c r="K287" s="231"/>
      <c r="L287" s="236"/>
      <c r="M287" s="237"/>
      <c r="N287" s="238"/>
      <c r="O287" s="238"/>
      <c r="P287" s="238"/>
      <c r="Q287" s="238"/>
      <c r="R287" s="238"/>
      <c r="S287" s="238"/>
      <c r="T287" s="23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0" t="s">
        <v>128</v>
      </c>
      <c r="AU287" s="240" t="s">
        <v>84</v>
      </c>
      <c r="AV287" s="14" t="s">
        <v>84</v>
      </c>
      <c r="AW287" s="14" t="s">
        <v>35</v>
      </c>
      <c r="AX287" s="14" t="s">
        <v>82</v>
      </c>
      <c r="AY287" s="240" t="s">
        <v>119</v>
      </c>
    </row>
    <row r="288" s="2" customFormat="1" ht="33" customHeight="1">
      <c r="A288" s="40"/>
      <c r="B288" s="41"/>
      <c r="C288" s="273" t="s">
        <v>534</v>
      </c>
      <c r="D288" s="273" t="s">
        <v>308</v>
      </c>
      <c r="E288" s="274" t="s">
        <v>1343</v>
      </c>
      <c r="F288" s="275" t="s">
        <v>1344</v>
      </c>
      <c r="G288" s="276" t="s">
        <v>363</v>
      </c>
      <c r="H288" s="277">
        <v>1</v>
      </c>
      <c r="I288" s="278"/>
      <c r="J288" s="279">
        <f>ROUND(I288*H288,2)</f>
        <v>0</v>
      </c>
      <c r="K288" s="275" t="s">
        <v>209</v>
      </c>
      <c r="L288" s="280"/>
      <c r="M288" s="281" t="s">
        <v>19</v>
      </c>
      <c r="N288" s="282" t="s">
        <v>45</v>
      </c>
      <c r="O288" s="86"/>
      <c r="P288" s="215">
        <f>O288*H288</f>
        <v>0</v>
      </c>
      <c r="Q288" s="215">
        <v>0.00040000000000000002</v>
      </c>
      <c r="R288" s="215">
        <f>Q288*H288</f>
        <v>0.00040000000000000002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372</v>
      </c>
      <c r="AT288" s="217" t="s">
        <v>308</v>
      </c>
      <c r="AU288" s="217" t="s">
        <v>84</v>
      </c>
      <c r="AY288" s="19" t="s">
        <v>119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82</v>
      </c>
      <c r="BK288" s="218">
        <f>ROUND(I288*H288,2)</f>
        <v>0</v>
      </c>
      <c r="BL288" s="19" t="s">
        <v>307</v>
      </c>
      <c r="BM288" s="217" t="s">
        <v>1345</v>
      </c>
    </row>
    <row r="289" s="13" customFormat="1">
      <c r="A289" s="13"/>
      <c r="B289" s="219"/>
      <c r="C289" s="220"/>
      <c r="D289" s="221" t="s">
        <v>128</v>
      </c>
      <c r="E289" s="222" t="s">
        <v>19</v>
      </c>
      <c r="F289" s="223" t="s">
        <v>1145</v>
      </c>
      <c r="G289" s="220"/>
      <c r="H289" s="222" t="s">
        <v>19</v>
      </c>
      <c r="I289" s="224"/>
      <c r="J289" s="220"/>
      <c r="K289" s="220"/>
      <c r="L289" s="225"/>
      <c r="M289" s="226"/>
      <c r="N289" s="227"/>
      <c r="O289" s="227"/>
      <c r="P289" s="227"/>
      <c r="Q289" s="227"/>
      <c r="R289" s="227"/>
      <c r="S289" s="227"/>
      <c r="T289" s="22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29" t="s">
        <v>128</v>
      </c>
      <c r="AU289" s="229" t="s">
        <v>84</v>
      </c>
      <c r="AV289" s="13" t="s">
        <v>82</v>
      </c>
      <c r="AW289" s="13" t="s">
        <v>35</v>
      </c>
      <c r="AX289" s="13" t="s">
        <v>74</v>
      </c>
      <c r="AY289" s="229" t="s">
        <v>119</v>
      </c>
    </row>
    <row r="290" s="14" customFormat="1">
      <c r="A290" s="14"/>
      <c r="B290" s="230"/>
      <c r="C290" s="231"/>
      <c r="D290" s="221" t="s">
        <v>128</v>
      </c>
      <c r="E290" s="232" t="s">
        <v>19</v>
      </c>
      <c r="F290" s="233" t="s">
        <v>1346</v>
      </c>
      <c r="G290" s="231"/>
      <c r="H290" s="234">
        <v>1</v>
      </c>
      <c r="I290" s="235"/>
      <c r="J290" s="231"/>
      <c r="K290" s="231"/>
      <c r="L290" s="236"/>
      <c r="M290" s="237"/>
      <c r="N290" s="238"/>
      <c r="O290" s="238"/>
      <c r="P290" s="238"/>
      <c r="Q290" s="238"/>
      <c r="R290" s="238"/>
      <c r="S290" s="238"/>
      <c r="T290" s="23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0" t="s">
        <v>128</v>
      </c>
      <c r="AU290" s="240" t="s">
        <v>84</v>
      </c>
      <c r="AV290" s="14" t="s">
        <v>84</v>
      </c>
      <c r="AW290" s="14" t="s">
        <v>35</v>
      </c>
      <c r="AX290" s="14" t="s">
        <v>82</v>
      </c>
      <c r="AY290" s="240" t="s">
        <v>119</v>
      </c>
    </row>
    <row r="291" s="2" customFormat="1" ht="24.15" customHeight="1">
      <c r="A291" s="40"/>
      <c r="B291" s="41"/>
      <c r="C291" s="206" t="s">
        <v>540</v>
      </c>
      <c r="D291" s="206" t="s">
        <v>122</v>
      </c>
      <c r="E291" s="207" t="s">
        <v>1347</v>
      </c>
      <c r="F291" s="208" t="s">
        <v>1348</v>
      </c>
      <c r="G291" s="209" t="s">
        <v>1283</v>
      </c>
      <c r="H291" s="210">
        <v>1</v>
      </c>
      <c r="I291" s="211"/>
      <c r="J291" s="212">
        <f>ROUND(I291*H291,2)</f>
        <v>0</v>
      </c>
      <c r="K291" s="208" t="s">
        <v>209</v>
      </c>
      <c r="L291" s="46"/>
      <c r="M291" s="213" t="s">
        <v>19</v>
      </c>
      <c r="N291" s="214" t="s">
        <v>45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0.01107</v>
      </c>
      <c r="T291" s="216">
        <f>S291*H291</f>
        <v>0.01107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307</v>
      </c>
      <c r="AT291" s="217" t="s">
        <v>122</v>
      </c>
      <c r="AU291" s="217" t="s">
        <v>84</v>
      </c>
      <c r="AY291" s="19" t="s">
        <v>119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82</v>
      </c>
      <c r="BK291" s="218">
        <f>ROUND(I291*H291,2)</f>
        <v>0</v>
      </c>
      <c r="BL291" s="19" t="s">
        <v>307</v>
      </c>
      <c r="BM291" s="217" t="s">
        <v>1349</v>
      </c>
    </row>
    <row r="292" s="2" customFormat="1">
      <c r="A292" s="40"/>
      <c r="B292" s="41"/>
      <c r="C292" s="42"/>
      <c r="D292" s="249" t="s">
        <v>211</v>
      </c>
      <c r="E292" s="42"/>
      <c r="F292" s="250" t="s">
        <v>1350</v>
      </c>
      <c r="G292" s="42"/>
      <c r="H292" s="42"/>
      <c r="I292" s="242"/>
      <c r="J292" s="42"/>
      <c r="K292" s="42"/>
      <c r="L292" s="46"/>
      <c r="M292" s="243"/>
      <c r="N292" s="244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211</v>
      </c>
      <c r="AU292" s="19" t="s">
        <v>84</v>
      </c>
    </row>
    <row r="293" s="13" customFormat="1">
      <c r="A293" s="13"/>
      <c r="B293" s="219"/>
      <c r="C293" s="220"/>
      <c r="D293" s="221" t="s">
        <v>128</v>
      </c>
      <c r="E293" s="222" t="s">
        <v>19</v>
      </c>
      <c r="F293" s="223" t="s">
        <v>1323</v>
      </c>
      <c r="G293" s="220"/>
      <c r="H293" s="222" t="s">
        <v>19</v>
      </c>
      <c r="I293" s="224"/>
      <c r="J293" s="220"/>
      <c r="K293" s="220"/>
      <c r="L293" s="225"/>
      <c r="M293" s="226"/>
      <c r="N293" s="227"/>
      <c r="O293" s="227"/>
      <c r="P293" s="227"/>
      <c r="Q293" s="227"/>
      <c r="R293" s="227"/>
      <c r="S293" s="227"/>
      <c r="T293" s="22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29" t="s">
        <v>128</v>
      </c>
      <c r="AU293" s="229" t="s">
        <v>84</v>
      </c>
      <c r="AV293" s="13" t="s">
        <v>82</v>
      </c>
      <c r="AW293" s="13" t="s">
        <v>35</v>
      </c>
      <c r="AX293" s="13" t="s">
        <v>74</v>
      </c>
      <c r="AY293" s="229" t="s">
        <v>119</v>
      </c>
    </row>
    <row r="294" s="14" customFormat="1">
      <c r="A294" s="14"/>
      <c r="B294" s="230"/>
      <c r="C294" s="231"/>
      <c r="D294" s="221" t="s">
        <v>128</v>
      </c>
      <c r="E294" s="232" t="s">
        <v>19</v>
      </c>
      <c r="F294" s="233" t="s">
        <v>82</v>
      </c>
      <c r="G294" s="231"/>
      <c r="H294" s="234">
        <v>1</v>
      </c>
      <c r="I294" s="235"/>
      <c r="J294" s="231"/>
      <c r="K294" s="231"/>
      <c r="L294" s="236"/>
      <c r="M294" s="237"/>
      <c r="N294" s="238"/>
      <c r="O294" s="238"/>
      <c r="P294" s="238"/>
      <c r="Q294" s="238"/>
      <c r="R294" s="238"/>
      <c r="S294" s="238"/>
      <c r="T294" s="23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0" t="s">
        <v>128</v>
      </c>
      <c r="AU294" s="240" t="s">
        <v>84</v>
      </c>
      <c r="AV294" s="14" t="s">
        <v>84</v>
      </c>
      <c r="AW294" s="14" t="s">
        <v>35</v>
      </c>
      <c r="AX294" s="14" t="s">
        <v>82</v>
      </c>
      <c r="AY294" s="240" t="s">
        <v>119</v>
      </c>
    </row>
    <row r="295" s="2" customFormat="1" ht="21.75" customHeight="1">
      <c r="A295" s="40"/>
      <c r="B295" s="41"/>
      <c r="C295" s="206" t="s">
        <v>551</v>
      </c>
      <c r="D295" s="206" t="s">
        <v>122</v>
      </c>
      <c r="E295" s="207" t="s">
        <v>1351</v>
      </c>
      <c r="F295" s="208" t="s">
        <v>1352</v>
      </c>
      <c r="G295" s="209" t="s">
        <v>1283</v>
      </c>
      <c r="H295" s="210">
        <v>2</v>
      </c>
      <c r="I295" s="211"/>
      <c r="J295" s="212">
        <f>ROUND(I295*H295,2)</f>
        <v>0</v>
      </c>
      <c r="K295" s="208" t="s">
        <v>209</v>
      </c>
      <c r="L295" s="46"/>
      <c r="M295" s="213" t="s">
        <v>19</v>
      </c>
      <c r="N295" s="214" t="s">
        <v>45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0.019460000000000002</v>
      </c>
      <c r="T295" s="216">
        <f>S295*H295</f>
        <v>0.038920000000000003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307</v>
      </c>
      <c r="AT295" s="217" t="s">
        <v>122</v>
      </c>
      <c r="AU295" s="217" t="s">
        <v>84</v>
      </c>
      <c r="AY295" s="19" t="s">
        <v>119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82</v>
      </c>
      <c r="BK295" s="218">
        <f>ROUND(I295*H295,2)</f>
        <v>0</v>
      </c>
      <c r="BL295" s="19" t="s">
        <v>307</v>
      </c>
      <c r="BM295" s="217" t="s">
        <v>1353</v>
      </c>
    </row>
    <row r="296" s="2" customFormat="1">
      <c r="A296" s="40"/>
      <c r="B296" s="41"/>
      <c r="C296" s="42"/>
      <c r="D296" s="249" t="s">
        <v>211</v>
      </c>
      <c r="E296" s="42"/>
      <c r="F296" s="250" t="s">
        <v>1354</v>
      </c>
      <c r="G296" s="42"/>
      <c r="H296" s="42"/>
      <c r="I296" s="242"/>
      <c r="J296" s="42"/>
      <c r="K296" s="42"/>
      <c r="L296" s="46"/>
      <c r="M296" s="243"/>
      <c r="N296" s="244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211</v>
      </c>
      <c r="AU296" s="19" t="s">
        <v>84</v>
      </c>
    </row>
    <row r="297" s="13" customFormat="1">
      <c r="A297" s="13"/>
      <c r="B297" s="219"/>
      <c r="C297" s="220"/>
      <c r="D297" s="221" t="s">
        <v>128</v>
      </c>
      <c r="E297" s="222" t="s">
        <v>19</v>
      </c>
      <c r="F297" s="223" t="s">
        <v>1323</v>
      </c>
      <c r="G297" s="220"/>
      <c r="H297" s="222" t="s">
        <v>19</v>
      </c>
      <c r="I297" s="224"/>
      <c r="J297" s="220"/>
      <c r="K297" s="220"/>
      <c r="L297" s="225"/>
      <c r="M297" s="226"/>
      <c r="N297" s="227"/>
      <c r="O297" s="227"/>
      <c r="P297" s="227"/>
      <c r="Q297" s="227"/>
      <c r="R297" s="227"/>
      <c r="S297" s="227"/>
      <c r="T297" s="22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29" t="s">
        <v>128</v>
      </c>
      <c r="AU297" s="229" t="s">
        <v>84</v>
      </c>
      <c r="AV297" s="13" t="s">
        <v>82</v>
      </c>
      <c r="AW297" s="13" t="s">
        <v>35</v>
      </c>
      <c r="AX297" s="13" t="s">
        <v>74</v>
      </c>
      <c r="AY297" s="229" t="s">
        <v>119</v>
      </c>
    </row>
    <row r="298" s="14" customFormat="1">
      <c r="A298" s="14"/>
      <c r="B298" s="230"/>
      <c r="C298" s="231"/>
      <c r="D298" s="221" t="s">
        <v>128</v>
      </c>
      <c r="E298" s="232" t="s">
        <v>19</v>
      </c>
      <c r="F298" s="233" t="s">
        <v>84</v>
      </c>
      <c r="G298" s="231"/>
      <c r="H298" s="234">
        <v>2</v>
      </c>
      <c r="I298" s="235"/>
      <c r="J298" s="231"/>
      <c r="K298" s="231"/>
      <c r="L298" s="236"/>
      <c r="M298" s="237"/>
      <c r="N298" s="238"/>
      <c r="O298" s="238"/>
      <c r="P298" s="238"/>
      <c r="Q298" s="238"/>
      <c r="R298" s="238"/>
      <c r="S298" s="238"/>
      <c r="T298" s="23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0" t="s">
        <v>128</v>
      </c>
      <c r="AU298" s="240" t="s">
        <v>84</v>
      </c>
      <c r="AV298" s="14" t="s">
        <v>84</v>
      </c>
      <c r="AW298" s="14" t="s">
        <v>35</v>
      </c>
      <c r="AX298" s="14" t="s">
        <v>82</v>
      </c>
      <c r="AY298" s="240" t="s">
        <v>119</v>
      </c>
    </row>
    <row r="299" s="2" customFormat="1" ht="21.75" customHeight="1">
      <c r="A299" s="40"/>
      <c r="B299" s="41"/>
      <c r="C299" s="206" t="s">
        <v>558</v>
      </c>
      <c r="D299" s="206" t="s">
        <v>122</v>
      </c>
      <c r="E299" s="207" t="s">
        <v>1355</v>
      </c>
      <c r="F299" s="208" t="s">
        <v>1356</v>
      </c>
      <c r="G299" s="209" t="s">
        <v>1283</v>
      </c>
      <c r="H299" s="210">
        <v>3</v>
      </c>
      <c r="I299" s="211"/>
      <c r="J299" s="212">
        <f>ROUND(I299*H299,2)</f>
        <v>0</v>
      </c>
      <c r="K299" s="208" t="s">
        <v>209</v>
      </c>
      <c r="L299" s="46"/>
      <c r="M299" s="213" t="s">
        <v>19</v>
      </c>
      <c r="N299" s="214" t="s">
        <v>45</v>
      </c>
      <c r="O299" s="86"/>
      <c r="P299" s="215">
        <f>O299*H299</f>
        <v>0</v>
      </c>
      <c r="Q299" s="215">
        <v>0.00173</v>
      </c>
      <c r="R299" s="215">
        <f>Q299*H299</f>
        <v>0.0051900000000000002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307</v>
      </c>
      <c r="AT299" s="217" t="s">
        <v>122</v>
      </c>
      <c r="AU299" s="217" t="s">
        <v>84</v>
      </c>
      <c r="AY299" s="19" t="s">
        <v>119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82</v>
      </c>
      <c r="BK299" s="218">
        <f>ROUND(I299*H299,2)</f>
        <v>0</v>
      </c>
      <c r="BL299" s="19" t="s">
        <v>307</v>
      </c>
      <c r="BM299" s="217" t="s">
        <v>1357</v>
      </c>
    </row>
    <row r="300" s="2" customFormat="1">
      <c r="A300" s="40"/>
      <c r="B300" s="41"/>
      <c r="C300" s="42"/>
      <c r="D300" s="249" t="s">
        <v>211</v>
      </c>
      <c r="E300" s="42"/>
      <c r="F300" s="250" t="s">
        <v>1358</v>
      </c>
      <c r="G300" s="42"/>
      <c r="H300" s="42"/>
      <c r="I300" s="242"/>
      <c r="J300" s="42"/>
      <c r="K300" s="42"/>
      <c r="L300" s="46"/>
      <c r="M300" s="243"/>
      <c r="N300" s="244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211</v>
      </c>
      <c r="AU300" s="19" t="s">
        <v>84</v>
      </c>
    </row>
    <row r="301" s="13" customFormat="1">
      <c r="A301" s="13"/>
      <c r="B301" s="219"/>
      <c r="C301" s="220"/>
      <c r="D301" s="221" t="s">
        <v>128</v>
      </c>
      <c r="E301" s="222" t="s">
        <v>19</v>
      </c>
      <c r="F301" s="223" t="s">
        <v>1269</v>
      </c>
      <c r="G301" s="220"/>
      <c r="H301" s="222" t="s">
        <v>19</v>
      </c>
      <c r="I301" s="224"/>
      <c r="J301" s="220"/>
      <c r="K301" s="220"/>
      <c r="L301" s="225"/>
      <c r="M301" s="226"/>
      <c r="N301" s="227"/>
      <c r="O301" s="227"/>
      <c r="P301" s="227"/>
      <c r="Q301" s="227"/>
      <c r="R301" s="227"/>
      <c r="S301" s="227"/>
      <c r="T301" s="22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29" t="s">
        <v>128</v>
      </c>
      <c r="AU301" s="229" t="s">
        <v>84</v>
      </c>
      <c r="AV301" s="13" t="s">
        <v>82</v>
      </c>
      <c r="AW301" s="13" t="s">
        <v>35</v>
      </c>
      <c r="AX301" s="13" t="s">
        <v>74</v>
      </c>
      <c r="AY301" s="229" t="s">
        <v>119</v>
      </c>
    </row>
    <row r="302" s="14" customFormat="1">
      <c r="A302" s="14"/>
      <c r="B302" s="230"/>
      <c r="C302" s="231"/>
      <c r="D302" s="221" t="s">
        <v>128</v>
      </c>
      <c r="E302" s="232" t="s">
        <v>19</v>
      </c>
      <c r="F302" s="233" t="s">
        <v>1359</v>
      </c>
      <c r="G302" s="231"/>
      <c r="H302" s="234">
        <v>2</v>
      </c>
      <c r="I302" s="235"/>
      <c r="J302" s="231"/>
      <c r="K302" s="231"/>
      <c r="L302" s="236"/>
      <c r="M302" s="237"/>
      <c r="N302" s="238"/>
      <c r="O302" s="238"/>
      <c r="P302" s="238"/>
      <c r="Q302" s="238"/>
      <c r="R302" s="238"/>
      <c r="S302" s="238"/>
      <c r="T302" s="23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0" t="s">
        <v>128</v>
      </c>
      <c r="AU302" s="240" t="s">
        <v>84</v>
      </c>
      <c r="AV302" s="14" t="s">
        <v>84</v>
      </c>
      <c r="AW302" s="14" t="s">
        <v>35</v>
      </c>
      <c r="AX302" s="14" t="s">
        <v>74</v>
      </c>
      <c r="AY302" s="240" t="s">
        <v>119</v>
      </c>
    </row>
    <row r="303" s="14" customFormat="1">
      <c r="A303" s="14"/>
      <c r="B303" s="230"/>
      <c r="C303" s="231"/>
      <c r="D303" s="221" t="s">
        <v>128</v>
      </c>
      <c r="E303" s="232" t="s">
        <v>19</v>
      </c>
      <c r="F303" s="233" t="s">
        <v>1360</v>
      </c>
      <c r="G303" s="231"/>
      <c r="H303" s="234">
        <v>1</v>
      </c>
      <c r="I303" s="235"/>
      <c r="J303" s="231"/>
      <c r="K303" s="231"/>
      <c r="L303" s="236"/>
      <c r="M303" s="237"/>
      <c r="N303" s="238"/>
      <c r="O303" s="238"/>
      <c r="P303" s="238"/>
      <c r="Q303" s="238"/>
      <c r="R303" s="238"/>
      <c r="S303" s="238"/>
      <c r="T303" s="23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0" t="s">
        <v>128</v>
      </c>
      <c r="AU303" s="240" t="s">
        <v>84</v>
      </c>
      <c r="AV303" s="14" t="s">
        <v>84</v>
      </c>
      <c r="AW303" s="14" t="s">
        <v>35</v>
      </c>
      <c r="AX303" s="14" t="s">
        <v>74</v>
      </c>
      <c r="AY303" s="240" t="s">
        <v>119</v>
      </c>
    </row>
    <row r="304" s="15" customFormat="1">
      <c r="A304" s="15"/>
      <c r="B304" s="251"/>
      <c r="C304" s="252"/>
      <c r="D304" s="221" t="s">
        <v>128</v>
      </c>
      <c r="E304" s="253" t="s">
        <v>19</v>
      </c>
      <c r="F304" s="254" t="s">
        <v>220</v>
      </c>
      <c r="G304" s="252"/>
      <c r="H304" s="255">
        <v>3</v>
      </c>
      <c r="I304" s="256"/>
      <c r="J304" s="252"/>
      <c r="K304" s="252"/>
      <c r="L304" s="257"/>
      <c r="M304" s="258"/>
      <c r="N304" s="259"/>
      <c r="O304" s="259"/>
      <c r="P304" s="259"/>
      <c r="Q304" s="259"/>
      <c r="R304" s="259"/>
      <c r="S304" s="259"/>
      <c r="T304" s="260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1" t="s">
        <v>128</v>
      </c>
      <c r="AU304" s="261" t="s">
        <v>84</v>
      </c>
      <c r="AV304" s="15" t="s">
        <v>150</v>
      </c>
      <c r="AW304" s="15" t="s">
        <v>35</v>
      </c>
      <c r="AX304" s="15" t="s">
        <v>82</v>
      </c>
      <c r="AY304" s="261" t="s">
        <v>119</v>
      </c>
    </row>
    <row r="305" s="2" customFormat="1" ht="24.15" customHeight="1">
      <c r="A305" s="40"/>
      <c r="B305" s="41"/>
      <c r="C305" s="273" t="s">
        <v>568</v>
      </c>
      <c r="D305" s="273" t="s">
        <v>308</v>
      </c>
      <c r="E305" s="274" t="s">
        <v>1361</v>
      </c>
      <c r="F305" s="275" t="s">
        <v>1362</v>
      </c>
      <c r="G305" s="276" t="s">
        <v>363</v>
      </c>
      <c r="H305" s="277">
        <v>2</v>
      </c>
      <c r="I305" s="278"/>
      <c r="J305" s="279">
        <f>ROUND(I305*H305,2)</f>
        <v>0</v>
      </c>
      <c r="K305" s="275" t="s">
        <v>209</v>
      </c>
      <c r="L305" s="280"/>
      <c r="M305" s="281" t="s">
        <v>19</v>
      </c>
      <c r="N305" s="282" t="s">
        <v>45</v>
      </c>
      <c r="O305" s="86"/>
      <c r="P305" s="215">
        <f>O305*H305</f>
        <v>0</v>
      </c>
      <c r="Q305" s="215">
        <v>0.019</v>
      </c>
      <c r="R305" s="215">
        <f>Q305*H305</f>
        <v>0.037999999999999999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372</v>
      </c>
      <c r="AT305" s="217" t="s">
        <v>308</v>
      </c>
      <c r="AU305" s="217" t="s">
        <v>84</v>
      </c>
      <c r="AY305" s="19" t="s">
        <v>119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82</v>
      </c>
      <c r="BK305" s="218">
        <f>ROUND(I305*H305,2)</f>
        <v>0</v>
      </c>
      <c r="BL305" s="19" t="s">
        <v>307</v>
      </c>
      <c r="BM305" s="217" t="s">
        <v>1363</v>
      </c>
    </row>
    <row r="306" s="2" customFormat="1">
      <c r="A306" s="40"/>
      <c r="B306" s="41"/>
      <c r="C306" s="42"/>
      <c r="D306" s="221" t="s">
        <v>162</v>
      </c>
      <c r="E306" s="42"/>
      <c r="F306" s="241" t="s">
        <v>1364</v>
      </c>
      <c r="G306" s="42"/>
      <c r="H306" s="42"/>
      <c r="I306" s="242"/>
      <c r="J306" s="42"/>
      <c r="K306" s="42"/>
      <c r="L306" s="46"/>
      <c r="M306" s="243"/>
      <c r="N306" s="244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162</v>
      </c>
      <c r="AU306" s="19" t="s">
        <v>84</v>
      </c>
    </row>
    <row r="307" s="13" customFormat="1">
      <c r="A307" s="13"/>
      <c r="B307" s="219"/>
      <c r="C307" s="220"/>
      <c r="D307" s="221" t="s">
        <v>128</v>
      </c>
      <c r="E307" s="222" t="s">
        <v>19</v>
      </c>
      <c r="F307" s="223" t="s">
        <v>1269</v>
      </c>
      <c r="G307" s="220"/>
      <c r="H307" s="222" t="s">
        <v>19</v>
      </c>
      <c r="I307" s="224"/>
      <c r="J307" s="220"/>
      <c r="K307" s="220"/>
      <c r="L307" s="225"/>
      <c r="M307" s="226"/>
      <c r="N307" s="227"/>
      <c r="O307" s="227"/>
      <c r="P307" s="227"/>
      <c r="Q307" s="227"/>
      <c r="R307" s="227"/>
      <c r="S307" s="227"/>
      <c r="T307" s="22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29" t="s">
        <v>128</v>
      </c>
      <c r="AU307" s="229" t="s">
        <v>84</v>
      </c>
      <c r="AV307" s="13" t="s">
        <v>82</v>
      </c>
      <c r="AW307" s="13" t="s">
        <v>35</v>
      </c>
      <c r="AX307" s="13" t="s">
        <v>74</v>
      </c>
      <c r="AY307" s="229" t="s">
        <v>119</v>
      </c>
    </row>
    <row r="308" s="14" customFormat="1">
      <c r="A308" s="14"/>
      <c r="B308" s="230"/>
      <c r="C308" s="231"/>
      <c r="D308" s="221" t="s">
        <v>128</v>
      </c>
      <c r="E308" s="232" t="s">
        <v>19</v>
      </c>
      <c r="F308" s="233" t="s">
        <v>1365</v>
      </c>
      <c r="G308" s="231"/>
      <c r="H308" s="234">
        <v>2</v>
      </c>
      <c r="I308" s="235"/>
      <c r="J308" s="231"/>
      <c r="K308" s="231"/>
      <c r="L308" s="236"/>
      <c r="M308" s="237"/>
      <c r="N308" s="238"/>
      <c r="O308" s="238"/>
      <c r="P308" s="238"/>
      <c r="Q308" s="238"/>
      <c r="R308" s="238"/>
      <c r="S308" s="238"/>
      <c r="T308" s="23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0" t="s">
        <v>128</v>
      </c>
      <c r="AU308" s="240" t="s">
        <v>84</v>
      </c>
      <c r="AV308" s="14" t="s">
        <v>84</v>
      </c>
      <c r="AW308" s="14" t="s">
        <v>35</v>
      </c>
      <c r="AX308" s="14" t="s">
        <v>82</v>
      </c>
      <c r="AY308" s="240" t="s">
        <v>119</v>
      </c>
    </row>
    <row r="309" s="2" customFormat="1" ht="24.15" customHeight="1">
      <c r="A309" s="40"/>
      <c r="B309" s="41"/>
      <c r="C309" s="273" t="s">
        <v>579</v>
      </c>
      <c r="D309" s="273" t="s">
        <v>308</v>
      </c>
      <c r="E309" s="274" t="s">
        <v>1366</v>
      </c>
      <c r="F309" s="275" t="s">
        <v>1367</v>
      </c>
      <c r="G309" s="276" t="s">
        <v>363</v>
      </c>
      <c r="H309" s="277">
        <v>2</v>
      </c>
      <c r="I309" s="278"/>
      <c r="J309" s="279">
        <f>ROUND(I309*H309,2)</f>
        <v>0</v>
      </c>
      <c r="K309" s="275" t="s">
        <v>209</v>
      </c>
      <c r="L309" s="280"/>
      <c r="M309" s="281" t="s">
        <v>19</v>
      </c>
      <c r="N309" s="282" t="s">
        <v>45</v>
      </c>
      <c r="O309" s="86"/>
      <c r="P309" s="215">
        <f>O309*H309</f>
        <v>0</v>
      </c>
      <c r="Q309" s="215">
        <v>0.00032000000000000003</v>
      </c>
      <c r="R309" s="215">
        <f>Q309*H309</f>
        <v>0.00064000000000000005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372</v>
      </c>
      <c r="AT309" s="217" t="s">
        <v>308</v>
      </c>
      <c r="AU309" s="217" t="s">
        <v>84</v>
      </c>
      <c r="AY309" s="19" t="s">
        <v>119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82</v>
      </c>
      <c r="BK309" s="218">
        <f>ROUND(I309*H309,2)</f>
        <v>0</v>
      </c>
      <c r="BL309" s="19" t="s">
        <v>307</v>
      </c>
      <c r="BM309" s="217" t="s">
        <v>1368</v>
      </c>
    </row>
    <row r="310" s="13" customFormat="1">
      <c r="A310" s="13"/>
      <c r="B310" s="219"/>
      <c r="C310" s="220"/>
      <c r="D310" s="221" t="s">
        <v>128</v>
      </c>
      <c r="E310" s="222" t="s">
        <v>19</v>
      </c>
      <c r="F310" s="223" t="s">
        <v>1269</v>
      </c>
      <c r="G310" s="220"/>
      <c r="H310" s="222" t="s">
        <v>19</v>
      </c>
      <c r="I310" s="224"/>
      <c r="J310" s="220"/>
      <c r="K310" s="220"/>
      <c r="L310" s="225"/>
      <c r="M310" s="226"/>
      <c r="N310" s="227"/>
      <c r="O310" s="227"/>
      <c r="P310" s="227"/>
      <c r="Q310" s="227"/>
      <c r="R310" s="227"/>
      <c r="S310" s="227"/>
      <c r="T310" s="22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29" t="s">
        <v>128</v>
      </c>
      <c r="AU310" s="229" t="s">
        <v>84</v>
      </c>
      <c r="AV310" s="13" t="s">
        <v>82</v>
      </c>
      <c r="AW310" s="13" t="s">
        <v>35</v>
      </c>
      <c r="AX310" s="13" t="s">
        <v>74</v>
      </c>
      <c r="AY310" s="229" t="s">
        <v>119</v>
      </c>
    </row>
    <row r="311" s="14" customFormat="1">
      <c r="A311" s="14"/>
      <c r="B311" s="230"/>
      <c r="C311" s="231"/>
      <c r="D311" s="221" t="s">
        <v>128</v>
      </c>
      <c r="E311" s="232" t="s">
        <v>19</v>
      </c>
      <c r="F311" s="233" t="s">
        <v>1365</v>
      </c>
      <c r="G311" s="231"/>
      <c r="H311" s="234">
        <v>2</v>
      </c>
      <c r="I311" s="235"/>
      <c r="J311" s="231"/>
      <c r="K311" s="231"/>
      <c r="L311" s="236"/>
      <c r="M311" s="237"/>
      <c r="N311" s="238"/>
      <c r="O311" s="238"/>
      <c r="P311" s="238"/>
      <c r="Q311" s="238"/>
      <c r="R311" s="238"/>
      <c r="S311" s="238"/>
      <c r="T311" s="23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0" t="s">
        <v>128</v>
      </c>
      <c r="AU311" s="240" t="s">
        <v>84</v>
      </c>
      <c r="AV311" s="14" t="s">
        <v>84</v>
      </c>
      <c r="AW311" s="14" t="s">
        <v>35</v>
      </c>
      <c r="AX311" s="14" t="s">
        <v>82</v>
      </c>
      <c r="AY311" s="240" t="s">
        <v>119</v>
      </c>
    </row>
    <row r="312" s="2" customFormat="1" ht="24.15" customHeight="1">
      <c r="A312" s="40"/>
      <c r="B312" s="41"/>
      <c r="C312" s="273" t="s">
        <v>588</v>
      </c>
      <c r="D312" s="273" t="s">
        <v>308</v>
      </c>
      <c r="E312" s="274" t="s">
        <v>1369</v>
      </c>
      <c r="F312" s="275" t="s">
        <v>1370</v>
      </c>
      <c r="G312" s="276" t="s">
        <v>363</v>
      </c>
      <c r="H312" s="277">
        <v>1</v>
      </c>
      <c r="I312" s="278"/>
      <c r="J312" s="279">
        <f>ROUND(I312*H312,2)</f>
        <v>0</v>
      </c>
      <c r="K312" s="275" t="s">
        <v>209</v>
      </c>
      <c r="L312" s="280"/>
      <c r="M312" s="281" t="s">
        <v>19</v>
      </c>
      <c r="N312" s="282" t="s">
        <v>45</v>
      </c>
      <c r="O312" s="86"/>
      <c r="P312" s="215">
        <f>O312*H312</f>
        <v>0</v>
      </c>
      <c r="Q312" s="215">
        <v>0.017600000000000001</v>
      </c>
      <c r="R312" s="215">
        <f>Q312*H312</f>
        <v>0.017600000000000001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372</v>
      </c>
      <c r="AT312" s="217" t="s">
        <v>308</v>
      </c>
      <c r="AU312" s="217" t="s">
        <v>84</v>
      </c>
      <c r="AY312" s="19" t="s">
        <v>119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82</v>
      </c>
      <c r="BK312" s="218">
        <f>ROUND(I312*H312,2)</f>
        <v>0</v>
      </c>
      <c r="BL312" s="19" t="s">
        <v>307</v>
      </c>
      <c r="BM312" s="217" t="s">
        <v>1371</v>
      </c>
    </row>
    <row r="313" s="2" customFormat="1">
      <c r="A313" s="40"/>
      <c r="B313" s="41"/>
      <c r="C313" s="42"/>
      <c r="D313" s="221" t="s">
        <v>162</v>
      </c>
      <c r="E313" s="42"/>
      <c r="F313" s="241" t="s">
        <v>1372</v>
      </c>
      <c r="G313" s="42"/>
      <c r="H313" s="42"/>
      <c r="I313" s="242"/>
      <c r="J313" s="42"/>
      <c r="K313" s="42"/>
      <c r="L313" s="46"/>
      <c r="M313" s="243"/>
      <c r="N313" s="244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162</v>
      </c>
      <c r="AU313" s="19" t="s">
        <v>84</v>
      </c>
    </row>
    <row r="314" s="13" customFormat="1">
      <c r="A314" s="13"/>
      <c r="B314" s="219"/>
      <c r="C314" s="220"/>
      <c r="D314" s="221" t="s">
        <v>128</v>
      </c>
      <c r="E314" s="222" t="s">
        <v>19</v>
      </c>
      <c r="F314" s="223" t="s">
        <v>1269</v>
      </c>
      <c r="G314" s="220"/>
      <c r="H314" s="222" t="s">
        <v>19</v>
      </c>
      <c r="I314" s="224"/>
      <c r="J314" s="220"/>
      <c r="K314" s="220"/>
      <c r="L314" s="225"/>
      <c r="M314" s="226"/>
      <c r="N314" s="227"/>
      <c r="O314" s="227"/>
      <c r="P314" s="227"/>
      <c r="Q314" s="227"/>
      <c r="R314" s="227"/>
      <c r="S314" s="227"/>
      <c r="T314" s="22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29" t="s">
        <v>128</v>
      </c>
      <c r="AU314" s="229" t="s">
        <v>84</v>
      </c>
      <c r="AV314" s="13" t="s">
        <v>82</v>
      </c>
      <c r="AW314" s="13" t="s">
        <v>35</v>
      </c>
      <c r="AX314" s="13" t="s">
        <v>74</v>
      </c>
      <c r="AY314" s="229" t="s">
        <v>119</v>
      </c>
    </row>
    <row r="315" s="14" customFormat="1">
      <c r="A315" s="14"/>
      <c r="B315" s="230"/>
      <c r="C315" s="231"/>
      <c r="D315" s="221" t="s">
        <v>128</v>
      </c>
      <c r="E315" s="232" t="s">
        <v>19</v>
      </c>
      <c r="F315" s="233" t="s">
        <v>1360</v>
      </c>
      <c r="G315" s="231"/>
      <c r="H315" s="234">
        <v>1</v>
      </c>
      <c r="I315" s="235"/>
      <c r="J315" s="231"/>
      <c r="K315" s="231"/>
      <c r="L315" s="236"/>
      <c r="M315" s="237"/>
      <c r="N315" s="238"/>
      <c r="O315" s="238"/>
      <c r="P315" s="238"/>
      <c r="Q315" s="238"/>
      <c r="R315" s="238"/>
      <c r="S315" s="238"/>
      <c r="T315" s="239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0" t="s">
        <v>128</v>
      </c>
      <c r="AU315" s="240" t="s">
        <v>84</v>
      </c>
      <c r="AV315" s="14" t="s">
        <v>84</v>
      </c>
      <c r="AW315" s="14" t="s">
        <v>35</v>
      </c>
      <c r="AX315" s="14" t="s">
        <v>82</v>
      </c>
      <c r="AY315" s="240" t="s">
        <v>119</v>
      </c>
    </row>
    <row r="316" s="2" customFormat="1" ht="16.5" customHeight="1">
      <c r="A316" s="40"/>
      <c r="B316" s="41"/>
      <c r="C316" s="273" t="s">
        <v>602</v>
      </c>
      <c r="D316" s="273" t="s">
        <v>308</v>
      </c>
      <c r="E316" s="274" t="s">
        <v>1373</v>
      </c>
      <c r="F316" s="275" t="s">
        <v>1374</v>
      </c>
      <c r="G316" s="276" t="s">
        <v>363</v>
      </c>
      <c r="H316" s="277">
        <v>1</v>
      </c>
      <c r="I316" s="278"/>
      <c r="J316" s="279">
        <f>ROUND(I316*H316,2)</f>
        <v>0</v>
      </c>
      <c r="K316" s="275" t="s">
        <v>209</v>
      </c>
      <c r="L316" s="280"/>
      <c r="M316" s="281" t="s">
        <v>19</v>
      </c>
      <c r="N316" s="282" t="s">
        <v>45</v>
      </c>
      <c r="O316" s="86"/>
      <c r="P316" s="215">
        <f>O316*H316</f>
        <v>0</v>
      </c>
      <c r="Q316" s="215">
        <v>0.00035</v>
      </c>
      <c r="R316" s="215">
        <f>Q316*H316</f>
        <v>0.00035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372</v>
      </c>
      <c r="AT316" s="217" t="s">
        <v>308</v>
      </c>
      <c r="AU316" s="217" t="s">
        <v>84</v>
      </c>
      <c r="AY316" s="19" t="s">
        <v>119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82</v>
      </c>
      <c r="BK316" s="218">
        <f>ROUND(I316*H316,2)</f>
        <v>0</v>
      </c>
      <c r="BL316" s="19" t="s">
        <v>307</v>
      </c>
      <c r="BM316" s="217" t="s">
        <v>1375</v>
      </c>
    </row>
    <row r="317" s="13" customFormat="1">
      <c r="A317" s="13"/>
      <c r="B317" s="219"/>
      <c r="C317" s="220"/>
      <c r="D317" s="221" t="s">
        <v>128</v>
      </c>
      <c r="E317" s="222" t="s">
        <v>19</v>
      </c>
      <c r="F317" s="223" t="s">
        <v>1269</v>
      </c>
      <c r="G317" s="220"/>
      <c r="H317" s="222" t="s">
        <v>19</v>
      </c>
      <c r="I317" s="224"/>
      <c r="J317" s="220"/>
      <c r="K317" s="220"/>
      <c r="L317" s="225"/>
      <c r="M317" s="226"/>
      <c r="N317" s="227"/>
      <c r="O317" s="227"/>
      <c r="P317" s="227"/>
      <c r="Q317" s="227"/>
      <c r="R317" s="227"/>
      <c r="S317" s="227"/>
      <c r="T317" s="22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29" t="s">
        <v>128</v>
      </c>
      <c r="AU317" s="229" t="s">
        <v>84</v>
      </c>
      <c r="AV317" s="13" t="s">
        <v>82</v>
      </c>
      <c r="AW317" s="13" t="s">
        <v>35</v>
      </c>
      <c r="AX317" s="13" t="s">
        <v>74</v>
      </c>
      <c r="AY317" s="229" t="s">
        <v>119</v>
      </c>
    </row>
    <row r="318" s="14" customFormat="1">
      <c r="A318" s="14"/>
      <c r="B318" s="230"/>
      <c r="C318" s="231"/>
      <c r="D318" s="221" t="s">
        <v>128</v>
      </c>
      <c r="E318" s="232" t="s">
        <v>19</v>
      </c>
      <c r="F318" s="233" t="s">
        <v>1360</v>
      </c>
      <c r="G318" s="231"/>
      <c r="H318" s="234">
        <v>1</v>
      </c>
      <c r="I318" s="235"/>
      <c r="J318" s="231"/>
      <c r="K318" s="231"/>
      <c r="L318" s="236"/>
      <c r="M318" s="237"/>
      <c r="N318" s="238"/>
      <c r="O318" s="238"/>
      <c r="P318" s="238"/>
      <c r="Q318" s="238"/>
      <c r="R318" s="238"/>
      <c r="S318" s="238"/>
      <c r="T318" s="23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0" t="s">
        <v>128</v>
      </c>
      <c r="AU318" s="240" t="s">
        <v>84</v>
      </c>
      <c r="AV318" s="14" t="s">
        <v>84</v>
      </c>
      <c r="AW318" s="14" t="s">
        <v>35</v>
      </c>
      <c r="AX318" s="14" t="s">
        <v>82</v>
      </c>
      <c r="AY318" s="240" t="s">
        <v>119</v>
      </c>
    </row>
    <row r="319" s="2" customFormat="1" ht="24.15" customHeight="1">
      <c r="A319" s="40"/>
      <c r="B319" s="41"/>
      <c r="C319" s="206" t="s">
        <v>611</v>
      </c>
      <c r="D319" s="206" t="s">
        <v>122</v>
      </c>
      <c r="E319" s="207" t="s">
        <v>1376</v>
      </c>
      <c r="F319" s="208" t="s">
        <v>1377</v>
      </c>
      <c r="G319" s="209" t="s">
        <v>1283</v>
      </c>
      <c r="H319" s="210">
        <v>1</v>
      </c>
      <c r="I319" s="211"/>
      <c r="J319" s="212">
        <f>ROUND(I319*H319,2)</f>
        <v>0</v>
      </c>
      <c r="K319" s="208" t="s">
        <v>209</v>
      </c>
      <c r="L319" s="46"/>
      <c r="M319" s="213" t="s">
        <v>19</v>
      </c>
      <c r="N319" s="214" t="s">
        <v>45</v>
      </c>
      <c r="O319" s="86"/>
      <c r="P319" s="215">
        <f>O319*H319</f>
        <v>0</v>
      </c>
      <c r="Q319" s="215">
        <v>0.0030000000000000001</v>
      </c>
      <c r="R319" s="215">
        <f>Q319*H319</f>
        <v>0.0030000000000000001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307</v>
      </c>
      <c r="AT319" s="217" t="s">
        <v>122</v>
      </c>
      <c r="AU319" s="217" t="s">
        <v>84</v>
      </c>
      <c r="AY319" s="19" t="s">
        <v>119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82</v>
      </c>
      <c r="BK319" s="218">
        <f>ROUND(I319*H319,2)</f>
        <v>0</v>
      </c>
      <c r="BL319" s="19" t="s">
        <v>307</v>
      </c>
      <c r="BM319" s="217" t="s">
        <v>1378</v>
      </c>
    </row>
    <row r="320" s="2" customFormat="1">
      <c r="A320" s="40"/>
      <c r="B320" s="41"/>
      <c r="C320" s="42"/>
      <c r="D320" s="249" t="s">
        <v>211</v>
      </c>
      <c r="E320" s="42"/>
      <c r="F320" s="250" t="s">
        <v>1379</v>
      </c>
      <c r="G320" s="42"/>
      <c r="H320" s="42"/>
      <c r="I320" s="242"/>
      <c r="J320" s="42"/>
      <c r="K320" s="42"/>
      <c r="L320" s="46"/>
      <c r="M320" s="243"/>
      <c r="N320" s="244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211</v>
      </c>
      <c r="AU320" s="19" t="s">
        <v>84</v>
      </c>
    </row>
    <row r="321" s="13" customFormat="1">
      <c r="A321" s="13"/>
      <c r="B321" s="219"/>
      <c r="C321" s="220"/>
      <c r="D321" s="221" t="s">
        <v>128</v>
      </c>
      <c r="E321" s="222" t="s">
        <v>19</v>
      </c>
      <c r="F321" s="223" t="s">
        <v>1269</v>
      </c>
      <c r="G321" s="220"/>
      <c r="H321" s="222" t="s">
        <v>19</v>
      </c>
      <c r="I321" s="224"/>
      <c r="J321" s="220"/>
      <c r="K321" s="220"/>
      <c r="L321" s="225"/>
      <c r="M321" s="226"/>
      <c r="N321" s="227"/>
      <c r="O321" s="227"/>
      <c r="P321" s="227"/>
      <c r="Q321" s="227"/>
      <c r="R321" s="227"/>
      <c r="S321" s="227"/>
      <c r="T321" s="22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29" t="s">
        <v>128</v>
      </c>
      <c r="AU321" s="229" t="s">
        <v>84</v>
      </c>
      <c r="AV321" s="13" t="s">
        <v>82</v>
      </c>
      <c r="AW321" s="13" t="s">
        <v>35</v>
      </c>
      <c r="AX321" s="13" t="s">
        <v>74</v>
      </c>
      <c r="AY321" s="229" t="s">
        <v>119</v>
      </c>
    </row>
    <row r="322" s="14" customFormat="1">
      <c r="A322" s="14"/>
      <c r="B322" s="230"/>
      <c r="C322" s="231"/>
      <c r="D322" s="221" t="s">
        <v>128</v>
      </c>
      <c r="E322" s="232" t="s">
        <v>19</v>
      </c>
      <c r="F322" s="233" t="s">
        <v>1335</v>
      </c>
      <c r="G322" s="231"/>
      <c r="H322" s="234">
        <v>1</v>
      </c>
      <c r="I322" s="235"/>
      <c r="J322" s="231"/>
      <c r="K322" s="231"/>
      <c r="L322" s="236"/>
      <c r="M322" s="237"/>
      <c r="N322" s="238"/>
      <c r="O322" s="238"/>
      <c r="P322" s="238"/>
      <c r="Q322" s="238"/>
      <c r="R322" s="238"/>
      <c r="S322" s="238"/>
      <c r="T322" s="23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0" t="s">
        <v>128</v>
      </c>
      <c r="AU322" s="240" t="s">
        <v>84</v>
      </c>
      <c r="AV322" s="14" t="s">
        <v>84</v>
      </c>
      <c r="AW322" s="14" t="s">
        <v>35</v>
      </c>
      <c r="AX322" s="14" t="s">
        <v>82</v>
      </c>
      <c r="AY322" s="240" t="s">
        <v>119</v>
      </c>
    </row>
    <row r="323" s="2" customFormat="1" ht="16.5" customHeight="1">
      <c r="A323" s="40"/>
      <c r="B323" s="41"/>
      <c r="C323" s="273" t="s">
        <v>625</v>
      </c>
      <c r="D323" s="273" t="s">
        <v>308</v>
      </c>
      <c r="E323" s="274" t="s">
        <v>1380</v>
      </c>
      <c r="F323" s="275" t="s">
        <v>1381</v>
      </c>
      <c r="G323" s="276" t="s">
        <v>363</v>
      </c>
      <c r="H323" s="277">
        <v>1</v>
      </c>
      <c r="I323" s="278"/>
      <c r="J323" s="279">
        <f>ROUND(I323*H323,2)</f>
        <v>0</v>
      </c>
      <c r="K323" s="275" t="s">
        <v>209</v>
      </c>
      <c r="L323" s="280"/>
      <c r="M323" s="281" t="s">
        <v>19</v>
      </c>
      <c r="N323" s="282" t="s">
        <v>45</v>
      </c>
      <c r="O323" s="86"/>
      <c r="P323" s="215">
        <f>O323*H323</f>
        <v>0</v>
      </c>
      <c r="Q323" s="215">
        <v>0.00084999999999999995</v>
      </c>
      <c r="R323" s="215">
        <f>Q323*H323</f>
        <v>0.00084999999999999995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372</v>
      </c>
      <c r="AT323" s="217" t="s">
        <v>308</v>
      </c>
      <c r="AU323" s="217" t="s">
        <v>84</v>
      </c>
      <c r="AY323" s="19" t="s">
        <v>119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82</v>
      </c>
      <c r="BK323" s="218">
        <f>ROUND(I323*H323,2)</f>
        <v>0</v>
      </c>
      <c r="BL323" s="19" t="s">
        <v>307</v>
      </c>
      <c r="BM323" s="217" t="s">
        <v>1382</v>
      </c>
    </row>
    <row r="324" s="13" customFormat="1">
      <c r="A324" s="13"/>
      <c r="B324" s="219"/>
      <c r="C324" s="220"/>
      <c r="D324" s="221" t="s">
        <v>128</v>
      </c>
      <c r="E324" s="222" t="s">
        <v>19</v>
      </c>
      <c r="F324" s="223" t="s">
        <v>1269</v>
      </c>
      <c r="G324" s="220"/>
      <c r="H324" s="222" t="s">
        <v>19</v>
      </c>
      <c r="I324" s="224"/>
      <c r="J324" s="220"/>
      <c r="K324" s="220"/>
      <c r="L324" s="225"/>
      <c r="M324" s="226"/>
      <c r="N324" s="227"/>
      <c r="O324" s="227"/>
      <c r="P324" s="227"/>
      <c r="Q324" s="227"/>
      <c r="R324" s="227"/>
      <c r="S324" s="227"/>
      <c r="T324" s="22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29" t="s">
        <v>128</v>
      </c>
      <c r="AU324" s="229" t="s">
        <v>84</v>
      </c>
      <c r="AV324" s="13" t="s">
        <v>82</v>
      </c>
      <c r="AW324" s="13" t="s">
        <v>35</v>
      </c>
      <c r="AX324" s="13" t="s">
        <v>74</v>
      </c>
      <c r="AY324" s="229" t="s">
        <v>119</v>
      </c>
    </row>
    <row r="325" s="14" customFormat="1">
      <c r="A325" s="14"/>
      <c r="B325" s="230"/>
      <c r="C325" s="231"/>
      <c r="D325" s="221" t="s">
        <v>128</v>
      </c>
      <c r="E325" s="232" t="s">
        <v>19</v>
      </c>
      <c r="F325" s="233" t="s">
        <v>1335</v>
      </c>
      <c r="G325" s="231"/>
      <c r="H325" s="234">
        <v>1</v>
      </c>
      <c r="I325" s="235"/>
      <c r="J325" s="231"/>
      <c r="K325" s="231"/>
      <c r="L325" s="236"/>
      <c r="M325" s="237"/>
      <c r="N325" s="238"/>
      <c r="O325" s="238"/>
      <c r="P325" s="238"/>
      <c r="Q325" s="238"/>
      <c r="R325" s="238"/>
      <c r="S325" s="238"/>
      <c r="T325" s="23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0" t="s">
        <v>128</v>
      </c>
      <c r="AU325" s="240" t="s">
        <v>84</v>
      </c>
      <c r="AV325" s="14" t="s">
        <v>84</v>
      </c>
      <c r="AW325" s="14" t="s">
        <v>35</v>
      </c>
      <c r="AX325" s="14" t="s">
        <v>82</v>
      </c>
      <c r="AY325" s="240" t="s">
        <v>119</v>
      </c>
    </row>
    <row r="326" s="2" customFormat="1" ht="24.15" customHeight="1">
      <c r="A326" s="40"/>
      <c r="B326" s="41"/>
      <c r="C326" s="206" t="s">
        <v>631</v>
      </c>
      <c r="D326" s="206" t="s">
        <v>122</v>
      </c>
      <c r="E326" s="207" t="s">
        <v>1383</v>
      </c>
      <c r="F326" s="208" t="s">
        <v>1384</v>
      </c>
      <c r="G326" s="209" t="s">
        <v>1283</v>
      </c>
      <c r="H326" s="210">
        <v>1</v>
      </c>
      <c r="I326" s="211"/>
      <c r="J326" s="212">
        <f>ROUND(I326*H326,2)</f>
        <v>0</v>
      </c>
      <c r="K326" s="208" t="s">
        <v>209</v>
      </c>
      <c r="L326" s="46"/>
      <c r="M326" s="213" t="s">
        <v>19</v>
      </c>
      <c r="N326" s="214" t="s">
        <v>45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307</v>
      </c>
      <c r="AT326" s="217" t="s">
        <v>122</v>
      </c>
      <c r="AU326" s="217" t="s">
        <v>84</v>
      </c>
      <c r="AY326" s="19" t="s">
        <v>119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82</v>
      </c>
      <c r="BK326" s="218">
        <f>ROUND(I326*H326,2)</f>
        <v>0</v>
      </c>
      <c r="BL326" s="19" t="s">
        <v>307</v>
      </c>
      <c r="BM326" s="217" t="s">
        <v>1385</v>
      </c>
    </row>
    <row r="327" s="2" customFormat="1">
      <c r="A327" s="40"/>
      <c r="B327" s="41"/>
      <c r="C327" s="42"/>
      <c r="D327" s="249" t="s">
        <v>211</v>
      </c>
      <c r="E327" s="42"/>
      <c r="F327" s="250" t="s">
        <v>1386</v>
      </c>
      <c r="G327" s="42"/>
      <c r="H327" s="42"/>
      <c r="I327" s="242"/>
      <c r="J327" s="42"/>
      <c r="K327" s="42"/>
      <c r="L327" s="46"/>
      <c r="M327" s="243"/>
      <c r="N327" s="244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211</v>
      </c>
      <c r="AU327" s="19" t="s">
        <v>84</v>
      </c>
    </row>
    <row r="328" s="13" customFormat="1">
      <c r="A328" s="13"/>
      <c r="B328" s="219"/>
      <c r="C328" s="220"/>
      <c r="D328" s="221" t="s">
        <v>128</v>
      </c>
      <c r="E328" s="222" t="s">
        <v>19</v>
      </c>
      <c r="F328" s="223" t="s">
        <v>1269</v>
      </c>
      <c r="G328" s="220"/>
      <c r="H328" s="222" t="s">
        <v>19</v>
      </c>
      <c r="I328" s="224"/>
      <c r="J328" s="220"/>
      <c r="K328" s="220"/>
      <c r="L328" s="225"/>
      <c r="M328" s="226"/>
      <c r="N328" s="227"/>
      <c r="O328" s="227"/>
      <c r="P328" s="227"/>
      <c r="Q328" s="227"/>
      <c r="R328" s="227"/>
      <c r="S328" s="227"/>
      <c r="T328" s="22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29" t="s">
        <v>128</v>
      </c>
      <c r="AU328" s="229" t="s">
        <v>84</v>
      </c>
      <c r="AV328" s="13" t="s">
        <v>82</v>
      </c>
      <c r="AW328" s="13" t="s">
        <v>35</v>
      </c>
      <c r="AX328" s="13" t="s">
        <v>74</v>
      </c>
      <c r="AY328" s="229" t="s">
        <v>119</v>
      </c>
    </row>
    <row r="329" s="14" customFormat="1">
      <c r="A329" s="14"/>
      <c r="B329" s="230"/>
      <c r="C329" s="231"/>
      <c r="D329" s="221" t="s">
        <v>128</v>
      </c>
      <c r="E329" s="232" t="s">
        <v>19</v>
      </c>
      <c r="F329" s="233" t="s">
        <v>1335</v>
      </c>
      <c r="G329" s="231"/>
      <c r="H329" s="234">
        <v>1</v>
      </c>
      <c r="I329" s="235"/>
      <c r="J329" s="231"/>
      <c r="K329" s="231"/>
      <c r="L329" s="236"/>
      <c r="M329" s="237"/>
      <c r="N329" s="238"/>
      <c r="O329" s="238"/>
      <c r="P329" s="238"/>
      <c r="Q329" s="238"/>
      <c r="R329" s="238"/>
      <c r="S329" s="238"/>
      <c r="T329" s="239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0" t="s">
        <v>128</v>
      </c>
      <c r="AU329" s="240" t="s">
        <v>84</v>
      </c>
      <c r="AV329" s="14" t="s">
        <v>84</v>
      </c>
      <c r="AW329" s="14" t="s">
        <v>35</v>
      </c>
      <c r="AX329" s="14" t="s">
        <v>82</v>
      </c>
      <c r="AY329" s="240" t="s">
        <v>119</v>
      </c>
    </row>
    <row r="330" s="2" customFormat="1" ht="21.75" customHeight="1">
      <c r="A330" s="40"/>
      <c r="B330" s="41"/>
      <c r="C330" s="273" t="s">
        <v>642</v>
      </c>
      <c r="D330" s="273" t="s">
        <v>308</v>
      </c>
      <c r="E330" s="274" t="s">
        <v>1387</v>
      </c>
      <c r="F330" s="275" t="s">
        <v>1388</v>
      </c>
      <c r="G330" s="276" t="s">
        <v>363</v>
      </c>
      <c r="H330" s="277">
        <v>1</v>
      </c>
      <c r="I330" s="278"/>
      <c r="J330" s="279">
        <f>ROUND(I330*H330,2)</f>
        <v>0</v>
      </c>
      <c r="K330" s="275" t="s">
        <v>209</v>
      </c>
      <c r="L330" s="280"/>
      <c r="M330" s="281" t="s">
        <v>19</v>
      </c>
      <c r="N330" s="282" t="s">
        <v>45</v>
      </c>
      <c r="O330" s="86"/>
      <c r="P330" s="215">
        <f>O330*H330</f>
        <v>0</v>
      </c>
      <c r="Q330" s="215">
        <v>0.00084999999999999995</v>
      </c>
      <c r="R330" s="215">
        <f>Q330*H330</f>
        <v>0.00084999999999999995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372</v>
      </c>
      <c r="AT330" s="217" t="s">
        <v>308</v>
      </c>
      <c r="AU330" s="217" t="s">
        <v>84</v>
      </c>
      <c r="AY330" s="19" t="s">
        <v>119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82</v>
      </c>
      <c r="BK330" s="218">
        <f>ROUND(I330*H330,2)</f>
        <v>0</v>
      </c>
      <c r="BL330" s="19" t="s">
        <v>307</v>
      </c>
      <c r="BM330" s="217" t="s">
        <v>1389</v>
      </c>
    </row>
    <row r="331" s="13" customFormat="1">
      <c r="A331" s="13"/>
      <c r="B331" s="219"/>
      <c r="C331" s="220"/>
      <c r="D331" s="221" t="s">
        <v>128</v>
      </c>
      <c r="E331" s="222" t="s">
        <v>19</v>
      </c>
      <c r="F331" s="223" t="s">
        <v>1269</v>
      </c>
      <c r="G331" s="220"/>
      <c r="H331" s="222" t="s">
        <v>19</v>
      </c>
      <c r="I331" s="224"/>
      <c r="J331" s="220"/>
      <c r="K331" s="220"/>
      <c r="L331" s="225"/>
      <c r="M331" s="226"/>
      <c r="N331" s="227"/>
      <c r="O331" s="227"/>
      <c r="P331" s="227"/>
      <c r="Q331" s="227"/>
      <c r="R331" s="227"/>
      <c r="S331" s="227"/>
      <c r="T331" s="22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29" t="s">
        <v>128</v>
      </c>
      <c r="AU331" s="229" t="s">
        <v>84</v>
      </c>
      <c r="AV331" s="13" t="s">
        <v>82</v>
      </c>
      <c r="AW331" s="13" t="s">
        <v>35</v>
      </c>
      <c r="AX331" s="13" t="s">
        <v>74</v>
      </c>
      <c r="AY331" s="229" t="s">
        <v>119</v>
      </c>
    </row>
    <row r="332" s="14" customFormat="1">
      <c r="A332" s="14"/>
      <c r="B332" s="230"/>
      <c r="C332" s="231"/>
      <c r="D332" s="221" t="s">
        <v>128</v>
      </c>
      <c r="E332" s="232" t="s">
        <v>19</v>
      </c>
      <c r="F332" s="233" t="s">
        <v>1335</v>
      </c>
      <c r="G332" s="231"/>
      <c r="H332" s="234">
        <v>1</v>
      </c>
      <c r="I332" s="235"/>
      <c r="J332" s="231"/>
      <c r="K332" s="231"/>
      <c r="L332" s="236"/>
      <c r="M332" s="237"/>
      <c r="N332" s="238"/>
      <c r="O332" s="238"/>
      <c r="P332" s="238"/>
      <c r="Q332" s="238"/>
      <c r="R332" s="238"/>
      <c r="S332" s="238"/>
      <c r="T332" s="23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0" t="s">
        <v>128</v>
      </c>
      <c r="AU332" s="240" t="s">
        <v>84</v>
      </c>
      <c r="AV332" s="14" t="s">
        <v>84</v>
      </c>
      <c r="AW332" s="14" t="s">
        <v>35</v>
      </c>
      <c r="AX332" s="14" t="s">
        <v>82</v>
      </c>
      <c r="AY332" s="240" t="s">
        <v>119</v>
      </c>
    </row>
    <row r="333" s="2" customFormat="1" ht="24.15" customHeight="1">
      <c r="A333" s="40"/>
      <c r="B333" s="41"/>
      <c r="C333" s="206" t="s">
        <v>647</v>
      </c>
      <c r="D333" s="206" t="s">
        <v>122</v>
      </c>
      <c r="E333" s="207" t="s">
        <v>1390</v>
      </c>
      <c r="F333" s="208" t="s">
        <v>1391</v>
      </c>
      <c r="G333" s="209" t="s">
        <v>1283</v>
      </c>
      <c r="H333" s="210">
        <v>1</v>
      </c>
      <c r="I333" s="211"/>
      <c r="J333" s="212">
        <f>ROUND(I333*H333,2)</f>
        <v>0</v>
      </c>
      <c r="K333" s="208" t="s">
        <v>209</v>
      </c>
      <c r="L333" s="46"/>
      <c r="M333" s="213" t="s">
        <v>19</v>
      </c>
      <c r="N333" s="214" t="s">
        <v>45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0.034700000000000002</v>
      </c>
      <c r="T333" s="216">
        <f>S333*H333</f>
        <v>0.034700000000000002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307</v>
      </c>
      <c r="AT333" s="217" t="s">
        <v>122</v>
      </c>
      <c r="AU333" s="217" t="s">
        <v>84</v>
      </c>
      <c r="AY333" s="19" t="s">
        <v>119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82</v>
      </c>
      <c r="BK333" s="218">
        <f>ROUND(I333*H333,2)</f>
        <v>0</v>
      </c>
      <c r="BL333" s="19" t="s">
        <v>307</v>
      </c>
      <c r="BM333" s="217" t="s">
        <v>1392</v>
      </c>
    </row>
    <row r="334" s="2" customFormat="1">
      <c r="A334" s="40"/>
      <c r="B334" s="41"/>
      <c r="C334" s="42"/>
      <c r="D334" s="249" t="s">
        <v>211</v>
      </c>
      <c r="E334" s="42"/>
      <c r="F334" s="250" t="s">
        <v>1393</v>
      </c>
      <c r="G334" s="42"/>
      <c r="H334" s="42"/>
      <c r="I334" s="242"/>
      <c r="J334" s="42"/>
      <c r="K334" s="42"/>
      <c r="L334" s="46"/>
      <c r="M334" s="243"/>
      <c r="N334" s="244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211</v>
      </c>
      <c r="AU334" s="19" t="s">
        <v>84</v>
      </c>
    </row>
    <row r="335" s="13" customFormat="1">
      <c r="A335" s="13"/>
      <c r="B335" s="219"/>
      <c r="C335" s="220"/>
      <c r="D335" s="221" t="s">
        <v>128</v>
      </c>
      <c r="E335" s="222" t="s">
        <v>19</v>
      </c>
      <c r="F335" s="223" t="s">
        <v>1323</v>
      </c>
      <c r="G335" s="220"/>
      <c r="H335" s="222" t="s">
        <v>19</v>
      </c>
      <c r="I335" s="224"/>
      <c r="J335" s="220"/>
      <c r="K335" s="220"/>
      <c r="L335" s="225"/>
      <c r="M335" s="226"/>
      <c r="N335" s="227"/>
      <c r="O335" s="227"/>
      <c r="P335" s="227"/>
      <c r="Q335" s="227"/>
      <c r="R335" s="227"/>
      <c r="S335" s="227"/>
      <c r="T335" s="22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29" t="s">
        <v>128</v>
      </c>
      <c r="AU335" s="229" t="s">
        <v>84</v>
      </c>
      <c r="AV335" s="13" t="s">
        <v>82</v>
      </c>
      <c r="AW335" s="13" t="s">
        <v>35</v>
      </c>
      <c r="AX335" s="13" t="s">
        <v>74</v>
      </c>
      <c r="AY335" s="229" t="s">
        <v>119</v>
      </c>
    </row>
    <row r="336" s="14" customFormat="1">
      <c r="A336" s="14"/>
      <c r="B336" s="230"/>
      <c r="C336" s="231"/>
      <c r="D336" s="221" t="s">
        <v>128</v>
      </c>
      <c r="E336" s="232" t="s">
        <v>19</v>
      </c>
      <c r="F336" s="233" t="s">
        <v>82</v>
      </c>
      <c r="G336" s="231"/>
      <c r="H336" s="234">
        <v>1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0" t="s">
        <v>128</v>
      </c>
      <c r="AU336" s="240" t="s">
        <v>84</v>
      </c>
      <c r="AV336" s="14" t="s">
        <v>84</v>
      </c>
      <c r="AW336" s="14" t="s">
        <v>35</v>
      </c>
      <c r="AX336" s="14" t="s">
        <v>82</v>
      </c>
      <c r="AY336" s="240" t="s">
        <v>119</v>
      </c>
    </row>
    <row r="337" s="2" customFormat="1" ht="16.5" customHeight="1">
      <c r="A337" s="40"/>
      <c r="B337" s="41"/>
      <c r="C337" s="206" t="s">
        <v>656</v>
      </c>
      <c r="D337" s="206" t="s">
        <v>122</v>
      </c>
      <c r="E337" s="207" t="s">
        <v>1394</v>
      </c>
      <c r="F337" s="208" t="s">
        <v>1395</v>
      </c>
      <c r="G337" s="209" t="s">
        <v>1283</v>
      </c>
      <c r="H337" s="210">
        <v>1</v>
      </c>
      <c r="I337" s="211"/>
      <c r="J337" s="212">
        <f>ROUND(I337*H337,2)</f>
        <v>0</v>
      </c>
      <c r="K337" s="208" t="s">
        <v>209</v>
      </c>
      <c r="L337" s="46"/>
      <c r="M337" s="213" t="s">
        <v>19</v>
      </c>
      <c r="N337" s="214" t="s">
        <v>45</v>
      </c>
      <c r="O337" s="86"/>
      <c r="P337" s="215">
        <f>O337*H337</f>
        <v>0</v>
      </c>
      <c r="Q337" s="215">
        <v>0.00064000000000000005</v>
      </c>
      <c r="R337" s="215">
        <f>Q337*H337</f>
        <v>0.00064000000000000005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307</v>
      </c>
      <c r="AT337" s="217" t="s">
        <v>122</v>
      </c>
      <c r="AU337" s="217" t="s">
        <v>84</v>
      </c>
      <c r="AY337" s="19" t="s">
        <v>119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82</v>
      </c>
      <c r="BK337" s="218">
        <f>ROUND(I337*H337,2)</f>
        <v>0</v>
      </c>
      <c r="BL337" s="19" t="s">
        <v>307</v>
      </c>
      <c r="BM337" s="217" t="s">
        <v>1396</v>
      </c>
    </row>
    <row r="338" s="2" customFormat="1">
      <c r="A338" s="40"/>
      <c r="B338" s="41"/>
      <c r="C338" s="42"/>
      <c r="D338" s="249" t="s">
        <v>211</v>
      </c>
      <c r="E338" s="42"/>
      <c r="F338" s="250" t="s">
        <v>1397</v>
      </c>
      <c r="G338" s="42"/>
      <c r="H338" s="42"/>
      <c r="I338" s="242"/>
      <c r="J338" s="42"/>
      <c r="K338" s="42"/>
      <c r="L338" s="46"/>
      <c r="M338" s="243"/>
      <c r="N338" s="244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211</v>
      </c>
      <c r="AU338" s="19" t="s">
        <v>84</v>
      </c>
    </row>
    <row r="339" s="13" customFormat="1">
      <c r="A339" s="13"/>
      <c r="B339" s="219"/>
      <c r="C339" s="220"/>
      <c r="D339" s="221" t="s">
        <v>128</v>
      </c>
      <c r="E339" s="222" t="s">
        <v>19</v>
      </c>
      <c r="F339" s="223" t="s">
        <v>1269</v>
      </c>
      <c r="G339" s="220"/>
      <c r="H339" s="222" t="s">
        <v>19</v>
      </c>
      <c r="I339" s="224"/>
      <c r="J339" s="220"/>
      <c r="K339" s="220"/>
      <c r="L339" s="225"/>
      <c r="M339" s="226"/>
      <c r="N339" s="227"/>
      <c r="O339" s="227"/>
      <c r="P339" s="227"/>
      <c r="Q339" s="227"/>
      <c r="R339" s="227"/>
      <c r="S339" s="227"/>
      <c r="T339" s="22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29" t="s">
        <v>128</v>
      </c>
      <c r="AU339" s="229" t="s">
        <v>84</v>
      </c>
      <c r="AV339" s="13" t="s">
        <v>82</v>
      </c>
      <c r="AW339" s="13" t="s">
        <v>35</v>
      </c>
      <c r="AX339" s="13" t="s">
        <v>74</v>
      </c>
      <c r="AY339" s="229" t="s">
        <v>119</v>
      </c>
    </row>
    <row r="340" s="14" customFormat="1">
      <c r="A340" s="14"/>
      <c r="B340" s="230"/>
      <c r="C340" s="231"/>
      <c r="D340" s="221" t="s">
        <v>128</v>
      </c>
      <c r="E340" s="232" t="s">
        <v>19</v>
      </c>
      <c r="F340" s="233" t="s">
        <v>1398</v>
      </c>
      <c r="G340" s="231"/>
      <c r="H340" s="234">
        <v>1</v>
      </c>
      <c r="I340" s="235"/>
      <c r="J340" s="231"/>
      <c r="K340" s="231"/>
      <c r="L340" s="236"/>
      <c r="M340" s="237"/>
      <c r="N340" s="238"/>
      <c r="O340" s="238"/>
      <c r="P340" s="238"/>
      <c r="Q340" s="238"/>
      <c r="R340" s="238"/>
      <c r="S340" s="238"/>
      <c r="T340" s="23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0" t="s">
        <v>128</v>
      </c>
      <c r="AU340" s="240" t="s">
        <v>84</v>
      </c>
      <c r="AV340" s="14" t="s">
        <v>84</v>
      </c>
      <c r="AW340" s="14" t="s">
        <v>35</v>
      </c>
      <c r="AX340" s="14" t="s">
        <v>82</v>
      </c>
      <c r="AY340" s="240" t="s">
        <v>119</v>
      </c>
    </row>
    <row r="341" s="2" customFormat="1" ht="16.5" customHeight="1">
      <c r="A341" s="40"/>
      <c r="B341" s="41"/>
      <c r="C341" s="273" t="s">
        <v>661</v>
      </c>
      <c r="D341" s="273" t="s">
        <v>308</v>
      </c>
      <c r="E341" s="274" t="s">
        <v>1399</v>
      </c>
      <c r="F341" s="275" t="s">
        <v>1400</v>
      </c>
      <c r="G341" s="276" t="s">
        <v>363</v>
      </c>
      <c r="H341" s="277">
        <v>1</v>
      </c>
      <c r="I341" s="278"/>
      <c r="J341" s="279">
        <f>ROUND(I341*H341,2)</f>
        <v>0</v>
      </c>
      <c r="K341" s="275" t="s">
        <v>209</v>
      </c>
      <c r="L341" s="280"/>
      <c r="M341" s="281" t="s">
        <v>19</v>
      </c>
      <c r="N341" s="282" t="s">
        <v>45</v>
      </c>
      <c r="O341" s="86"/>
      <c r="P341" s="215">
        <f>O341*H341</f>
        <v>0</v>
      </c>
      <c r="Q341" s="215">
        <v>0.014</v>
      </c>
      <c r="R341" s="215">
        <f>Q341*H341</f>
        <v>0.014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372</v>
      </c>
      <c r="AT341" s="217" t="s">
        <v>308</v>
      </c>
      <c r="AU341" s="217" t="s">
        <v>84</v>
      </c>
      <c r="AY341" s="19" t="s">
        <v>119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82</v>
      </c>
      <c r="BK341" s="218">
        <f>ROUND(I341*H341,2)</f>
        <v>0</v>
      </c>
      <c r="BL341" s="19" t="s">
        <v>307</v>
      </c>
      <c r="BM341" s="217" t="s">
        <v>1401</v>
      </c>
    </row>
    <row r="342" s="13" customFormat="1">
      <c r="A342" s="13"/>
      <c r="B342" s="219"/>
      <c r="C342" s="220"/>
      <c r="D342" s="221" t="s">
        <v>128</v>
      </c>
      <c r="E342" s="222" t="s">
        <v>19</v>
      </c>
      <c r="F342" s="223" t="s">
        <v>1269</v>
      </c>
      <c r="G342" s="220"/>
      <c r="H342" s="222" t="s">
        <v>19</v>
      </c>
      <c r="I342" s="224"/>
      <c r="J342" s="220"/>
      <c r="K342" s="220"/>
      <c r="L342" s="225"/>
      <c r="M342" s="226"/>
      <c r="N342" s="227"/>
      <c r="O342" s="227"/>
      <c r="P342" s="227"/>
      <c r="Q342" s="227"/>
      <c r="R342" s="227"/>
      <c r="S342" s="227"/>
      <c r="T342" s="22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29" t="s">
        <v>128</v>
      </c>
      <c r="AU342" s="229" t="s">
        <v>84</v>
      </c>
      <c r="AV342" s="13" t="s">
        <v>82</v>
      </c>
      <c r="AW342" s="13" t="s">
        <v>35</v>
      </c>
      <c r="AX342" s="13" t="s">
        <v>74</v>
      </c>
      <c r="AY342" s="229" t="s">
        <v>119</v>
      </c>
    </row>
    <row r="343" s="14" customFormat="1">
      <c r="A343" s="14"/>
      <c r="B343" s="230"/>
      <c r="C343" s="231"/>
      <c r="D343" s="221" t="s">
        <v>128</v>
      </c>
      <c r="E343" s="232" t="s">
        <v>19</v>
      </c>
      <c r="F343" s="233" t="s">
        <v>1398</v>
      </c>
      <c r="G343" s="231"/>
      <c r="H343" s="234">
        <v>1</v>
      </c>
      <c r="I343" s="235"/>
      <c r="J343" s="231"/>
      <c r="K343" s="231"/>
      <c r="L343" s="236"/>
      <c r="M343" s="237"/>
      <c r="N343" s="238"/>
      <c r="O343" s="238"/>
      <c r="P343" s="238"/>
      <c r="Q343" s="238"/>
      <c r="R343" s="238"/>
      <c r="S343" s="238"/>
      <c r="T343" s="23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0" t="s">
        <v>128</v>
      </c>
      <c r="AU343" s="240" t="s">
        <v>84</v>
      </c>
      <c r="AV343" s="14" t="s">
        <v>84</v>
      </c>
      <c r="AW343" s="14" t="s">
        <v>35</v>
      </c>
      <c r="AX343" s="14" t="s">
        <v>82</v>
      </c>
      <c r="AY343" s="240" t="s">
        <v>119</v>
      </c>
    </row>
    <row r="344" s="2" customFormat="1" ht="24.15" customHeight="1">
      <c r="A344" s="40"/>
      <c r="B344" s="41"/>
      <c r="C344" s="206" t="s">
        <v>674</v>
      </c>
      <c r="D344" s="206" t="s">
        <v>122</v>
      </c>
      <c r="E344" s="207" t="s">
        <v>1402</v>
      </c>
      <c r="F344" s="208" t="s">
        <v>1403</v>
      </c>
      <c r="G344" s="209" t="s">
        <v>1283</v>
      </c>
      <c r="H344" s="210">
        <v>6</v>
      </c>
      <c r="I344" s="211"/>
      <c r="J344" s="212">
        <f>ROUND(I344*H344,2)</f>
        <v>0</v>
      </c>
      <c r="K344" s="208" t="s">
        <v>209</v>
      </c>
      <c r="L344" s="46"/>
      <c r="M344" s="213" t="s">
        <v>19</v>
      </c>
      <c r="N344" s="214" t="s">
        <v>45</v>
      </c>
      <c r="O344" s="86"/>
      <c r="P344" s="215">
        <f>O344*H344</f>
        <v>0</v>
      </c>
      <c r="Q344" s="215">
        <v>0.00024000000000000001</v>
      </c>
      <c r="R344" s="215">
        <f>Q344*H344</f>
        <v>0.0014400000000000001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307</v>
      </c>
      <c r="AT344" s="217" t="s">
        <v>122</v>
      </c>
      <c r="AU344" s="217" t="s">
        <v>84</v>
      </c>
      <c r="AY344" s="19" t="s">
        <v>119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82</v>
      </c>
      <c r="BK344" s="218">
        <f>ROUND(I344*H344,2)</f>
        <v>0</v>
      </c>
      <c r="BL344" s="19" t="s">
        <v>307</v>
      </c>
      <c r="BM344" s="217" t="s">
        <v>1404</v>
      </c>
    </row>
    <row r="345" s="2" customFormat="1">
      <c r="A345" s="40"/>
      <c r="B345" s="41"/>
      <c r="C345" s="42"/>
      <c r="D345" s="249" t="s">
        <v>211</v>
      </c>
      <c r="E345" s="42"/>
      <c r="F345" s="250" t="s">
        <v>1405</v>
      </c>
      <c r="G345" s="42"/>
      <c r="H345" s="42"/>
      <c r="I345" s="242"/>
      <c r="J345" s="42"/>
      <c r="K345" s="42"/>
      <c r="L345" s="46"/>
      <c r="M345" s="243"/>
      <c r="N345" s="244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211</v>
      </c>
      <c r="AU345" s="19" t="s">
        <v>84</v>
      </c>
    </row>
    <row r="346" s="13" customFormat="1">
      <c r="A346" s="13"/>
      <c r="B346" s="219"/>
      <c r="C346" s="220"/>
      <c r="D346" s="221" t="s">
        <v>128</v>
      </c>
      <c r="E346" s="222" t="s">
        <v>19</v>
      </c>
      <c r="F346" s="223" t="s">
        <v>1269</v>
      </c>
      <c r="G346" s="220"/>
      <c r="H346" s="222" t="s">
        <v>19</v>
      </c>
      <c r="I346" s="224"/>
      <c r="J346" s="220"/>
      <c r="K346" s="220"/>
      <c r="L346" s="225"/>
      <c r="M346" s="226"/>
      <c r="N346" s="227"/>
      <c r="O346" s="227"/>
      <c r="P346" s="227"/>
      <c r="Q346" s="227"/>
      <c r="R346" s="227"/>
      <c r="S346" s="227"/>
      <c r="T346" s="22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29" t="s">
        <v>128</v>
      </c>
      <c r="AU346" s="229" t="s">
        <v>84</v>
      </c>
      <c r="AV346" s="13" t="s">
        <v>82</v>
      </c>
      <c r="AW346" s="13" t="s">
        <v>35</v>
      </c>
      <c r="AX346" s="13" t="s">
        <v>74</v>
      </c>
      <c r="AY346" s="229" t="s">
        <v>119</v>
      </c>
    </row>
    <row r="347" s="14" customFormat="1">
      <c r="A347" s="14"/>
      <c r="B347" s="230"/>
      <c r="C347" s="231"/>
      <c r="D347" s="221" t="s">
        <v>128</v>
      </c>
      <c r="E347" s="232" t="s">
        <v>19</v>
      </c>
      <c r="F347" s="233" t="s">
        <v>1359</v>
      </c>
      <c r="G347" s="231"/>
      <c r="H347" s="234">
        <v>2</v>
      </c>
      <c r="I347" s="235"/>
      <c r="J347" s="231"/>
      <c r="K347" s="231"/>
      <c r="L347" s="236"/>
      <c r="M347" s="237"/>
      <c r="N347" s="238"/>
      <c r="O347" s="238"/>
      <c r="P347" s="238"/>
      <c r="Q347" s="238"/>
      <c r="R347" s="238"/>
      <c r="S347" s="238"/>
      <c r="T347" s="23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0" t="s">
        <v>128</v>
      </c>
      <c r="AU347" s="240" t="s">
        <v>84</v>
      </c>
      <c r="AV347" s="14" t="s">
        <v>84</v>
      </c>
      <c r="AW347" s="14" t="s">
        <v>35</v>
      </c>
      <c r="AX347" s="14" t="s">
        <v>74</v>
      </c>
      <c r="AY347" s="240" t="s">
        <v>119</v>
      </c>
    </row>
    <row r="348" s="14" customFormat="1">
      <c r="A348" s="14"/>
      <c r="B348" s="230"/>
      <c r="C348" s="231"/>
      <c r="D348" s="221" t="s">
        <v>128</v>
      </c>
      <c r="E348" s="232" t="s">
        <v>19</v>
      </c>
      <c r="F348" s="233" t="s">
        <v>1406</v>
      </c>
      <c r="G348" s="231"/>
      <c r="H348" s="234">
        <v>2</v>
      </c>
      <c r="I348" s="235"/>
      <c r="J348" s="231"/>
      <c r="K348" s="231"/>
      <c r="L348" s="236"/>
      <c r="M348" s="237"/>
      <c r="N348" s="238"/>
      <c r="O348" s="238"/>
      <c r="P348" s="238"/>
      <c r="Q348" s="238"/>
      <c r="R348" s="238"/>
      <c r="S348" s="238"/>
      <c r="T348" s="23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0" t="s">
        <v>128</v>
      </c>
      <c r="AU348" s="240" t="s">
        <v>84</v>
      </c>
      <c r="AV348" s="14" t="s">
        <v>84</v>
      </c>
      <c r="AW348" s="14" t="s">
        <v>35</v>
      </c>
      <c r="AX348" s="14" t="s">
        <v>74</v>
      </c>
      <c r="AY348" s="240" t="s">
        <v>119</v>
      </c>
    </row>
    <row r="349" s="14" customFormat="1">
      <c r="A349" s="14"/>
      <c r="B349" s="230"/>
      <c r="C349" s="231"/>
      <c r="D349" s="221" t="s">
        <v>128</v>
      </c>
      <c r="E349" s="232" t="s">
        <v>19</v>
      </c>
      <c r="F349" s="233" t="s">
        <v>1407</v>
      </c>
      <c r="G349" s="231"/>
      <c r="H349" s="234">
        <v>2</v>
      </c>
      <c r="I349" s="235"/>
      <c r="J349" s="231"/>
      <c r="K349" s="231"/>
      <c r="L349" s="236"/>
      <c r="M349" s="237"/>
      <c r="N349" s="238"/>
      <c r="O349" s="238"/>
      <c r="P349" s="238"/>
      <c r="Q349" s="238"/>
      <c r="R349" s="238"/>
      <c r="S349" s="238"/>
      <c r="T349" s="23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0" t="s">
        <v>128</v>
      </c>
      <c r="AU349" s="240" t="s">
        <v>84</v>
      </c>
      <c r="AV349" s="14" t="s">
        <v>84</v>
      </c>
      <c r="AW349" s="14" t="s">
        <v>35</v>
      </c>
      <c r="AX349" s="14" t="s">
        <v>74</v>
      </c>
      <c r="AY349" s="240" t="s">
        <v>119</v>
      </c>
    </row>
    <row r="350" s="15" customFormat="1">
      <c r="A350" s="15"/>
      <c r="B350" s="251"/>
      <c r="C350" s="252"/>
      <c r="D350" s="221" t="s">
        <v>128</v>
      </c>
      <c r="E350" s="253" t="s">
        <v>19</v>
      </c>
      <c r="F350" s="254" t="s">
        <v>220</v>
      </c>
      <c r="G350" s="252"/>
      <c r="H350" s="255">
        <v>6</v>
      </c>
      <c r="I350" s="256"/>
      <c r="J350" s="252"/>
      <c r="K350" s="252"/>
      <c r="L350" s="257"/>
      <c r="M350" s="258"/>
      <c r="N350" s="259"/>
      <c r="O350" s="259"/>
      <c r="P350" s="259"/>
      <c r="Q350" s="259"/>
      <c r="R350" s="259"/>
      <c r="S350" s="259"/>
      <c r="T350" s="260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1" t="s">
        <v>128</v>
      </c>
      <c r="AU350" s="261" t="s">
        <v>84</v>
      </c>
      <c r="AV350" s="15" t="s">
        <v>150</v>
      </c>
      <c r="AW350" s="15" t="s">
        <v>35</v>
      </c>
      <c r="AX350" s="15" t="s">
        <v>82</v>
      </c>
      <c r="AY350" s="261" t="s">
        <v>119</v>
      </c>
    </row>
    <row r="351" s="2" customFormat="1" ht="24.15" customHeight="1">
      <c r="A351" s="40"/>
      <c r="B351" s="41"/>
      <c r="C351" s="273" t="s">
        <v>679</v>
      </c>
      <c r="D351" s="273" t="s">
        <v>308</v>
      </c>
      <c r="E351" s="274" t="s">
        <v>1408</v>
      </c>
      <c r="F351" s="275" t="s">
        <v>1409</v>
      </c>
      <c r="G351" s="276" t="s">
        <v>168</v>
      </c>
      <c r="H351" s="277">
        <v>2.3999999999999999</v>
      </c>
      <c r="I351" s="278"/>
      <c r="J351" s="279">
        <f>ROUND(I351*H351,2)</f>
        <v>0</v>
      </c>
      <c r="K351" s="275" t="s">
        <v>209</v>
      </c>
      <c r="L351" s="280"/>
      <c r="M351" s="281" t="s">
        <v>19</v>
      </c>
      <c r="N351" s="282" t="s">
        <v>45</v>
      </c>
      <c r="O351" s="86"/>
      <c r="P351" s="215">
        <f>O351*H351</f>
        <v>0</v>
      </c>
      <c r="Q351" s="215">
        <v>0.00018000000000000001</v>
      </c>
      <c r="R351" s="215">
        <f>Q351*H351</f>
        <v>0.00043200000000000004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372</v>
      </c>
      <c r="AT351" s="217" t="s">
        <v>308</v>
      </c>
      <c r="AU351" s="217" t="s">
        <v>84</v>
      </c>
      <c r="AY351" s="19" t="s">
        <v>119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82</v>
      </c>
      <c r="BK351" s="218">
        <f>ROUND(I351*H351,2)</f>
        <v>0</v>
      </c>
      <c r="BL351" s="19" t="s">
        <v>307</v>
      </c>
      <c r="BM351" s="217" t="s">
        <v>1410</v>
      </c>
    </row>
    <row r="352" s="13" customFormat="1">
      <c r="A352" s="13"/>
      <c r="B352" s="219"/>
      <c r="C352" s="220"/>
      <c r="D352" s="221" t="s">
        <v>128</v>
      </c>
      <c r="E352" s="222" t="s">
        <v>19</v>
      </c>
      <c r="F352" s="223" t="s">
        <v>1269</v>
      </c>
      <c r="G352" s="220"/>
      <c r="H352" s="222" t="s">
        <v>19</v>
      </c>
      <c r="I352" s="224"/>
      <c r="J352" s="220"/>
      <c r="K352" s="220"/>
      <c r="L352" s="225"/>
      <c r="M352" s="226"/>
      <c r="N352" s="227"/>
      <c r="O352" s="227"/>
      <c r="P352" s="227"/>
      <c r="Q352" s="227"/>
      <c r="R352" s="227"/>
      <c r="S352" s="227"/>
      <c r="T352" s="22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29" t="s">
        <v>128</v>
      </c>
      <c r="AU352" s="229" t="s">
        <v>84</v>
      </c>
      <c r="AV352" s="13" t="s">
        <v>82</v>
      </c>
      <c r="AW352" s="13" t="s">
        <v>35</v>
      </c>
      <c r="AX352" s="13" t="s">
        <v>74</v>
      </c>
      <c r="AY352" s="229" t="s">
        <v>119</v>
      </c>
    </row>
    <row r="353" s="14" customFormat="1">
      <c r="A353" s="14"/>
      <c r="B353" s="230"/>
      <c r="C353" s="231"/>
      <c r="D353" s="221" t="s">
        <v>128</v>
      </c>
      <c r="E353" s="232" t="s">
        <v>19</v>
      </c>
      <c r="F353" s="233" t="s">
        <v>1411</v>
      </c>
      <c r="G353" s="231"/>
      <c r="H353" s="234">
        <v>1.6000000000000001</v>
      </c>
      <c r="I353" s="235"/>
      <c r="J353" s="231"/>
      <c r="K353" s="231"/>
      <c r="L353" s="236"/>
      <c r="M353" s="237"/>
      <c r="N353" s="238"/>
      <c r="O353" s="238"/>
      <c r="P353" s="238"/>
      <c r="Q353" s="238"/>
      <c r="R353" s="238"/>
      <c r="S353" s="238"/>
      <c r="T353" s="239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0" t="s">
        <v>128</v>
      </c>
      <c r="AU353" s="240" t="s">
        <v>84</v>
      </c>
      <c r="AV353" s="14" t="s">
        <v>84</v>
      </c>
      <c r="AW353" s="14" t="s">
        <v>35</v>
      </c>
      <c r="AX353" s="14" t="s">
        <v>74</v>
      </c>
      <c r="AY353" s="240" t="s">
        <v>119</v>
      </c>
    </row>
    <row r="354" s="14" customFormat="1">
      <c r="A354" s="14"/>
      <c r="B354" s="230"/>
      <c r="C354" s="231"/>
      <c r="D354" s="221" t="s">
        <v>128</v>
      </c>
      <c r="E354" s="232" t="s">
        <v>19</v>
      </c>
      <c r="F354" s="233" t="s">
        <v>1412</v>
      </c>
      <c r="G354" s="231"/>
      <c r="H354" s="234">
        <v>0.80000000000000004</v>
      </c>
      <c r="I354" s="235"/>
      <c r="J354" s="231"/>
      <c r="K354" s="231"/>
      <c r="L354" s="236"/>
      <c r="M354" s="237"/>
      <c r="N354" s="238"/>
      <c r="O354" s="238"/>
      <c r="P354" s="238"/>
      <c r="Q354" s="238"/>
      <c r="R354" s="238"/>
      <c r="S354" s="238"/>
      <c r="T354" s="239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0" t="s">
        <v>128</v>
      </c>
      <c r="AU354" s="240" t="s">
        <v>84</v>
      </c>
      <c r="AV354" s="14" t="s">
        <v>84</v>
      </c>
      <c r="AW354" s="14" t="s">
        <v>35</v>
      </c>
      <c r="AX354" s="14" t="s">
        <v>74</v>
      </c>
      <c r="AY354" s="240" t="s">
        <v>119</v>
      </c>
    </row>
    <row r="355" s="15" customFormat="1">
      <c r="A355" s="15"/>
      <c r="B355" s="251"/>
      <c r="C355" s="252"/>
      <c r="D355" s="221" t="s">
        <v>128</v>
      </c>
      <c r="E355" s="253" t="s">
        <v>19</v>
      </c>
      <c r="F355" s="254" t="s">
        <v>220</v>
      </c>
      <c r="G355" s="252"/>
      <c r="H355" s="255">
        <v>2.4000000000000004</v>
      </c>
      <c r="I355" s="256"/>
      <c r="J355" s="252"/>
      <c r="K355" s="252"/>
      <c r="L355" s="257"/>
      <c r="M355" s="258"/>
      <c r="N355" s="259"/>
      <c r="O355" s="259"/>
      <c r="P355" s="259"/>
      <c r="Q355" s="259"/>
      <c r="R355" s="259"/>
      <c r="S355" s="259"/>
      <c r="T355" s="260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1" t="s">
        <v>128</v>
      </c>
      <c r="AU355" s="261" t="s">
        <v>84</v>
      </c>
      <c r="AV355" s="15" t="s">
        <v>150</v>
      </c>
      <c r="AW355" s="15" t="s">
        <v>35</v>
      </c>
      <c r="AX355" s="15" t="s">
        <v>82</v>
      </c>
      <c r="AY355" s="261" t="s">
        <v>119</v>
      </c>
    </row>
    <row r="356" s="2" customFormat="1" ht="24.15" customHeight="1">
      <c r="A356" s="40"/>
      <c r="B356" s="41"/>
      <c r="C356" s="273" t="s">
        <v>686</v>
      </c>
      <c r="D356" s="273" t="s">
        <v>308</v>
      </c>
      <c r="E356" s="274" t="s">
        <v>1413</v>
      </c>
      <c r="F356" s="275" t="s">
        <v>1414</v>
      </c>
      <c r="G356" s="276" t="s">
        <v>168</v>
      </c>
      <c r="H356" s="277">
        <v>1.6000000000000001</v>
      </c>
      <c r="I356" s="278"/>
      <c r="J356" s="279">
        <f>ROUND(I356*H356,2)</f>
        <v>0</v>
      </c>
      <c r="K356" s="275" t="s">
        <v>209</v>
      </c>
      <c r="L356" s="280"/>
      <c r="M356" s="281" t="s">
        <v>19</v>
      </c>
      <c r="N356" s="282" t="s">
        <v>45</v>
      </c>
      <c r="O356" s="86"/>
      <c r="P356" s="215">
        <f>O356*H356</f>
        <v>0</v>
      </c>
      <c r="Q356" s="215">
        <v>0.00022000000000000001</v>
      </c>
      <c r="R356" s="215">
        <f>Q356*H356</f>
        <v>0.00035200000000000005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372</v>
      </c>
      <c r="AT356" s="217" t="s">
        <v>308</v>
      </c>
      <c r="AU356" s="217" t="s">
        <v>84</v>
      </c>
      <c r="AY356" s="19" t="s">
        <v>119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82</v>
      </c>
      <c r="BK356" s="218">
        <f>ROUND(I356*H356,2)</f>
        <v>0</v>
      </c>
      <c r="BL356" s="19" t="s">
        <v>307</v>
      </c>
      <c r="BM356" s="217" t="s">
        <v>1415</v>
      </c>
    </row>
    <row r="357" s="13" customFormat="1">
      <c r="A357" s="13"/>
      <c r="B357" s="219"/>
      <c r="C357" s="220"/>
      <c r="D357" s="221" t="s">
        <v>128</v>
      </c>
      <c r="E357" s="222" t="s">
        <v>19</v>
      </c>
      <c r="F357" s="223" t="s">
        <v>1269</v>
      </c>
      <c r="G357" s="220"/>
      <c r="H357" s="222" t="s">
        <v>19</v>
      </c>
      <c r="I357" s="224"/>
      <c r="J357" s="220"/>
      <c r="K357" s="220"/>
      <c r="L357" s="225"/>
      <c r="M357" s="226"/>
      <c r="N357" s="227"/>
      <c r="O357" s="227"/>
      <c r="P357" s="227"/>
      <c r="Q357" s="227"/>
      <c r="R357" s="227"/>
      <c r="S357" s="227"/>
      <c r="T357" s="22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29" t="s">
        <v>128</v>
      </c>
      <c r="AU357" s="229" t="s">
        <v>84</v>
      </c>
      <c r="AV357" s="13" t="s">
        <v>82</v>
      </c>
      <c r="AW357" s="13" t="s">
        <v>35</v>
      </c>
      <c r="AX357" s="13" t="s">
        <v>74</v>
      </c>
      <c r="AY357" s="229" t="s">
        <v>119</v>
      </c>
    </row>
    <row r="358" s="14" customFormat="1">
      <c r="A358" s="14"/>
      <c r="B358" s="230"/>
      <c r="C358" s="231"/>
      <c r="D358" s="221" t="s">
        <v>128</v>
      </c>
      <c r="E358" s="232" t="s">
        <v>19</v>
      </c>
      <c r="F358" s="233" t="s">
        <v>1416</v>
      </c>
      <c r="G358" s="231"/>
      <c r="H358" s="234">
        <v>1.2</v>
      </c>
      <c r="I358" s="235"/>
      <c r="J358" s="231"/>
      <c r="K358" s="231"/>
      <c r="L358" s="236"/>
      <c r="M358" s="237"/>
      <c r="N358" s="238"/>
      <c r="O358" s="238"/>
      <c r="P358" s="238"/>
      <c r="Q358" s="238"/>
      <c r="R358" s="238"/>
      <c r="S358" s="238"/>
      <c r="T358" s="239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0" t="s">
        <v>128</v>
      </c>
      <c r="AU358" s="240" t="s">
        <v>84</v>
      </c>
      <c r="AV358" s="14" t="s">
        <v>84</v>
      </c>
      <c r="AW358" s="14" t="s">
        <v>35</v>
      </c>
      <c r="AX358" s="14" t="s">
        <v>74</v>
      </c>
      <c r="AY358" s="240" t="s">
        <v>119</v>
      </c>
    </row>
    <row r="359" s="14" customFormat="1">
      <c r="A359" s="14"/>
      <c r="B359" s="230"/>
      <c r="C359" s="231"/>
      <c r="D359" s="221" t="s">
        <v>128</v>
      </c>
      <c r="E359" s="232" t="s">
        <v>19</v>
      </c>
      <c r="F359" s="233" t="s">
        <v>1417</v>
      </c>
      <c r="G359" s="231"/>
      <c r="H359" s="234">
        <v>0.40000000000000002</v>
      </c>
      <c r="I359" s="235"/>
      <c r="J359" s="231"/>
      <c r="K359" s="231"/>
      <c r="L359" s="236"/>
      <c r="M359" s="237"/>
      <c r="N359" s="238"/>
      <c r="O359" s="238"/>
      <c r="P359" s="238"/>
      <c r="Q359" s="238"/>
      <c r="R359" s="238"/>
      <c r="S359" s="238"/>
      <c r="T359" s="23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0" t="s">
        <v>128</v>
      </c>
      <c r="AU359" s="240" t="s">
        <v>84</v>
      </c>
      <c r="AV359" s="14" t="s">
        <v>84</v>
      </c>
      <c r="AW359" s="14" t="s">
        <v>35</v>
      </c>
      <c r="AX359" s="14" t="s">
        <v>74</v>
      </c>
      <c r="AY359" s="240" t="s">
        <v>119</v>
      </c>
    </row>
    <row r="360" s="15" customFormat="1">
      <c r="A360" s="15"/>
      <c r="B360" s="251"/>
      <c r="C360" s="252"/>
      <c r="D360" s="221" t="s">
        <v>128</v>
      </c>
      <c r="E360" s="253" t="s">
        <v>19</v>
      </c>
      <c r="F360" s="254" t="s">
        <v>220</v>
      </c>
      <c r="G360" s="252"/>
      <c r="H360" s="255">
        <v>1.6000000000000001</v>
      </c>
      <c r="I360" s="256"/>
      <c r="J360" s="252"/>
      <c r="K360" s="252"/>
      <c r="L360" s="257"/>
      <c r="M360" s="258"/>
      <c r="N360" s="259"/>
      <c r="O360" s="259"/>
      <c r="P360" s="259"/>
      <c r="Q360" s="259"/>
      <c r="R360" s="259"/>
      <c r="S360" s="259"/>
      <c r="T360" s="260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1" t="s">
        <v>128</v>
      </c>
      <c r="AU360" s="261" t="s">
        <v>84</v>
      </c>
      <c r="AV360" s="15" t="s">
        <v>150</v>
      </c>
      <c r="AW360" s="15" t="s">
        <v>35</v>
      </c>
      <c r="AX360" s="15" t="s">
        <v>82</v>
      </c>
      <c r="AY360" s="261" t="s">
        <v>119</v>
      </c>
    </row>
    <row r="361" s="2" customFormat="1" ht="16.5" customHeight="1">
      <c r="A361" s="40"/>
      <c r="B361" s="41"/>
      <c r="C361" s="206" t="s">
        <v>692</v>
      </c>
      <c r="D361" s="206" t="s">
        <v>122</v>
      </c>
      <c r="E361" s="207" t="s">
        <v>1418</v>
      </c>
      <c r="F361" s="208" t="s">
        <v>1419</v>
      </c>
      <c r="G361" s="209" t="s">
        <v>1283</v>
      </c>
      <c r="H361" s="210">
        <v>3</v>
      </c>
      <c r="I361" s="211"/>
      <c r="J361" s="212">
        <f>ROUND(I361*H361,2)</f>
        <v>0</v>
      </c>
      <c r="K361" s="208" t="s">
        <v>209</v>
      </c>
      <c r="L361" s="46"/>
      <c r="M361" s="213" t="s">
        <v>19</v>
      </c>
      <c r="N361" s="214" t="s">
        <v>45</v>
      </c>
      <c r="O361" s="86"/>
      <c r="P361" s="215">
        <f>O361*H361</f>
        <v>0</v>
      </c>
      <c r="Q361" s="215">
        <v>0</v>
      </c>
      <c r="R361" s="215">
        <f>Q361*H361</f>
        <v>0</v>
      </c>
      <c r="S361" s="215">
        <v>0.00156</v>
      </c>
      <c r="T361" s="216">
        <f>S361*H361</f>
        <v>0.0046800000000000001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307</v>
      </c>
      <c r="AT361" s="217" t="s">
        <v>122</v>
      </c>
      <c r="AU361" s="217" t="s">
        <v>84</v>
      </c>
      <c r="AY361" s="19" t="s">
        <v>119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9" t="s">
        <v>82</v>
      </c>
      <c r="BK361" s="218">
        <f>ROUND(I361*H361,2)</f>
        <v>0</v>
      </c>
      <c r="BL361" s="19" t="s">
        <v>307</v>
      </c>
      <c r="BM361" s="217" t="s">
        <v>1420</v>
      </c>
    </row>
    <row r="362" s="2" customFormat="1">
      <c r="A362" s="40"/>
      <c r="B362" s="41"/>
      <c r="C362" s="42"/>
      <c r="D362" s="249" t="s">
        <v>211</v>
      </c>
      <c r="E362" s="42"/>
      <c r="F362" s="250" t="s">
        <v>1421</v>
      </c>
      <c r="G362" s="42"/>
      <c r="H362" s="42"/>
      <c r="I362" s="242"/>
      <c r="J362" s="42"/>
      <c r="K362" s="42"/>
      <c r="L362" s="46"/>
      <c r="M362" s="243"/>
      <c r="N362" s="244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211</v>
      </c>
      <c r="AU362" s="19" t="s">
        <v>84</v>
      </c>
    </row>
    <row r="363" s="13" customFormat="1">
      <c r="A363" s="13"/>
      <c r="B363" s="219"/>
      <c r="C363" s="220"/>
      <c r="D363" s="221" t="s">
        <v>128</v>
      </c>
      <c r="E363" s="222" t="s">
        <v>19</v>
      </c>
      <c r="F363" s="223" t="s">
        <v>1323</v>
      </c>
      <c r="G363" s="220"/>
      <c r="H363" s="222" t="s">
        <v>19</v>
      </c>
      <c r="I363" s="224"/>
      <c r="J363" s="220"/>
      <c r="K363" s="220"/>
      <c r="L363" s="225"/>
      <c r="M363" s="226"/>
      <c r="N363" s="227"/>
      <c r="O363" s="227"/>
      <c r="P363" s="227"/>
      <c r="Q363" s="227"/>
      <c r="R363" s="227"/>
      <c r="S363" s="227"/>
      <c r="T363" s="22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29" t="s">
        <v>128</v>
      </c>
      <c r="AU363" s="229" t="s">
        <v>84</v>
      </c>
      <c r="AV363" s="13" t="s">
        <v>82</v>
      </c>
      <c r="AW363" s="13" t="s">
        <v>35</v>
      </c>
      <c r="AX363" s="13" t="s">
        <v>74</v>
      </c>
      <c r="AY363" s="229" t="s">
        <v>119</v>
      </c>
    </row>
    <row r="364" s="14" customFormat="1">
      <c r="A364" s="14"/>
      <c r="B364" s="230"/>
      <c r="C364" s="231"/>
      <c r="D364" s="221" t="s">
        <v>128</v>
      </c>
      <c r="E364" s="232" t="s">
        <v>19</v>
      </c>
      <c r="F364" s="233" t="s">
        <v>141</v>
      </c>
      <c r="G364" s="231"/>
      <c r="H364" s="234">
        <v>3</v>
      </c>
      <c r="I364" s="235"/>
      <c r="J364" s="231"/>
      <c r="K364" s="231"/>
      <c r="L364" s="236"/>
      <c r="M364" s="237"/>
      <c r="N364" s="238"/>
      <c r="O364" s="238"/>
      <c r="P364" s="238"/>
      <c r="Q364" s="238"/>
      <c r="R364" s="238"/>
      <c r="S364" s="238"/>
      <c r="T364" s="23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0" t="s">
        <v>128</v>
      </c>
      <c r="AU364" s="240" t="s">
        <v>84</v>
      </c>
      <c r="AV364" s="14" t="s">
        <v>84</v>
      </c>
      <c r="AW364" s="14" t="s">
        <v>35</v>
      </c>
      <c r="AX364" s="14" t="s">
        <v>82</v>
      </c>
      <c r="AY364" s="240" t="s">
        <v>119</v>
      </c>
    </row>
    <row r="365" s="2" customFormat="1" ht="24.15" customHeight="1">
      <c r="A365" s="40"/>
      <c r="B365" s="41"/>
      <c r="C365" s="206" t="s">
        <v>697</v>
      </c>
      <c r="D365" s="206" t="s">
        <v>122</v>
      </c>
      <c r="E365" s="207" t="s">
        <v>1422</v>
      </c>
      <c r="F365" s="208" t="s">
        <v>1423</v>
      </c>
      <c r="G365" s="209" t="s">
        <v>363</v>
      </c>
      <c r="H365" s="210">
        <v>1</v>
      </c>
      <c r="I365" s="211"/>
      <c r="J365" s="212">
        <f>ROUND(I365*H365,2)</f>
        <v>0</v>
      </c>
      <c r="K365" s="208" t="s">
        <v>209</v>
      </c>
      <c r="L365" s="46"/>
      <c r="M365" s="213" t="s">
        <v>19</v>
      </c>
      <c r="N365" s="214" t="s">
        <v>45</v>
      </c>
      <c r="O365" s="86"/>
      <c r="P365" s="215">
        <f>O365*H365</f>
        <v>0</v>
      </c>
      <c r="Q365" s="215">
        <v>4.0000000000000003E-05</v>
      </c>
      <c r="R365" s="215">
        <f>Q365*H365</f>
        <v>4.0000000000000003E-05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307</v>
      </c>
      <c r="AT365" s="217" t="s">
        <v>122</v>
      </c>
      <c r="AU365" s="217" t="s">
        <v>84</v>
      </c>
      <c r="AY365" s="19" t="s">
        <v>119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82</v>
      </c>
      <c r="BK365" s="218">
        <f>ROUND(I365*H365,2)</f>
        <v>0</v>
      </c>
      <c r="BL365" s="19" t="s">
        <v>307</v>
      </c>
      <c r="BM365" s="217" t="s">
        <v>1424</v>
      </c>
    </row>
    <row r="366" s="2" customFormat="1">
      <c r="A366" s="40"/>
      <c r="B366" s="41"/>
      <c r="C366" s="42"/>
      <c r="D366" s="249" t="s">
        <v>211</v>
      </c>
      <c r="E366" s="42"/>
      <c r="F366" s="250" t="s">
        <v>1425</v>
      </c>
      <c r="G366" s="42"/>
      <c r="H366" s="42"/>
      <c r="I366" s="242"/>
      <c r="J366" s="42"/>
      <c r="K366" s="42"/>
      <c r="L366" s="46"/>
      <c r="M366" s="243"/>
      <c r="N366" s="244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211</v>
      </c>
      <c r="AU366" s="19" t="s">
        <v>84</v>
      </c>
    </row>
    <row r="367" s="13" customFormat="1">
      <c r="A367" s="13"/>
      <c r="B367" s="219"/>
      <c r="C367" s="220"/>
      <c r="D367" s="221" t="s">
        <v>128</v>
      </c>
      <c r="E367" s="222" t="s">
        <v>19</v>
      </c>
      <c r="F367" s="223" t="s">
        <v>1269</v>
      </c>
      <c r="G367" s="220"/>
      <c r="H367" s="222" t="s">
        <v>19</v>
      </c>
      <c r="I367" s="224"/>
      <c r="J367" s="220"/>
      <c r="K367" s="220"/>
      <c r="L367" s="225"/>
      <c r="M367" s="226"/>
      <c r="N367" s="227"/>
      <c r="O367" s="227"/>
      <c r="P367" s="227"/>
      <c r="Q367" s="227"/>
      <c r="R367" s="227"/>
      <c r="S367" s="227"/>
      <c r="T367" s="22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29" t="s">
        <v>128</v>
      </c>
      <c r="AU367" s="229" t="s">
        <v>84</v>
      </c>
      <c r="AV367" s="13" t="s">
        <v>82</v>
      </c>
      <c r="AW367" s="13" t="s">
        <v>35</v>
      </c>
      <c r="AX367" s="13" t="s">
        <v>74</v>
      </c>
      <c r="AY367" s="229" t="s">
        <v>119</v>
      </c>
    </row>
    <row r="368" s="14" customFormat="1">
      <c r="A368" s="14"/>
      <c r="B368" s="230"/>
      <c r="C368" s="231"/>
      <c r="D368" s="221" t="s">
        <v>128</v>
      </c>
      <c r="E368" s="232" t="s">
        <v>19</v>
      </c>
      <c r="F368" s="233" t="s">
        <v>1360</v>
      </c>
      <c r="G368" s="231"/>
      <c r="H368" s="234">
        <v>1</v>
      </c>
      <c r="I368" s="235"/>
      <c r="J368" s="231"/>
      <c r="K368" s="231"/>
      <c r="L368" s="236"/>
      <c r="M368" s="237"/>
      <c r="N368" s="238"/>
      <c r="O368" s="238"/>
      <c r="P368" s="238"/>
      <c r="Q368" s="238"/>
      <c r="R368" s="238"/>
      <c r="S368" s="238"/>
      <c r="T368" s="23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0" t="s">
        <v>128</v>
      </c>
      <c r="AU368" s="240" t="s">
        <v>84</v>
      </c>
      <c r="AV368" s="14" t="s">
        <v>84</v>
      </c>
      <c r="AW368" s="14" t="s">
        <v>35</v>
      </c>
      <c r="AX368" s="14" t="s">
        <v>82</v>
      </c>
      <c r="AY368" s="240" t="s">
        <v>119</v>
      </c>
    </row>
    <row r="369" s="2" customFormat="1" ht="24.15" customHeight="1">
      <c r="A369" s="40"/>
      <c r="B369" s="41"/>
      <c r="C369" s="273" t="s">
        <v>704</v>
      </c>
      <c r="D369" s="273" t="s">
        <v>308</v>
      </c>
      <c r="E369" s="274" t="s">
        <v>1426</v>
      </c>
      <c r="F369" s="275" t="s">
        <v>1427</v>
      </c>
      <c r="G369" s="276" t="s">
        <v>363</v>
      </c>
      <c r="H369" s="277">
        <v>1</v>
      </c>
      <c r="I369" s="278"/>
      <c r="J369" s="279">
        <f>ROUND(I369*H369,2)</f>
        <v>0</v>
      </c>
      <c r="K369" s="275" t="s">
        <v>209</v>
      </c>
      <c r="L369" s="280"/>
      <c r="M369" s="281" t="s">
        <v>19</v>
      </c>
      <c r="N369" s="282" t="s">
        <v>45</v>
      </c>
      <c r="O369" s="86"/>
      <c r="P369" s="215">
        <f>O369*H369</f>
        <v>0</v>
      </c>
      <c r="Q369" s="215">
        <v>0.0015200000000000001</v>
      </c>
      <c r="R369" s="215">
        <f>Q369*H369</f>
        <v>0.0015200000000000001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372</v>
      </c>
      <c r="AT369" s="217" t="s">
        <v>308</v>
      </c>
      <c r="AU369" s="217" t="s">
        <v>84</v>
      </c>
      <c r="AY369" s="19" t="s">
        <v>119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82</v>
      </c>
      <c r="BK369" s="218">
        <f>ROUND(I369*H369,2)</f>
        <v>0</v>
      </c>
      <c r="BL369" s="19" t="s">
        <v>307</v>
      </c>
      <c r="BM369" s="217" t="s">
        <v>1428</v>
      </c>
    </row>
    <row r="370" s="13" customFormat="1">
      <c r="A370" s="13"/>
      <c r="B370" s="219"/>
      <c r="C370" s="220"/>
      <c r="D370" s="221" t="s">
        <v>128</v>
      </c>
      <c r="E370" s="222" t="s">
        <v>19</v>
      </c>
      <c r="F370" s="223" t="s">
        <v>1269</v>
      </c>
      <c r="G370" s="220"/>
      <c r="H370" s="222" t="s">
        <v>19</v>
      </c>
      <c r="I370" s="224"/>
      <c r="J370" s="220"/>
      <c r="K370" s="220"/>
      <c r="L370" s="225"/>
      <c r="M370" s="226"/>
      <c r="N370" s="227"/>
      <c r="O370" s="227"/>
      <c r="P370" s="227"/>
      <c r="Q370" s="227"/>
      <c r="R370" s="227"/>
      <c r="S370" s="227"/>
      <c r="T370" s="22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29" t="s">
        <v>128</v>
      </c>
      <c r="AU370" s="229" t="s">
        <v>84</v>
      </c>
      <c r="AV370" s="13" t="s">
        <v>82</v>
      </c>
      <c r="AW370" s="13" t="s">
        <v>35</v>
      </c>
      <c r="AX370" s="13" t="s">
        <v>74</v>
      </c>
      <c r="AY370" s="229" t="s">
        <v>119</v>
      </c>
    </row>
    <row r="371" s="14" customFormat="1">
      <c r="A371" s="14"/>
      <c r="B371" s="230"/>
      <c r="C371" s="231"/>
      <c r="D371" s="221" t="s">
        <v>128</v>
      </c>
      <c r="E371" s="232" t="s">
        <v>19</v>
      </c>
      <c r="F371" s="233" t="s">
        <v>1360</v>
      </c>
      <c r="G371" s="231"/>
      <c r="H371" s="234">
        <v>1</v>
      </c>
      <c r="I371" s="235"/>
      <c r="J371" s="231"/>
      <c r="K371" s="231"/>
      <c r="L371" s="236"/>
      <c r="M371" s="237"/>
      <c r="N371" s="238"/>
      <c r="O371" s="238"/>
      <c r="P371" s="238"/>
      <c r="Q371" s="238"/>
      <c r="R371" s="238"/>
      <c r="S371" s="238"/>
      <c r="T371" s="23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0" t="s">
        <v>128</v>
      </c>
      <c r="AU371" s="240" t="s">
        <v>84</v>
      </c>
      <c r="AV371" s="14" t="s">
        <v>84</v>
      </c>
      <c r="AW371" s="14" t="s">
        <v>35</v>
      </c>
      <c r="AX371" s="14" t="s">
        <v>82</v>
      </c>
      <c r="AY371" s="240" t="s">
        <v>119</v>
      </c>
    </row>
    <row r="372" s="2" customFormat="1" ht="24.15" customHeight="1">
      <c r="A372" s="40"/>
      <c r="B372" s="41"/>
      <c r="C372" s="206" t="s">
        <v>711</v>
      </c>
      <c r="D372" s="206" t="s">
        <v>122</v>
      </c>
      <c r="E372" s="207" t="s">
        <v>1429</v>
      </c>
      <c r="F372" s="208" t="s">
        <v>1430</v>
      </c>
      <c r="G372" s="209" t="s">
        <v>1283</v>
      </c>
      <c r="H372" s="210">
        <v>1</v>
      </c>
      <c r="I372" s="211"/>
      <c r="J372" s="212">
        <f>ROUND(I372*H372,2)</f>
        <v>0</v>
      </c>
      <c r="K372" s="208" t="s">
        <v>209</v>
      </c>
      <c r="L372" s="46"/>
      <c r="M372" s="213" t="s">
        <v>19</v>
      </c>
      <c r="N372" s="214" t="s">
        <v>45</v>
      </c>
      <c r="O372" s="86"/>
      <c r="P372" s="215">
        <f>O372*H372</f>
        <v>0</v>
      </c>
      <c r="Q372" s="215">
        <v>0.00012</v>
      </c>
      <c r="R372" s="215">
        <f>Q372*H372</f>
        <v>0.00012</v>
      </c>
      <c r="S372" s="215">
        <v>0</v>
      </c>
      <c r="T372" s="216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307</v>
      </c>
      <c r="AT372" s="217" t="s">
        <v>122</v>
      </c>
      <c r="AU372" s="217" t="s">
        <v>84</v>
      </c>
      <c r="AY372" s="19" t="s">
        <v>119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82</v>
      </c>
      <c r="BK372" s="218">
        <f>ROUND(I372*H372,2)</f>
        <v>0</v>
      </c>
      <c r="BL372" s="19" t="s">
        <v>307</v>
      </c>
      <c r="BM372" s="217" t="s">
        <v>1431</v>
      </c>
    </row>
    <row r="373" s="2" customFormat="1">
      <c r="A373" s="40"/>
      <c r="B373" s="41"/>
      <c r="C373" s="42"/>
      <c r="D373" s="249" t="s">
        <v>211</v>
      </c>
      <c r="E373" s="42"/>
      <c r="F373" s="250" t="s">
        <v>1432</v>
      </c>
      <c r="G373" s="42"/>
      <c r="H373" s="42"/>
      <c r="I373" s="242"/>
      <c r="J373" s="42"/>
      <c r="K373" s="42"/>
      <c r="L373" s="46"/>
      <c r="M373" s="243"/>
      <c r="N373" s="244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211</v>
      </c>
      <c r="AU373" s="19" t="s">
        <v>84</v>
      </c>
    </row>
    <row r="374" s="13" customFormat="1">
      <c r="A374" s="13"/>
      <c r="B374" s="219"/>
      <c r="C374" s="220"/>
      <c r="D374" s="221" t="s">
        <v>128</v>
      </c>
      <c r="E374" s="222" t="s">
        <v>19</v>
      </c>
      <c r="F374" s="223" t="s">
        <v>1269</v>
      </c>
      <c r="G374" s="220"/>
      <c r="H374" s="222" t="s">
        <v>19</v>
      </c>
      <c r="I374" s="224"/>
      <c r="J374" s="220"/>
      <c r="K374" s="220"/>
      <c r="L374" s="225"/>
      <c r="M374" s="226"/>
      <c r="N374" s="227"/>
      <c r="O374" s="227"/>
      <c r="P374" s="227"/>
      <c r="Q374" s="227"/>
      <c r="R374" s="227"/>
      <c r="S374" s="227"/>
      <c r="T374" s="22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29" t="s">
        <v>128</v>
      </c>
      <c r="AU374" s="229" t="s">
        <v>84</v>
      </c>
      <c r="AV374" s="13" t="s">
        <v>82</v>
      </c>
      <c r="AW374" s="13" t="s">
        <v>35</v>
      </c>
      <c r="AX374" s="13" t="s">
        <v>74</v>
      </c>
      <c r="AY374" s="229" t="s">
        <v>119</v>
      </c>
    </row>
    <row r="375" s="14" customFormat="1">
      <c r="A375" s="14"/>
      <c r="B375" s="230"/>
      <c r="C375" s="231"/>
      <c r="D375" s="221" t="s">
        <v>128</v>
      </c>
      <c r="E375" s="232" t="s">
        <v>19</v>
      </c>
      <c r="F375" s="233" t="s">
        <v>1398</v>
      </c>
      <c r="G375" s="231"/>
      <c r="H375" s="234">
        <v>1</v>
      </c>
      <c r="I375" s="235"/>
      <c r="J375" s="231"/>
      <c r="K375" s="231"/>
      <c r="L375" s="236"/>
      <c r="M375" s="237"/>
      <c r="N375" s="238"/>
      <c r="O375" s="238"/>
      <c r="P375" s="238"/>
      <c r="Q375" s="238"/>
      <c r="R375" s="238"/>
      <c r="S375" s="238"/>
      <c r="T375" s="239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0" t="s">
        <v>128</v>
      </c>
      <c r="AU375" s="240" t="s">
        <v>84</v>
      </c>
      <c r="AV375" s="14" t="s">
        <v>84</v>
      </c>
      <c r="AW375" s="14" t="s">
        <v>35</v>
      </c>
      <c r="AX375" s="14" t="s">
        <v>82</v>
      </c>
      <c r="AY375" s="240" t="s">
        <v>119</v>
      </c>
    </row>
    <row r="376" s="2" customFormat="1" ht="33" customHeight="1">
      <c r="A376" s="40"/>
      <c r="B376" s="41"/>
      <c r="C376" s="273" t="s">
        <v>717</v>
      </c>
      <c r="D376" s="273" t="s">
        <v>308</v>
      </c>
      <c r="E376" s="274" t="s">
        <v>1433</v>
      </c>
      <c r="F376" s="275" t="s">
        <v>1434</v>
      </c>
      <c r="G376" s="276" t="s">
        <v>363</v>
      </c>
      <c r="H376" s="277">
        <v>1</v>
      </c>
      <c r="I376" s="278"/>
      <c r="J376" s="279">
        <f>ROUND(I376*H376,2)</f>
        <v>0</v>
      </c>
      <c r="K376" s="275" t="s">
        <v>209</v>
      </c>
      <c r="L376" s="280"/>
      <c r="M376" s="281" t="s">
        <v>19</v>
      </c>
      <c r="N376" s="282" t="s">
        <v>45</v>
      </c>
      <c r="O376" s="86"/>
      <c r="P376" s="215">
        <f>O376*H376</f>
        <v>0</v>
      </c>
      <c r="Q376" s="215">
        <v>0.0018</v>
      </c>
      <c r="R376" s="215">
        <f>Q376*H376</f>
        <v>0.0018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372</v>
      </c>
      <c r="AT376" s="217" t="s">
        <v>308</v>
      </c>
      <c r="AU376" s="217" t="s">
        <v>84</v>
      </c>
      <c r="AY376" s="19" t="s">
        <v>119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82</v>
      </c>
      <c r="BK376" s="218">
        <f>ROUND(I376*H376,2)</f>
        <v>0</v>
      </c>
      <c r="BL376" s="19" t="s">
        <v>307</v>
      </c>
      <c r="BM376" s="217" t="s">
        <v>1435</v>
      </c>
    </row>
    <row r="377" s="13" customFormat="1">
      <c r="A377" s="13"/>
      <c r="B377" s="219"/>
      <c r="C377" s="220"/>
      <c r="D377" s="221" t="s">
        <v>128</v>
      </c>
      <c r="E377" s="222" t="s">
        <v>19</v>
      </c>
      <c r="F377" s="223" t="s">
        <v>1269</v>
      </c>
      <c r="G377" s="220"/>
      <c r="H377" s="222" t="s">
        <v>19</v>
      </c>
      <c r="I377" s="224"/>
      <c r="J377" s="220"/>
      <c r="K377" s="220"/>
      <c r="L377" s="225"/>
      <c r="M377" s="226"/>
      <c r="N377" s="227"/>
      <c r="O377" s="227"/>
      <c r="P377" s="227"/>
      <c r="Q377" s="227"/>
      <c r="R377" s="227"/>
      <c r="S377" s="227"/>
      <c r="T377" s="228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29" t="s">
        <v>128</v>
      </c>
      <c r="AU377" s="229" t="s">
        <v>84</v>
      </c>
      <c r="AV377" s="13" t="s">
        <v>82</v>
      </c>
      <c r="AW377" s="13" t="s">
        <v>35</v>
      </c>
      <c r="AX377" s="13" t="s">
        <v>74</v>
      </c>
      <c r="AY377" s="229" t="s">
        <v>119</v>
      </c>
    </row>
    <row r="378" s="14" customFormat="1">
      <c r="A378" s="14"/>
      <c r="B378" s="230"/>
      <c r="C378" s="231"/>
      <c r="D378" s="221" t="s">
        <v>128</v>
      </c>
      <c r="E378" s="232" t="s">
        <v>19</v>
      </c>
      <c r="F378" s="233" t="s">
        <v>1398</v>
      </c>
      <c r="G378" s="231"/>
      <c r="H378" s="234">
        <v>1</v>
      </c>
      <c r="I378" s="235"/>
      <c r="J378" s="231"/>
      <c r="K378" s="231"/>
      <c r="L378" s="236"/>
      <c r="M378" s="237"/>
      <c r="N378" s="238"/>
      <c r="O378" s="238"/>
      <c r="P378" s="238"/>
      <c r="Q378" s="238"/>
      <c r="R378" s="238"/>
      <c r="S378" s="238"/>
      <c r="T378" s="23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0" t="s">
        <v>128</v>
      </c>
      <c r="AU378" s="240" t="s">
        <v>84</v>
      </c>
      <c r="AV378" s="14" t="s">
        <v>84</v>
      </c>
      <c r="AW378" s="14" t="s">
        <v>35</v>
      </c>
      <c r="AX378" s="14" t="s">
        <v>82</v>
      </c>
      <c r="AY378" s="240" t="s">
        <v>119</v>
      </c>
    </row>
    <row r="379" s="2" customFormat="1" ht="24.15" customHeight="1">
      <c r="A379" s="40"/>
      <c r="B379" s="41"/>
      <c r="C379" s="206" t="s">
        <v>722</v>
      </c>
      <c r="D379" s="206" t="s">
        <v>122</v>
      </c>
      <c r="E379" s="207" t="s">
        <v>1436</v>
      </c>
      <c r="F379" s="208" t="s">
        <v>1437</v>
      </c>
      <c r="G379" s="209" t="s">
        <v>363</v>
      </c>
      <c r="H379" s="210">
        <v>3</v>
      </c>
      <c r="I379" s="211"/>
      <c r="J379" s="212">
        <f>ROUND(I379*H379,2)</f>
        <v>0</v>
      </c>
      <c r="K379" s="208" t="s">
        <v>209</v>
      </c>
      <c r="L379" s="46"/>
      <c r="M379" s="213" t="s">
        <v>19</v>
      </c>
      <c r="N379" s="214" t="s">
        <v>45</v>
      </c>
      <c r="O379" s="86"/>
      <c r="P379" s="215">
        <f>O379*H379</f>
        <v>0</v>
      </c>
      <c r="Q379" s="215">
        <v>0</v>
      </c>
      <c r="R379" s="215">
        <f>Q379*H379</f>
        <v>0</v>
      </c>
      <c r="S379" s="215">
        <v>0.00084999999999999995</v>
      </c>
      <c r="T379" s="216">
        <f>S379*H379</f>
        <v>0.0025499999999999997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7" t="s">
        <v>307</v>
      </c>
      <c r="AT379" s="217" t="s">
        <v>122</v>
      </c>
      <c r="AU379" s="217" t="s">
        <v>84</v>
      </c>
      <c r="AY379" s="19" t="s">
        <v>119</v>
      </c>
      <c r="BE379" s="218">
        <f>IF(N379="základní",J379,0)</f>
        <v>0</v>
      </c>
      <c r="BF379" s="218">
        <f>IF(N379="snížená",J379,0)</f>
        <v>0</v>
      </c>
      <c r="BG379" s="218">
        <f>IF(N379="zákl. přenesená",J379,0)</f>
        <v>0</v>
      </c>
      <c r="BH379" s="218">
        <f>IF(N379="sníž. přenesená",J379,0)</f>
        <v>0</v>
      </c>
      <c r="BI379" s="218">
        <f>IF(N379="nulová",J379,0)</f>
        <v>0</v>
      </c>
      <c r="BJ379" s="19" t="s">
        <v>82</v>
      </c>
      <c r="BK379" s="218">
        <f>ROUND(I379*H379,2)</f>
        <v>0</v>
      </c>
      <c r="BL379" s="19" t="s">
        <v>307</v>
      </c>
      <c r="BM379" s="217" t="s">
        <v>1438</v>
      </c>
    </row>
    <row r="380" s="2" customFormat="1">
      <c r="A380" s="40"/>
      <c r="B380" s="41"/>
      <c r="C380" s="42"/>
      <c r="D380" s="249" t="s">
        <v>211</v>
      </c>
      <c r="E380" s="42"/>
      <c r="F380" s="250" t="s">
        <v>1439</v>
      </c>
      <c r="G380" s="42"/>
      <c r="H380" s="42"/>
      <c r="I380" s="242"/>
      <c r="J380" s="42"/>
      <c r="K380" s="42"/>
      <c r="L380" s="46"/>
      <c r="M380" s="243"/>
      <c r="N380" s="244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211</v>
      </c>
      <c r="AU380" s="19" t="s">
        <v>84</v>
      </c>
    </row>
    <row r="381" s="2" customFormat="1" ht="49.05" customHeight="1">
      <c r="A381" s="40"/>
      <c r="B381" s="41"/>
      <c r="C381" s="206" t="s">
        <v>728</v>
      </c>
      <c r="D381" s="206" t="s">
        <v>122</v>
      </c>
      <c r="E381" s="207" t="s">
        <v>1440</v>
      </c>
      <c r="F381" s="208" t="s">
        <v>1441</v>
      </c>
      <c r="G381" s="209" t="s">
        <v>355</v>
      </c>
      <c r="H381" s="210">
        <v>0.19900000000000001</v>
      </c>
      <c r="I381" s="211"/>
      <c r="J381" s="212">
        <f>ROUND(I381*H381,2)</f>
        <v>0</v>
      </c>
      <c r="K381" s="208" t="s">
        <v>209</v>
      </c>
      <c r="L381" s="46"/>
      <c r="M381" s="213" t="s">
        <v>19</v>
      </c>
      <c r="N381" s="214" t="s">
        <v>45</v>
      </c>
      <c r="O381" s="86"/>
      <c r="P381" s="215">
        <f>O381*H381</f>
        <v>0</v>
      </c>
      <c r="Q381" s="215">
        <v>0</v>
      </c>
      <c r="R381" s="215">
        <f>Q381*H381</f>
        <v>0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307</v>
      </c>
      <c r="AT381" s="217" t="s">
        <v>122</v>
      </c>
      <c r="AU381" s="217" t="s">
        <v>84</v>
      </c>
      <c r="AY381" s="19" t="s">
        <v>119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82</v>
      </c>
      <c r="BK381" s="218">
        <f>ROUND(I381*H381,2)</f>
        <v>0</v>
      </c>
      <c r="BL381" s="19" t="s">
        <v>307</v>
      </c>
      <c r="BM381" s="217" t="s">
        <v>1442</v>
      </c>
    </row>
    <row r="382" s="2" customFormat="1">
      <c r="A382" s="40"/>
      <c r="B382" s="41"/>
      <c r="C382" s="42"/>
      <c r="D382" s="249" t="s">
        <v>211</v>
      </c>
      <c r="E382" s="42"/>
      <c r="F382" s="250" t="s">
        <v>1443</v>
      </c>
      <c r="G382" s="42"/>
      <c r="H382" s="42"/>
      <c r="I382" s="242"/>
      <c r="J382" s="42"/>
      <c r="K382" s="42"/>
      <c r="L382" s="46"/>
      <c r="M382" s="243"/>
      <c r="N382" s="244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211</v>
      </c>
      <c r="AU382" s="19" t="s">
        <v>84</v>
      </c>
    </row>
    <row r="383" s="12" customFormat="1" ht="22.8" customHeight="1">
      <c r="A383" s="12"/>
      <c r="B383" s="190"/>
      <c r="C383" s="191"/>
      <c r="D383" s="192" t="s">
        <v>73</v>
      </c>
      <c r="E383" s="204" t="s">
        <v>1444</v>
      </c>
      <c r="F383" s="204" t="s">
        <v>1445</v>
      </c>
      <c r="G383" s="191"/>
      <c r="H383" s="191"/>
      <c r="I383" s="194"/>
      <c r="J383" s="205">
        <f>BK383</f>
        <v>0</v>
      </c>
      <c r="K383" s="191"/>
      <c r="L383" s="196"/>
      <c r="M383" s="197"/>
      <c r="N383" s="198"/>
      <c r="O383" s="198"/>
      <c r="P383" s="199">
        <f>SUM(P384:P412)</f>
        <v>0</v>
      </c>
      <c r="Q383" s="198"/>
      <c r="R383" s="199">
        <f>SUM(R384:R412)</f>
        <v>0.12680000000000002</v>
      </c>
      <c r="S383" s="198"/>
      <c r="T383" s="200">
        <f>SUM(T384:T412)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01" t="s">
        <v>84</v>
      </c>
      <c r="AT383" s="202" t="s">
        <v>73</v>
      </c>
      <c r="AU383" s="202" t="s">
        <v>82</v>
      </c>
      <c r="AY383" s="201" t="s">
        <v>119</v>
      </c>
      <c r="BK383" s="203">
        <f>SUM(BK384:BK412)</f>
        <v>0</v>
      </c>
    </row>
    <row r="384" s="2" customFormat="1" ht="37.8" customHeight="1">
      <c r="A384" s="40"/>
      <c r="B384" s="41"/>
      <c r="C384" s="206" t="s">
        <v>732</v>
      </c>
      <c r="D384" s="206" t="s">
        <v>122</v>
      </c>
      <c r="E384" s="207" t="s">
        <v>1446</v>
      </c>
      <c r="F384" s="208" t="s">
        <v>1447</v>
      </c>
      <c r="G384" s="209" t="s">
        <v>1283</v>
      </c>
      <c r="H384" s="210">
        <v>1</v>
      </c>
      <c r="I384" s="211"/>
      <c r="J384" s="212">
        <f>ROUND(I384*H384,2)</f>
        <v>0</v>
      </c>
      <c r="K384" s="208" t="s">
        <v>209</v>
      </c>
      <c r="L384" s="46"/>
      <c r="M384" s="213" t="s">
        <v>19</v>
      </c>
      <c r="N384" s="214" t="s">
        <v>45</v>
      </c>
      <c r="O384" s="86"/>
      <c r="P384" s="215">
        <f>O384*H384</f>
        <v>0</v>
      </c>
      <c r="Q384" s="215">
        <v>0.012</v>
      </c>
      <c r="R384" s="215">
        <f>Q384*H384</f>
        <v>0.012</v>
      </c>
      <c r="S384" s="215">
        <v>0</v>
      </c>
      <c r="T384" s="21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307</v>
      </c>
      <c r="AT384" s="217" t="s">
        <v>122</v>
      </c>
      <c r="AU384" s="217" t="s">
        <v>84</v>
      </c>
      <c r="AY384" s="19" t="s">
        <v>119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82</v>
      </c>
      <c r="BK384" s="218">
        <f>ROUND(I384*H384,2)</f>
        <v>0</v>
      </c>
      <c r="BL384" s="19" t="s">
        <v>307</v>
      </c>
      <c r="BM384" s="217" t="s">
        <v>1448</v>
      </c>
    </row>
    <row r="385" s="2" customFormat="1">
      <c r="A385" s="40"/>
      <c r="B385" s="41"/>
      <c r="C385" s="42"/>
      <c r="D385" s="249" t="s">
        <v>211</v>
      </c>
      <c r="E385" s="42"/>
      <c r="F385" s="250" t="s">
        <v>1449</v>
      </c>
      <c r="G385" s="42"/>
      <c r="H385" s="42"/>
      <c r="I385" s="242"/>
      <c r="J385" s="42"/>
      <c r="K385" s="42"/>
      <c r="L385" s="46"/>
      <c r="M385" s="243"/>
      <c r="N385" s="244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211</v>
      </c>
      <c r="AU385" s="19" t="s">
        <v>84</v>
      </c>
    </row>
    <row r="386" s="13" customFormat="1">
      <c r="A386" s="13"/>
      <c r="B386" s="219"/>
      <c r="C386" s="220"/>
      <c r="D386" s="221" t="s">
        <v>128</v>
      </c>
      <c r="E386" s="222" t="s">
        <v>19</v>
      </c>
      <c r="F386" s="223" t="s">
        <v>1269</v>
      </c>
      <c r="G386" s="220"/>
      <c r="H386" s="222" t="s">
        <v>19</v>
      </c>
      <c r="I386" s="224"/>
      <c r="J386" s="220"/>
      <c r="K386" s="220"/>
      <c r="L386" s="225"/>
      <c r="M386" s="226"/>
      <c r="N386" s="227"/>
      <c r="O386" s="227"/>
      <c r="P386" s="227"/>
      <c r="Q386" s="227"/>
      <c r="R386" s="227"/>
      <c r="S386" s="227"/>
      <c r="T386" s="228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29" t="s">
        <v>128</v>
      </c>
      <c r="AU386" s="229" t="s">
        <v>84</v>
      </c>
      <c r="AV386" s="13" t="s">
        <v>82</v>
      </c>
      <c r="AW386" s="13" t="s">
        <v>35</v>
      </c>
      <c r="AX386" s="13" t="s">
        <v>74</v>
      </c>
      <c r="AY386" s="229" t="s">
        <v>119</v>
      </c>
    </row>
    <row r="387" s="14" customFormat="1">
      <c r="A387" s="14"/>
      <c r="B387" s="230"/>
      <c r="C387" s="231"/>
      <c r="D387" s="221" t="s">
        <v>128</v>
      </c>
      <c r="E387" s="232" t="s">
        <v>19</v>
      </c>
      <c r="F387" s="233" t="s">
        <v>1450</v>
      </c>
      <c r="G387" s="231"/>
      <c r="H387" s="234">
        <v>1</v>
      </c>
      <c r="I387" s="235"/>
      <c r="J387" s="231"/>
      <c r="K387" s="231"/>
      <c r="L387" s="236"/>
      <c r="M387" s="237"/>
      <c r="N387" s="238"/>
      <c r="O387" s="238"/>
      <c r="P387" s="238"/>
      <c r="Q387" s="238"/>
      <c r="R387" s="238"/>
      <c r="S387" s="238"/>
      <c r="T387" s="239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0" t="s">
        <v>128</v>
      </c>
      <c r="AU387" s="240" t="s">
        <v>84</v>
      </c>
      <c r="AV387" s="14" t="s">
        <v>84</v>
      </c>
      <c r="AW387" s="14" t="s">
        <v>35</v>
      </c>
      <c r="AX387" s="14" t="s">
        <v>82</v>
      </c>
      <c r="AY387" s="240" t="s">
        <v>119</v>
      </c>
    </row>
    <row r="388" s="2" customFormat="1" ht="37.8" customHeight="1">
      <c r="A388" s="40"/>
      <c r="B388" s="41"/>
      <c r="C388" s="206" t="s">
        <v>736</v>
      </c>
      <c r="D388" s="206" t="s">
        <v>122</v>
      </c>
      <c r="E388" s="207" t="s">
        <v>1451</v>
      </c>
      <c r="F388" s="208" t="s">
        <v>1452</v>
      </c>
      <c r="G388" s="209" t="s">
        <v>1283</v>
      </c>
      <c r="H388" s="210">
        <v>1</v>
      </c>
      <c r="I388" s="211"/>
      <c r="J388" s="212">
        <f>ROUND(I388*H388,2)</f>
        <v>0</v>
      </c>
      <c r="K388" s="208" t="s">
        <v>209</v>
      </c>
      <c r="L388" s="46"/>
      <c r="M388" s="213" t="s">
        <v>19</v>
      </c>
      <c r="N388" s="214" t="s">
        <v>45</v>
      </c>
      <c r="O388" s="86"/>
      <c r="P388" s="215">
        <f>O388*H388</f>
        <v>0</v>
      </c>
      <c r="Q388" s="215">
        <v>0.012</v>
      </c>
      <c r="R388" s="215">
        <f>Q388*H388</f>
        <v>0.012</v>
      </c>
      <c r="S388" s="215">
        <v>0</v>
      </c>
      <c r="T388" s="216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7" t="s">
        <v>307</v>
      </c>
      <c r="AT388" s="217" t="s">
        <v>122</v>
      </c>
      <c r="AU388" s="217" t="s">
        <v>84</v>
      </c>
      <c r="AY388" s="19" t="s">
        <v>119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9" t="s">
        <v>82</v>
      </c>
      <c r="BK388" s="218">
        <f>ROUND(I388*H388,2)</f>
        <v>0</v>
      </c>
      <c r="BL388" s="19" t="s">
        <v>307</v>
      </c>
      <c r="BM388" s="217" t="s">
        <v>1453</v>
      </c>
    </row>
    <row r="389" s="2" customFormat="1">
      <c r="A389" s="40"/>
      <c r="B389" s="41"/>
      <c r="C389" s="42"/>
      <c r="D389" s="249" t="s">
        <v>211</v>
      </c>
      <c r="E389" s="42"/>
      <c r="F389" s="250" t="s">
        <v>1454</v>
      </c>
      <c r="G389" s="42"/>
      <c r="H389" s="42"/>
      <c r="I389" s="242"/>
      <c r="J389" s="42"/>
      <c r="K389" s="42"/>
      <c r="L389" s="46"/>
      <c r="M389" s="243"/>
      <c r="N389" s="244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211</v>
      </c>
      <c r="AU389" s="19" t="s">
        <v>84</v>
      </c>
    </row>
    <row r="390" s="13" customFormat="1">
      <c r="A390" s="13"/>
      <c r="B390" s="219"/>
      <c r="C390" s="220"/>
      <c r="D390" s="221" t="s">
        <v>128</v>
      </c>
      <c r="E390" s="222" t="s">
        <v>19</v>
      </c>
      <c r="F390" s="223" t="s">
        <v>1269</v>
      </c>
      <c r="G390" s="220"/>
      <c r="H390" s="222" t="s">
        <v>19</v>
      </c>
      <c r="I390" s="224"/>
      <c r="J390" s="220"/>
      <c r="K390" s="220"/>
      <c r="L390" s="225"/>
      <c r="M390" s="226"/>
      <c r="N390" s="227"/>
      <c r="O390" s="227"/>
      <c r="P390" s="227"/>
      <c r="Q390" s="227"/>
      <c r="R390" s="227"/>
      <c r="S390" s="227"/>
      <c r="T390" s="22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29" t="s">
        <v>128</v>
      </c>
      <c r="AU390" s="229" t="s">
        <v>84</v>
      </c>
      <c r="AV390" s="13" t="s">
        <v>82</v>
      </c>
      <c r="AW390" s="13" t="s">
        <v>35</v>
      </c>
      <c r="AX390" s="13" t="s">
        <v>74</v>
      </c>
      <c r="AY390" s="229" t="s">
        <v>119</v>
      </c>
    </row>
    <row r="391" s="14" customFormat="1">
      <c r="A391" s="14"/>
      <c r="B391" s="230"/>
      <c r="C391" s="231"/>
      <c r="D391" s="221" t="s">
        <v>128</v>
      </c>
      <c r="E391" s="232" t="s">
        <v>19</v>
      </c>
      <c r="F391" s="233" t="s">
        <v>1360</v>
      </c>
      <c r="G391" s="231"/>
      <c r="H391" s="234">
        <v>1</v>
      </c>
      <c r="I391" s="235"/>
      <c r="J391" s="231"/>
      <c r="K391" s="231"/>
      <c r="L391" s="236"/>
      <c r="M391" s="237"/>
      <c r="N391" s="238"/>
      <c r="O391" s="238"/>
      <c r="P391" s="238"/>
      <c r="Q391" s="238"/>
      <c r="R391" s="238"/>
      <c r="S391" s="238"/>
      <c r="T391" s="23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0" t="s">
        <v>128</v>
      </c>
      <c r="AU391" s="240" t="s">
        <v>84</v>
      </c>
      <c r="AV391" s="14" t="s">
        <v>84</v>
      </c>
      <c r="AW391" s="14" t="s">
        <v>35</v>
      </c>
      <c r="AX391" s="14" t="s">
        <v>82</v>
      </c>
      <c r="AY391" s="240" t="s">
        <v>119</v>
      </c>
    </row>
    <row r="392" s="2" customFormat="1" ht="37.8" customHeight="1">
      <c r="A392" s="40"/>
      <c r="B392" s="41"/>
      <c r="C392" s="206" t="s">
        <v>740</v>
      </c>
      <c r="D392" s="206" t="s">
        <v>122</v>
      </c>
      <c r="E392" s="207" t="s">
        <v>1455</v>
      </c>
      <c r="F392" s="208" t="s">
        <v>1456</v>
      </c>
      <c r="G392" s="209" t="s">
        <v>1283</v>
      </c>
      <c r="H392" s="210">
        <v>2</v>
      </c>
      <c r="I392" s="211"/>
      <c r="J392" s="212">
        <f>ROUND(I392*H392,2)</f>
        <v>0</v>
      </c>
      <c r="K392" s="208" t="s">
        <v>209</v>
      </c>
      <c r="L392" s="46"/>
      <c r="M392" s="213" t="s">
        <v>19</v>
      </c>
      <c r="N392" s="214" t="s">
        <v>45</v>
      </c>
      <c r="O392" s="86"/>
      <c r="P392" s="215">
        <f>O392*H392</f>
        <v>0</v>
      </c>
      <c r="Q392" s="215">
        <v>0.015599999999999999</v>
      </c>
      <c r="R392" s="215">
        <f>Q392*H392</f>
        <v>0.031199999999999999</v>
      </c>
      <c r="S392" s="215">
        <v>0</v>
      </c>
      <c r="T392" s="216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7" t="s">
        <v>307</v>
      </c>
      <c r="AT392" s="217" t="s">
        <v>122</v>
      </c>
      <c r="AU392" s="217" t="s">
        <v>84</v>
      </c>
      <c r="AY392" s="19" t="s">
        <v>119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9" t="s">
        <v>82</v>
      </c>
      <c r="BK392" s="218">
        <f>ROUND(I392*H392,2)</f>
        <v>0</v>
      </c>
      <c r="BL392" s="19" t="s">
        <v>307</v>
      </c>
      <c r="BM392" s="217" t="s">
        <v>1457</v>
      </c>
    </row>
    <row r="393" s="2" customFormat="1">
      <c r="A393" s="40"/>
      <c r="B393" s="41"/>
      <c r="C393" s="42"/>
      <c r="D393" s="249" t="s">
        <v>211</v>
      </c>
      <c r="E393" s="42"/>
      <c r="F393" s="250" t="s">
        <v>1458</v>
      </c>
      <c r="G393" s="42"/>
      <c r="H393" s="42"/>
      <c r="I393" s="242"/>
      <c r="J393" s="42"/>
      <c r="K393" s="42"/>
      <c r="L393" s="46"/>
      <c r="M393" s="243"/>
      <c r="N393" s="244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211</v>
      </c>
      <c r="AU393" s="19" t="s">
        <v>84</v>
      </c>
    </row>
    <row r="394" s="13" customFormat="1">
      <c r="A394" s="13"/>
      <c r="B394" s="219"/>
      <c r="C394" s="220"/>
      <c r="D394" s="221" t="s">
        <v>128</v>
      </c>
      <c r="E394" s="222" t="s">
        <v>19</v>
      </c>
      <c r="F394" s="223" t="s">
        <v>1269</v>
      </c>
      <c r="G394" s="220"/>
      <c r="H394" s="222" t="s">
        <v>19</v>
      </c>
      <c r="I394" s="224"/>
      <c r="J394" s="220"/>
      <c r="K394" s="220"/>
      <c r="L394" s="225"/>
      <c r="M394" s="226"/>
      <c r="N394" s="227"/>
      <c r="O394" s="227"/>
      <c r="P394" s="227"/>
      <c r="Q394" s="227"/>
      <c r="R394" s="227"/>
      <c r="S394" s="227"/>
      <c r="T394" s="22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29" t="s">
        <v>128</v>
      </c>
      <c r="AU394" s="229" t="s">
        <v>84</v>
      </c>
      <c r="AV394" s="13" t="s">
        <v>82</v>
      </c>
      <c r="AW394" s="13" t="s">
        <v>35</v>
      </c>
      <c r="AX394" s="13" t="s">
        <v>74</v>
      </c>
      <c r="AY394" s="229" t="s">
        <v>119</v>
      </c>
    </row>
    <row r="395" s="14" customFormat="1">
      <c r="A395" s="14"/>
      <c r="B395" s="230"/>
      <c r="C395" s="231"/>
      <c r="D395" s="221" t="s">
        <v>128</v>
      </c>
      <c r="E395" s="232" t="s">
        <v>19</v>
      </c>
      <c r="F395" s="233" t="s">
        <v>1233</v>
      </c>
      <c r="G395" s="231"/>
      <c r="H395" s="234">
        <v>2</v>
      </c>
      <c r="I395" s="235"/>
      <c r="J395" s="231"/>
      <c r="K395" s="231"/>
      <c r="L395" s="236"/>
      <c r="M395" s="237"/>
      <c r="N395" s="238"/>
      <c r="O395" s="238"/>
      <c r="P395" s="238"/>
      <c r="Q395" s="238"/>
      <c r="R395" s="238"/>
      <c r="S395" s="238"/>
      <c r="T395" s="239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0" t="s">
        <v>128</v>
      </c>
      <c r="AU395" s="240" t="s">
        <v>84</v>
      </c>
      <c r="AV395" s="14" t="s">
        <v>84</v>
      </c>
      <c r="AW395" s="14" t="s">
        <v>35</v>
      </c>
      <c r="AX395" s="14" t="s">
        <v>82</v>
      </c>
      <c r="AY395" s="240" t="s">
        <v>119</v>
      </c>
    </row>
    <row r="396" s="2" customFormat="1" ht="37.8" customHeight="1">
      <c r="A396" s="40"/>
      <c r="B396" s="41"/>
      <c r="C396" s="206" t="s">
        <v>747</v>
      </c>
      <c r="D396" s="206" t="s">
        <v>122</v>
      </c>
      <c r="E396" s="207" t="s">
        <v>1459</v>
      </c>
      <c r="F396" s="208" t="s">
        <v>1460</v>
      </c>
      <c r="G396" s="209" t="s">
        <v>1283</v>
      </c>
      <c r="H396" s="210">
        <v>3</v>
      </c>
      <c r="I396" s="211"/>
      <c r="J396" s="212">
        <f>ROUND(I396*H396,2)</f>
        <v>0</v>
      </c>
      <c r="K396" s="208" t="s">
        <v>209</v>
      </c>
      <c r="L396" s="46"/>
      <c r="M396" s="213" t="s">
        <v>19</v>
      </c>
      <c r="N396" s="214" t="s">
        <v>45</v>
      </c>
      <c r="O396" s="86"/>
      <c r="P396" s="215">
        <f>O396*H396</f>
        <v>0</v>
      </c>
      <c r="Q396" s="215">
        <v>0.016650000000000002</v>
      </c>
      <c r="R396" s="215">
        <f>Q396*H396</f>
        <v>0.049950000000000008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307</v>
      </c>
      <c r="AT396" s="217" t="s">
        <v>122</v>
      </c>
      <c r="AU396" s="217" t="s">
        <v>84</v>
      </c>
      <c r="AY396" s="19" t="s">
        <v>119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82</v>
      </c>
      <c r="BK396" s="218">
        <f>ROUND(I396*H396,2)</f>
        <v>0</v>
      </c>
      <c r="BL396" s="19" t="s">
        <v>307</v>
      </c>
      <c r="BM396" s="217" t="s">
        <v>1461</v>
      </c>
    </row>
    <row r="397" s="2" customFormat="1">
      <c r="A397" s="40"/>
      <c r="B397" s="41"/>
      <c r="C397" s="42"/>
      <c r="D397" s="249" t="s">
        <v>211</v>
      </c>
      <c r="E397" s="42"/>
      <c r="F397" s="250" t="s">
        <v>1462</v>
      </c>
      <c r="G397" s="42"/>
      <c r="H397" s="42"/>
      <c r="I397" s="242"/>
      <c r="J397" s="42"/>
      <c r="K397" s="42"/>
      <c r="L397" s="46"/>
      <c r="M397" s="243"/>
      <c r="N397" s="244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211</v>
      </c>
      <c r="AU397" s="19" t="s">
        <v>84</v>
      </c>
    </row>
    <row r="398" s="13" customFormat="1">
      <c r="A398" s="13"/>
      <c r="B398" s="219"/>
      <c r="C398" s="220"/>
      <c r="D398" s="221" t="s">
        <v>128</v>
      </c>
      <c r="E398" s="222" t="s">
        <v>19</v>
      </c>
      <c r="F398" s="223" t="s">
        <v>1269</v>
      </c>
      <c r="G398" s="220"/>
      <c r="H398" s="222" t="s">
        <v>19</v>
      </c>
      <c r="I398" s="224"/>
      <c r="J398" s="220"/>
      <c r="K398" s="220"/>
      <c r="L398" s="225"/>
      <c r="M398" s="226"/>
      <c r="N398" s="227"/>
      <c r="O398" s="227"/>
      <c r="P398" s="227"/>
      <c r="Q398" s="227"/>
      <c r="R398" s="227"/>
      <c r="S398" s="227"/>
      <c r="T398" s="22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29" t="s">
        <v>128</v>
      </c>
      <c r="AU398" s="229" t="s">
        <v>84</v>
      </c>
      <c r="AV398" s="13" t="s">
        <v>82</v>
      </c>
      <c r="AW398" s="13" t="s">
        <v>35</v>
      </c>
      <c r="AX398" s="13" t="s">
        <v>74</v>
      </c>
      <c r="AY398" s="229" t="s">
        <v>119</v>
      </c>
    </row>
    <row r="399" s="14" customFormat="1">
      <c r="A399" s="14"/>
      <c r="B399" s="230"/>
      <c r="C399" s="231"/>
      <c r="D399" s="221" t="s">
        <v>128</v>
      </c>
      <c r="E399" s="232" t="s">
        <v>19</v>
      </c>
      <c r="F399" s="233" t="s">
        <v>1463</v>
      </c>
      <c r="G399" s="231"/>
      <c r="H399" s="234">
        <v>3</v>
      </c>
      <c r="I399" s="235"/>
      <c r="J399" s="231"/>
      <c r="K399" s="231"/>
      <c r="L399" s="236"/>
      <c r="M399" s="237"/>
      <c r="N399" s="238"/>
      <c r="O399" s="238"/>
      <c r="P399" s="238"/>
      <c r="Q399" s="238"/>
      <c r="R399" s="238"/>
      <c r="S399" s="238"/>
      <c r="T399" s="23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0" t="s">
        <v>128</v>
      </c>
      <c r="AU399" s="240" t="s">
        <v>84</v>
      </c>
      <c r="AV399" s="14" t="s">
        <v>84</v>
      </c>
      <c r="AW399" s="14" t="s">
        <v>35</v>
      </c>
      <c r="AX399" s="14" t="s">
        <v>82</v>
      </c>
      <c r="AY399" s="240" t="s">
        <v>119</v>
      </c>
    </row>
    <row r="400" s="2" customFormat="1" ht="49.05" customHeight="1">
      <c r="A400" s="40"/>
      <c r="B400" s="41"/>
      <c r="C400" s="206" t="s">
        <v>753</v>
      </c>
      <c r="D400" s="206" t="s">
        <v>122</v>
      </c>
      <c r="E400" s="207" t="s">
        <v>1464</v>
      </c>
      <c r="F400" s="208" t="s">
        <v>1465</v>
      </c>
      <c r="G400" s="209" t="s">
        <v>1283</v>
      </c>
      <c r="H400" s="210">
        <v>1</v>
      </c>
      <c r="I400" s="211"/>
      <c r="J400" s="212">
        <f>ROUND(I400*H400,2)</f>
        <v>0</v>
      </c>
      <c r="K400" s="208" t="s">
        <v>209</v>
      </c>
      <c r="L400" s="46"/>
      <c r="M400" s="213" t="s">
        <v>19</v>
      </c>
      <c r="N400" s="214" t="s">
        <v>45</v>
      </c>
      <c r="O400" s="86"/>
      <c r="P400" s="215">
        <f>O400*H400</f>
        <v>0</v>
      </c>
      <c r="Q400" s="215">
        <v>0.017649999999999999</v>
      </c>
      <c r="R400" s="215">
        <f>Q400*H400</f>
        <v>0.017649999999999999</v>
      </c>
      <c r="S400" s="215">
        <v>0</v>
      </c>
      <c r="T400" s="216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7" t="s">
        <v>307</v>
      </c>
      <c r="AT400" s="217" t="s">
        <v>122</v>
      </c>
      <c r="AU400" s="217" t="s">
        <v>84</v>
      </c>
      <c r="AY400" s="19" t="s">
        <v>119</v>
      </c>
      <c r="BE400" s="218">
        <f>IF(N400="základní",J400,0)</f>
        <v>0</v>
      </c>
      <c r="BF400" s="218">
        <f>IF(N400="snížená",J400,0)</f>
        <v>0</v>
      </c>
      <c r="BG400" s="218">
        <f>IF(N400="zákl. přenesená",J400,0)</f>
        <v>0</v>
      </c>
      <c r="BH400" s="218">
        <f>IF(N400="sníž. přenesená",J400,0)</f>
        <v>0</v>
      </c>
      <c r="BI400" s="218">
        <f>IF(N400="nulová",J400,0)</f>
        <v>0</v>
      </c>
      <c r="BJ400" s="19" t="s">
        <v>82</v>
      </c>
      <c r="BK400" s="218">
        <f>ROUND(I400*H400,2)</f>
        <v>0</v>
      </c>
      <c r="BL400" s="19" t="s">
        <v>307</v>
      </c>
      <c r="BM400" s="217" t="s">
        <v>1466</v>
      </c>
    </row>
    <row r="401" s="2" customFormat="1">
      <c r="A401" s="40"/>
      <c r="B401" s="41"/>
      <c r="C401" s="42"/>
      <c r="D401" s="249" t="s">
        <v>211</v>
      </c>
      <c r="E401" s="42"/>
      <c r="F401" s="250" t="s">
        <v>1467</v>
      </c>
      <c r="G401" s="42"/>
      <c r="H401" s="42"/>
      <c r="I401" s="242"/>
      <c r="J401" s="42"/>
      <c r="K401" s="42"/>
      <c r="L401" s="46"/>
      <c r="M401" s="243"/>
      <c r="N401" s="244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211</v>
      </c>
      <c r="AU401" s="19" t="s">
        <v>84</v>
      </c>
    </row>
    <row r="402" s="13" customFormat="1">
      <c r="A402" s="13"/>
      <c r="B402" s="219"/>
      <c r="C402" s="220"/>
      <c r="D402" s="221" t="s">
        <v>128</v>
      </c>
      <c r="E402" s="222" t="s">
        <v>19</v>
      </c>
      <c r="F402" s="223" t="s">
        <v>1269</v>
      </c>
      <c r="G402" s="220"/>
      <c r="H402" s="222" t="s">
        <v>19</v>
      </c>
      <c r="I402" s="224"/>
      <c r="J402" s="220"/>
      <c r="K402" s="220"/>
      <c r="L402" s="225"/>
      <c r="M402" s="226"/>
      <c r="N402" s="227"/>
      <c r="O402" s="227"/>
      <c r="P402" s="227"/>
      <c r="Q402" s="227"/>
      <c r="R402" s="227"/>
      <c r="S402" s="227"/>
      <c r="T402" s="22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29" t="s">
        <v>128</v>
      </c>
      <c r="AU402" s="229" t="s">
        <v>84</v>
      </c>
      <c r="AV402" s="13" t="s">
        <v>82</v>
      </c>
      <c r="AW402" s="13" t="s">
        <v>35</v>
      </c>
      <c r="AX402" s="13" t="s">
        <v>74</v>
      </c>
      <c r="AY402" s="229" t="s">
        <v>119</v>
      </c>
    </row>
    <row r="403" s="13" customFormat="1">
      <c r="A403" s="13"/>
      <c r="B403" s="219"/>
      <c r="C403" s="220"/>
      <c r="D403" s="221" t="s">
        <v>128</v>
      </c>
      <c r="E403" s="222" t="s">
        <v>19</v>
      </c>
      <c r="F403" s="223" t="s">
        <v>1468</v>
      </c>
      <c r="G403" s="220"/>
      <c r="H403" s="222" t="s">
        <v>19</v>
      </c>
      <c r="I403" s="224"/>
      <c r="J403" s="220"/>
      <c r="K403" s="220"/>
      <c r="L403" s="225"/>
      <c r="M403" s="226"/>
      <c r="N403" s="227"/>
      <c r="O403" s="227"/>
      <c r="P403" s="227"/>
      <c r="Q403" s="227"/>
      <c r="R403" s="227"/>
      <c r="S403" s="227"/>
      <c r="T403" s="228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29" t="s">
        <v>128</v>
      </c>
      <c r="AU403" s="229" t="s">
        <v>84</v>
      </c>
      <c r="AV403" s="13" t="s">
        <v>82</v>
      </c>
      <c r="AW403" s="13" t="s">
        <v>35</v>
      </c>
      <c r="AX403" s="13" t="s">
        <v>74</v>
      </c>
      <c r="AY403" s="229" t="s">
        <v>119</v>
      </c>
    </row>
    <row r="404" s="14" customFormat="1">
      <c r="A404" s="14"/>
      <c r="B404" s="230"/>
      <c r="C404" s="231"/>
      <c r="D404" s="221" t="s">
        <v>128</v>
      </c>
      <c r="E404" s="232" t="s">
        <v>19</v>
      </c>
      <c r="F404" s="233" t="s">
        <v>1335</v>
      </c>
      <c r="G404" s="231"/>
      <c r="H404" s="234">
        <v>1</v>
      </c>
      <c r="I404" s="235"/>
      <c r="J404" s="231"/>
      <c r="K404" s="231"/>
      <c r="L404" s="236"/>
      <c r="M404" s="237"/>
      <c r="N404" s="238"/>
      <c r="O404" s="238"/>
      <c r="P404" s="238"/>
      <c r="Q404" s="238"/>
      <c r="R404" s="238"/>
      <c r="S404" s="238"/>
      <c r="T404" s="239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0" t="s">
        <v>128</v>
      </c>
      <c r="AU404" s="240" t="s">
        <v>84</v>
      </c>
      <c r="AV404" s="14" t="s">
        <v>84</v>
      </c>
      <c r="AW404" s="14" t="s">
        <v>35</v>
      </c>
      <c r="AX404" s="14" t="s">
        <v>82</v>
      </c>
      <c r="AY404" s="240" t="s">
        <v>119</v>
      </c>
    </row>
    <row r="405" s="2" customFormat="1" ht="33" customHeight="1">
      <c r="A405" s="40"/>
      <c r="B405" s="41"/>
      <c r="C405" s="206" t="s">
        <v>759</v>
      </c>
      <c r="D405" s="206" t="s">
        <v>122</v>
      </c>
      <c r="E405" s="207" t="s">
        <v>1469</v>
      </c>
      <c r="F405" s="208" t="s">
        <v>1470</v>
      </c>
      <c r="G405" s="209" t="s">
        <v>1283</v>
      </c>
      <c r="H405" s="210">
        <v>1</v>
      </c>
      <c r="I405" s="211"/>
      <c r="J405" s="212">
        <f>ROUND(I405*H405,2)</f>
        <v>0</v>
      </c>
      <c r="K405" s="208" t="s">
        <v>371</v>
      </c>
      <c r="L405" s="46"/>
      <c r="M405" s="213" t="s">
        <v>19</v>
      </c>
      <c r="N405" s="214" t="s">
        <v>45</v>
      </c>
      <c r="O405" s="86"/>
      <c r="P405" s="215">
        <f>O405*H405</f>
        <v>0</v>
      </c>
      <c r="Q405" s="215">
        <v>0</v>
      </c>
      <c r="R405" s="215">
        <f>Q405*H405</f>
        <v>0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307</v>
      </c>
      <c r="AT405" s="217" t="s">
        <v>122</v>
      </c>
      <c r="AU405" s="217" t="s">
        <v>84</v>
      </c>
      <c r="AY405" s="19" t="s">
        <v>119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82</v>
      </c>
      <c r="BK405" s="218">
        <f>ROUND(I405*H405,2)</f>
        <v>0</v>
      </c>
      <c r="BL405" s="19" t="s">
        <v>307</v>
      </c>
      <c r="BM405" s="217" t="s">
        <v>1471</v>
      </c>
    </row>
    <row r="406" s="13" customFormat="1">
      <c r="A406" s="13"/>
      <c r="B406" s="219"/>
      <c r="C406" s="220"/>
      <c r="D406" s="221" t="s">
        <v>128</v>
      </c>
      <c r="E406" s="222" t="s">
        <v>19</v>
      </c>
      <c r="F406" s="223" t="s">
        <v>1269</v>
      </c>
      <c r="G406" s="220"/>
      <c r="H406" s="222" t="s">
        <v>19</v>
      </c>
      <c r="I406" s="224"/>
      <c r="J406" s="220"/>
      <c r="K406" s="220"/>
      <c r="L406" s="225"/>
      <c r="M406" s="226"/>
      <c r="N406" s="227"/>
      <c r="O406" s="227"/>
      <c r="P406" s="227"/>
      <c r="Q406" s="227"/>
      <c r="R406" s="227"/>
      <c r="S406" s="227"/>
      <c r="T406" s="22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29" t="s">
        <v>128</v>
      </c>
      <c r="AU406" s="229" t="s">
        <v>84</v>
      </c>
      <c r="AV406" s="13" t="s">
        <v>82</v>
      </c>
      <c r="AW406" s="13" t="s">
        <v>35</v>
      </c>
      <c r="AX406" s="13" t="s">
        <v>74</v>
      </c>
      <c r="AY406" s="229" t="s">
        <v>119</v>
      </c>
    </row>
    <row r="407" s="14" customFormat="1">
      <c r="A407" s="14"/>
      <c r="B407" s="230"/>
      <c r="C407" s="231"/>
      <c r="D407" s="221" t="s">
        <v>128</v>
      </c>
      <c r="E407" s="232" t="s">
        <v>19</v>
      </c>
      <c r="F407" s="233" t="s">
        <v>1398</v>
      </c>
      <c r="G407" s="231"/>
      <c r="H407" s="234">
        <v>1</v>
      </c>
      <c r="I407" s="235"/>
      <c r="J407" s="231"/>
      <c r="K407" s="231"/>
      <c r="L407" s="236"/>
      <c r="M407" s="237"/>
      <c r="N407" s="238"/>
      <c r="O407" s="238"/>
      <c r="P407" s="238"/>
      <c r="Q407" s="238"/>
      <c r="R407" s="238"/>
      <c r="S407" s="238"/>
      <c r="T407" s="239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0" t="s">
        <v>128</v>
      </c>
      <c r="AU407" s="240" t="s">
        <v>84</v>
      </c>
      <c r="AV407" s="14" t="s">
        <v>84</v>
      </c>
      <c r="AW407" s="14" t="s">
        <v>35</v>
      </c>
      <c r="AX407" s="14" t="s">
        <v>82</v>
      </c>
      <c r="AY407" s="240" t="s">
        <v>119</v>
      </c>
    </row>
    <row r="408" s="2" customFormat="1" ht="24.15" customHeight="1">
      <c r="A408" s="40"/>
      <c r="B408" s="41"/>
      <c r="C408" s="273" t="s">
        <v>766</v>
      </c>
      <c r="D408" s="273" t="s">
        <v>308</v>
      </c>
      <c r="E408" s="274" t="s">
        <v>1472</v>
      </c>
      <c r="F408" s="275" t="s">
        <v>1473</v>
      </c>
      <c r="G408" s="276" t="s">
        <v>363</v>
      </c>
      <c r="H408" s="277">
        <v>1</v>
      </c>
      <c r="I408" s="278"/>
      <c r="J408" s="279">
        <f>ROUND(I408*H408,2)</f>
        <v>0</v>
      </c>
      <c r="K408" s="275" t="s">
        <v>371</v>
      </c>
      <c r="L408" s="280"/>
      <c r="M408" s="281" t="s">
        <v>19</v>
      </c>
      <c r="N408" s="282" t="s">
        <v>45</v>
      </c>
      <c r="O408" s="86"/>
      <c r="P408" s="215">
        <f>O408*H408</f>
        <v>0</v>
      </c>
      <c r="Q408" s="215">
        <v>0.0040000000000000001</v>
      </c>
      <c r="R408" s="215">
        <f>Q408*H408</f>
        <v>0.0040000000000000001</v>
      </c>
      <c r="S408" s="215">
        <v>0</v>
      </c>
      <c r="T408" s="216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372</v>
      </c>
      <c r="AT408" s="217" t="s">
        <v>308</v>
      </c>
      <c r="AU408" s="217" t="s">
        <v>84</v>
      </c>
      <c r="AY408" s="19" t="s">
        <v>119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82</v>
      </c>
      <c r="BK408" s="218">
        <f>ROUND(I408*H408,2)</f>
        <v>0</v>
      </c>
      <c r="BL408" s="19" t="s">
        <v>307</v>
      </c>
      <c r="BM408" s="217" t="s">
        <v>1474</v>
      </c>
    </row>
    <row r="409" s="13" customFormat="1">
      <c r="A409" s="13"/>
      <c r="B409" s="219"/>
      <c r="C409" s="220"/>
      <c r="D409" s="221" t="s">
        <v>128</v>
      </c>
      <c r="E409" s="222" t="s">
        <v>19</v>
      </c>
      <c r="F409" s="223" t="s">
        <v>1269</v>
      </c>
      <c r="G409" s="220"/>
      <c r="H409" s="222" t="s">
        <v>19</v>
      </c>
      <c r="I409" s="224"/>
      <c r="J409" s="220"/>
      <c r="K409" s="220"/>
      <c r="L409" s="225"/>
      <c r="M409" s="226"/>
      <c r="N409" s="227"/>
      <c r="O409" s="227"/>
      <c r="P409" s="227"/>
      <c r="Q409" s="227"/>
      <c r="R409" s="227"/>
      <c r="S409" s="227"/>
      <c r="T409" s="228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29" t="s">
        <v>128</v>
      </c>
      <c r="AU409" s="229" t="s">
        <v>84</v>
      </c>
      <c r="AV409" s="13" t="s">
        <v>82</v>
      </c>
      <c r="AW409" s="13" t="s">
        <v>35</v>
      </c>
      <c r="AX409" s="13" t="s">
        <v>74</v>
      </c>
      <c r="AY409" s="229" t="s">
        <v>119</v>
      </c>
    </row>
    <row r="410" s="14" customFormat="1">
      <c r="A410" s="14"/>
      <c r="B410" s="230"/>
      <c r="C410" s="231"/>
      <c r="D410" s="221" t="s">
        <v>128</v>
      </c>
      <c r="E410" s="232" t="s">
        <v>19</v>
      </c>
      <c r="F410" s="233" t="s">
        <v>1398</v>
      </c>
      <c r="G410" s="231"/>
      <c r="H410" s="234">
        <v>1</v>
      </c>
      <c r="I410" s="235"/>
      <c r="J410" s="231"/>
      <c r="K410" s="231"/>
      <c r="L410" s="236"/>
      <c r="M410" s="237"/>
      <c r="N410" s="238"/>
      <c r="O410" s="238"/>
      <c r="P410" s="238"/>
      <c r="Q410" s="238"/>
      <c r="R410" s="238"/>
      <c r="S410" s="238"/>
      <c r="T410" s="239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0" t="s">
        <v>128</v>
      </c>
      <c r="AU410" s="240" t="s">
        <v>84</v>
      </c>
      <c r="AV410" s="14" t="s">
        <v>84</v>
      </c>
      <c r="AW410" s="14" t="s">
        <v>35</v>
      </c>
      <c r="AX410" s="14" t="s">
        <v>82</v>
      </c>
      <c r="AY410" s="240" t="s">
        <v>119</v>
      </c>
    </row>
    <row r="411" s="2" customFormat="1" ht="49.05" customHeight="1">
      <c r="A411" s="40"/>
      <c r="B411" s="41"/>
      <c r="C411" s="206" t="s">
        <v>773</v>
      </c>
      <c r="D411" s="206" t="s">
        <v>122</v>
      </c>
      <c r="E411" s="207" t="s">
        <v>1475</v>
      </c>
      <c r="F411" s="208" t="s">
        <v>1476</v>
      </c>
      <c r="G411" s="209" t="s">
        <v>355</v>
      </c>
      <c r="H411" s="210">
        <v>0.127</v>
      </c>
      <c r="I411" s="211"/>
      <c r="J411" s="212">
        <f>ROUND(I411*H411,2)</f>
        <v>0</v>
      </c>
      <c r="K411" s="208" t="s">
        <v>209</v>
      </c>
      <c r="L411" s="46"/>
      <c r="M411" s="213" t="s">
        <v>19</v>
      </c>
      <c r="N411" s="214" t="s">
        <v>45</v>
      </c>
      <c r="O411" s="86"/>
      <c r="P411" s="215">
        <f>O411*H411</f>
        <v>0</v>
      </c>
      <c r="Q411" s="215">
        <v>0</v>
      </c>
      <c r="R411" s="215">
        <f>Q411*H411</f>
        <v>0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307</v>
      </c>
      <c r="AT411" s="217" t="s">
        <v>122</v>
      </c>
      <c r="AU411" s="217" t="s">
        <v>84</v>
      </c>
      <c r="AY411" s="19" t="s">
        <v>119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82</v>
      </c>
      <c r="BK411" s="218">
        <f>ROUND(I411*H411,2)</f>
        <v>0</v>
      </c>
      <c r="BL411" s="19" t="s">
        <v>307</v>
      </c>
      <c r="BM411" s="217" t="s">
        <v>1477</v>
      </c>
    </row>
    <row r="412" s="2" customFormat="1">
      <c r="A412" s="40"/>
      <c r="B412" s="41"/>
      <c r="C412" s="42"/>
      <c r="D412" s="249" t="s">
        <v>211</v>
      </c>
      <c r="E412" s="42"/>
      <c r="F412" s="250" t="s">
        <v>1478</v>
      </c>
      <c r="G412" s="42"/>
      <c r="H412" s="42"/>
      <c r="I412" s="242"/>
      <c r="J412" s="42"/>
      <c r="K412" s="42"/>
      <c r="L412" s="46"/>
      <c r="M412" s="243"/>
      <c r="N412" s="244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211</v>
      </c>
      <c r="AU412" s="19" t="s">
        <v>84</v>
      </c>
    </row>
    <row r="413" s="12" customFormat="1" ht="22.8" customHeight="1">
      <c r="A413" s="12"/>
      <c r="B413" s="190"/>
      <c r="C413" s="191"/>
      <c r="D413" s="192" t="s">
        <v>73</v>
      </c>
      <c r="E413" s="204" t="s">
        <v>1479</v>
      </c>
      <c r="F413" s="204" t="s">
        <v>1480</v>
      </c>
      <c r="G413" s="191"/>
      <c r="H413" s="191"/>
      <c r="I413" s="194"/>
      <c r="J413" s="205">
        <f>BK413</f>
        <v>0</v>
      </c>
      <c r="K413" s="191"/>
      <c r="L413" s="196"/>
      <c r="M413" s="197"/>
      <c r="N413" s="198"/>
      <c r="O413" s="198"/>
      <c r="P413" s="199">
        <f>SUM(P414:P465)</f>
        <v>0</v>
      </c>
      <c r="Q413" s="198"/>
      <c r="R413" s="199">
        <f>SUM(R414:R465)</f>
        <v>0.049371999999999999</v>
      </c>
      <c r="S413" s="198"/>
      <c r="T413" s="200">
        <f>SUM(T414:T465)</f>
        <v>0.076800000000000007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01" t="s">
        <v>84</v>
      </c>
      <c r="AT413" s="202" t="s">
        <v>73</v>
      </c>
      <c r="AU413" s="202" t="s">
        <v>82</v>
      </c>
      <c r="AY413" s="201" t="s">
        <v>119</v>
      </c>
      <c r="BK413" s="203">
        <f>SUM(BK414:BK465)</f>
        <v>0</v>
      </c>
    </row>
    <row r="414" s="2" customFormat="1" ht="24.15" customHeight="1">
      <c r="A414" s="40"/>
      <c r="B414" s="41"/>
      <c r="C414" s="206" t="s">
        <v>784</v>
      </c>
      <c r="D414" s="206" t="s">
        <v>122</v>
      </c>
      <c r="E414" s="207" t="s">
        <v>1481</v>
      </c>
      <c r="F414" s="208" t="s">
        <v>1482</v>
      </c>
      <c r="G414" s="209" t="s">
        <v>168</v>
      </c>
      <c r="H414" s="210">
        <v>24</v>
      </c>
      <c r="I414" s="211"/>
      <c r="J414" s="212">
        <f>ROUND(I414*H414,2)</f>
        <v>0</v>
      </c>
      <c r="K414" s="208" t="s">
        <v>209</v>
      </c>
      <c r="L414" s="46"/>
      <c r="M414" s="213" t="s">
        <v>19</v>
      </c>
      <c r="N414" s="214" t="s">
        <v>45</v>
      </c>
      <c r="O414" s="86"/>
      <c r="P414" s="215">
        <f>O414*H414</f>
        <v>0</v>
      </c>
      <c r="Q414" s="215">
        <v>2.0000000000000002E-05</v>
      </c>
      <c r="R414" s="215">
        <f>Q414*H414</f>
        <v>0.00048000000000000007</v>
      </c>
      <c r="S414" s="215">
        <v>0.0032000000000000002</v>
      </c>
      <c r="T414" s="216">
        <f>S414*H414</f>
        <v>0.076800000000000007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7" t="s">
        <v>307</v>
      </c>
      <c r="AT414" s="217" t="s">
        <v>122</v>
      </c>
      <c r="AU414" s="217" t="s">
        <v>84</v>
      </c>
      <c r="AY414" s="19" t="s">
        <v>119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9" t="s">
        <v>82</v>
      </c>
      <c r="BK414" s="218">
        <f>ROUND(I414*H414,2)</f>
        <v>0</v>
      </c>
      <c r="BL414" s="19" t="s">
        <v>307</v>
      </c>
      <c r="BM414" s="217" t="s">
        <v>1483</v>
      </c>
    </row>
    <row r="415" s="2" customFormat="1">
      <c r="A415" s="40"/>
      <c r="B415" s="41"/>
      <c r="C415" s="42"/>
      <c r="D415" s="249" t="s">
        <v>211</v>
      </c>
      <c r="E415" s="42"/>
      <c r="F415" s="250" t="s">
        <v>1484</v>
      </c>
      <c r="G415" s="42"/>
      <c r="H415" s="42"/>
      <c r="I415" s="242"/>
      <c r="J415" s="42"/>
      <c r="K415" s="42"/>
      <c r="L415" s="46"/>
      <c r="M415" s="243"/>
      <c r="N415" s="244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211</v>
      </c>
      <c r="AU415" s="19" t="s">
        <v>84</v>
      </c>
    </row>
    <row r="416" s="13" customFormat="1">
      <c r="A416" s="13"/>
      <c r="B416" s="219"/>
      <c r="C416" s="220"/>
      <c r="D416" s="221" t="s">
        <v>128</v>
      </c>
      <c r="E416" s="222" t="s">
        <v>19</v>
      </c>
      <c r="F416" s="223" t="s">
        <v>1485</v>
      </c>
      <c r="G416" s="220"/>
      <c r="H416" s="222" t="s">
        <v>19</v>
      </c>
      <c r="I416" s="224"/>
      <c r="J416" s="220"/>
      <c r="K416" s="220"/>
      <c r="L416" s="225"/>
      <c r="M416" s="226"/>
      <c r="N416" s="227"/>
      <c r="O416" s="227"/>
      <c r="P416" s="227"/>
      <c r="Q416" s="227"/>
      <c r="R416" s="227"/>
      <c r="S416" s="227"/>
      <c r="T416" s="228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29" t="s">
        <v>128</v>
      </c>
      <c r="AU416" s="229" t="s">
        <v>84</v>
      </c>
      <c r="AV416" s="13" t="s">
        <v>82</v>
      </c>
      <c r="AW416" s="13" t="s">
        <v>35</v>
      </c>
      <c r="AX416" s="13" t="s">
        <v>74</v>
      </c>
      <c r="AY416" s="229" t="s">
        <v>119</v>
      </c>
    </row>
    <row r="417" s="14" customFormat="1">
      <c r="A417" s="14"/>
      <c r="B417" s="230"/>
      <c r="C417" s="231"/>
      <c r="D417" s="221" t="s">
        <v>128</v>
      </c>
      <c r="E417" s="232" t="s">
        <v>19</v>
      </c>
      <c r="F417" s="233" t="s">
        <v>1486</v>
      </c>
      <c r="G417" s="231"/>
      <c r="H417" s="234">
        <v>24</v>
      </c>
      <c r="I417" s="235"/>
      <c r="J417" s="231"/>
      <c r="K417" s="231"/>
      <c r="L417" s="236"/>
      <c r="M417" s="237"/>
      <c r="N417" s="238"/>
      <c r="O417" s="238"/>
      <c r="P417" s="238"/>
      <c r="Q417" s="238"/>
      <c r="R417" s="238"/>
      <c r="S417" s="238"/>
      <c r="T417" s="23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0" t="s">
        <v>128</v>
      </c>
      <c r="AU417" s="240" t="s">
        <v>84</v>
      </c>
      <c r="AV417" s="14" t="s">
        <v>84</v>
      </c>
      <c r="AW417" s="14" t="s">
        <v>35</v>
      </c>
      <c r="AX417" s="14" t="s">
        <v>82</v>
      </c>
      <c r="AY417" s="240" t="s">
        <v>119</v>
      </c>
    </row>
    <row r="418" s="2" customFormat="1" ht="24.15" customHeight="1">
      <c r="A418" s="40"/>
      <c r="B418" s="41"/>
      <c r="C418" s="206" t="s">
        <v>802</v>
      </c>
      <c r="D418" s="206" t="s">
        <v>122</v>
      </c>
      <c r="E418" s="207" t="s">
        <v>1487</v>
      </c>
      <c r="F418" s="208" t="s">
        <v>1488</v>
      </c>
      <c r="G418" s="209" t="s">
        <v>168</v>
      </c>
      <c r="H418" s="210">
        <v>33.399999999999999</v>
      </c>
      <c r="I418" s="211"/>
      <c r="J418" s="212">
        <f>ROUND(I418*H418,2)</f>
        <v>0</v>
      </c>
      <c r="K418" s="208" t="s">
        <v>209</v>
      </c>
      <c r="L418" s="46"/>
      <c r="M418" s="213" t="s">
        <v>19</v>
      </c>
      <c r="N418" s="214" t="s">
        <v>45</v>
      </c>
      <c r="O418" s="86"/>
      <c r="P418" s="215">
        <f>O418*H418</f>
        <v>0</v>
      </c>
      <c r="Q418" s="215">
        <v>0.00046999999999999999</v>
      </c>
      <c r="R418" s="215">
        <f>Q418*H418</f>
        <v>0.015698</v>
      </c>
      <c r="S418" s="215">
        <v>0</v>
      </c>
      <c r="T418" s="216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7" t="s">
        <v>307</v>
      </c>
      <c r="AT418" s="217" t="s">
        <v>122</v>
      </c>
      <c r="AU418" s="217" t="s">
        <v>84</v>
      </c>
      <c r="AY418" s="19" t="s">
        <v>119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9" t="s">
        <v>82</v>
      </c>
      <c r="BK418" s="218">
        <f>ROUND(I418*H418,2)</f>
        <v>0</v>
      </c>
      <c r="BL418" s="19" t="s">
        <v>307</v>
      </c>
      <c r="BM418" s="217" t="s">
        <v>1489</v>
      </c>
    </row>
    <row r="419" s="2" customFormat="1">
      <c r="A419" s="40"/>
      <c r="B419" s="41"/>
      <c r="C419" s="42"/>
      <c r="D419" s="249" t="s">
        <v>211</v>
      </c>
      <c r="E419" s="42"/>
      <c r="F419" s="250" t="s">
        <v>1490</v>
      </c>
      <c r="G419" s="42"/>
      <c r="H419" s="42"/>
      <c r="I419" s="242"/>
      <c r="J419" s="42"/>
      <c r="K419" s="42"/>
      <c r="L419" s="46"/>
      <c r="M419" s="243"/>
      <c r="N419" s="244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211</v>
      </c>
      <c r="AU419" s="19" t="s">
        <v>84</v>
      </c>
    </row>
    <row r="420" s="13" customFormat="1">
      <c r="A420" s="13"/>
      <c r="B420" s="219"/>
      <c r="C420" s="220"/>
      <c r="D420" s="221" t="s">
        <v>128</v>
      </c>
      <c r="E420" s="222" t="s">
        <v>19</v>
      </c>
      <c r="F420" s="223" t="s">
        <v>1485</v>
      </c>
      <c r="G420" s="220"/>
      <c r="H420" s="222" t="s">
        <v>19</v>
      </c>
      <c r="I420" s="224"/>
      <c r="J420" s="220"/>
      <c r="K420" s="220"/>
      <c r="L420" s="225"/>
      <c r="M420" s="226"/>
      <c r="N420" s="227"/>
      <c r="O420" s="227"/>
      <c r="P420" s="227"/>
      <c r="Q420" s="227"/>
      <c r="R420" s="227"/>
      <c r="S420" s="227"/>
      <c r="T420" s="228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29" t="s">
        <v>128</v>
      </c>
      <c r="AU420" s="229" t="s">
        <v>84</v>
      </c>
      <c r="AV420" s="13" t="s">
        <v>82</v>
      </c>
      <c r="AW420" s="13" t="s">
        <v>35</v>
      </c>
      <c r="AX420" s="13" t="s">
        <v>74</v>
      </c>
      <c r="AY420" s="229" t="s">
        <v>119</v>
      </c>
    </row>
    <row r="421" s="14" customFormat="1">
      <c r="A421" s="14"/>
      <c r="B421" s="230"/>
      <c r="C421" s="231"/>
      <c r="D421" s="221" t="s">
        <v>128</v>
      </c>
      <c r="E421" s="232" t="s">
        <v>19</v>
      </c>
      <c r="F421" s="233" t="s">
        <v>1491</v>
      </c>
      <c r="G421" s="231"/>
      <c r="H421" s="234">
        <v>28.399999999999999</v>
      </c>
      <c r="I421" s="235"/>
      <c r="J421" s="231"/>
      <c r="K421" s="231"/>
      <c r="L421" s="236"/>
      <c r="M421" s="237"/>
      <c r="N421" s="238"/>
      <c r="O421" s="238"/>
      <c r="P421" s="238"/>
      <c r="Q421" s="238"/>
      <c r="R421" s="238"/>
      <c r="S421" s="238"/>
      <c r="T421" s="239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0" t="s">
        <v>128</v>
      </c>
      <c r="AU421" s="240" t="s">
        <v>84</v>
      </c>
      <c r="AV421" s="14" t="s">
        <v>84</v>
      </c>
      <c r="AW421" s="14" t="s">
        <v>35</v>
      </c>
      <c r="AX421" s="14" t="s">
        <v>74</v>
      </c>
      <c r="AY421" s="240" t="s">
        <v>119</v>
      </c>
    </row>
    <row r="422" s="14" customFormat="1">
      <c r="A422" s="14"/>
      <c r="B422" s="230"/>
      <c r="C422" s="231"/>
      <c r="D422" s="221" t="s">
        <v>128</v>
      </c>
      <c r="E422" s="232" t="s">
        <v>19</v>
      </c>
      <c r="F422" s="233" t="s">
        <v>1492</v>
      </c>
      <c r="G422" s="231"/>
      <c r="H422" s="234">
        <v>3</v>
      </c>
      <c r="I422" s="235"/>
      <c r="J422" s="231"/>
      <c r="K422" s="231"/>
      <c r="L422" s="236"/>
      <c r="M422" s="237"/>
      <c r="N422" s="238"/>
      <c r="O422" s="238"/>
      <c r="P422" s="238"/>
      <c r="Q422" s="238"/>
      <c r="R422" s="238"/>
      <c r="S422" s="238"/>
      <c r="T422" s="239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0" t="s">
        <v>128</v>
      </c>
      <c r="AU422" s="240" t="s">
        <v>84</v>
      </c>
      <c r="AV422" s="14" t="s">
        <v>84</v>
      </c>
      <c r="AW422" s="14" t="s">
        <v>35</v>
      </c>
      <c r="AX422" s="14" t="s">
        <v>74</v>
      </c>
      <c r="AY422" s="240" t="s">
        <v>119</v>
      </c>
    </row>
    <row r="423" s="14" customFormat="1">
      <c r="A423" s="14"/>
      <c r="B423" s="230"/>
      <c r="C423" s="231"/>
      <c r="D423" s="221" t="s">
        <v>128</v>
      </c>
      <c r="E423" s="232" t="s">
        <v>19</v>
      </c>
      <c r="F423" s="233" t="s">
        <v>1493</v>
      </c>
      <c r="G423" s="231"/>
      <c r="H423" s="234">
        <v>2</v>
      </c>
      <c r="I423" s="235"/>
      <c r="J423" s="231"/>
      <c r="K423" s="231"/>
      <c r="L423" s="236"/>
      <c r="M423" s="237"/>
      <c r="N423" s="238"/>
      <c r="O423" s="238"/>
      <c r="P423" s="238"/>
      <c r="Q423" s="238"/>
      <c r="R423" s="238"/>
      <c r="S423" s="238"/>
      <c r="T423" s="239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0" t="s">
        <v>128</v>
      </c>
      <c r="AU423" s="240" t="s">
        <v>84</v>
      </c>
      <c r="AV423" s="14" t="s">
        <v>84</v>
      </c>
      <c r="AW423" s="14" t="s">
        <v>35</v>
      </c>
      <c r="AX423" s="14" t="s">
        <v>74</v>
      </c>
      <c r="AY423" s="240" t="s">
        <v>119</v>
      </c>
    </row>
    <row r="424" s="15" customFormat="1">
      <c r="A424" s="15"/>
      <c r="B424" s="251"/>
      <c r="C424" s="252"/>
      <c r="D424" s="221" t="s">
        <v>128</v>
      </c>
      <c r="E424" s="253" t="s">
        <v>19</v>
      </c>
      <c r="F424" s="254" t="s">
        <v>220</v>
      </c>
      <c r="G424" s="252"/>
      <c r="H424" s="255">
        <v>33.399999999999999</v>
      </c>
      <c r="I424" s="256"/>
      <c r="J424" s="252"/>
      <c r="K424" s="252"/>
      <c r="L424" s="257"/>
      <c r="M424" s="258"/>
      <c r="N424" s="259"/>
      <c r="O424" s="259"/>
      <c r="P424" s="259"/>
      <c r="Q424" s="259"/>
      <c r="R424" s="259"/>
      <c r="S424" s="259"/>
      <c r="T424" s="260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1" t="s">
        <v>128</v>
      </c>
      <c r="AU424" s="261" t="s">
        <v>84</v>
      </c>
      <c r="AV424" s="15" t="s">
        <v>150</v>
      </c>
      <c r="AW424" s="15" t="s">
        <v>35</v>
      </c>
      <c r="AX424" s="15" t="s">
        <v>82</v>
      </c>
      <c r="AY424" s="261" t="s">
        <v>119</v>
      </c>
    </row>
    <row r="425" s="2" customFormat="1" ht="24.15" customHeight="1">
      <c r="A425" s="40"/>
      <c r="B425" s="41"/>
      <c r="C425" s="206" t="s">
        <v>809</v>
      </c>
      <c r="D425" s="206" t="s">
        <v>122</v>
      </c>
      <c r="E425" s="207" t="s">
        <v>1494</v>
      </c>
      <c r="F425" s="208" t="s">
        <v>1495</v>
      </c>
      <c r="G425" s="209" t="s">
        <v>168</v>
      </c>
      <c r="H425" s="210">
        <v>3.2000000000000002</v>
      </c>
      <c r="I425" s="211"/>
      <c r="J425" s="212">
        <f>ROUND(I425*H425,2)</f>
        <v>0</v>
      </c>
      <c r="K425" s="208" t="s">
        <v>209</v>
      </c>
      <c r="L425" s="46"/>
      <c r="M425" s="213" t="s">
        <v>19</v>
      </c>
      <c r="N425" s="214" t="s">
        <v>45</v>
      </c>
      <c r="O425" s="86"/>
      <c r="P425" s="215">
        <f>O425*H425</f>
        <v>0</v>
      </c>
      <c r="Q425" s="215">
        <v>0.00058</v>
      </c>
      <c r="R425" s="215">
        <f>Q425*H425</f>
        <v>0.001856</v>
      </c>
      <c r="S425" s="215">
        <v>0</v>
      </c>
      <c r="T425" s="216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7" t="s">
        <v>307</v>
      </c>
      <c r="AT425" s="217" t="s">
        <v>122</v>
      </c>
      <c r="AU425" s="217" t="s">
        <v>84</v>
      </c>
      <c r="AY425" s="19" t="s">
        <v>119</v>
      </c>
      <c r="BE425" s="218">
        <f>IF(N425="základní",J425,0)</f>
        <v>0</v>
      </c>
      <c r="BF425" s="218">
        <f>IF(N425="snížená",J425,0)</f>
        <v>0</v>
      </c>
      <c r="BG425" s="218">
        <f>IF(N425="zákl. přenesená",J425,0)</f>
        <v>0</v>
      </c>
      <c r="BH425" s="218">
        <f>IF(N425="sníž. přenesená",J425,0)</f>
        <v>0</v>
      </c>
      <c r="BI425" s="218">
        <f>IF(N425="nulová",J425,0)</f>
        <v>0</v>
      </c>
      <c r="BJ425" s="19" t="s">
        <v>82</v>
      </c>
      <c r="BK425" s="218">
        <f>ROUND(I425*H425,2)</f>
        <v>0</v>
      </c>
      <c r="BL425" s="19" t="s">
        <v>307</v>
      </c>
      <c r="BM425" s="217" t="s">
        <v>1496</v>
      </c>
    </row>
    <row r="426" s="2" customFormat="1">
      <c r="A426" s="40"/>
      <c r="B426" s="41"/>
      <c r="C426" s="42"/>
      <c r="D426" s="249" t="s">
        <v>211</v>
      </c>
      <c r="E426" s="42"/>
      <c r="F426" s="250" t="s">
        <v>1497</v>
      </c>
      <c r="G426" s="42"/>
      <c r="H426" s="42"/>
      <c r="I426" s="242"/>
      <c r="J426" s="42"/>
      <c r="K426" s="42"/>
      <c r="L426" s="46"/>
      <c r="M426" s="243"/>
      <c r="N426" s="244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211</v>
      </c>
      <c r="AU426" s="19" t="s">
        <v>84</v>
      </c>
    </row>
    <row r="427" s="13" customFormat="1">
      <c r="A427" s="13"/>
      <c r="B427" s="219"/>
      <c r="C427" s="220"/>
      <c r="D427" s="221" t="s">
        <v>128</v>
      </c>
      <c r="E427" s="222" t="s">
        <v>19</v>
      </c>
      <c r="F427" s="223" t="s">
        <v>1485</v>
      </c>
      <c r="G427" s="220"/>
      <c r="H427" s="222" t="s">
        <v>19</v>
      </c>
      <c r="I427" s="224"/>
      <c r="J427" s="220"/>
      <c r="K427" s="220"/>
      <c r="L427" s="225"/>
      <c r="M427" s="226"/>
      <c r="N427" s="227"/>
      <c r="O427" s="227"/>
      <c r="P427" s="227"/>
      <c r="Q427" s="227"/>
      <c r="R427" s="227"/>
      <c r="S427" s="227"/>
      <c r="T427" s="22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29" t="s">
        <v>128</v>
      </c>
      <c r="AU427" s="229" t="s">
        <v>84</v>
      </c>
      <c r="AV427" s="13" t="s">
        <v>82</v>
      </c>
      <c r="AW427" s="13" t="s">
        <v>35</v>
      </c>
      <c r="AX427" s="13" t="s">
        <v>74</v>
      </c>
      <c r="AY427" s="229" t="s">
        <v>119</v>
      </c>
    </row>
    <row r="428" s="14" customFormat="1">
      <c r="A428" s="14"/>
      <c r="B428" s="230"/>
      <c r="C428" s="231"/>
      <c r="D428" s="221" t="s">
        <v>128</v>
      </c>
      <c r="E428" s="232" t="s">
        <v>19</v>
      </c>
      <c r="F428" s="233" t="s">
        <v>1498</v>
      </c>
      <c r="G428" s="231"/>
      <c r="H428" s="234">
        <v>3.2000000000000002</v>
      </c>
      <c r="I428" s="235"/>
      <c r="J428" s="231"/>
      <c r="K428" s="231"/>
      <c r="L428" s="236"/>
      <c r="M428" s="237"/>
      <c r="N428" s="238"/>
      <c r="O428" s="238"/>
      <c r="P428" s="238"/>
      <c r="Q428" s="238"/>
      <c r="R428" s="238"/>
      <c r="S428" s="238"/>
      <c r="T428" s="239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0" t="s">
        <v>128</v>
      </c>
      <c r="AU428" s="240" t="s">
        <v>84</v>
      </c>
      <c r="AV428" s="14" t="s">
        <v>84</v>
      </c>
      <c r="AW428" s="14" t="s">
        <v>35</v>
      </c>
      <c r="AX428" s="14" t="s">
        <v>82</v>
      </c>
      <c r="AY428" s="240" t="s">
        <v>119</v>
      </c>
    </row>
    <row r="429" s="2" customFormat="1" ht="24.15" customHeight="1">
      <c r="A429" s="40"/>
      <c r="B429" s="41"/>
      <c r="C429" s="206" t="s">
        <v>818</v>
      </c>
      <c r="D429" s="206" t="s">
        <v>122</v>
      </c>
      <c r="E429" s="207" t="s">
        <v>1499</v>
      </c>
      <c r="F429" s="208" t="s">
        <v>1500</v>
      </c>
      <c r="G429" s="209" t="s">
        <v>168</v>
      </c>
      <c r="H429" s="210">
        <v>37.600000000000001</v>
      </c>
      <c r="I429" s="211"/>
      <c r="J429" s="212">
        <f>ROUND(I429*H429,2)</f>
        <v>0</v>
      </c>
      <c r="K429" s="208" t="s">
        <v>209</v>
      </c>
      <c r="L429" s="46"/>
      <c r="M429" s="213" t="s">
        <v>19</v>
      </c>
      <c r="N429" s="214" t="s">
        <v>45</v>
      </c>
      <c r="O429" s="86"/>
      <c r="P429" s="215">
        <f>O429*H429</f>
        <v>0</v>
      </c>
      <c r="Q429" s="215">
        <v>0.00072999999999999996</v>
      </c>
      <c r="R429" s="215">
        <f>Q429*H429</f>
        <v>0.027448</v>
      </c>
      <c r="S429" s="215">
        <v>0</v>
      </c>
      <c r="T429" s="216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7" t="s">
        <v>307</v>
      </c>
      <c r="AT429" s="217" t="s">
        <v>122</v>
      </c>
      <c r="AU429" s="217" t="s">
        <v>84</v>
      </c>
      <c r="AY429" s="19" t="s">
        <v>119</v>
      </c>
      <c r="BE429" s="218">
        <f>IF(N429="základní",J429,0)</f>
        <v>0</v>
      </c>
      <c r="BF429" s="218">
        <f>IF(N429="snížená",J429,0)</f>
        <v>0</v>
      </c>
      <c r="BG429" s="218">
        <f>IF(N429="zákl. přenesená",J429,0)</f>
        <v>0</v>
      </c>
      <c r="BH429" s="218">
        <f>IF(N429="sníž. přenesená",J429,0)</f>
        <v>0</v>
      </c>
      <c r="BI429" s="218">
        <f>IF(N429="nulová",J429,0)</f>
        <v>0</v>
      </c>
      <c r="BJ429" s="19" t="s">
        <v>82</v>
      </c>
      <c r="BK429" s="218">
        <f>ROUND(I429*H429,2)</f>
        <v>0</v>
      </c>
      <c r="BL429" s="19" t="s">
        <v>307</v>
      </c>
      <c r="BM429" s="217" t="s">
        <v>1501</v>
      </c>
    </row>
    <row r="430" s="2" customFormat="1">
      <c r="A430" s="40"/>
      <c r="B430" s="41"/>
      <c r="C430" s="42"/>
      <c r="D430" s="249" t="s">
        <v>211</v>
      </c>
      <c r="E430" s="42"/>
      <c r="F430" s="250" t="s">
        <v>1502</v>
      </c>
      <c r="G430" s="42"/>
      <c r="H430" s="42"/>
      <c r="I430" s="242"/>
      <c r="J430" s="42"/>
      <c r="K430" s="42"/>
      <c r="L430" s="46"/>
      <c r="M430" s="243"/>
      <c r="N430" s="244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211</v>
      </c>
      <c r="AU430" s="19" t="s">
        <v>84</v>
      </c>
    </row>
    <row r="431" s="13" customFormat="1">
      <c r="A431" s="13"/>
      <c r="B431" s="219"/>
      <c r="C431" s="220"/>
      <c r="D431" s="221" t="s">
        <v>128</v>
      </c>
      <c r="E431" s="222" t="s">
        <v>19</v>
      </c>
      <c r="F431" s="223" t="s">
        <v>1485</v>
      </c>
      <c r="G431" s="220"/>
      <c r="H431" s="222" t="s">
        <v>19</v>
      </c>
      <c r="I431" s="224"/>
      <c r="J431" s="220"/>
      <c r="K431" s="220"/>
      <c r="L431" s="225"/>
      <c r="M431" s="226"/>
      <c r="N431" s="227"/>
      <c r="O431" s="227"/>
      <c r="P431" s="227"/>
      <c r="Q431" s="227"/>
      <c r="R431" s="227"/>
      <c r="S431" s="227"/>
      <c r="T431" s="228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29" t="s">
        <v>128</v>
      </c>
      <c r="AU431" s="229" t="s">
        <v>84</v>
      </c>
      <c r="AV431" s="13" t="s">
        <v>82</v>
      </c>
      <c r="AW431" s="13" t="s">
        <v>35</v>
      </c>
      <c r="AX431" s="13" t="s">
        <v>74</v>
      </c>
      <c r="AY431" s="229" t="s">
        <v>119</v>
      </c>
    </row>
    <row r="432" s="14" customFormat="1">
      <c r="A432" s="14"/>
      <c r="B432" s="230"/>
      <c r="C432" s="231"/>
      <c r="D432" s="221" t="s">
        <v>128</v>
      </c>
      <c r="E432" s="232" t="s">
        <v>19</v>
      </c>
      <c r="F432" s="233" t="s">
        <v>1486</v>
      </c>
      <c r="G432" s="231"/>
      <c r="H432" s="234">
        <v>24</v>
      </c>
      <c r="I432" s="235"/>
      <c r="J432" s="231"/>
      <c r="K432" s="231"/>
      <c r="L432" s="236"/>
      <c r="M432" s="237"/>
      <c r="N432" s="238"/>
      <c r="O432" s="238"/>
      <c r="P432" s="238"/>
      <c r="Q432" s="238"/>
      <c r="R432" s="238"/>
      <c r="S432" s="238"/>
      <c r="T432" s="239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0" t="s">
        <v>128</v>
      </c>
      <c r="AU432" s="240" t="s">
        <v>84</v>
      </c>
      <c r="AV432" s="14" t="s">
        <v>84</v>
      </c>
      <c r="AW432" s="14" t="s">
        <v>35</v>
      </c>
      <c r="AX432" s="14" t="s">
        <v>74</v>
      </c>
      <c r="AY432" s="240" t="s">
        <v>119</v>
      </c>
    </row>
    <row r="433" s="14" customFormat="1">
      <c r="A433" s="14"/>
      <c r="B433" s="230"/>
      <c r="C433" s="231"/>
      <c r="D433" s="221" t="s">
        <v>128</v>
      </c>
      <c r="E433" s="232" t="s">
        <v>19</v>
      </c>
      <c r="F433" s="233" t="s">
        <v>1503</v>
      </c>
      <c r="G433" s="231"/>
      <c r="H433" s="234">
        <v>7.2000000000000002</v>
      </c>
      <c r="I433" s="235"/>
      <c r="J433" s="231"/>
      <c r="K433" s="231"/>
      <c r="L433" s="236"/>
      <c r="M433" s="237"/>
      <c r="N433" s="238"/>
      <c r="O433" s="238"/>
      <c r="P433" s="238"/>
      <c r="Q433" s="238"/>
      <c r="R433" s="238"/>
      <c r="S433" s="238"/>
      <c r="T433" s="239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0" t="s">
        <v>128</v>
      </c>
      <c r="AU433" s="240" t="s">
        <v>84</v>
      </c>
      <c r="AV433" s="14" t="s">
        <v>84</v>
      </c>
      <c r="AW433" s="14" t="s">
        <v>35</v>
      </c>
      <c r="AX433" s="14" t="s">
        <v>74</v>
      </c>
      <c r="AY433" s="240" t="s">
        <v>119</v>
      </c>
    </row>
    <row r="434" s="14" customFormat="1">
      <c r="A434" s="14"/>
      <c r="B434" s="230"/>
      <c r="C434" s="231"/>
      <c r="D434" s="221" t="s">
        <v>128</v>
      </c>
      <c r="E434" s="232" t="s">
        <v>19</v>
      </c>
      <c r="F434" s="233" t="s">
        <v>1504</v>
      </c>
      <c r="G434" s="231"/>
      <c r="H434" s="234">
        <v>4.4000000000000004</v>
      </c>
      <c r="I434" s="235"/>
      <c r="J434" s="231"/>
      <c r="K434" s="231"/>
      <c r="L434" s="236"/>
      <c r="M434" s="237"/>
      <c r="N434" s="238"/>
      <c r="O434" s="238"/>
      <c r="P434" s="238"/>
      <c r="Q434" s="238"/>
      <c r="R434" s="238"/>
      <c r="S434" s="238"/>
      <c r="T434" s="239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0" t="s">
        <v>128</v>
      </c>
      <c r="AU434" s="240" t="s">
        <v>84</v>
      </c>
      <c r="AV434" s="14" t="s">
        <v>84</v>
      </c>
      <c r="AW434" s="14" t="s">
        <v>35</v>
      </c>
      <c r="AX434" s="14" t="s">
        <v>74</v>
      </c>
      <c r="AY434" s="240" t="s">
        <v>119</v>
      </c>
    </row>
    <row r="435" s="14" customFormat="1">
      <c r="A435" s="14"/>
      <c r="B435" s="230"/>
      <c r="C435" s="231"/>
      <c r="D435" s="221" t="s">
        <v>128</v>
      </c>
      <c r="E435" s="232" t="s">
        <v>19</v>
      </c>
      <c r="F435" s="233" t="s">
        <v>1505</v>
      </c>
      <c r="G435" s="231"/>
      <c r="H435" s="234">
        <v>2</v>
      </c>
      <c r="I435" s="235"/>
      <c r="J435" s="231"/>
      <c r="K435" s="231"/>
      <c r="L435" s="236"/>
      <c r="M435" s="237"/>
      <c r="N435" s="238"/>
      <c r="O435" s="238"/>
      <c r="P435" s="238"/>
      <c r="Q435" s="238"/>
      <c r="R435" s="238"/>
      <c r="S435" s="238"/>
      <c r="T435" s="239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0" t="s">
        <v>128</v>
      </c>
      <c r="AU435" s="240" t="s">
        <v>84</v>
      </c>
      <c r="AV435" s="14" t="s">
        <v>84</v>
      </c>
      <c r="AW435" s="14" t="s">
        <v>35</v>
      </c>
      <c r="AX435" s="14" t="s">
        <v>74</v>
      </c>
      <c r="AY435" s="240" t="s">
        <v>119</v>
      </c>
    </row>
    <row r="436" s="15" customFormat="1">
      <c r="A436" s="15"/>
      <c r="B436" s="251"/>
      <c r="C436" s="252"/>
      <c r="D436" s="221" t="s">
        <v>128</v>
      </c>
      <c r="E436" s="253" t="s">
        <v>19</v>
      </c>
      <c r="F436" s="254" t="s">
        <v>220</v>
      </c>
      <c r="G436" s="252"/>
      <c r="H436" s="255">
        <v>37.600000000000001</v>
      </c>
      <c r="I436" s="256"/>
      <c r="J436" s="252"/>
      <c r="K436" s="252"/>
      <c r="L436" s="257"/>
      <c r="M436" s="258"/>
      <c r="N436" s="259"/>
      <c r="O436" s="259"/>
      <c r="P436" s="259"/>
      <c r="Q436" s="259"/>
      <c r="R436" s="259"/>
      <c r="S436" s="259"/>
      <c r="T436" s="260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1" t="s">
        <v>128</v>
      </c>
      <c r="AU436" s="261" t="s">
        <v>84</v>
      </c>
      <c r="AV436" s="15" t="s">
        <v>150</v>
      </c>
      <c r="AW436" s="15" t="s">
        <v>35</v>
      </c>
      <c r="AX436" s="15" t="s">
        <v>82</v>
      </c>
      <c r="AY436" s="261" t="s">
        <v>119</v>
      </c>
    </row>
    <row r="437" s="2" customFormat="1" ht="24.15" customHeight="1">
      <c r="A437" s="40"/>
      <c r="B437" s="41"/>
      <c r="C437" s="206" t="s">
        <v>825</v>
      </c>
      <c r="D437" s="206" t="s">
        <v>122</v>
      </c>
      <c r="E437" s="207" t="s">
        <v>1506</v>
      </c>
      <c r="F437" s="208" t="s">
        <v>1507</v>
      </c>
      <c r="G437" s="209" t="s">
        <v>363</v>
      </c>
      <c r="H437" s="210">
        <v>10</v>
      </c>
      <c r="I437" s="211"/>
      <c r="J437" s="212">
        <f>ROUND(I437*H437,2)</f>
        <v>0</v>
      </c>
      <c r="K437" s="208" t="s">
        <v>209</v>
      </c>
      <c r="L437" s="46"/>
      <c r="M437" s="213" t="s">
        <v>19</v>
      </c>
      <c r="N437" s="214" t="s">
        <v>45</v>
      </c>
      <c r="O437" s="86"/>
      <c r="P437" s="215">
        <f>O437*H437</f>
        <v>0</v>
      </c>
      <c r="Q437" s="215">
        <v>1.0000000000000001E-05</v>
      </c>
      <c r="R437" s="215">
        <f>Q437*H437</f>
        <v>0.00010000000000000001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307</v>
      </c>
      <c r="AT437" s="217" t="s">
        <v>122</v>
      </c>
      <c r="AU437" s="217" t="s">
        <v>84</v>
      </c>
      <c r="AY437" s="19" t="s">
        <v>119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82</v>
      </c>
      <c r="BK437" s="218">
        <f>ROUND(I437*H437,2)</f>
        <v>0</v>
      </c>
      <c r="BL437" s="19" t="s">
        <v>307</v>
      </c>
      <c r="BM437" s="217" t="s">
        <v>1508</v>
      </c>
    </row>
    <row r="438" s="2" customFormat="1">
      <c r="A438" s="40"/>
      <c r="B438" s="41"/>
      <c r="C438" s="42"/>
      <c r="D438" s="249" t="s">
        <v>211</v>
      </c>
      <c r="E438" s="42"/>
      <c r="F438" s="250" t="s">
        <v>1509</v>
      </c>
      <c r="G438" s="42"/>
      <c r="H438" s="42"/>
      <c r="I438" s="242"/>
      <c r="J438" s="42"/>
      <c r="K438" s="42"/>
      <c r="L438" s="46"/>
      <c r="M438" s="243"/>
      <c r="N438" s="244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211</v>
      </c>
      <c r="AU438" s="19" t="s">
        <v>84</v>
      </c>
    </row>
    <row r="439" s="13" customFormat="1">
      <c r="A439" s="13"/>
      <c r="B439" s="219"/>
      <c r="C439" s="220"/>
      <c r="D439" s="221" t="s">
        <v>128</v>
      </c>
      <c r="E439" s="222" t="s">
        <v>19</v>
      </c>
      <c r="F439" s="223" t="s">
        <v>1485</v>
      </c>
      <c r="G439" s="220"/>
      <c r="H439" s="222" t="s">
        <v>19</v>
      </c>
      <c r="I439" s="224"/>
      <c r="J439" s="220"/>
      <c r="K439" s="220"/>
      <c r="L439" s="225"/>
      <c r="M439" s="226"/>
      <c r="N439" s="227"/>
      <c r="O439" s="227"/>
      <c r="P439" s="227"/>
      <c r="Q439" s="227"/>
      <c r="R439" s="227"/>
      <c r="S439" s="227"/>
      <c r="T439" s="228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29" t="s">
        <v>128</v>
      </c>
      <c r="AU439" s="229" t="s">
        <v>84</v>
      </c>
      <c r="AV439" s="13" t="s">
        <v>82</v>
      </c>
      <c r="AW439" s="13" t="s">
        <v>35</v>
      </c>
      <c r="AX439" s="13" t="s">
        <v>74</v>
      </c>
      <c r="AY439" s="229" t="s">
        <v>119</v>
      </c>
    </row>
    <row r="440" s="14" customFormat="1">
      <c r="A440" s="14"/>
      <c r="B440" s="230"/>
      <c r="C440" s="231"/>
      <c r="D440" s="221" t="s">
        <v>128</v>
      </c>
      <c r="E440" s="232" t="s">
        <v>19</v>
      </c>
      <c r="F440" s="233" t="s">
        <v>1510</v>
      </c>
      <c r="G440" s="231"/>
      <c r="H440" s="234">
        <v>10</v>
      </c>
      <c r="I440" s="235"/>
      <c r="J440" s="231"/>
      <c r="K440" s="231"/>
      <c r="L440" s="236"/>
      <c r="M440" s="237"/>
      <c r="N440" s="238"/>
      <c r="O440" s="238"/>
      <c r="P440" s="238"/>
      <c r="Q440" s="238"/>
      <c r="R440" s="238"/>
      <c r="S440" s="238"/>
      <c r="T440" s="239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0" t="s">
        <v>128</v>
      </c>
      <c r="AU440" s="240" t="s">
        <v>84</v>
      </c>
      <c r="AV440" s="14" t="s">
        <v>84</v>
      </c>
      <c r="AW440" s="14" t="s">
        <v>35</v>
      </c>
      <c r="AX440" s="14" t="s">
        <v>82</v>
      </c>
      <c r="AY440" s="240" t="s">
        <v>119</v>
      </c>
    </row>
    <row r="441" s="2" customFormat="1" ht="24.15" customHeight="1">
      <c r="A441" s="40"/>
      <c r="B441" s="41"/>
      <c r="C441" s="206" t="s">
        <v>830</v>
      </c>
      <c r="D441" s="206" t="s">
        <v>122</v>
      </c>
      <c r="E441" s="207" t="s">
        <v>1511</v>
      </c>
      <c r="F441" s="208" t="s">
        <v>1512</v>
      </c>
      <c r="G441" s="209" t="s">
        <v>363</v>
      </c>
      <c r="H441" s="210">
        <v>4</v>
      </c>
      <c r="I441" s="211"/>
      <c r="J441" s="212">
        <f>ROUND(I441*H441,2)</f>
        <v>0</v>
      </c>
      <c r="K441" s="208" t="s">
        <v>209</v>
      </c>
      <c r="L441" s="46"/>
      <c r="M441" s="213" t="s">
        <v>19</v>
      </c>
      <c r="N441" s="214" t="s">
        <v>45</v>
      </c>
      <c r="O441" s="86"/>
      <c r="P441" s="215">
        <f>O441*H441</f>
        <v>0</v>
      </c>
      <c r="Q441" s="215">
        <v>2.0000000000000002E-05</v>
      </c>
      <c r="R441" s="215">
        <f>Q441*H441</f>
        <v>8.0000000000000007E-05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307</v>
      </c>
      <c r="AT441" s="217" t="s">
        <v>122</v>
      </c>
      <c r="AU441" s="217" t="s">
        <v>84</v>
      </c>
      <c r="AY441" s="19" t="s">
        <v>119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82</v>
      </c>
      <c r="BK441" s="218">
        <f>ROUND(I441*H441,2)</f>
        <v>0</v>
      </c>
      <c r="BL441" s="19" t="s">
        <v>307</v>
      </c>
      <c r="BM441" s="217" t="s">
        <v>1513</v>
      </c>
    </row>
    <row r="442" s="2" customFormat="1">
      <c r="A442" s="40"/>
      <c r="B442" s="41"/>
      <c r="C442" s="42"/>
      <c r="D442" s="249" t="s">
        <v>211</v>
      </c>
      <c r="E442" s="42"/>
      <c r="F442" s="250" t="s">
        <v>1514</v>
      </c>
      <c r="G442" s="42"/>
      <c r="H442" s="42"/>
      <c r="I442" s="242"/>
      <c r="J442" s="42"/>
      <c r="K442" s="42"/>
      <c r="L442" s="46"/>
      <c r="M442" s="243"/>
      <c r="N442" s="244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211</v>
      </c>
      <c r="AU442" s="19" t="s">
        <v>84</v>
      </c>
    </row>
    <row r="443" s="13" customFormat="1">
      <c r="A443" s="13"/>
      <c r="B443" s="219"/>
      <c r="C443" s="220"/>
      <c r="D443" s="221" t="s">
        <v>128</v>
      </c>
      <c r="E443" s="222" t="s">
        <v>19</v>
      </c>
      <c r="F443" s="223" t="s">
        <v>1485</v>
      </c>
      <c r="G443" s="220"/>
      <c r="H443" s="222" t="s">
        <v>19</v>
      </c>
      <c r="I443" s="224"/>
      <c r="J443" s="220"/>
      <c r="K443" s="220"/>
      <c r="L443" s="225"/>
      <c r="M443" s="226"/>
      <c r="N443" s="227"/>
      <c r="O443" s="227"/>
      <c r="P443" s="227"/>
      <c r="Q443" s="227"/>
      <c r="R443" s="227"/>
      <c r="S443" s="227"/>
      <c r="T443" s="228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29" t="s">
        <v>128</v>
      </c>
      <c r="AU443" s="229" t="s">
        <v>84</v>
      </c>
      <c r="AV443" s="13" t="s">
        <v>82</v>
      </c>
      <c r="AW443" s="13" t="s">
        <v>35</v>
      </c>
      <c r="AX443" s="13" t="s">
        <v>74</v>
      </c>
      <c r="AY443" s="229" t="s">
        <v>119</v>
      </c>
    </row>
    <row r="444" s="14" customFormat="1">
      <c r="A444" s="14"/>
      <c r="B444" s="230"/>
      <c r="C444" s="231"/>
      <c r="D444" s="221" t="s">
        <v>128</v>
      </c>
      <c r="E444" s="232" t="s">
        <v>19</v>
      </c>
      <c r="F444" s="233" t="s">
        <v>1515</v>
      </c>
      <c r="G444" s="231"/>
      <c r="H444" s="234">
        <v>4</v>
      </c>
      <c r="I444" s="235"/>
      <c r="J444" s="231"/>
      <c r="K444" s="231"/>
      <c r="L444" s="236"/>
      <c r="M444" s="237"/>
      <c r="N444" s="238"/>
      <c r="O444" s="238"/>
      <c r="P444" s="238"/>
      <c r="Q444" s="238"/>
      <c r="R444" s="238"/>
      <c r="S444" s="238"/>
      <c r="T444" s="239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0" t="s">
        <v>128</v>
      </c>
      <c r="AU444" s="240" t="s">
        <v>84</v>
      </c>
      <c r="AV444" s="14" t="s">
        <v>84</v>
      </c>
      <c r="AW444" s="14" t="s">
        <v>35</v>
      </c>
      <c r="AX444" s="14" t="s">
        <v>82</v>
      </c>
      <c r="AY444" s="240" t="s">
        <v>119</v>
      </c>
    </row>
    <row r="445" s="2" customFormat="1" ht="24.15" customHeight="1">
      <c r="A445" s="40"/>
      <c r="B445" s="41"/>
      <c r="C445" s="206" t="s">
        <v>835</v>
      </c>
      <c r="D445" s="206" t="s">
        <v>122</v>
      </c>
      <c r="E445" s="207" t="s">
        <v>1516</v>
      </c>
      <c r="F445" s="208" t="s">
        <v>1517</v>
      </c>
      <c r="G445" s="209" t="s">
        <v>168</v>
      </c>
      <c r="H445" s="210">
        <v>74.200000000000003</v>
      </c>
      <c r="I445" s="211"/>
      <c r="J445" s="212">
        <f>ROUND(I445*H445,2)</f>
        <v>0</v>
      </c>
      <c r="K445" s="208" t="s">
        <v>209</v>
      </c>
      <c r="L445" s="46"/>
      <c r="M445" s="213" t="s">
        <v>19</v>
      </c>
      <c r="N445" s="214" t="s">
        <v>45</v>
      </c>
      <c r="O445" s="86"/>
      <c r="P445" s="215">
        <f>O445*H445</f>
        <v>0</v>
      </c>
      <c r="Q445" s="215">
        <v>0</v>
      </c>
      <c r="R445" s="215">
        <f>Q445*H445</f>
        <v>0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307</v>
      </c>
      <c r="AT445" s="217" t="s">
        <v>122</v>
      </c>
      <c r="AU445" s="217" t="s">
        <v>84</v>
      </c>
      <c r="AY445" s="19" t="s">
        <v>119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82</v>
      </c>
      <c r="BK445" s="218">
        <f>ROUND(I445*H445,2)</f>
        <v>0</v>
      </c>
      <c r="BL445" s="19" t="s">
        <v>307</v>
      </c>
      <c r="BM445" s="217" t="s">
        <v>1518</v>
      </c>
    </row>
    <row r="446" s="2" customFormat="1">
      <c r="A446" s="40"/>
      <c r="B446" s="41"/>
      <c r="C446" s="42"/>
      <c r="D446" s="249" t="s">
        <v>211</v>
      </c>
      <c r="E446" s="42"/>
      <c r="F446" s="250" t="s">
        <v>1519</v>
      </c>
      <c r="G446" s="42"/>
      <c r="H446" s="42"/>
      <c r="I446" s="242"/>
      <c r="J446" s="42"/>
      <c r="K446" s="42"/>
      <c r="L446" s="46"/>
      <c r="M446" s="243"/>
      <c r="N446" s="244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211</v>
      </c>
      <c r="AU446" s="19" t="s">
        <v>84</v>
      </c>
    </row>
    <row r="447" s="13" customFormat="1">
      <c r="A447" s="13"/>
      <c r="B447" s="219"/>
      <c r="C447" s="220"/>
      <c r="D447" s="221" t="s">
        <v>128</v>
      </c>
      <c r="E447" s="222" t="s">
        <v>19</v>
      </c>
      <c r="F447" s="223" t="s">
        <v>1485</v>
      </c>
      <c r="G447" s="220"/>
      <c r="H447" s="222" t="s">
        <v>19</v>
      </c>
      <c r="I447" s="224"/>
      <c r="J447" s="220"/>
      <c r="K447" s="220"/>
      <c r="L447" s="225"/>
      <c r="M447" s="226"/>
      <c r="N447" s="227"/>
      <c r="O447" s="227"/>
      <c r="P447" s="227"/>
      <c r="Q447" s="227"/>
      <c r="R447" s="227"/>
      <c r="S447" s="227"/>
      <c r="T447" s="22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29" t="s">
        <v>128</v>
      </c>
      <c r="AU447" s="229" t="s">
        <v>84</v>
      </c>
      <c r="AV447" s="13" t="s">
        <v>82</v>
      </c>
      <c r="AW447" s="13" t="s">
        <v>35</v>
      </c>
      <c r="AX447" s="13" t="s">
        <v>74</v>
      </c>
      <c r="AY447" s="229" t="s">
        <v>119</v>
      </c>
    </row>
    <row r="448" s="14" customFormat="1">
      <c r="A448" s="14"/>
      <c r="B448" s="230"/>
      <c r="C448" s="231"/>
      <c r="D448" s="221" t="s">
        <v>128</v>
      </c>
      <c r="E448" s="232" t="s">
        <v>19</v>
      </c>
      <c r="F448" s="233" t="s">
        <v>1520</v>
      </c>
      <c r="G448" s="231"/>
      <c r="H448" s="234">
        <v>74.200000000000003</v>
      </c>
      <c r="I448" s="235"/>
      <c r="J448" s="231"/>
      <c r="K448" s="231"/>
      <c r="L448" s="236"/>
      <c r="M448" s="237"/>
      <c r="N448" s="238"/>
      <c r="O448" s="238"/>
      <c r="P448" s="238"/>
      <c r="Q448" s="238"/>
      <c r="R448" s="238"/>
      <c r="S448" s="238"/>
      <c r="T448" s="239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0" t="s">
        <v>128</v>
      </c>
      <c r="AU448" s="240" t="s">
        <v>84</v>
      </c>
      <c r="AV448" s="14" t="s">
        <v>84</v>
      </c>
      <c r="AW448" s="14" t="s">
        <v>35</v>
      </c>
      <c r="AX448" s="14" t="s">
        <v>82</v>
      </c>
      <c r="AY448" s="240" t="s">
        <v>119</v>
      </c>
    </row>
    <row r="449" s="2" customFormat="1" ht="55.5" customHeight="1">
      <c r="A449" s="40"/>
      <c r="B449" s="41"/>
      <c r="C449" s="206" t="s">
        <v>840</v>
      </c>
      <c r="D449" s="206" t="s">
        <v>122</v>
      </c>
      <c r="E449" s="207" t="s">
        <v>1521</v>
      </c>
      <c r="F449" s="208" t="s">
        <v>1522</v>
      </c>
      <c r="G449" s="209" t="s">
        <v>168</v>
      </c>
      <c r="H449" s="210">
        <v>74.200000000000003</v>
      </c>
      <c r="I449" s="211"/>
      <c r="J449" s="212">
        <f>ROUND(I449*H449,2)</f>
        <v>0</v>
      </c>
      <c r="K449" s="208" t="s">
        <v>209</v>
      </c>
      <c r="L449" s="46"/>
      <c r="M449" s="213" t="s">
        <v>19</v>
      </c>
      <c r="N449" s="214" t="s">
        <v>45</v>
      </c>
      <c r="O449" s="86"/>
      <c r="P449" s="215">
        <f>O449*H449</f>
        <v>0</v>
      </c>
      <c r="Q449" s="215">
        <v>5.0000000000000002E-05</v>
      </c>
      <c r="R449" s="215">
        <f>Q449*H449</f>
        <v>0.0037100000000000002</v>
      </c>
      <c r="S449" s="215">
        <v>0</v>
      </c>
      <c r="T449" s="216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307</v>
      </c>
      <c r="AT449" s="217" t="s">
        <v>122</v>
      </c>
      <c r="AU449" s="217" t="s">
        <v>84</v>
      </c>
      <c r="AY449" s="19" t="s">
        <v>119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82</v>
      </c>
      <c r="BK449" s="218">
        <f>ROUND(I449*H449,2)</f>
        <v>0</v>
      </c>
      <c r="BL449" s="19" t="s">
        <v>307</v>
      </c>
      <c r="BM449" s="217" t="s">
        <v>1523</v>
      </c>
    </row>
    <row r="450" s="2" customFormat="1">
      <c r="A450" s="40"/>
      <c r="B450" s="41"/>
      <c r="C450" s="42"/>
      <c r="D450" s="249" t="s">
        <v>211</v>
      </c>
      <c r="E450" s="42"/>
      <c r="F450" s="250" t="s">
        <v>1524</v>
      </c>
      <c r="G450" s="42"/>
      <c r="H450" s="42"/>
      <c r="I450" s="242"/>
      <c r="J450" s="42"/>
      <c r="K450" s="42"/>
      <c r="L450" s="46"/>
      <c r="M450" s="243"/>
      <c r="N450" s="244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211</v>
      </c>
      <c r="AU450" s="19" t="s">
        <v>84</v>
      </c>
    </row>
    <row r="451" s="13" customFormat="1">
      <c r="A451" s="13"/>
      <c r="B451" s="219"/>
      <c r="C451" s="220"/>
      <c r="D451" s="221" t="s">
        <v>128</v>
      </c>
      <c r="E451" s="222" t="s">
        <v>19</v>
      </c>
      <c r="F451" s="223" t="s">
        <v>1485</v>
      </c>
      <c r="G451" s="220"/>
      <c r="H451" s="222" t="s">
        <v>19</v>
      </c>
      <c r="I451" s="224"/>
      <c r="J451" s="220"/>
      <c r="K451" s="220"/>
      <c r="L451" s="225"/>
      <c r="M451" s="226"/>
      <c r="N451" s="227"/>
      <c r="O451" s="227"/>
      <c r="P451" s="227"/>
      <c r="Q451" s="227"/>
      <c r="R451" s="227"/>
      <c r="S451" s="227"/>
      <c r="T451" s="228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29" t="s">
        <v>128</v>
      </c>
      <c r="AU451" s="229" t="s">
        <v>84</v>
      </c>
      <c r="AV451" s="13" t="s">
        <v>82</v>
      </c>
      <c r="AW451" s="13" t="s">
        <v>35</v>
      </c>
      <c r="AX451" s="13" t="s">
        <v>74</v>
      </c>
      <c r="AY451" s="229" t="s">
        <v>119</v>
      </c>
    </row>
    <row r="452" s="14" customFormat="1">
      <c r="A452" s="14"/>
      <c r="B452" s="230"/>
      <c r="C452" s="231"/>
      <c r="D452" s="221" t="s">
        <v>128</v>
      </c>
      <c r="E452" s="232" t="s">
        <v>19</v>
      </c>
      <c r="F452" s="233" t="s">
        <v>1520</v>
      </c>
      <c r="G452" s="231"/>
      <c r="H452" s="234">
        <v>74.200000000000003</v>
      </c>
      <c r="I452" s="235"/>
      <c r="J452" s="231"/>
      <c r="K452" s="231"/>
      <c r="L452" s="236"/>
      <c r="M452" s="237"/>
      <c r="N452" s="238"/>
      <c r="O452" s="238"/>
      <c r="P452" s="238"/>
      <c r="Q452" s="238"/>
      <c r="R452" s="238"/>
      <c r="S452" s="238"/>
      <c r="T452" s="239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0" t="s">
        <v>128</v>
      </c>
      <c r="AU452" s="240" t="s">
        <v>84</v>
      </c>
      <c r="AV452" s="14" t="s">
        <v>84</v>
      </c>
      <c r="AW452" s="14" t="s">
        <v>35</v>
      </c>
      <c r="AX452" s="14" t="s">
        <v>82</v>
      </c>
      <c r="AY452" s="240" t="s">
        <v>119</v>
      </c>
    </row>
    <row r="453" s="2" customFormat="1" ht="49.05" customHeight="1">
      <c r="A453" s="40"/>
      <c r="B453" s="41"/>
      <c r="C453" s="206" t="s">
        <v>847</v>
      </c>
      <c r="D453" s="206" t="s">
        <v>122</v>
      </c>
      <c r="E453" s="207" t="s">
        <v>1525</v>
      </c>
      <c r="F453" s="208" t="s">
        <v>1526</v>
      </c>
      <c r="G453" s="209" t="s">
        <v>355</v>
      </c>
      <c r="H453" s="210">
        <v>0.049000000000000002</v>
      </c>
      <c r="I453" s="211"/>
      <c r="J453" s="212">
        <f>ROUND(I453*H453,2)</f>
        <v>0</v>
      </c>
      <c r="K453" s="208" t="s">
        <v>209</v>
      </c>
      <c r="L453" s="46"/>
      <c r="M453" s="213" t="s">
        <v>19</v>
      </c>
      <c r="N453" s="214" t="s">
        <v>45</v>
      </c>
      <c r="O453" s="86"/>
      <c r="P453" s="215">
        <f>O453*H453</f>
        <v>0</v>
      </c>
      <c r="Q453" s="215">
        <v>0</v>
      </c>
      <c r="R453" s="215">
        <f>Q453*H453</f>
        <v>0</v>
      </c>
      <c r="S453" s="215">
        <v>0</v>
      </c>
      <c r="T453" s="216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307</v>
      </c>
      <c r="AT453" s="217" t="s">
        <v>122</v>
      </c>
      <c r="AU453" s="217" t="s">
        <v>84</v>
      </c>
      <c r="AY453" s="19" t="s">
        <v>119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82</v>
      </c>
      <c r="BK453" s="218">
        <f>ROUND(I453*H453,2)</f>
        <v>0</v>
      </c>
      <c r="BL453" s="19" t="s">
        <v>307</v>
      </c>
      <c r="BM453" s="217" t="s">
        <v>1527</v>
      </c>
    </row>
    <row r="454" s="2" customFormat="1">
      <c r="A454" s="40"/>
      <c r="B454" s="41"/>
      <c r="C454" s="42"/>
      <c r="D454" s="249" t="s">
        <v>211</v>
      </c>
      <c r="E454" s="42"/>
      <c r="F454" s="250" t="s">
        <v>1528</v>
      </c>
      <c r="G454" s="42"/>
      <c r="H454" s="42"/>
      <c r="I454" s="242"/>
      <c r="J454" s="42"/>
      <c r="K454" s="42"/>
      <c r="L454" s="46"/>
      <c r="M454" s="243"/>
      <c r="N454" s="244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211</v>
      </c>
      <c r="AU454" s="19" t="s">
        <v>84</v>
      </c>
    </row>
    <row r="455" s="2" customFormat="1" ht="24.15" customHeight="1">
      <c r="A455" s="40"/>
      <c r="B455" s="41"/>
      <c r="C455" s="206" t="s">
        <v>855</v>
      </c>
      <c r="D455" s="206" t="s">
        <v>122</v>
      </c>
      <c r="E455" s="207" t="s">
        <v>1529</v>
      </c>
      <c r="F455" s="208" t="s">
        <v>1530</v>
      </c>
      <c r="G455" s="209" t="s">
        <v>1123</v>
      </c>
      <c r="H455" s="210">
        <v>32</v>
      </c>
      <c r="I455" s="211"/>
      <c r="J455" s="212">
        <f>ROUND(I455*H455,2)</f>
        <v>0</v>
      </c>
      <c r="K455" s="208" t="s">
        <v>209</v>
      </c>
      <c r="L455" s="46"/>
      <c r="M455" s="213" t="s">
        <v>19</v>
      </c>
      <c r="N455" s="214" t="s">
        <v>45</v>
      </c>
      <c r="O455" s="86"/>
      <c r="P455" s="215">
        <f>O455*H455</f>
        <v>0</v>
      </c>
      <c r="Q455" s="215">
        <v>0</v>
      </c>
      <c r="R455" s="215">
        <f>Q455*H455</f>
        <v>0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1124</v>
      </c>
      <c r="AT455" s="217" t="s">
        <v>122</v>
      </c>
      <c r="AU455" s="217" t="s">
        <v>84</v>
      </c>
      <c r="AY455" s="19" t="s">
        <v>119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82</v>
      </c>
      <c r="BK455" s="218">
        <f>ROUND(I455*H455,2)</f>
        <v>0</v>
      </c>
      <c r="BL455" s="19" t="s">
        <v>1124</v>
      </c>
      <c r="BM455" s="217" t="s">
        <v>1531</v>
      </c>
    </row>
    <row r="456" s="2" customFormat="1">
      <c r="A456" s="40"/>
      <c r="B456" s="41"/>
      <c r="C456" s="42"/>
      <c r="D456" s="249" t="s">
        <v>211</v>
      </c>
      <c r="E456" s="42"/>
      <c r="F456" s="250" t="s">
        <v>1532</v>
      </c>
      <c r="G456" s="42"/>
      <c r="H456" s="42"/>
      <c r="I456" s="242"/>
      <c r="J456" s="42"/>
      <c r="K456" s="42"/>
      <c r="L456" s="46"/>
      <c r="M456" s="243"/>
      <c r="N456" s="244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211</v>
      </c>
      <c r="AU456" s="19" t="s">
        <v>84</v>
      </c>
    </row>
    <row r="457" s="13" customFormat="1">
      <c r="A457" s="13"/>
      <c r="B457" s="219"/>
      <c r="C457" s="220"/>
      <c r="D457" s="221" t="s">
        <v>128</v>
      </c>
      <c r="E457" s="222" t="s">
        <v>19</v>
      </c>
      <c r="F457" s="223" t="s">
        <v>1485</v>
      </c>
      <c r="G457" s="220"/>
      <c r="H457" s="222" t="s">
        <v>19</v>
      </c>
      <c r="I457" s="224"/>
      <c r="J457" s="220"/>
      <c r="K457" s="220"/>
      <c r="L457" s="225"/>
      <c r="M457" s="226"/>
      <c r="N457" s="227"/>
      <c r="O457" s="227"/>
      <c r="P457" s="227"/>
      <c r="Q457" s="227"/>
      <c r="R457" s="227"/>
      <c r="S457" s="227"/>
      <c r="T457" s="22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29" t="s">
        <v>128</v>
      </c>
      <c r="AU457" s="229" t="s">
        <v>84</v>
      </c>
      <c r="AV457" s="13" t="s">
        <v>82</v>
      </c>
      <c r="AW457" s="13" t="s">
        <v>35</v>
      </c>
      <c r="AX457" s="13" t="s">
        <v>74</v>
      </c>
      <c r="AY457" s="229" t="s">
        <v>119</v>
      </c>
    </row>
    <row r="458" s="13" customFormat="1">
      <c r="A458" s="13"/>
      <c r="B458" s="219"/>
      <c r="C458" s="220"/>
      <c r="D458" s="221" t="s">
        <v>128</v>
      </c>
      <c r="E458" s="222" t="s">
        <v>19</v>
      </c>
      <c r="F458" s="223" t="s">
        <v>1533</v>
      </c>
      <c r="G458" s="220"/>
      <c r="H458" s="222" t="s">
        <v>19</v>
      </c>
      <c r="I458" s="224"/>
      <c r="J458" s="220"/>
      <c r="K458" s="220"/>
      <c r="L458" s="225"/>
      <c r="M458" s="226"/>
      <c r="N458" s="227"/>
      <c r="O458" s="227"/>
      <c r="P458" s="227"/>
      <c r="Q458" s="227"/>
      <c r="R458" s="227"/>
      <c r="S458" s="227"/>
      <c r="T458" s="22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29" t="s">
        <v>128</v>
      </c>
      <c r="AU458" s="229" t="s">
        <v>84</v>
      </c>
      <c r="AV458" s="13" t="s">
        <v>82</v>
      </c>
      <c r="AW458" s="13" t="s">
        <v>35</v>
      </c>
      <c r="AX458" s="13" t="s">
        <v>74</v>
      </c>
      <c r="AY458" s="229" t="s">
        <v>119</v>
      </c>
    </row>
    <row r="459" s="13" customFormat="1">
      <c r="A459" s="13"/>
      <c r="B459" s="219"/>
      <c r="C459" s="220"/>
      <c r="D459" s="221" t="s">
        <v>128</v>
      </c>
      <c r="E459" s="222" t="s">
        <v>19</v>
      </c>
      <c r="F459" s="223" t="s">
        <v>1534</v>
      </c>
      <c r="G459" s="220"/>
      <c r="H459" s="222" t="s">
        <v>19</v>
      </c>
      <c r="I459" s="224"/>
      <c r="J459" s="220"/>
      <c r="K459" s="220"/>
      <c r="L459" s="225"/>
      <c r="M459" s="226"/>
      <c r="N459" s="227"/>
      <c r="O459" s="227"/>
      <c r="P459" s="227"/>
      <c r="Q459" s="227"/>
      <c r="R459" s="227"/>
      <c r="S459" s="227"/>
      <c r="T459" s="22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29" t="s">
        <v>128</v>
      </c>
      <c r="AU459" s="229" t="s">
        <v>84</v>
      </c>
      <c r="AV459" s="13" t="s">
        <v>82</v>
      </c>
      <c r="AW459" s="13" t="s">
        <v>35</v>
      </c>
      <c r="AX459" s="13" t="s">
        <v>74</v>
      </c>
      <c r="AY459" s="229" t="s">
        <v>119</v>
      </c>
    </row>
    <row r="460" s="14" customFormat="1">
      <c r="A460" s="14"/>
      <c r="B460" s="230"/>
      <c r="C460" s="231"/>
      <c r="D460" s="221" t="s">
        <v>128</v>
      </c>
      <c r="E460" s="232" t="s">
        <v>19</v>
      </c>
      <c r="F460" s="233" t="s">
        <v>1535</v>
      </c>
      <c r="G460" s="231"/>
      <c r="H460" s="234">
        <v>32</v>
      </c>
      <c r="I460" s="235"/>
      <c r="J460" s="231"/>
      <c r="K460" s="231"/>
      <c r="L460" s="236"/>
      <c r="M460" s="237"/>
      <c r="N460" s="238"/>
      <c r="O460" s="238"/>
      <c r="P460" s="238"/>
      <c r="Q460" s="238"/>
      <c r="R460" s="238"/>
      <c r="S460" s="238"/>
      <c r="T460" s="239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0" t="s">
        <v>128</v>
      </c>
      <c r="AU460" s="240" t="s">
        <v>84</v>
      </c>
      <c r="AV460" s="14" t="s">
        <v>84</v>
      </c>
      <c r="AW460" s="14" t="s">
        <v>35</v>
      </c>
      <c r="AX460" s="14" t="s">
        <v>82</v>
      </c>
      <c r="AY460" s="240" t="s">
        <v>119</v>
      </c>
    </row>
    <row r="461" s="2" customFormat="1" ht="37.8" customHeight="1">
      <c r="A461" s="40"/>
      <c r="B461" s="41"/>
      <c r="C461" s="273" t="s">
        <v>860</v>
      </c>
      <c r="D461" s="273" t="s">
        <v>308</v>
      </c>
      <c r="E461" s="274" t="s">
        <v>1536</v>
      </c>
      <c r="F461" s="275" t="s">
        <v>1537</v>
      </c>
      <c r="G461" s="276" t="s">
        <v>833</v>
      </c>
      <c r="H461" s="277">
        <v>12</v>
      </c>
      <c r="I461" s="278"/>
      <c r="J461" s="279">
        <f>ROUND(I461*H461,2)</f>
        <v>0</v>
      </c>
      <c r="K461" s="275" t="s">
        <v>371</v>
      </c>
      <c r="L461" s="280"/>
      <c r="M461" s="281" t="s">
        <v>19</v>
      </c>
      <c r="N461" s="282" t="s">
        <v>45</v>
      </c>
      <c r="O461" s="86"/>
      <c r="P461" s="215">
        <f>O461*H461</f>
        <v>0</v>
      </c>
      <c r="Q461" s="215">
        <v>0</v>
      </c>
      <c r="R461" s="215">
        <f>Q461*H461</f>
        <v>0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1124</v>
      </c>
      <c r="AT461" s="217" t="s">
        <v>308</v>
      </c>
      <c r="AU461" s="217" t="s">
        <v>84</v>
      </c>
      <c r="AY461" s="19" t="s">
        <v>119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82</v>
      </c>
      <c r="BK461" s="218">
        <f>ROUND(I461*H461,2)</f>
        <v>0</v>
      </c>
      <c r="BL461" s="19" t="s">
        <v>1124</v>
      </c>
      <c r="BM461" s="217" t="s">
        <v>1538</v>
      </c>
    </row>
    <row r="462" s="13" customFormat="1">
      <c r="A462" s="13"/>
      <c r="B462" s="219"/>
      <c r="C462" s="220"/>
      <c r="D462" s="221" t="s">
        <v>128</v>
      </c>
      <c r="E462" s="222" t="s">
        <v>19</v>
      </c>
      <c r="F462" s="223" t="s">
        <v>1485</v>
      </c>
      <c r="G462" s="220"/>
      <c r="H462" s="222" t="s">
        <v>19</v>
      </c>
      <c r="I462" s="224"/>
      <c r="J462" s="220"/>
      <c r="K462" s="220"/>
      <c r="L462" s="225"/>
      <c r="M462" s="226"/>
      <c r="N462" s="227"/>
      <c r="O462" s="227"/>
      <c r="P462" s="227"/>
      <c r="Q462" s="227"/>
      <c r="R462" s="227"/>
      <c r="S462" s="227"/>
      <c r="T462" s="228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29" t="s">
        <v>128</v>
      </c>
      <c r="AU462" s="229" t="s">
        <v>84</v>
      </c>
      <c r="AV462" s="13" t="s">
        <v>82</v>
      </c>
      <c r="AW462" s="13" t="s">
        <v>35</v>
      </c>
      <c r="AX462" s="13" t="s">
        <v>74</v>
      </c>
      <c r="AY462" s="229" t="s">
        <v>119</v>
      </c>
    </row>
    <row r="463" s="13" customFormat="1">
      <c r="A463" s="13"/>
      <c r="B463" s="219"/>
      <c r="C463" s="220"/>
      <c r="D463" s="221" t="s">
        <v>128</v>
      </c>
      <c r="E463" s="222" t="s">
        <v>19</v>
      </c>
      <c r="F463" s="223" t="s">
        <v>1539</v>
      </c>
      <c r="G463" s="220"/>
      <c r="H463" s="222" t="s">
        <v>19</v>
      </c>
      <c r="I463" s="224"/>
      <c r="J463" s="220"/>
      <c r="K463" s="220"/>
      <c r="L463" s="225"/>
      <c r="M463" s="226"/>
      <c r="N463" s="227"/>
      <c r="O463" s="227"/>
      <c r="P463" s="227"/>
      <c r="Q463" s="227"/>
      <c r="R463" s="227"/>
      <c r="S463" s="227"/>
      <c r="T463" s="228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29" t="s">
        <v>128</v>
      </c>
      <c r="AU463" s="229" t="s">
        <v>84</v>
      </c>
      <c r="AV463" s="13" t="s">
        <v>82</v>
      </c>
      <c r="AW463" s="13" t="s">
        <v>35</v>
      </c>
      <c r="AX463" s="13" t="s">
        <v>74</v>
      </c>
      <c r="AY463" s="229" t="s">
        <v>119</v>
      </c>
    </row>
    <row r="464" s="13" customFormat="1">
      <c r="A464" s="13"/>
      <c r="B464" s="219"/>
      <c r="C464" s="220"/>
      <c r="D464" s="221" t="s">
        <v>128</v>
      </c>
      <c r="E464" s="222" t="s">
        <v>19</v>
      </c>
      <c r="F464" s="223" t="s">
        <v>1540</v>
      </c>
      <c r="G464" s="220"/>
      <c r="H464" s="222" t="s">
        <v>19</v>
      </c>
      <c r="I464" s="224"/>
      <c r="J464" s="220"/>
      <c r="K464" s="220"/>
      <c r="L464" s="225"/>
      <c r="M464" s="226"/>
      <c r="N464" s="227"/>
      <c r="O464" s="227"/>
      <c r="P464" s="227"/>
      <c r="Q464" s="227"/>
      <c r="R464" s="227"/>
      <c r="S464" s="227"/>
      <c r="T464" s="22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29" t="s">
        <v>128</v>
      </c>
      <c r="AU464" s="229" t="s">
        <v>84</v>
      </c>
      <c r="AV464" s="13" t="s">
        <v>82</v>
      </c>
      <c r="AW464" s="13" t="s">
        <v>35</v>
      </c>
      <c r="AX464" s="13" t="s">
        <v>74</v>
      </c>
      <c r="AY464" s="229" t="s">
        <v>119</v>
      </c>
    </row>
    <row r="465" s="14" customFormat="1">
      <c r="A465" s="14"/>
      <c r="B465" s="230"/>
      <c r="C465" s="231"/>
      <c r="D465" s="221" t="s">
        <v>128</v>
      </c>
      <c r="E465" s="232" t="s">
        <v>19</v>
      </c>
      <c r="F465" s="233" t="s">
        <v>1541</v>
      </c>
      <c r="G465" s="231"/>
      <c r="H465" s="234">
        <v>12</v>
      </c>
      <c r="I465" s="235"/>
      <c r="J465" s="231"/>
      <c r="K465" s="231"/>
      <c r="L465" s="236"/>
      <c r="M465" s="237"/>
      <c r="N465" s="238"/>
      <c r="O465" s="238"/>
      <c r="P465" s="238"/>
      <c r="Q465" s="238"/>
      <c r="R465" s="238"/>
      <c r="S465" s="238"/>
      <c r="T465" s="239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0" t="s">
        <v>128</v>
      </c>
      <c r="AU465" s="240" t="s">
        <v>84</v>
      </c>
      <c r="AV465" s="14" t="s">
        <v>84</v>
      </c>
      <c r="AW465" s="14" t="s">
        <v>35</v>
      </c>
      <c r="AX465" s="14" t="s">
        <v>82</v>
      </c>
      <c r="AY465" s="240" t="s">
        <v>119</v>
      </c>
    </row>
    <row r="466" s="12" customFormat="1" ht="22.8" customHeight="1">
      <c r="A466" s="12"/>
      <c r="B466" s="190"/>
      <c r="C466" s="191"/>
      <c r="D466" s="192" t="s">
        <v>73</v>
      </c>
      <c r="E466" s="204" t="s">
        <v>1542</v>
      </c>
      <c r="F466" s="204" t="s">
        <v>1543</v>
      </c>
      <c r="G466" s="191"/>
      <c r="H466" s="191"/>
      <c r="I466" s="194"/>
      <c r="J466" s="205">
        <f>BK466</f>
        <v>0</v>
      </c>
      <c r="K466" s="191"/>
      <c r="L466" s="196"/>
      <c r="M466" s="197"/>
      <c r="N466" s="198"/>
      <c r="O466" s="198"/>
      <c r="P466" s="199">
        <f>SUM(P467:P476)</f>
        <v>0</v>
      </c>
      <c r="Q466" s="198"/>
      <c r="R466" s="199">
        <f>SUM(R467:R476)</f>
        <v>0.00679</v>
      </c>
      <c r="S466" s="198"/>
      <c r="T466" s="200">
        <f>SUM(T467:T476)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01" t="s">
        <v>84</v>
      </c>
      <c r="AT466" s="202" t="s">
        <v>73</v>
      </c>
      <c r="AU466" s="202" t="s">
        <v>82</v>
      </c>
      <c r="AY466" s="201" t="s">
        <v>119</v>
      </c>
      <c r="BK466" s="203">
        <f>SUM(BK467:BK476)</f>
        <v>0</v>
      </c>
    </row>
    <row r="467" s="2" customFormat="1" ht="37.8" customHeight="1">
      <c r="A467" s="40"/>
      <c r="B467" s="41"/>
      <c r="C467" s="206" t="s">
        <v>865</v>
      </c>
      <c r="D467" s="206" t="s">
        <v>122</v>
      </c>
      <c r="E467" s="207" t="s">
        <v>1544</v>
      </c>
      <c r="F467" s="208" t="s">
        <v>1545</v>
      </c>
      <c r="G467" s="209" t="s">
        <v>363</v>
      </c>
      <c r="H467" s="210">
        <v>7</v>
      </c>
      <c r="I467" s="211"/>
      <c r="J467" s="212">
        <f>ROUND(I467*H467,2)</f>
        <v>0</v>
      </c>
      <c r="K467" s="208" t="s">
        <v>209</v>
      </c>
      <c r="L467" s="46"/>
      <c r="M467" s="213" t="s">
        <v>19</v>
      </c>
      <c r="N467" s="214" t="s">
        <v>45</v>
      </c>
      <c r="O467" s="86"/>
      <c r="P467" s="215">
        <f>O467*H467</f>
        <v>0</v>
      </c>
      <c r="Q467" s="215">
        <v>0.00011</v>
      </c>
      <c r="R467" s="215">
        <f>Q467*H467</f>
        <v>0.00077000000000000007</v>
      </c>
      <c r="S467" s="215">
        <v>0</v>
      </c>
      <c r="T467" s="216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7" t="s">
        <v>307</v>
      </c>
      <c r="AT467" s="217" t="s">
        <v>122</v>
      </c>
      <c r="AU467" s="217" t="s">
        <v>84</v>
      </c>
      <c r="AY467" s="19" t="s">
        <v>119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9" t="s">
        <v>82</v>
      </c>
      <c r="BK467" s="218">
        <f>ROUND(I467*H467,2)</f>
        <v>0</v>
      </c>
      <c r="BL467" s="19" t="s">
        <v>307</v>
      </c>
      <c r="BM467" s="217" t="s">
        <v>1546</v>
      </c>
    </row>
    <row r="468" s="2" customFormat="1">
      <c r="A468" s="40"/>
      <c r="B468" s="41"/>
      <c r="C468" s="42"/>
      <c r="D468" s="249" t="s">
        <v>211</v>
      </c>
      <c r="E468" s="42"/>
      <c r="F468" s="250" t="s">
        <v>1547</v>
      </c>
      <c r="G468" s="42"/>
      <c r="H468" s="42"/>
      <c r="I468" s="242"/>
      <c r="J468" s="42"/>
      <c r="K468" s="42"/>
      <c r="L468" s="46"/>
      <c r="M468" s="243"/>
      <c r="N468" s="244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211</v>
      </c>
      <c r="AU468" s="19" t="s">
        <v>84</v>
      </c>
    </row>
    <row r="469" s="13" customFormat="1">
      <c r="A469" s="13"/>
      <c r="B469" s="219"/>
      <c r="C469" s="220"/>
      <c r="D469" s="221" t="s">
        <v>128</v>
      </c>
      <c r="E469" s="222" t="s">
        <v>19</v>
      </c>
      <c r="F469" s="223" t="s">
        <v>1485</v>
      </c>
      <c r="G469" s="220"/>
      <c r="H469" s="222" t="s">
        <v>19</v>
      </c>
      <c r="I469" s="224"/>
      <c r="J469" s="220"/>
      <c r="K469" s="220"/>
      <c r="L469" s="225"/>
      <c r="M469" s="226"/>
      <c r="N469" s="227"/>
      <c r="O469" s="227"/>
      <c r="P469" s="227"/>
      <c r="Q469" s="227"/>
      <c r="R469" s="227"/>
      <c r="S469" s="227"/>
      <c r="T469" s="228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29" t="s">
        <v>128</v>
      </c>
      <c r="AU469" s="229" t="s">
        <v>84</v>
      </c>
      <c r="AV469" s="13" t="s">
        <v>82</v>
      </c>
      <c r="AW469" s="13" t="s">
        <v>35</v>
      </c>
      <c r="AX469" s="13" t="s">
        <v>74</v>
      </c>
      <c r="AY469" s="229" t="s">
        <v>119</v>
      </c>
    </row>
    <row r="470" s="14" customFormat="1">
      <c r="A470" s="14"/>
      <c r="B470" s="230"/>
      <c r="C470" s="231"/>
      <c r="D470" s="221" t="s">
        <v>128</v>
      </c>
      <c r="E470" s="232" t="s">
        <v>19</v>
      </c>
      <c r="F470" s="233" t="s">
        <v>246</v>
      </c>
      <c r="G470" s="231"/>
      <c r="H470" s="234">
        <v>7</v>
      </c>
      <c r="I470" s="235"/>
      <c r="J470" s="231"/>
      <c r="K470" s="231"/>
      <c r="L470" s="236"/>
      <c r="M470" s="237"/>
      <c r="N470" s="238"/>
      <c r="O470" s="238"/>
      <c r="P470" s="238"/>
      <c r="Q470" s="238"/>
      <c r="R470" s="238"/>
      <c r="S470" s="238"/>
      <c r="T470" s="239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0" t="s">
        <v>128</v>
      </c>
      <c r="AU470" s="240" t="s">
        <v>84</v>
      </c>
      <c r="AV470" s="14" t="s">
        <v>84</v>
      </c>
      <c r="AW470" s="14" t="s">
        <v>35</v>
      </c>
      <c r="AX470" s="14" t="s">
        <v>82</v>
      </c>
      <c r="AY470" s="240" t="s">
        <v>119</v>
      </c>
    </row>
    <row r="471" s="2" customFormat="1" ht="33" customHeight="1">
      <c r="A471" s="40"/>
      <c r="B471" s="41"/>
      <c r="C471" s="206" t="s">
        <v>872</v>
      </c>
      <c r="D471" s="206" t="s">
        <v>122</v>
      </c>
      <c r="E471" s="207" t="s">
        <v>1548</v>
      </c>
      <c r="F471" s="208" t="s">
        <v>1549</v>
      </c>
      <c r="G471" s="209" t="s">
        <v>363</v>
      </c>
      <c r="H471" s="210">
        <v>7</v>
      </c>
      <c r="I471" s="211"/>
      <c r="J471" s="212">
        <f>ROUND(I471*H471,2)</f>
        <v>0</v>
      </c>
      <c r="K471" s="208" t="s">
        <v>209</v>
      </c>
      <c r="L471" s="46"/>
      <c r="M471" s="213" t="s">
        <v>19</v>
      </c>
      <c r="N471" s="214" t="s">
        <v>45</v>
      </c>
      <c r="O471" s="86"/>
      <c r="P471" s="215">
        <f>O471*H471</f>
        <v>0</v>
      </c>
      <c r="Q471" s="215">
        <v>0.00085999999999999998</v>
      </c>
      <c r="R471" s="215">
        <f>Q471*H471</f>
        <v>0.0060200000000000002</v>
      </c>
      <c r="S471" s="215">
        <v>0</v>
      </c>
      <c r="T471" s="216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17" t="s">
        <v>307</v>
      </c>
      <c r="AT471" s="217" t="s">
        <v>122</v>
      </c>
      <c r="AU471" s="217" t="s">
        <v>84</v>
      </c>
      <c r="AY471" s="19" t="s">
        <v>119</v>
      </c>
      <c r="BE471" s="218">
        <f>IF(N471="základní",J471,0)</f>
        <v>0</v>
      </c>
      <c r="BF471" s="218">
        <f>IF(N471="snížená",J471,0)</f>
        <v>0</v>
      </c>
      <c r="BG471" s="218">
        <f>IF(N471="zákl. přenesená",J471,0)</f>
        <v>0</v>
      </c>
      <c r="BH471" s="218">
        <f>IF(N471="sníž. přenesená",J471,0)</f>
        <v>0</v>
      </c>
      <c r="BI471" s="218">
        <f>IF(N471="nulová",J471,0)</f>
        <v>0</v>
      </c>
      <c r="BJ471" s="19" t="s">
        <v>82</v>
      </c>
      <c r="BK471" s="218">
        <f>ROUND(I471*H471,2)</f>
        <v>0</v>
      </c>
      <c r="BL471" s="19" t="s">
        <v>307</v>
      </c>
      <c r="BM471" s="217" t="s">
        <v>1550</v>
      </c>
    </row>
    <row r="472" s="2" customFormat="1">
      <c r="A472" s="40"/>
      <c r="B472" s="41"/>
      <c r="C472" s="42"/>
      <c r="D472" s="249" t="s">
        <v>211</v>
      </c>
      <c r="E472" s="42"/>
      <c r="F472" s="250" t="s">
        <v>1551</v>
      </c>
      <c r="G472" s="42"/>
      <c r="H472" s="42"/>
      <c r="I472" s="242"/>
      <c r="J472" s="42"/>
      <c r="K472" s="42"/>
      <c r="L472" s="46"/>
      <c r="M472" s="243"/>
      <c r="N472" s="244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211</v>
      </c>
      <c r="AU472" s="19" t="s">
        <v>84</v>
      </c>
    </row>
    <row r="473" s="13" customFormat="1">
      <c r="A473" s="13"/>
      <c r="B473" s="219"/>
      <c r="C473" s="220"/>
      <c r="D473" s="221" t="s">
        <v>128</v>
      </c>
      <c r="E473" s="222" t="s">
        <v>19</v>
      </c>
      <c r="F473" s="223" t="s">
        <v>1485</v>
      </c>
      <c r="G473" s="220"/>
      <c r="H473" s="222" t="s">
        <v>19</v>
      </c>
      <c r="I473" s="224"/>
      <c r="J473" s="220"/>
      <c r="K473" s="220"/>
      <c r="L473" s="225"/>
      <c r="M473" s="226"/>
      <c r="N473" s="227"/>
      <c r="O473" s="227"/>
      <c r="P473" s="227"/>
      <c r="Q473" s="227"/>
      <c r="R473" s="227"/>
      <c r="S473" s="227"/>
      <c r="T473" s="228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29" t="s">
        <v>128</v>
      </c>
      <c r="AU473" s="229" t="s">
        <v>84</v>
      </c>
      <c r="AV473" s="13" t="s">
        <v>82</v>
      </c>
      <c r="AW473" s="13" t="s">
        <v>35</v>
      </c>
      <c r="AX473" s="13" t="s">
        <v>74</v>
      </c>
      <c r="AY473" s="229" t="s">
        <v>119</v>
      </c>
    </row>
    <row r="474" s="14" customFormat="1">
      <c r="A474" s="14"/>
      <c r="B474" s="230"/>
      <c r="C474" s="231"/>
      <c r="D474" s="221" t="s">
        <v>128</v>
      </c>
      <c r="E474" s="232" t="s">
        <v>19</v>
      </c>
      <c r="F474" s="233" t="s">
        <v>246</v>
      </c>
      <c r="G474" s="231"/>
      <c r="H474" s="234">
        <v>7</v>
      </c>
      <c r="I474" s="235"/>
      <c r="J474" s="231"/>
      <c r="K474" s="231"/>
      <c r="L474" s="236"/>
      <c r="M474" s="237"/>
      <c r="N474" s="238"/>
      <c r="O474" s="238"/>
      <c r="P474" s="238"/>
      <c r="Q474" s="238"/>
      <c r="R474" s="238"/>
      <c r="S474" s="238"/>
      <c r="T474" s="239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0" t="s">
        <v>128</v>
      </c>
      <c r="AU474" s="240" t="s">
        <v>84</v>
      </c>
      <c r="AV474" s="14" t="s">
        <v>84</v>
      </c>
      <c r="AW474" s="14" t="s">
        <v>35</v>
      </c>
      <c r="AX474" s="14" t="s">
        <v>82</v>
      </c>
      <c r="AY474" s="240" t="s">
        <v>119</v>
      </c>
    </row>
    <row r="475" s="2" customFormat="1" ht="49.05" customHeight="1">
      <c r="A475" s="40"/>
      <c r="B475" s="41"/>
      <c r="C475" s="206" t="s">
        <v>880</v>
      </c>
      <c r="D475" s="206" t="s">
        <v>122</v>
      </c>
      <c r="E475" s="207" t="s">
        <v>1552</v>
      </c>
      <c r="F475" s="208" t="s">
        <v>1553</v>
      </c>
      <c r="G475" s="209" t="s">
        <v>355</v>
      </c>
      <c r="H475" s="210">
        <v>0.0070000000000000001</v>
      </c>
      <c r="I475" s="211"/>
      <c r="J475" s="212">
        <f>ROUND(I475*H475,2)</f>
        <v>0</v>
      </c>
      <c r="K475" s="208" t="s">
        <v>209</v>
      </c>
      <c r="L475" s="46"/>
      <c r="M475" s="213" t="s">
        <v>19</v>
      </c>
      <c r="N475" s="214" t="s">
        <v>45</v>
      </c>
      <c r="O475" s="86"/>
      <c r="P475" s="215">
        <f>O475*H475</f>
        <v>0</v>
      </c>
      <c r="Q475" s="215">
        <v>0</v>
      </c>
      <c r="R475" s="215">
        <f>Q475*H475</f>
        <v>0</v>
      </c>
      <c r="S475" s="215">
        <v>0</v>
      </c>
      <c r="T475" s="216">
        <f>S475*H475</f>
        <v>0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7" t="s">
        <v>307</v>
      </c>
      <c r="AT475" s="217" t="s">
        <v>122</v>
      </c>
      <c r="AU475" s="217" t="s">
        <v>84</v>
      </c>
      <c r="AY475" s="19" t="s">
        <v>119</v>
      </c>
      <c r="BE475" s="218">
        <f>IF(N475="základní",J475,0)</f>
        <v>0</v>
      </c>
      <c r="BF475" s="218">
        <f>IF(N475="snížená",J475,0)</f>
        <v>0</v>
      </c>
      <c r="BG475" s="218">
        <f>IF(N475="zákl. přenesená",J475,0)</f>
        <v>0</v>
      </c>
      <c r="BH475" s="218">
        <f>IF(N475="sníž. přenesená",J475,0)</f>
        <v>0</v>
      </c>
      <c r="BI475" s="218">
        <f>IF(N475="nulová",J475,0)</f>
        <v>0</v>
      </c>
      <c r="BJ475" s="19" t="s">
        <v>82</v>
      </c>
      <c r="BK475" s="218">
        <f>ROUND(I475*H475,2)</f>
        <v>0</v>
      </c>
      <c r="BL475" s="19" t="s">
        <v>307</v>
      </c>
      <c r="BM475" s="217" t="s">
        <v>1554</v>
      </c>
    </row>
    <row r="476" s="2" customFormat="1">
      <c r="A476" s="40"/>
      <c r="B476" s="41"/>
      <c r="C476" s="42"/>
      <c r="D476" s="249" t="s">
        <v>211</v>
      </c>
      <c r="E476" s="42"/>
      <c r="F476" s="250" t="s">
        <v>1555</v>
      </c>
      <c r="G476" s="42"/>
      <c r="H476" s="42"/>
      <c r="I476" s="242"/>
      <c r="J476" s="42"/>
      <c r="K476" s="42"/>
      <c r="L476" s="46"/>
      <c r="M476" s="243"/>
      <c r="N476" s="244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211</v>
      </c>
      <c r="AU476" s="19" t="s">
        <v>84</v>
      </c>
    </row>
    <row r="477" s="12" customFormat="1" ht="22.8" customHeight="1">
      <c r="A477" s="12"/>
      <c r="B477" s="190"/>
      <c r="C477" s="191"/>
      <c r="D477" s="192" t="s">
        <v>73</v>
      </c>
      <c r="E477" s="204" t="s">
        <v>1556</v>
      </c>
      <c r="F477" s="204" t="s">
        <v>1557</v>
      </c>
      <c r="G477" s="191"/>
      <c r="H477" s="191"/>
      <c r="I477" s="194"/>
      <c r="J477" s="205">
        <f>BK477</f>
        <v>0</v>
      </c>
      <c r="K477" s="191"/>
      <c r="L477" s="196"/>
      <c r="M477" s="197"/>
      <c r="N477" s="198"/>
      <c r="O477" s="198"/>
      <c r="P477" s="199">
        <f>SUM(P478:P495)</f>
        <v>0</v>
      </c>
      <c r="Q477" s="198"/>
      <c r="R477" s="199">
        <f>SUM(R478:R495)</f>
        <v>0.38368000000000002</v>
      </c>
      <c r="S477" s="198"/>
      <c r="T477" s="200">
        <f>SUM(T478:T495)</f>
        <v>0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01" t="s">
        <v>84</v>
      </c>
      <c r="AT477" s="202" t="s">
        <v>73</v>
      </c>
      <c r="AU477" s="202" t="s">
        <v>82</v>
      </c>
      <c r="AY477" s="201" t="s">
        <v>119</v>
      </c>
      <c r="BK477" s="203">
        <f>SUM(BK478:BK495)</f>
        <v>0</v>
      </c>
    </row>
    <row r="478" s="2" customFormat="1" ht="49.05" customHeight="1">
      <c r="A478" s="40"/>
      <c r="B478" s="41"/>
      <c r="C478" s="206" t="s">
        <v>886</v>
      </c>
      <c r="D478" s="206" t="s">
        <v>122</v>
      </c>
      <c r="E478" s="207" t="s">
        <v>1558</v>
      </c>
      <c r="F478" s="208" t="s">
        <v>1559</v>
      </c>
      <c r="G478" s="209" t="s">
        <v>363</v>
      </c>
      <c r="H478" s="210">
        <v>2</v>
      </c>
      <c r="I478" s="211"/>
      <c r="J478" s="212">
        <f>ROUND(I478*H478,2)</f>
        <v>0</v>
      </c>
      <c r="K478" s="208" t="s">
        <v>209</v>
      </c>
      <c r="L478" s="46"/>
      <c r="M478" s="213" t="s">
        <v>19</v>
      </c>
      <c r="N478" s="214" t="s">
        <v>45</v>
      </c>
      <c r="O478" s="86"/>
      <c r="P478" s="215">
        <f>O478*H478</f>
        <v>0</v>
      </c>
      <c r="Q478" s="215">
        <v>0.030099999999999998</v>
      </c>
      <c r="R478" s="215">
        <f>Q478*H478</f>
        <v>0.060199999999999997</v>
      </c>
      <c r="S478" s="215">
        <v>0</v>
      </c>
      <c r="T478" s="216">
        <f>S478*H478</f>
        <v>0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217" t="s">
        <v>307</v>
      </c>
      <c r="AT478" s="217" t="s">
        <v>122</v>
      </c>
      <c r="AU478" s="217" t="s">
        <v>84</v>
      </c>
      <c r="AY478" s="19" t="s">
        <v>119</v>
      </c>
      <c r="BE478" s="218">
        <f>IF(N478="základní",J478,0)</f>
        <v>0</v>
      </c>
      <c r="BF478" s="218">
        <f>IF(N478="snížená",J478,0)</f>
        <v>0</v>
      </c>
      <c r="BG478" s="218">
        <f>IF(N478="zákl. přenesená",J478,0)</f>
        <v>0</v>
      </c>
      <c r="BH478" s="218">
        <f>IF(N478="sníž. přenesená",J478,0)</f>
        <v>0</v>
      </c>
      <c r="BI478" s="218">
        <f>IF(N478="nulová",J478,0)</f>
        <v>0</v>
      </c>
      <c r="BJ478" s="19" t="s">
        <v>82</v>
      </c>
      <c r="BK478" s="218">
        <f>ROUND(I478*H478,2)</f>
        <v>0</v>
      </c>
      <c r="BL478" s="19" t="s">
        <v>307</v>
      </c>
      <c r="BM478" s="217" t="s">
        <v>1560</v>
      </c>
    </row>
    <row r="479" s="2" customFormat="1">
      <c r="A479" s="40"/>
      <c r="B479" s="41"/>
      <c r="C479" s="42"/>
      <c r="D479" s="249" t="s">
        <v>211</v>
      </c>
      <c r="E479" s="42"/>
      <c r="F479" s="250" t="s">
        <v>1561</v>
      </c>
      <c r="G479" s="42"/>
      <c r="H479" s="42"/>
      <c r="I479" s="242"/>
      <c r="J479" s="42"/>
      <c r="K479" s="42"/>
      <c r="L479" s="46"/>
      <c r="M479" s="243"/>
      <c r="N479" s="244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211</v>
      </c>
      <c r="AU479" s="19" t="s">
        <v>84</v>
      </c>
    </row>
    <row r="480" s="13" customFormat="1">
      <c r="A480" s="13"/>
      <c r="B480" s="219"/>
      <c r="C480" s="220"/>
      <c r="D480" s="221" t="s">
        <v>128</v>
      </c>
      <c r="E480" s="222" t="s">
        <v>19</v>
      </c>
      <c r="F480" s="223" t="s">
        <v>1485</v>
      </c>
      <c r="G480" s="220"/>
      <c r="H480" s="222" t="s">
        <v>19</v>
      </c>
      <c r="I480" s="224"/>
      <c r="J480" s="220"/>
      <c r="K480" s="220"/>
      <c r="L480" s="225"/>
      <c r="M480" s="226"/>
      <c r="N480" s="227"/>
      <c r="O480" s="227"/>
      <c r="P480" s="227"/>
      <c r="Q480" s="227"/>
      <c r="R480" s="227"/>
      <c r="S480" s="227"/>
      <c r="T480" s="228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29" t="s">
        <v>128</v>
      </c>
      <c r="AU480" s="229" t="s">
        <v>84</v>
      </c>
      <c r="AV480" s="13" t="s">
        <v>82</v>
      </c>
      <c r="AW480" s="13" t="s">
        <v>35</v>
      </c>
      <c r="AX480" s="13" t="s">
        <v>74</v>
      </c>
      <c r="AY480" s="229" t="s">
        <v>119</v>
      </c>
    </row>
    <row r="481" s="14" customFormat="1">
      <c r="A481" s="14"/>
      <c r="B481" s="230"/>
      <c r="C481" s="231"/>
      <c r="D481" s="221" t="s">
        <v>128</v>
      </c>
      <c r="E481" s="232" t="s">
        <v>19</v>
      </c>
      <c r="F481" s="233" t="s">
        <v>1562</v>
      </c>
      <c r="G481" s="231"/>
      <c r="H481" s="234">
        <v>2</v>
      </c>
      <c r="I481" s="235"/>
      <c r="J481" s="231"/>
      <c r="K481" s="231"/>
      <c r="L481" s="236"/>
      <c r="M481" s="237"/>
      <c r="N481" s="238"/>
      <c r="O481" s="238"/>
      <c r="P481" s="238"/>
      <c r="Q481" s="238"/>
      <c r="R481" s="238"/>
      <c r="S481" s="238"/>
      <c r="T481" s="239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0" t="s">
        <v>128</v>
      </c>
      <c r="AU481" s="240" t="s">
        <v>84</v>
      </c>
      <c r="AV481" s="14" t="s">
        <v>84</v>
      </c>
      <c r="AW481" s="14" t="s">
        <v>35</v>
      </c>
      <c r="AX481" s="14" t="s">
        <v>82</v>
      </c>
      <c r="AY481" s="240" t="s">
        <v>119</v>
      </c>
    </row>
    <row r="482" s="2" customFormat="1" ht="49.05" customHeight="1">
      <c r="A482" s="40"/>
      <c r="B482" s="41"/>
      <c r="C482" s="206" t="s">
        <v>893</v>
      </c>
      <c r="D482" s="206" t="s">
        <v>122</v>
      </c>
      <c r="E482" s="207" t="s">
        <v>1563</v>
      </c>
      <c r="F482" s="208" t="s">
        <v>1564</v>
      </c>
      <c r="G482" s="209" t="s">
        <v>363</v>
      </c>
      <c r="H482" s="210">
        <v>2</v>
      </c>
      <c r="I482" s="211"/>
      <c r="J482" s="212">
        <f>ROUND(I482*H482,2)</f>
        <v>0</v>
      </c>
      <c r="K482" s="208" t="s">
        <v>209</v>
      </c>
      <c r="L482" s="46"/>
      <c r="M482" s="213" t="s">
        <v>19</v>
      </c>
      <c r="N482" s="214" t="s">
        <v>45</v>
      </c>
      <c r="O482" s="86"/>
      <c r="P482" s="215">
        <f>O482*H482</f>
        <v>0</v>
      </c>
      <c r="Q482" s="215">
        <v>0.041259999999999998</v>
      </c>
      <c r="R482" s="215">
        <f>Q482*H482</f>
        <v>0.082519999999999996</v>
      </c>
      <c r="S482" s="215">
        <v>0</v>
      </c>
      <c r="T482" s="216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17" t="s">
        <v>307</v>
      </c>
      <c r="AT482" s="217" t="s">
        <v>122</v>
      </c>
      <c r="AU482" s="217" t="s">
        <v>84</v>
      </c>
      <c r="AY482" s="19" t="s">
        <v>119</v>
      </c>
      <c r="BE482" s="218">
        <f>IF(N482="základní",J482,0)</f>
        <v>0</v>
      </c>
      <c r="BF482" s="218">
        <f>IF(N482="snížená",J482,0)</f>
        <v>0</v>
      </c>
      <c r="BG482" s="218">
        <f>IF(N482="zákl. přenesená",J482,0)</f>
        <v>0</v>
      </c>
      <c r="BH482" s="218">
        <f>IF(N482="sníž. přenesená",J482,0)</f>
        <v>0</v>
      </c>
      <c r="BI482" s="218">
        <f>IF(N482="nulová",J482,0)</f>
        <v>0</v>
      </c>
      <c r="BJ482" s="19" t="s">
        <v>82</v>
      </c>
      <c r="BK482" s="218">
        <f>ROUND(I482*H482,2)</f>
        <v>0</v>
      </c>
      <c r="BL482" s="19" t="s">
        <v>307</v>
      </c>
      <c r="BM482" s="217" t="s">
        <v>1565</v>
      </c>
    </row>
    <row r="483" s="2" customFormat="1">
      <c r="A483" s="40"/>
      <c r="B483" s="41"/>
      <c r="C483" s="42"/>
      <c r="D483" s="249" t="s">
        <v>211</v>
      </c>
      <c r="E483" s="42"/>
      <c r="F483" s="250" t="s">
        <v>1566</v>
      </c>
      <c r="G483" s="42"/>
      <c r="H483" s="42"/>
      <c r="I483" s="242"/>
      <c r="J483" s="42"/>
      <c r="K483" s="42"/>
      <c r="L483" s="46"/>
      <c r="M483" s="243"/>
      <c r="N483" s="244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211</v>
      </c>
      <c r="AU483" s="19" t="s">
        <v>84</v>
      </c>
    </row>
    <row r="484" s="13" customFormat="1">
      <c r="A484" s="13"/>
      <c r="B484" s="219"/>
      <c r="C484" s="220"/>
      <c r="D484" s="221" t="s">
        <v>128</v>
      </c>
      <c r="E484" s="222" t="s">
        <v>19</v>
      </c>
      <c r="F484" s="223" t="s">
        <v>1485</v>
      </c>
      <c r="G484" s="220"/>
      <c r="H484" s="222" t="s">
        <v>19</v>
      </c>
      <c r="I484" s="224"/>
      <c r="J484" s="220"/>
      <c r="K484" s="220"/>
      <c r="L484" s="225"/>
      <c r="M484" s="226"/>
      <c r="N484" s="227"/>
      <c r="O484" s="227"/>
      <c r="P484" s="227"/>
      <c r="Q484" s="227"/>
      <c r="R484" s="227"/>
      <c r="S484" s="227"/>
      <c r="T484" s="228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29" t="s">
        <v>128</v>
      </c>
      <c r="AU484" s="229" t="s">
        <v>84</v>
      </c>
      <c r="AV484" s="13" t="s">
        <v>82</v>
      </c>
      <c r="AW484" s="13" t="s">
        <v>35</v>
      </c>
      <c r="AX484" s="13" t="s">
        <v>74</v>
      </c>
      <c r="AY484" s="229" t="s">
        <v>119</v>
      </c>
    </row>
    <row r="485" s="14" customFormat="1">
      <c r="A485" s="14"/>
      <c r="B485" s="230"/>
      <c r="C485" s="231"/>
      <c r="D485" s="221" t="s">
        <v>128</v>
      </c>
      <c r="E485" s="232" t="s">
        <v>19</v>
      </c>
      <c r="F485" s="233" t="s">
        <v>1567</v>
      </c>
      <c r="G485" s="231"/>
      <c r="H485" s="234">
        <v>2</v>
      </c>
      <c r="I485" s="235"/>
      <c r="J485" s="231"/>
      <c r="K485" s="231"/>
      <c r="L485" s="236"/>
      <c r="M485" s="237"/>
      <c r="N485" s="238"/>
      <c r="O485" s="238"/>
      <c r="P485" s="238"/>
      <c r="Q485" s="238"/>
      <c r="R485" s="238"/>
      <c r="S485" s="238"/>
      <c r="T485" s="239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0" t="s">
        <v>128</v>
      </c>
      <c r="AU485" s="240" t="s">
        <v>84</v>
      </c>
      <c r="AV485" s="14" t="s">
        <v>84</v>
      </c>
      <c r="AW485" s="14" t="s">
        <v>35</v>
      </c>
      <c r="AX485" s="14" t="s">
        <v>82</v>
      </c>
      <c r="AY485" s="240" t="s">
        <v>119</v>
      </c>
    </row>
    <row r="486" s="2" customFormat="1" ht="49.05" customHeight="1">
      <c r="A486" s="40"/>
      <c r="B486" s="41"/>
      <c r="C486" s="206" t="s">
        <v>902</v>
      </c>
      <c r="D486" s="206" t="s">
        <v>122</v>
      </c>
      <c r="E486" s="207" t="s">
        <v>1568</v>
      </c>
      <c r="F486" s="208" t="s">
        <v>1569</v>
      </c>
      <c r="G486" s="209" t="s">
        <v>363</v>
      </c>
      <c r="H486" s="210">
        <v>1</v>
      </c>
      <c r="I486" s="211"/>
      <c r="J486" s="212">
        <f>ROUND(I486*H486,2)</f>
        <v>0</v>
      </c>
      <c r="K486" s="208" t="s">
        <v>209</v>
      </c>
      <c r="L486" s="46"/>
      <c r="M486" s="213" t="s">
        <v>19</v>
      </c>
      <c r="N486" s="214" t="s">
        <v>45</v>
      </c>
      <c r="O486" s="86"/>
      <c r="P486" s="215">
        <f>O486*H486</f>
        <v>0</v>
      </c>
      <c r="Q486" s="215">
        <v>0.058000000000000003</v>
      </c>
      <c r="R486" s="215">
        <f>Q486*H486</f>
        <v>0.058000000000000003</v>
      </c>
      <c r="S486" s="215">
        <v>0</v>
      </c>
      <c r="T486" s="216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7" t="s">
        <v>307</v>
      </c>
      <c r="AT486" s="217" t="s">
        <v>122</v>
      </c>
      <c r="AU486" s="217" t="s">
        <v>84</v>
      </c>
      <c r="AY486" s="19" t="s">
        <v>119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9" t="s">
        <v>82</v>
      </c>
      <c r="BK486" s="218">
        <f>ROUND(I486*H486,2)</f>
        <v>0</v>
      </c>
      <c r="BL486" s="19" t="s">
        <v>307</v>
      </c>
      <c r="BM486" s="217" t="s">
        <v>1570</v>
      </c>
    </row>
    <row r="487" s="2" customFormat="1">
      <c r="A487" s="40"/>
      <c r="B487" s="41"/>
      <c r="C487" s="42"/>
      <c r="D487" s="249" t="s">
        <v>211</v>
      </c>
      <c r="E487" s="42"/>
      <c r="F487" s="250" t="s">
        <v>1571</v>
      </c>
      <c r="G487" s="42"/>
      <c r="H487" s="42"/>
      <c r="I487" s="242"/>
      <c r="J487" s="42"/>
      <c r="K487" s="42"/>
      <c r="L487" s="46"/>
      <c r="M487" s="243"/>
      <c r="N487" s="244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211</v>
      </c>
      <c r="AU487" s="19" t="s">
        <v>84</v>
      </c>
    </row>
    <row r="488" s="13" customFormat="1">
      <c r="A488" s="13"/>
      <c r="B488" s="219"/>
      <c r="C488" s="220"/>
      <c r="D488" s="221" t="s">
        <v>128</v>
      </c>
      <c r="E488" s="222" t="s">
        <v>19</v>
      </c>
      <c r="F488" s="223" t="s">
        <v>1485</v>
      </c>
      <c r="G488" s="220"/>
      <c r="H488" s="222" t="s">
        <v>19</v>
      </c>
      <c r="I488" s="224"/>
      <c r="J488" s="220"/>
      <c r="K488" s="220"/>
      <c r="L488" s="225"/>
      <c r="M488" s="226"/>
      <c r="N488" s="227"/>
      <c r="O488" s="227"/>
      <c r="P488" s="227"/>
      <c r="Q488" s="227"/>
      <c r="R488" s="227"/>
      <c r="S488" s="227"/>
      <c r="T488" s="228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29" t="s">
        <v>128</v>
      </c>
      <c r="AU488" s="229" t="s">
        <v>84</v>
      </c>
      <c r="AV488" s="13" t="s">
        <v>82</v>
      </c>
      <c r="AW488" s="13" t="s">
        <v>35</v>
      </c>
      <c r="AX488" s="13" t="s">
        <v>74</v>
      </c>
      <c r="AY488" s="229" t="s">
        <v>119</v>
      </c>
    </row>
    <row r="489" s="14" customFormat="1">
      <c r="A489" s="14"/>
      <c r="B489" s="230"/>
      <c r="C489" s="231"/>
      <c r="D489" s="221" t="s">
        <v>128</v>
      </c>
      <c r="E489" s="232" t="s">
        <v>19</v>
      </c>
      <c r="F489" s="233" t="s">
        <v>1572</v>
      </c>
      <c r="G489" s="231"/>
      <c r="H489" s="234">
        <v>1</v>
      </c>
      <c r="I489" s="235"/>
      <c r="J489" s="231"/>
      <c r="K489" s="231"/>
      <c r="L489" s="236"/>
      <c r="M489" s="237"/>
      <c r="N489" s="238"/>
      <c r="O489" s="238"/>
      <c r="P489" s="238"/>
      <c r="Q489" s="238"/>
      <c r="R489" s="238"/>
      <c r="S489" s="238"/>
      <c r="T489" s="239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0" t="s">
        <v>128</v>
      </c>
      <c r="AU489" s="240" t="s">
        <v>84</v>
      </c>
      <c r="AV489" s="14" t="s">
        <v>84</v>
      </c>
      <c r="AW489" s="14" t="s">
        <v>35</v>
      </c>
      <c r="AX489" s="14" t="s">
        <v>82</v>
      </c>
      <c r="AY489" s="240" t="s">
        <v>119</v>
      </c>
    </row>
    <row r="490" s="2" customFormat="1" ht="49.05" customHeight="1">
      <c r="A490" s="40"/>
      <c r="B490" s="41"/>
      <c r="C490" s="206" t="s">
        <v>912</v>
      </c>
      <c r="D490" s="206" t="s">
        <v>122</v>
      </c>
      <c r="E490" s="207" t="s">
        <v>1573</v>
      </c>
      <c r="F490" s="208" t="s">
        <v>1574</v>
      </c>
      <c r="G490" s="209" t="s">
        <v>363</v>
      </c>
      <c r="H490" s="210">
        <v>2</v>
      </c>
      <c r="I490" s="211"/>
      <c r="J490" s="212">
        <f>ROUND(I490*H490,2)</f>
        <v>0</v>
      </c>
      <c r="K490" s="208" t="s">
        <v>209</v>
      </c>
      <c r="L490" s="46"/>
      <c r="M490" s="213" t="s">
        <v>19</v>
      </c>
      <c r="N490" s="214" t="s">
        <v>45</v>
      </c>
      <c r="O490" s="86"/>
      <c r="P490" s="215">
        <f>O490*H490</f>
        <v>0</v>
      </c>
      <c r="Q490" s="215">
        <v>0.091480000000000006</v>
      </c>
      <c r="R490" s="215">
        <f>Q490*H490</f>
        <v>0.18296000000000001</v>
      </c>
      <c r="S490" s="215">
        <v>0</v>
      </c>
      <c r="T490" s="216">
        <f>S490*H490</f>
        <v>0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17" t="s">
        <v>307</v>
      </c>
      <c r="AT490" s="217" t="s">
        <v>122</v>
      </c>
      <c r="AU490" s="217" t="s">
        <v>84</v>
      </c>
      <c r="AY490" s="19" t="s">
        <v>119</v>
      </c>
      <c r="BE490" s="218">
        <f>IF(N490="základní",J490,0)</f>
        <v>0</v>
      </c>
      <c r="BF490" s="218">
        <f>IF(N490="snížená",J490,0)</f>
        <v>0</v>
      </c>
      <c r="BG490" s="218">
        <f>IF(N490="zákl. přenesená",J490,0)</f>
        <v>0</v>
      </c>
      <c r="BH490" s="218">
        <f>IF(N490="sníž. přenesená",J490,0)</f>
        <v>0</v>
      </c>
      <c r="BI490" s="218">
        <f>IF(N490="nulová",J490,0)</f>
        <v>0</v>
      </c>
      <c r="BJ490" s="19" t="s">
        <v>82</v>
      </c>
      <c r="BK490" s="218">
        <f>ROUND(I490*H490,2)</f>
        <v>0</v>
      </c>
      <c r="BL490" s="19" t="s">
        <v>307</v>
      </c>
      <c r="BM490" s="217" t="s">
        <v>1575</v>
      </c>
    </row>
    <row r="491" s="2" customFormat="1">
      <c r="A491" s="40"/>
      <c r="B491" s="41"/>
      <c r="C491" s="42"/>
      <c r="D491" s="249" t="s">
        <v>211</v>
      </c>
      <c r="E491" s="42"/>
      <c r="F491" s="250" t="s">
        <v>1576</v>
      </c>
      <c r="G491" s="42"/>
      <c r="H491" s="42"/>
      <c r="I491" s="242"/>
      <c r="J491" s="42"/>
      <c r="K491" s="42"/>
      <c r="L491" s="46"/>
      <c r="M491" s="243"/>
      <c r="N491" s="244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211</v>
      </c>
      <c r="AU491" s="19" t="s">
        <v>84</v>
      </c>
    </row>
    <row r="492" s="13" customFormat="1">
      <c r="A492" s="13"/>
      <c r="B492" s="219"/>
      <c r="C492" s="220"/>
      <c r="D492" s="221" t="s">
        <v>128</v>
      </c>
      <c r="E492" s="222" t="s">
        <v>19</v>
      </c>
      <c r="F492" s="223" t="s">
        <v>1485</v>
      </c>
      <c r="G492" s="220"/>
      <c r="H492" s="222" t="s">
        <v>19</v>
      </c>
      <c r="I492" s="224"/>
      <c r="J492" s="220"/>
      <c r="K492" s="220"/>
      <c r="L492" s="225"/>
      <c r="M492" s="226"/>
      <c r="N492" s="227"/>
      <c r="O492" s="227"/>
      <c r="P492" s="227"/>
      <c r="Q492" s="227"/>
      <c r="R492" s="227"/>
      <c r="S492" s="227"/>
      <c r="T492" s="228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29" t="s">
        <v>128</v>
      </c>
      <c r="AU492" s="229" t="s">
        <v>84</v>
      </c>
      <c r="AV492" s="13" t="s">
        <v>82</v>
      </c>
      <c r="AW492" s="13" t="s">
        <v>35</v>
      </c>
      <c r="AX492" s="13" t="s">
        <v>74</v>
      </c>
      <c r="AY492" s="229" t="s">
        <v>119</v>
      </c>
    </row>
    <row r="493" s="14" customFormat="1">
      <c r="A493" s="14"/>
      <c r="B493" s="230"/>
      <c r="C493" s="231"/>
      <c r="D493" s="221" t="s">
        <v>128</v>
      </c>
      <c r="E493" s="232" t="s">
        <v>19</v>
      </c>
      <c r="F493" s="233" t="s">
        <v>1577</v>
      </c>
      <c r="G493" s="231"/>
      <c r="H493" s="234">
        <v>2</v>
      </c>
      <c r="I493" s="235"/>
      <c r="J493" s="231"/>
      <c r="K493" s="231"/>
      <c r="L493" s="236"/>
      <c r="M493" s="237"/>
      <c r="N493" s="238"/>
      <c r="O493" s="238"/>
      <c r="P493" s="238"/>
      <c r="Q493" s="238"/>
      <c r="R493" s="238"/>
      <c r="S493" s="238"/>
      <c r="T493" s="239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0" t="s">
        <v>128</v>
      </c>
      <c r="AU493" s="240" t="s">
        <v>84</v>
      </c>
      <c r="AV493" s="14" t="s">
        <v>84</v>
      </c>
      <c r="AW493" s="14" t="s">
        <v>35</v>
      </c>
      <c r="AX493" s="14" t="s">
        <v>82</v>
      </c>
      <c r="AY493" s="240" t="s">
        <v>119</v>
      </c>
    </row>
    <row r="494" s="2" customFormat="1" ht="49.05" customHeight="1">
      <c r="A494" s="40"/>
      <c r="B494" s="41"/>
      <c r="C494" s="206" t="s">
        <v>918</v>
      </c>
      <c r="D494" s="206" t="s">
        <v>122</v>
      </c>
      <c r="E494" s="207" t="s">
        <v>1578</v>
      </c>
      <c r="F494" s="208" t="s">
        <v>1579</v>
      </c>
      <c r="G494" s="209" t="s">
        <v>355</v>
      </c>
      <c r="H494" s="210">
        <v>0.38400000000000001</v>
      </c>
      <c r="I494" s="211"/>
      <c r="J494" s="212">
        <f>ROUND(I494*H494,2)</f>
        <v>0</v>
      </c>
      <c r="K494" s="208" t="s">
        <v>209</v>
      </c>
      <c r="L494" s="46"/>
      <c r="M494" s="213" t="s">
        <v>19</v>
      </c>
      <c r="N494" s="214" t="s">
        <v>45</v>
      </c>
      <c r="O494" s="86"/>
      <c r="P494" s="215">
        <f>O494*H494</f>
        <v>0</v>
      </c>
      <c r="Q494" s="215">
        <v>0</v>
      </c>
      <c r="R494" s="215">
        <f>Q494*H494</f>
        <v>0</v>
      </c>
      <c r="S494" s="215">
        <v>0</v>
      </c>
      <c r="T494" s="216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7" t="s">
        <v>307</v>
      </c>
      <c r="AT494" s="217" t="s">
        <v>122</v>
      </c>
      <c r="AU494" s="217" t="s">
        <v>84</v>
      </c>
      <c r="AY494" s="19" t="s">
        <v>119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9" t="s">
        <v>82</v>
      </c>
      <c r="BK494" s="218">
        <f>ROUND(I494*H494,2)</f>
        <v>0</v>
      </c>
      <c r="BL494" s="19" t="s">
        <v>307</v>
      </c>
      <c r="BM494" s="217" t="s">
        <v>1580</v>
      </c>
    </row>
    <row r="495" s="2" customFormat="1">
      <c r="A495" s="40"/>
      <c r="B495" s="41"/>
      <c r="C495" s="42"/>
      <c r="D495" s="249" t="s">
        <v>211</v>
      </c>
      <c r="E495" s="42"/>
      <c r="F495" s="250" t="s">
        <v>1581</v>
      </c>
      <c r="G495" s="42"/>
      <c r="H495" s="42"/>
      <c r="I495" s="242"/>
      <c r="J495" s="42"/>
      <c r="K495" s="42"/>
      <c r="L495" s="46"/>
      <c r="M495" s="243"/>
      <c r="N495" s="244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211</v>
      </c>
      <c r="AU495" s="19" t="s">
        <v>84</v>
      </c>
    </row>
    <row r="496" s="12" customFormat="1" ht="22.8" customHeight="1">
      <c r="A496" s="12"/>
      <c r="B496" s="190"/>
      <c r="C496" s="191"/>
      <c r="D496" s="192" t="s">
        <v>73</v>
      </c>
      <c r="E496" s="204" t="s">
        <v>1582</v>
      </c>
      <c r="F496" s="204" t="s">
        <v>1583</v>
      </c>
      <c r="G496" s="191"/>
      <c r="H496" s="191"/>
      <c r="I496" s="194"/>
      <c r="J496" s="205">
        <f>BK496</f>
        <v>0</v>
      </c>
      <c r="K496" s="191"/>
      <c r="L496" s="196"/>
      <c r="M496" s="197"/>
      <c r="N496" s="198"/>
      <c r="O496" s="198"/>
      <c r="P496" s="199">
        <f>SUM(P497:P687)</f>
        <v>0</v>
      </c>
      <c r="Q496" s="198"/>
      <c r="R496" s="199">
        <f>SUM(R497:R687)</f>
        <v>0.13473500000000002</v>
      </c>
      <c r="S496" s="198"/>
      <c r="T496" s="200">
        <f>SUM(T497:T687)</f>
        <v>0</v>
      </c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R496" s="201" t="s">
        <v>84</v>
      </c>
      <c r="AT496" s="202" t="s">
        <v>73</v>
      </c>
      <c r="AU496" s="202" t="s">
        <v>82</v>
      </c>
      <c r="AY496" s="201" t="s">
        <v>119</v>
      </c>
      <c r="BK496" s="203">
        <f>SUM(BK497:BK687)</f>
        <v>0</v>
      </c>
    </row>
    <row r="497" s="2" customFormat="1" ht="44.25" customHeight="1">
      <c r="A497" s="40"/>
      <c r="B497" s="41"/>
      <c r="C497" s="206" t="s">
        <v>923</v>
      </c>
      <c r="D497" s="206" t="s">
        <v>122</v>
      </c>
      <c r="E497" s="207" t="s">
        <v>1584</v>
      </c>
      <c r="F497" s="208" t="s">
        <v>1585</v>
      </c>
      <c r="G497" s="209" t="s">
        <v>363</v>
      </c>
      <c r="H497" s="210">
        <v>8</v>
      </c>
      <c r="I497" s="211"/>
      <c r="J497" s="212">
        <f>ROUND(I497*H497,2)</f>
        <v>0</v>
      </c>
      <c r="K497" s="208" t="s">
        <v>209</v>
      </c>
      <c r="L497" s="46"/>
      <c r="M497" s="213" t="s">
        <v>19</v>
      </c>
      <c r="N497" s="214" t="s">
        <v>45</v>
      </c>
      <c r="O497" s="86"/>
      <c r="P497" s="215">
        <f>O497*H497</f>
        <v>0</v>
      </c>
      <c r="Q497" s="215">
        <v>0</v>
      </c>
      <c r="R497" s="215">
        <f>Q497*H497</f>
        <v>0</v>
      </c>
      <c r="S497" s="215">
        <v>0</v>
      </c>
      <c r="T497" s="216">
        <f>S497*H497</f>
        <v>0</v>
      </c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R497" s="217" t="s">
        <v>307</v>
      </c>
      <c r="AT497" s="217" t="s">
        <v>122</v>
      </c>
      <c r="AU497" s="217" t="s">
        <v>84</v>
      </c>
      <c r="AY497" s="19" t="s">
        <v>119</v>
      </c>
      <c r="BE497" s="218">
        <f>IF(N497="základní",J497,0)</f>
        <v>0</v>
      </c>
      <c r="BF497" s="218">
        <f>IF(N497="snížená",J497,0)</f>
        <v>0</v>
      </c>
      <c r="BG497" s="218">
        <f>IF(N497="zákl. přenesená",J497,0)</f>
        <v>0</v>
      </c>
      <c r="BH497" s="218">
        <f>IF(N497="sníž. přenesená",J497,0)</f>
        <v>0</v>
      </c>
      <c r="BI497" s="218">
        <f>IF(N497="nulová",J497,0)</f>
        <v>0</v>
      </c>
      <c r="BJ497" s="19" t="s">
        <v>82</v>
      </c>
      <c r="BK497" s="218">
        <f>ROUND(I497*H497,2)</f>
        <v>0</v>
      </c>
      <c r="BL497" s="19" t="s">
        <v>307</v>
      </c>
      <c r="BM497" s="217" t="s">
        <v>1586</v>
      </c>
    </row>
    <row r="498" s="2" customFormat="1">
      <c r="A498" s="40"/>
      <c r="B498" s="41"/>
      <c r="C498" s="42"/>
      <c r="D498" s="249" t="s">
        <v>211</v>
      </c>
      <c r="E498" s="42"/>
      <c r="F498" s="250" t="s">
        <v>1587</v>
      </c>
      <c r="G498" s="42"/>
      <c r="H498" s="42"/>
      <c r="I498" s="242"/>
      <c r="J498" s="42"/>
      <c r="K498" s="42"/>
      <c r="L498" s="46"/>
      <c r="M498" s="243"/>
      <c r="N498" s="244"/>
      <c r="O498" s="86"/>
      <c r="P498" s="86"/>
      <c r="Q498" s="86"/>
      <c r="R498" s="86"/>
      <c r="S498" s="86"/>
      <c r="T498" s="87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19" t="s">
        <v>211</v>
      </c>
      <c r="AU498" s="19" t="s">
        <v>84</v>
      </c>
    </row>
    <row r="499" s="13" customFormat="1">
      <c r="A499" s="13"/>
      <c r="B499" s="219"/>
      <c r="C499" s="220"/>
      <c r="D499" s="221" t="s">
        <v>128</v>
      </c>
      <c r="E499" s="222" t="s">
        <v>19</v>
      </c>
      <c r="F499" s="223" t="s">
        <v>1145</v>
      </c>
      <c r="G499" s="220"/>
      <c r="H499" s="222" t="s">
        <v>19</v>
      </c>
      <c r="I499" s="224"/>
      <c r="J499" s="220"/>
      <c r="K499" s="220"/>
      <c r="L499" s="225"/>
      <c r="M499" s="226"/>
      <c r="N499" s="227"/>
      <c r="O499" s="227"/>
      <c r="P499" s="227"/>
      <c r="Q499" s="227"/>
      <c r="R499" s="227"/>
      <c r="S499" s="227"/>
      <c r="T499" s="228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29" t="s">
        <v>128</v>
      </c>
      <c r="AU499" s="229" t="s">
        <v>84</v>
      </c>
      <c r="AV499" s="13" t="s">
        <v>82</v>
      </c>
      <c r="AW499" s="13" t="s">
        <v>35</v>
      </c>
      <c r="AX499" s="13" t="s">
        <v>74</v>
      </c>
      <c r="AY499" s="229" t="s">
        <v>119</v>
      </c>
    </row>
    <row r="500" s="14" customFormat="1">
      <c r="A500" s="14"/>
      <c r="B500" s="230"/>
      <c r="C500" s="231"/>
      <c r="D500" s="221" t="s">
        <v>128</v>
      </c>
      <c r="E500" s="232" t="s">
        <v>19</v>
      </c>
      <c r="F500" s="233" t="s">
        <v>1588</v>
      </c>
      <c r="G500" s="231"/>
      <c r="H500" s="234">
        <v>6</v>
      </c>
      <c r="I500" s="235"/>
      <c r="J500" s="231"/>
      <c r="K500" s="231"/>
      <c r="L500" s="236"/>
      <c r="M500" s="237"/>
      <c r="N500" s="238"/>
      <c r="O500" s="238"/>
      <c r="P500" s="238"/>
      <c r="Q500" s="238"/>
      <c r="R500" s="238"/>
      <c r="S500" s="238"/>
      <c r="T500" s="239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0" t="s">
        <v>128</v>
      </c>
      <c r="AU500" s="240" t="s">
        <v>84</v>
      </c>
      <c r="AV500" s="14" t="s">
        <v>84</v>
      </c>
      <c r="AW500" s="14" t="s">
        <v>35</v>
      </c>
      <c r="AX500" s="14" t="s">
        <v>74</v>
      </c>
      <c r="AY500" s="240" t="s">
        <v>119</v>
      </c>
    </row>
    <row r="501" s="13" customFormat="1">
      <c r="A501" s="13"/>
      <c r="B501" s="219"/>
      <c r="C501" s="220"/>
      <c r="D501" s="221" t="s">
        <v>128</v>
      </c>
      <c r="E501" s="222" t="s">
        <v>19</v>
      </c>
      <c r="F501" s="223" t="s">
        <v>1147</v>
      </c>
      <c r="G501" s="220"/>
      <c r="H501" s="222" t="s">
        <v>19</v>
      </c>
      <c r="I501" s="224"/>
      <c r="J501" s="220"/>
      <c r="K501" s="220"/>
      <c r="L501" s="225"/>
      <c r="M501" s="226"/>
      <c r="N501" s="227"/>
      <c r="O501" s="227"/>
      <c r="P501" s="227"/>
      <c r="Q501" s="227"/>
      <c r="R501" s="227"/>
      <c r="S501" s="227"/>
      <c r="T501" s="228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29" t="s">
        <v>128</v>
      </c>
      <c r="AU501" s="229" t="s">
        <v>84</v>
      </c>
      <c r="AV501" s="13" t="s">
        <v>82</v>
      </c>
      <c r="AW501" s="13" t="s">
        <v>35</v>
      </c>
      <c r="AX501" s="13" t="s">
        <v>74</v>
      </c>
      <c r="AY501" s="229" t="s">
        <v>119</v>
      </c>
    </row>
    <row r="502" s="14" customFormat="1">
      <c r="A502" s="14"/>
      <c r="B502" s="230"/>
      <c r="C502" s="231"/>
      <c r="D502" s="221" t="s">
        <v>128</v>
      </c>
      <c r="E502" s="232" t="s">
        <v>19</v>
      </c>
      <c r="F502" s="233" t="s">
        <v>1589</v>
      </c>
      <c r="G502" s="231"/>
      <c r="H502" s="234">
        <v>2</v>
      </c>
      <c r="I502" s="235"/>
      <c r="J502" s="231"/>
      <c r="K502" s="231"/>
      <c r="L502" s="236"/>
      <c r="M502" s="237"/>
      <c r="N502" s="238"/>
      <c r="O502" s="238"/>
      <c r="P502" s="238"/>
      <c r="Q502" s="238"/>
      <c r="R502" s="238"/>
      <c r="S502" s="238"/>
      <c r="T502" s="239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0" t="s">
        <v>128</v>
      </c>
      <c r="AU502" s="240" t="s">
        <v>84</v>
      </c>
      <c r="AV502" s="14" t="s">
        <v>84</v>
      </c>
      <c r="AW502" s="14" t="s">
        <v>35</v>
      </c>
      <c r="AX502" s="14" t="s">
        <v>74</v>
      </c>
      <c r="AY502" s="240" t="s">
        <v>119</v>
      </c>
    </row>
    <row r="503" s="15" customFormat="1">
      <c r="A503" s="15"/>
      <c r="B503" s="251"/>
      <c r="C503" s="252"/>
      <c r="D503" s="221" t="s">
        <v>128</v>
      </c>
      <c r="E503" s="253" t="s">
        <v>19</v>
      </c>
      <c r="F503" s="254" t="s">
        <v>220</v>
      </c>
      <c r="G503" s="252"/>
      <c r="H503" s="255">
        <v>8</v>
      </c>
      <c r="I503" s="256"/>
      <c r="J503" s="252"/>
      <c r="K503" s="252"/>
      <c r="L503" s="257"/>
      <c r="M503" s="258"/>
      <c r="N503" s="259"/>
      <c r="O503" s="259"/>
      <c r="P503" s="259"/>
      <c r="Q503" s="259"/>
      <c r="R503" s="259"/>
      <c r="S503" s="259"/>
      <c r="T503" s="260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1" t="s">
        <v>128</v>
      </c>
      <c r="AU503" s="261" t="s">
        <v>84</v>
      </c>
      <c r="AV503" s="15" t="s">
        <v>150</v>
      </c>
      <c r="AW503" s="15" t="s">
        <v>35</v>
      </c>
      <c r="AX503" s="15" t="s">
        <v>82</v>
      </c>
      <c r="AY503" s="261" t="s">
        <v>119</v>
      </c>
    </row>
    <row r="504" s="2" customFormat="1" ht="24.15" customHeight="1">
      <c r="A504" s="40"/>
      <c r="B504" s="41"/>
      <c r="C504" s="273" t="s">
        <v>929</v>
      </c>
      <c r="D504" s="273" t="s">
        <v>308</v>
      </c>
      <c r="E504" s="274" t="s">
        <v>1590</v>
      </c>
      <c r="F504" s="275" t="s">
        <v>1591</v>
      </c>
      <c r="G504" s="276" t="s">
        <v>363</v>
      </c>
      <c r="H504" s="277">
        <v>8</v>
      </c>
      <c r="I504" s="278"/>
      <c r="J504" s="279">
        <f>ROUND(I504*H504,2)</f>
        <v>0</v>
      </c>
      <c r="K504" s="275" t="s">
        <v>209</v>
      </c>
      <c r="L504" s="280"/>
      <c r="M504" s="281" t="s">
        <v>19</v>
      </c>
      <c r="N504" s="282" t="s">
        <v>45</v>
      </c>
      <c r="O504" s="86"/>
      <c r="P504" s="215">
        <f>O504*H504</f>
        <v>0</v>
      </c>
      <c r="Q504" s="215">
        <v>5.0000000000000002E-05</v>
      </c>
      <c r="R504" s="215">
        <f>Q504*H504</f>
        <v>0.00040000000000000002</v>
      </c>
      <c r="S504" s="215">
        <v>0</v>
      </c>
      <c r="T504" s="216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7" t="s">
        <v>372</v>
      </c>
      <c r="AT504" s="217" t="s">
        <v>308</v>
      </c>
      <c r="AU504" s="217" t="s">
        <v>84</v>
      </c>
      <c r="AY504" s="19" t="s">
        <v>119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9" t="s">
        <v>82</v>
      </c>
      <c r="BK504" s="218">
        <f>ROUND(I504*H504,2)</f>
        <v>0</v>
      </c>
      <c r="BL504" s="19" t="s">
        <v>307</v>
      </c>
      <c r="BM504" s="217" t="s">
        <v>1592</v>
      </c>
    </row>
    <row r="505" s="13" customFormat="1">
      <c r="A505" s="13"/>
      <c r="B505" s="219"/>
      <c r="C505" s="220"/>
      <c r="D505" s="221" t="s">
        <v>128</v>
      </c>
      <c r="E505" s="222" t="s">
        <v>19</v>
      </c>
      <c r="F505" s="223" t="s">
        <v>1145</v>
      </c>
      <c r="G505" s="220"/>
      <c r="H505" s="222" t="s">
        <v>19</v>
      </c>
      <c r="I505" s="224"/>
      <c r="J505" s="220"/>
      <c r="K505" s="220"/>
      <c r="L505" s="225"/>
      <c r="M505" s="226"/>
      <c r="N505" s="227"/>
      <c r="O505" s="227"/>
      <c r="P505" s="227"/>
      <c r="Q505" s="227"/>
      <c r="R505" s="227"/>
      <c r="S505" s="227"/>
      <c r="T505" s="228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29" t="s">
        <v>128</v>
      </c>
      <c r="AU505" s="229" t="s">
        <v>84</v>
      </c>
      <c r="AV505" s="13" t="s">
        <v>82</v>
      </c>
      <c r="AW505" s="13" t="s">
        <v>35</v>
      </c>
      <c r="AX505" s="13" t="s">
        <v>74</v>
      </c>
      <c r="AY505" s="229" t="s">
        <v>119</v>
      </c>
    </row>
    <row r="506" s="14" customFormat="1">
      <c r="A506" s="14"/>
      <c r="B506" s="230"/>
      <c r="C506" s="231"/>
      <c r="D506" s="221" t="s">
        <v>128</v>
      </c>
      <c r="E506" s="232" t="s">
        <v>19</v>
      </c>
      <c r="F506" s="233" t="s">
        <v>1593</v>
      </c>
      <c r="G506" s="231"/>
      <c r="H506" s="234">
        <v>6</v>
      </c>
      <c r="I506" s="235"/>
      <c r="J506" s="231"/>
      <c r="K506" s="231"/>
      <c r="L506" s="236"/>
      <c r="M506" s="237"/>
      <c r="N506" s="238"/>
      <c r="O506" s="238"/>
      <c r="P506" s="238"/>
      <c r="Q506" s="238"/>
      <c r="R506" s="238"/>
      <c r="S506" s="238"/>
      <c r="T506" s="239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0" t="s">
        <v>128</v>
      </c>
      <c r="AU506" s="240" t="s">
        <v>84</v>
      </c>
      <c r="AV506" s="14" t="s">
        <v>84</v>
      </c>
      <c r="AW506" s="14" t="s">
        <v>35</v>
      </c>
      <c r="AX506" s="14" t="s">
        <v>74</v>
      </c>
      <c r="AY506" s="240" t="s">
        <v>119</v>
      </c>
    </row>
    <row r="507" s="13" customFormat="1">
      <c r="A507" s="13"/>
      <c r="B507" s="219"/>
      <c r="C507" s="220"/>
      <c r="D507" s="221" t="s">
        <v>128</v>
      </c>
      <c r="E507" s="222" t="s">
        <v>19</v>
      </c>
      <c r="F507" s="223" t="s">
        <v>1147</v>
      </c>
      <c r="G507" s="220"/>
      <c r="H507" s="222" t="s">
        <v>19</v>
      </c>
      <c r="I507" s="224"/>
      <c r="J507" s="220"/>
      <c r="K507" s="220"/>
      <c r="L507" s="225"/>
      <c r="M507" s="226"/>
      <c r="N507" s="227"/>
      <c r="O507" s="227"/>
      <c r="P507" s="227"/>
      <c r="Q507" s="227"/>
      <c r="R507" s="227"/>
      <c r="S507" s="227"/>
      <c r="T507" s="228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29" t="s">
        <v>128</v>
      </c>
      <c r="AU507" s="229" t="s">
        <v>84</v>
      </c>
      <c r="AV507" s="13" t="s">
        <v>82</v>
      </c>
      <c r="AW507" s="13" t="s">
        <v>35</v>
      </c>
      <c r="AX507" s="13" t="s">
        <v>74</v>
      </c>
      <c r="AY507" s="229" t="s">
        <v>119</v>
      </c>
    </row>
    <row r="508" s="14" customFormat="1">
      <c r="A508" s="14"/>
      <c r="B508" s="230"/>
      <c r="C508" s="231"/>
      <c r="D508" s="221" t="s">
        <v>128</v>
      </c>
      <c r="E508" s="232" t="s">
        <v>19</v>
      </c>
      <c r="F508" s="233" t="s">
        <v>1589</v>
      </c>
      <c r="G508" s="231"/>
      <c r="H508" s="234">
        <v>2</v>
      </c>
      <c r="I508" s="235"/>
      <c r="J508" s="231"/>
      <c r="K508" s="231"/>
      <c r="L508" s="236"/>
      <c r="M508" s="237"/>
      <c r="N508" s="238"/>
      <c r="O508" s="238"/>
      <c r="P508" s="238"/>
      <c r="Q508" s="238"/>
      <c r="R508" s="238"/>
      <c r="S508" s="238"/>
      <c r="T508" s="239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0" t="s">
        <v>128</v>
      </c>
      <c r="AU508" s="240" t="s">
        <v>84</v>
      </c>
      <c r="AV508" s="14" t="s">
        <v>84</v>
      </c>
      <c r="AW508" s="14" t="s">
        <v>35</v>
      </c>
      <c r="AX508" s="14" t="s">
        <v>74</v>
      </c>
      <c r="AY508" s="240" t="s">
        <v>119</v>
      </c>
    </row>
    <row r="509" s="15" customFormat="1">
      <c r="A509" s="15"/>
      <c r="B509" s="251"/>
      <c r="C509" s="252"/>
      <c r="D509" s="221" t="s">
        <v>128</v>
      </c>
      <c r="E509" s="253" t="s">
        <v>19</v>
      </c>
      <c r="F509" s="254" t="s">
        <v>220</v>
      </c>
      <c r="G509" s="252"/>
      <c r="H509" s="255">
        <v>8</v>
      </c>
      <c r="I509" s="256"/>
      <c r="J509" s="252"/>
      <c r="K509" s="252"/>
      <c r="L509" s="257"/>
      <c r="M509" s="258"/>
      <c r="N509" s="259"/>
      <c r="O509" s="259"/>
      <c r="P509" s="259"/>
      <c r="Q509" s="259"/>
      <c r="R509" s="259"/>
      <c r="S509" s="259"/>
      <c r="T509" s="260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61" t="s">
        <v>128</v>
      </c>
      <c r="AU509" s="261" t="s">
        <v>84</v>
      </c>
      <c r="AV509" s="15" t="s">
        <v>150</v>
      </c>
      <c r="AW509" s="15" t="s">
        <v>35</v>
      </c>
      <c r="AX509" s="15" t="s">
        <v>82</v>
      </c>
      <c r="AY509" s="261" t="s">
        <v>119</v>
      </c>
    </row>
    <row r="510" s="2" customFormat="1" ht="49.05" customHeight="1">
      <c r="A510" s="40"/>
      <c r="B510" s="41"/>
      <c r="C510" s="206" t="s">
        <v>936</v>
      </c>
      <c r="D510" s="206" t="s">
        <v>122</v>
      </c>
      <c r="E510" s="207" t="s">
        <v>1594</v>
      </c>
      <c r="F510" s="208" t="s">
        <v>1595</v>
      </c>
      <c r="G510" s="209" t="s">
        <v>363</v>
      </c>
      <c r="H510" s="210">
        <v>10</v>
      </c>
      <c r="I510" s="211"/>
      <c r="J510" s="212">
        <f>ROUND(I510*H510,2)</f>
        <v>0</v>
      </c>
      <c r="K510" s="208" t="s">
        <v>209</v>
      </c>
      <c r="L510" s="46"/>
      <c r="M510" s="213" t="s">
        <v>19</v>
      </c>
      <c r="N510" s="214" t="s">
        <v>45</v>
      </c>
      <c r="O510" s="86"/>
      <c r="P510" s="215">
        <f>O510*H510</f>
        <v>0</v>
      </c>
      <c r="Q510" s="215">
        <v>0</v>
      </c>
      <c r="R510" s="215">
        <f>Q510*H510</f>
        <v>0</v>
      </c>
      <c r="S510" s="215">
        <v>0</v>
      </c>
      <c r="T510" s="216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17" t="s">
        <v>307</v>
      </c>
      <c r="AT510" s="217" t="s">
        <v>122</v>
      </c>
      <c r="AU510" s="217" t="s">
        <v>84</v>
      </c>
      <c r="AY510" s="19" t="s">
        <v>119</v>
      </c>
      <c r="BE510" s="218">
        <f>IF(N510="základní",J510,0)</f>
        <v>0</v>
      </c>
      <c r="BF510" s="218">
        <f>IF(N510="snížená",J510,0)</f>
        <v>0</v>
      </c>
      <c r="BG510" s="218">
        <f>IF(N510="zákl. přenesená",J510,0)</f>
        <v>0</v>
      </c>
      <c r="BH510" s="218">
        <f>IF(N510="sníž. přenesená",J510,0)</f>
        <v>0</v>
      </c>
      <c r="BI510" s="218">
        <f>IF(N510="nulová",J510,0)</f>
        <v>0</v>
      </c>
      <c r="BJ510" s="19" t="s">
        <v>82</v>
      </c>
      <c r="BK510" s="218">
        <f>ROUND(I510*H510,2)</f>
        <v>0</v>
      </c>
      <c r="BL510" s="19" t="s">
        <v>307</v>
      </c>
      <c r="BM510" s="217" t="s">
        <v>1596</v>
      </c>
    </row>
    <row r="511" s="2" customFormat="1">
      <c r="A511" s="40"/>
      <c r="B511" s="41"/>
      <c r="C511" s="42"/>
      <c r="D511" s="249" t="s">
        <v>211</v>
      </c>
      <c r="E511" s="42"/>
      <c r="F511" s="250" t="s">
        <v>1597</v>
      </c>
      <c r="G511" s="42"/>
      <c r="H511" s="42"/>
      <c r="I511" s="242"/>
      <c r="J511" s="42"/>
      <c r="K511" s="42"/>
      <c r="L511" s="46"/>
      <c r="M511" s="243"/>
      <c r="N511" s="244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211</v>
      </c>
      <c r="AU511" s="19" t="s">
        <v>84</v>
      </c>
    </row>
    <row r="512" s="13" customFormat="1">
      <c r="A512" s="13"/>
      <c r="B512" s="219"/>
      <c r="C512" s="220"/>
      <c r="D512" s="221" t="s">
        <v>128</v>
      </c>
      <c r="E512" s="222" t="s">
        <v>19</v>
      </c>
      <c r="F512" s="223" t="s">
        <v>1145</v>
      </c>
      <c r="G512" s="220"/>
      <c r="H512" s="222" t="s">
        <v>19</v>
      </c>
      <c r="I512" s="224"/>
      <c r="J512" s="220"/>
      <c r="K512" s="220"/>
      <c r="L512" s="225"/>
      <c r="M512" s="226"/>
      <c r="N512" s="227"/>
      <c r="O512" s="227"/>
      <c r="P512" s="227"/>
      <c r="Q512" s="227"/>
      <c r="R512" s="227"/>
      <c r="S512" s="227"/>
      <c r="T512" s="228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29" t="s">
        <v>128</v>
      </c>
      <c r="AU512" s="229" t="s">
        <v>84</v>
      </c>
      <c r="AV512" s="13" t="s">
        <v>82</v>
      </c>
      <c r="AW512" s="13" t="s">
        <v>35</v>
      </c>
      <c r="AX512" s="13" t="s">
        <v>74</v>
      </c>
      <c r="AY512" s="229" t="s">
        <v>119</v>
      </c>
    </row>
    <row r="513" s="14" customFormat="1">
      <c r="A513" s="14"/>
      <c r="B513" s="230"/>
      <c r="C513" s="231"/>
      <c r="D513" s="221" t="s">
        <v>128</v>
      </c>
      <c r="E513" s="232" t="s">
        <v>19</v>
      </c>
      <c r="F513" s="233" t="s">
        <v>1598</v>
      </c>
      <c r="G513" s="231"/>
      <c r="H513" s="234">
        <v>2</v>
      </c>
      <c r="I513" s="235"/>
      <c r="J513" s="231"/>
      <c r="K513" s="231"/>
      <c r="L513" s="236"/>
      <c r="M513" s="237"/>
      <c r="N513" s="238"/>
      <c r="O513" s="238"/>
      <c r="P513" s="238"/>
      <c r="Q513" s="238"/>
      <c r="R513" s="238"/>
      <c r="S513" s="238"/>
      <c r="T513" s="239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0" t="s">
        <v>128</v>
      </c>
      <c r="AU513" s="240" t="s">
        <v>84</v>
      </c>
      <c r="AV513" s="14" t="s">
        <v>84</v>
      </c>
      <c r="AW513" s="14" t="s">
        <v>35</v>
      </c>
      <c r="AX513" s="14" t="s">
        <v>74</v>
      </c>
      <c r="AY513" s="240" t="s">
        <v>119</v>
      </c>
    </row>
    <row r="514" s="14" customFormat="1">
      <c r="A514" s="14"/>
      <c r="B514" s="230"/>
      <c r="C514" s="231"/>
      <c r="D514" s="221" t="s">
        <v>128</v>
      </c>
      <c r="E514" s="232" t="s">
        <v>19</v>
      </c>
      <c r="F514" s="233" t="s">
        <v>1599</v>
      </c>
      <c r="G514" s="231"/>
      <c r="H514" s="234">
        <v>4</v>
      </c>
      <c r="I514" s="235"/>
      <c r="J514" s="231"/>
      <c r="K514" s="231"/>
      <c r="L514" s="236"/>
      <c r="M514" s="237"/>
      <c r="N514" s="238"/>
      <c r="O514" s="238"/>
      <c r="P514" s="238"/>
      <c r="Q514" s="238"/>
      <c r="R514" s="238"/>
      <c r="S514" s="238"/>
      <c r="T514" s="239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0" t="s">
        <v>128</v>
      </c>
      <c r="AU514" s="240" t="s">
        <v>84</v>
      </c>
      <c r="AV514" s="14" t="s">
        <v>84</v>
      </c>
      <c r="AW514" s="14" t="s">
        <v>35</v>
      </c>
      <c r="AX514" s="14" t="s">
        <v>74</v>
      </c>
      <c r="AY514" s="240" t="s">
        <v>119</v>
      </c>
    </row>
    <row r="515" s="13" customFormat="1">
      <c r="A515" s="13"/>
      <c r="B515" s="219"/>
      <c r="C515" s="220"/>
      <c r="D515" s="221" t="s">
        <v>128</v>
      </c>
      <c r="E515" s="222" t="s">
        <v>19</v>
      </c>
      <c r="F515" s="223" t="s">
        <v>1147</v>
      </c>
      <c r="G515" s="220"/>
      <c r="H515" s="222" t="s">
        <v>19</v>
      </c>
      <c r="I515" s="224"/>
      <c r="J515" s="220"/>
      <c r="K515" s="220"/>
      <c r="L515" s="225"/>
      <c r="M515" s="226"/>
      <c r="N515" s="227"/>
      <c r="O515" s="227"/>
      <c r="P515" s="227"/>
      <c r="Q515" s="227"/>
      <c r="R515" s="227"/>
      <c r="S515" s="227"/>
      <c r="T515" s="228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29" t="s">
        <v>128</v>
      </c>
      <c r="AU515" s="229" t="s">
        <v>84</v>
      </c>
      <c r="AV515" s="13" t="s">
        <v>82</v>
      </c>
      <c r="AW515" s="13" t="s">
        <v>35</v>
      </c>
      <c r="AX515" s="13" t="s">
        <v>74</v>
      </c>
      <c r="AY515" s="229" t="s">
        <v>119</v>
      </c>
    </row>
    <row r="516" s="14" customFormat="1">
      <c r="A516" s="14"/>
      <c r="B516" s="230"/>
      <c r="C516" s="231"/>
      <c r="D516" s="221" t="s">
        <v>128</v>
      </c>
      <c r="E516" s="232" t="s">
        <v>19</v>
      </c>
      <c r="F516" s="233" t="s">
        <v>1600</v>
      </c>
      <c r="G516" s="231"/>
      <c r="H516" s="234">
        <v>2</v>
      </c>
      <c r="I516" s="235"/>
      <c r="J516" s="231"/>
      <c r="K516" s="231"/>
      <c r="L516" s="236"/>
      <c r="M516" s="237"/>
      <c r="N516" s="238"/>
      <c r="O516" s="238"/>
      <c r="P516" s="238"/>
      <c r="Q516" s="238"/>
      <c r="R516" s="238"/>
      <c r="S516" s="238"/>
      <c r="T516" s="239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0" t="s">
        <v>128</v>
      </c>
      <c r="AU516" s="240" t="s">
        <v>84</v>
      </c>
      <c r="AV516" s="14" t="s">
        <v>84</v>
      </c>
      <c r="AW516" s="14" t="s">
        <v>35</v>
      </c>
      <c r="AX516" s="14" t="s">
        <v>74</v>
      </c>
      <c r="AY516" s="240" t="s">
        <v>119</v>
      </c>
    </row>
    <row r="517" s="14" customFormat="1">
      <c r="A517" s="14"/>
      <c r="B517" s="230"/>
      <c r="C517" s="231"/>
      <c r="D517" s="221" t="s">
        <v>128</v>
      </c>
      <c r="E517" s="232" t="s">
        <v>19</v>
      </c>
      <c r="F517" s="233" t="s">
        <v>1589</v>
      </c>
      <c r="G517" s="231"/>
      <c r="H517" s="234">
        <v>2</v>
      </c>
      <c r="I517" s="235"/>
      <c r="J517" s="231"/>
      <c r="K517" s="231"/>
      <c r="L517" s="236"/>
      <c r="M517" s="237"/>
      <c r="N517" s="238"/>
      <c r="O517" s="238"/>
      <c r="P517" s="238"/>
      <c r="Q517" s="238"/>
      <c r="R517" s="238"/>
      <c r="S517" s="238"/>
      <c r="T517" s="239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0" t="s">
        <v>128</v>
      </c>
      <c r="AU517" s="240" t="s">
        <v>84</v>
      </c>
      <c r="AV517" s="14" t="s">
        <v>84</v>
      </c>
      <c r="AW517" s="14" t="s">
        <v>35</v>
      </c>
      <c r="AX517" s="14" t="s">
        <v>74</v>
      </c>
      <c r="AY517" s="240" t="s">
        <v>119</v>
      </c>
    </row>
    <row r="518" s="15" customFormat="1">
      <c r="A518" s="15"/>
      <c r="B518" s="251"/>
      <c r="C518" s="252"/>
      <c r="D518" s="221" t="s">
        <v>128</v>
      </c>
      <c r="E518" s="253" t="s">
        <v>19</v>
      </c>
      <c r="F518" s="254" t="s">
        <v>220</v>
      </c>
      <c r="G518" s="252"/>
      <c r="H518" s="255">
        <v>10</v>
      </c>
      <c r="I518" s="256"/>
      <c r="J518" s="252"/>
      <c r="K518" s="252"/>
      <c r="L518" s="257"/>
      <c r="M518" s="258"/>
      <c r="N518" s="259"/>
      <c r="O518" s="259"/>
      <c r="P518" s="259"/>
      <c r="Q518" s="259"/>
      <c r="R518" s="259"/>
      <c r="S518" s="259"/>
      <c r="T518" s="260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61" t="s">
        <v>128</v>
      </c>
      <c r="AU518" s="261" t="s">
        <v>84</v>
      </c>
      <c r="AV518" s="15" t="s">
        <v>150</v>
      </c>
      <c r="AW518" s="15" t="s">
        <v>35</v>
      </c>
      <c r="AX518" s="15" t="s">
        <v>82</v>
      </c>
      <c r="AY518" s="261" t="s">
        <v>119</v>
      </c>
    </row>
    <row r="519" s="2" customFormat="1" ht="24.15" customHeight="1">
      <c r="A519" s="40"/>
      <c r="B519" s="41"/>
      <c r="C519" s="273" t="s">
        <v>942</v>
      </c>
      <c r="D519" s="273" t="s">
        <v>308</v>
      </c>
      <c r="E519" s="274" t="s">
        <v>1601</v>
      </c>
      <c r="F519" s="275" t="s">
        <v>1602</v>
      </c>
      <c r="G519" s="276" t="s">
        <v>363</v>
      </c>
      <c r="H519" s="277">
        <v>10</v>
      </c>
      <c r="I519" s="278"/>
      <c r="J519" s="279">
        <f>ROUND(I519*H519,2)</f>
        <v>0</v>
      </c>
      <c r="K519" s="275" t="s">
        <v>209</v>
      </c>
      <c r="L519" s="280"/>
      <c r="M519" s="281" t="s">
        <v>19</v>
      </c>
      <c r="N519" s="282" t="s">
        <v>45</v>
      </c>
      <c r="O519" s="86"/>
      <c r="P519" s="215">
        <f>O519*H519</f>
        <v>0</v>
      </c>
      <c r="Q519" s="215">
        <v>5.0000000000000002E-05</v>
      </c>
      <c r="R519" s="215">
        <f>Q519*H519</f>
        <v>0.00050000000000000001</v>
      </c>
      <c r="S519" s="215">
        <v>0</v>
      </c>
      <c r="T519" s="216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7" t="s">
        <v>372</v>
      </c>
      <c r="AT519" s="217" t="s">
        <v>308</v>
      </c>
      <c r="AU519" s="217" t="s">
        <v>84</v>
      </c>
      <c r="AY519" s="19" t="s">
        <v>119</v>
      </c>
      <c r="BE519" s="218">
        <f>IF(N519="základní",J519,0)</f>
        <v>0</v>
      </c>
      <c r="BF519" s="218">
        <f>IF(N519="snížená",J519,0)</f>
        <v>0</v>
      </c>
      <c r="BG519" s="218">
        <f>IF(N519="zákl. přenesená",J519,0)</f>
        <v>0</v>
      </c>
      <c r="BH519" s="218">
        <f>IF(N519="sníž. přenesená",J519,0)</f>
        <v>0</v>
      </c>
      <c r="BI519" s="218">
        <f>IF(N519="nulová",J519,0)</f>
        <v>0</v>
      </c>
      <c r="BJ519" s="19" t="s">
        <v>82</v>
      </c>
      <c r="BK519" s="218">
        <f>ROUND(I519*H519,2)</f>
        <v>0</v>
      </c>
      <c r="BL519" s="19" t="s">
        <v>307</v>
      </c>
      <c r="BM519" s="217" t="s">
        <v>1603</v>
      </c>
    </row>
    <row r="520" s="13" customFormat="1">
      <c r="A520" s="13"/>
      <c r="B520" s="219"/>
      <c r="C520" s="220"/>
      <c r="D520" s="221" t="s">
        <v>128</v>
      </c>
      <c r="E520" s="222" t="s">
        <v>19</v>
      </c>
      <c r="F520" s="223" t="s">
        <v>1145</v>
      </c>
      <c r="G520" s="220"/>
      <c r="H520" s="222" t="s">
        <v>19</v>
      </c>
      <c r="I520" s="224"/>
      <c r="J520" s="220"/>
      <c r="K520" s="220"/>
      <c r="L520" s="225"/>
      <c r="M520" s="226"/>
      <c r="N520" s="227"/>
      <c r="O520" s="227"/>
      <c r="P520" s="227"/>
      <c r="Q520" s="227"/>
      <c r="R520" s="227"/>
      <c r="S520" s="227"/>
      <c r="T520" s="228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29" t="s">
        <v>128</v>
      </c>
      <c r="AU520" s="229" t="s">
        <v>84</v>
      </c>
      <c r="AV520" s="13" t="s">
        <v>82</v>
      </c>
      <c r="AW520" s="13" t="s">
        <v>35</v>
      </c>
      <c r="AX520" s="13" t="s">
        <v>74</v>
      </c>
      <c r="AY520" s="229" t="s">
        <v>119</v>
      </c>
    </row>
    <row r="521" s="14" customFormat="1">
      <c r="A521" s="14"/>
      <c r="B521" s="230"/>
      <c r="C521" s="231"/>
      <c r="D521" s="221" t="s">
        <v>128</v>
      </c>
      <c r="E521" s="232" t="s">
        <v>19</v>
      </c>
      <c r="F521" s="233" t="s">
        <v>1598</v>
      </c>
      <c r="G521" s="231"/>
      <c r="H521" s="234">
        <v>2</v>
      </c>
      <c r="I521" s="235"/>
      <c r="J521" s="231"/>
      <c r="K521" s="231"/>
      <c r="L521" s="236"/>
      <c r="M521" s="237"/>
      <c r="N521" s="238"/>
      <c r="O521" s="238"/>
      <c r="P521" s="238"/>
      <c r="Q521" s="238"/>
      <c r="R521" s="238"/>
      <c r="S521" s="238"/>
      <c r="T521" s="239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40" t="s">
        <v>128</v>
      </c>
      <c r="AU521" s="240" t="s">
        <v>84</v>
      </c>
      <c r="AV521" s="14" t="s">
        <v>84</v>
      </c>
      <c r="AW521" s="14" t="s">
        <v>35</v>
      </c>
      <c r="AX521" s="14" t="s">
        <v>74</v>
      </c>
      <c r="AY521" s="240" t="s">
        <v>119</v>
      </c>
    </row>
    <row r="522" s="14" customFormat="1">
      <c r="A522" s="14"/>
      <c r="B522" s="230"/>
      <c r="C522" s="231"/>
      <c r="D522" s="221" t="s">
        <v>128</v>
      </c>
      <c r="E522" s="232" t="s">
        <v>19</v>
      </c>
      <c r="F522" s="233" t="s">
        <v>1599</v>
      </c>
      <c r="G522" s="231"/>
      <c r="H522" s="234">
        <v>4</v>
      </c>
      <c r="I522" s="235"/>
      <c r="J522" s="231"/>
      <c r="K522" s="231"/>
      <c r="L522" s="236"/>
      <c r="M522" s="237"/>
      <c r="N522" s="238"/>
      <c r="O522" s="238"/>
      <c r="P522" s="238"/>
      <c r="Q522" s="238"/>
      <c r="R522" s="238"/>
      <c r="S522" s="238"/>
      <c r="T522" s="239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0" t="s">
        <v>128</v>
      </c>
      <c r="AU522" s="240" t="s">
        <v>84</v>
      </c>
      <c r="AV522" s="14" t="s">
        <v>84</v>
      </c>
      <c r="AW522" s="14" t="s">
        <v>35</v>
      </c>
      <c r="AX522" s="14" t="s">
        <v>74</v>
      </c>
      <c r="AY522" s="240" t="s">
        <v>119</v>
      </c>
    </row>
    <row r="523" s="13" customFormat="1">
      <c r="A523" s="13"/>
      <c r="B523" s="219"/>
      <c r="C523" s="220"/>
      <c r="D523" s="221" t="s">
        <v>128</v>
      </c>
      <c r="E523" s="222" t="s">
        <v>19</v>
      </c>
      <c r="F523" s="223" t="s">
        <v>1147</v>
      </c>
      <c r="G523" s="220"/>
      <c r="H523" s="222" t="s">
        <v>19</v>
      </c>
      <c r="I523" s="224"/>
      <c r="J523" s="220"/>
      <c r="K523" s="220"/>
      <c r="L523" s="225"/>
      <c r="M523" s="226"/>
      <c r="N523" s="227"/>
      <c r="O523" s="227"/>
      <c r="P523" s="227"/>
      <c r="Q523" s="227"/>
      <c r="R523" s="227"/>
      <c r="S523" s="227"/>
      <c r="T523" s="228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29" t="s">
        <v>128</v>
      </c>
      <c r="AU523" s="229" t="s">
        <v>84</v>
      </c>
      <c r="AV523" s="13" t="s">
        <v>82</v>
      </c>
      <c r="AW523" s="13" t="s">
        <v>35</v>
      </c>
      <c r="AX523" s="13" t="s">
        <v>74</v>
      </c>
      <c r="AY523" s="229" t="s">
        <v>119</v>
      </c>
    </row>
    <row r="524" s="14" customFormat="1">
      <c r="A524" s="14"/>
      <c r="B524" s="230"/>
      <c r="C524" s="231"/>
      <c r="D524" s="221" t="s">
        <v>128</v>
      </c>
      <c r="E524" s="232" t="s">
        <v>19</v>
      </c>
      <c r="F524" s="233" t="s">
        <v>1600</v>
      </c>
      <c r="G524" s="231"/>
      <c r="H524" s="234">
        <v>2</v>
      </c>
      <c r="I524" s="235"/>
      <c r="J524" s="231"/>
      <c r="K524" s="231"/>
      <c r="L524" s="236"/>
      <c r="M524" s="237"/>
      <c r="N524" s="238"/>
      <c r="O524" s="238"/>
      <c r="P524" s="238"/>
      <c r="Q524" s="238"/>
      <c r="R524" s="238"/>
      <c r="S524" s="238"/>
      <c r="T524" s="239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0" t="s">
        <v>128</v>
      </c>
      <c r="AU524" s="240" t="s">
        <v>84</v>
      </c>
      <c r="AV524" s="14" t="s">
        <v>84</v>
      </c>
      <c r="AW524" s="14" t="s">
        <v>35</v>
      </c>
      <c r="AX524" s="14" t="s">
        <v>74</v>
      </c>
      <c r="AY524" s="240" t="s">
        <v>119</v>
      </c>
    </row>
    <row r="525" s="14" customFormat="1">
      <c r="A525" s="14"/>
      <c r="B525" s="230"/>
      <c r="C525" s="231"/>
      <c r="D525" s="221" t="s">
        <v>128</v>
      </c>
      <c r="E525" s="232" t="s">
        <v>19</v>
      </c>
      <c r="F525" s="233" t="s">
        <v>1589</v>
      </c>
      <c r="G525" s="231"/>
      <c r="H525" s="234">
        <v>2</v>
      </c>
      <c r="I525" s="235"/>
      <c r="J525" s="231"/>
      <c r="K525" s="231"/>
      <c r="L525" s="236"/>
      <c r="M525" s="237"/>
      <c r="N525" s="238"/>
      <c r="O525" s="238"/>
      <c r="P525" s="238"/>
      <c r="Q525" s="238"/>
      <c r="R525" s="238"/>
      <c r="S525" s="238"/>
      <c r="T525" s="239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0" t="s">
        <v>128</v>
      </c>
      <c r="AU525" s="240" t="s">
        <v>84</v>
      </c>
      <c r="AV525" s="14" t="s">
        <v>84</v>
      </c>
      <c r="AW525" s="14" t="s">
        <v>35</v>
      </c>
      <c r="AX525" s="14" t="s">
        <v>74</v>
      </c>
      <c r="AY525" s="240" t="s">
        <v>119</v>
      </c>
    </row>
    <row r="526" s="15" customFormat="1">
      <c r="A526" s="15"/>
      <c r="B526" s="251"/>
      <c r="C526" s="252"/>
      <c r="D526" s="221" t="s">
        <v>128</v>
      </c>
      <c r="E526" s="253" t="s">
        <v>19</v>
      </c>
      <c r="F526" s="254" t="s">
        <v>220</v>
      </c>
      <c r="G526" s="252"/>
      <c r="H526" s="255">
        <v>10</v>
      </c>
      <c r="I526" s="256"/>
      <c r="J526" s="252"/>
      <c r="K526" s="252"/>
      <c r="L526" s="257"/>
      <c r="M526" s="258"/>
      <c r="N526" s="259"/>
      <c r="O526" s="259"/>
      <c r="P526" s="259"/>
      <c r="Q526" s="259"/>
      <c r="R526" s="259"/>
      <c r="S526" s="259"/>
      <c r="T526" s="260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61" t="s">
        <v>128</v>
      </c>
      <c r="AU526" s="261" t="s">
        <v>84</v>
      </c>
      <c r="AV526" s="15" t="s">
        <v>150</v>
      </c>
      <c r="AW526" s="15" t="s">
        <v>35</v>
      </c>
      <c r="AX526" s="15" t="s">
        <v>82</v>
      </c>
      <c r="AY526" s="261" t="s">
        <v>119</v>
      </c>
    </row>
    <row r="527" s="2" customFormat="1" ht="62.7" customHeight="1">
      <c r="A527" s="40"/>
      <c r="B527" s="41"/>
      <c r="C527" s="206" t="s">
        <v>948</v>
      </c>
      <c r="D527" s="206" t="s">
        <v>122</v>
      </c>
      <c r="E527" s="207" t="s">
        <v>1604</v>
      </c>
      <c r="F527" s="208" t="s">
        <v>1605</v>
      </c>
      <c r="G527" s="209" t="s">
        <v>363</v>
      </c>
      <c r="H527" s="210">
        <v>10</v>
      </c>
      <c r="I527" s="211"/>
      <c r="J527" s="212">
        <f>ROUND(I527*H527,2)</f>
        <v>0</v>
      </c>
      <c r="K527" s="208" t="s">
        <v>209</v>
      </c>
      <c r="L527" s="46"/>
      <c r="M527" s="213" t="s">
        <v>19</v>
      </c>
      <c r="N527" s="214" t="s">
        <v>45</v>
      </c>
      <c r="O527" s="86"/>
      <c r="P527" s="215">
        <f>O527*H527</f>
        <v>0</v>
      </c>
      <c r="Q527" s="215">
        <v>0</v>
      </c>
      <c r="R527" s="215">
        <f>Q527*H527</f>
        <v>0</v>
      </c>
      <c r="S527" s="215">
        <v>0</v>
      </c>
      <c r="T527" s="216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17" t="s">
        <v>307</v>
      </c>
      <c r="AT527" s="217" t="s">
        <v>122</v>
      </c>
      <c r="AU527" s="217" t="s">
        <v>84</v>
      </c>
      <c r="AY527" s="19" t="s">
        <v>119</v>
      </c>
      <c r="BE527" s="218">
        <f>IF(N527="základní",J527,0)</f>
        <v>0</v>
      </c>
      <c r="BF527" s="218">
        <f>IF(N527="snížená",J527,0)</f>
        <v>0</v>
      </c>
      <c r="BG527" s="218">
        <f>IF(N527="zákl. přenesená",J527,0)</f>
        <v>0</v>
      </c>
      <c r="BH527" s="218">
        <f>IF(N527="sníž. přenesená",J527,0)</f>
        <v>0</v>
      </c>
      <c r="BI527" s="218">
        <f>IF(N527="nulová",J527,0)</f>
        <v>0</v>
      </c>
      <c r="BJ527" s="19" t="s">
        <v>82</v>
      </c>
      <c r="BK527" s="218">
        <f>ROUND(I527*H527,2)</f>
        <v>0</v>
      </c>
      <c r="BL527" s="19" t="s">
        <v>307</v>
      </c>
      <c r="BM527" s="217" t="s">
        <v>1606</v>
      </c>
    </row>
    <row r="528" s="2" customFormat="1">
      <c r="A528" s="40"/>
      <c r="B528" s="41"/>
      <c r="C528" s="42"/>
      <c r="D528" s="249" t="s">
        <v>211</v>
      </c>
      <c r="E528" s="42"/>
      <c r="F528" s="250" t="s">
        <v>1607</v>
      </c>
      <c r="G528" s="42"/>
      <c r="H528" s="42"/>
      <c r="I528" s="242"/>
      <c r="J528" s="42"/>
      <c r="K528" s="42"/>
      <c r="L528" s="46"/>
      <c r="M528" s="243"/>
      <c r="N528" s="244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211</v>
      </c>
      <c r="AU528" s="19" t="s">
        <v>84</v>
      </c>
    </row>
    <row r="529" s="13" customFormat="1">
      <c r="A529" s="13"/>
      <c r="B529" s="219"/>
      <c r="C529" s="220"/>
      <c r="D529" s="221" t="s">
        <v>128</v>
      </c>
      <c r="E529" s="222" t="s">
        <v>19</v>
      </c>
      <c r="F529" s="223" t="s">
        <v>1145</v>
      </c>
      <c r="G529" s="220"/>
      <c r="H529" s="222" t="s">
        <v>19</v>
      </c>
      <c r="I529" s="224"/>
      <c r="J529" s="220"/>
      <c r="K529" s="220"/>
      <c r="L529" s="225"/>
      <c r="M529" s="226"/>
      <c r="N529" s="227"/>
      <c r="O529" s="227"/>
      <c r="P529" s="227"/>
      <c r="Q529" s="227"/>
      <c r="R529" s="227"/>
      <c r="S529" s="227"/>
      <c r="T529" s="228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29" t="s">
        <v>128</v>
      </c>
      <c r="AU529" s="229" t="s">
        <v>84</v>
      </c>
      <c r="AV529" s="13" t="s">
        <v>82</v>
      </c>
      <c r="AW529" s="13" t="s">
        <v>35</v>
      </c>
      <c r="AX529" s="13" t="s">
        <v>74</v>
      </c>
      <c r="AY529" s="229" t="s">
        <v>119</v>
      </c>
    </row>
    <row r="530" s="14" customFormat="1">
      <c r="A530" s="14"/>
      <c r="B530" s="230"/>
      <c r="C530" s="231"/>
      <c r="D530" s="221" t="s">
        <v>128</v>
      </c>
      <c r="E530" s="232" t="s">
        <v>19</v>
      </c>
      <c r="F530" s="233" t="s">
        <v>1608</v>
      </c>
      <c r="G530" s="231"/>
      <c r="H530" s="234">
        <v>10</v>
      </c>
      <c r="I530" s="235"/>
      <c r="J530" s="231"/>
      <c r="K530" s="231"/>
      <c r="L530" s="236"/>
      <c r="M530" s="237"/>
      <c r="N530" s="238"/>
      <c r="O530" s="238"/>
      <c r="P530" s="238"/>
      <c r="Q530" s="238"/>
      <c r="R530" s="238"/>
      <c r="S530" s="238"/>
      <c r="T530" s="239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0" t="s">
        <v>128</v>
      </c>
      <c r="AU530" s="240" t="s">
        <v>84</v>
      </c>
      <c r="AV530" s="14" t="s">
        <v>84</v>
      </c>
      <c r="AW530" s="14" t="s">
        <v>35</v>
      </c>
      <c r="AX530" s="14" t="s">
        <v>82</v>
      </c>
      <c r="AY530" s="240" t="s">
        <v>119</v>
      </c>
    </row>
    <row r="531" s="2" customFormat="1" ht="24.15" customHeight="1">
      <c r="A531" s="40"/>
      <c r="B531" s="41"/>
      <c r="C531" s="273" t="s">
        <v>953</v>
      </c>
      <c r="D531" s="273" t="s">
        <v>308</v>
      </c>
      <c r="E531" s="274" t="s">
        <v>1609</v>
      </c>
      <c r="F531" s="275" t="s">
        <v>1610</v>
      </c>
      <c r="G531" s="276" t="s">
        <v>363</v>
      </c>
      <c r="H531" s="277">
        <v>10</v>
      </c>
      <c r="I531" s="278"/>
      <c r="J531" s="279">
        <f>ROUND(I531*H531,2)</f>
        <v>0</v>
      </c>
      <c r="K531" s="275" t="s">
        <v>209</v>
      </c>
      <c r="L531" s="280"/>
      <c r="M531" s="281" t="s">
        <v>19</v>
      </c>
      <c r="N531" s="282" t="s">
        <v>45</v>
      </c>
      <c r="O531" s="86"/>
      <c r="P531" s="215">
        <f>O531*H531</f>
        <v>0</v>
      </c>
      <c r="Q531" s="215">
        <v>0.00011</v>
      </c>
      <c r="R531" s="215">
        <f>Q531*H531</f>
        <v>0.0011000000000000001</v>
      </c>
      <c r="S531" s="215">
        <v>0</v>
      </c>
      <c r="T531" s="216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17" t="s">
        <v>372</v>
      </c>
      <c r="AT531" s="217" t="s">
        <v>308</v>
      </c>
      <c r="AU531" s="217" t="s">
        <v>84</v>
      </c>
      <c r="AY531" s="19" t="s">
        <v>119</v>
      </c>
      <c r="BE531" s="218">
        <f>IF(N531="základní",J531,0)</f>
        <v>0</v>
      </c>
      <c r="BF531" s="218">
        <f>IF(N531="snížená",J531,0)</f>
        <v>0</v>
      </c>
      <c r="BG531" s="218">
        <f>IF(N531="zákl. přenesená",J531,0)</f>
        <v>0</v>
      </c>
      <c r="BH531" s="218">
        <f>IF(N531="sníž. přenesená",J531,0)</f>
        <v>0</v>
      </c>
      <c r="BI531" s="218">
        <f>IF(N531="nulová",J531,0)</f>
        <v>0</v>
      </c>
      <c r="BJ531" s="19" t="s">
        <v>82</v>
      </c>
      <c r="BK531" s="218">
        <f>ROUND(I531*H531,2)</f>
        <v>0</v>
      </c>
      <c r="BL531" s="19" t="s">
        <v>307</v>
      </c>
      <c r="BM531" s="217" t="s">
        <v>1611</v>
      </c>
    </row>
    <row r="532" s="13" customFormat="1">
      <c r="A532" s="13"/>
      <c r="B532" s="219"/>
      <c r="C532" s="220"/>
      <c r="D532" s="221" t="s">
        <v>128</v>
      </c>
      <c r="E532" s="222" t="s">
        <v>19</v>
      </c>
      <c r="F532" s="223" t="s">
        <v>1145</v>
      </c>
      <c r="G532" s="220"/>
      <c r="H532" s="222" t="s">
        <v>19</v>
      </c>
      <c r="I532" s="224"/>
      <c r="J532" s="220"/>
      <c r="K532" s="220"/>
      <c r="L532" s="225"/>
      <c r="M532" s="226"/>
      <c r="N532" s="227"/>
      <c r="O532" s="227"/>
      <c r="P532" s="227"/>
      <c r="Q532" s="227"/>
      <c r="R532" s="227"/>
      <c r="S532" s="227"/>
      <c r="T532" s="228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29" t="s">
        <v>128</v>
      </c>
      <c r="AU532" s="229" t="s">
        <v>84</v>
      </c>
      <c r="AV532" s="13" t="s">
        <v>82</v>
      </c>
      <c r="AW532" s="13" t="s">
        <v>35</v>
      </c>
      <c r="AX532" s="13" t="s">
        <v>74</v>
      </c>
      <c r="AY532" s="229" t="s">
        <v>119</v>
      </c>
    </row>
    <row r="533" s="14" customFormat="1">
      <c r="A533" s="14"/>
      <c r="B533" s="230"/>
      <c r="C533" s="231"/>
      <c r="D533" s="221" t="s">
        <v>128</v>
      </c>
      <c r="E533" s="232" t="s">
        <v>19</v>
      </c>
      <c r="F533" s="233" t="s">
        <v>1612</v>
      </c>
      <c r="G533" s="231"/>
      <c r="H533" s="234">
        <v>10</v>
      </c>
      <c r="I533" s="235"/>
      <c r="J533" s="231"/>
      <c r="K533" s="231"/>
      <c r="L533" s="236"/>
      <c r="M533" s="237"/>
      <c r="N533" s="238"/>
      <c r="O533" s="238"/>
      <c r="P533" s="238"/>
      <c r="Q533" s="238"/>
      <c r="R533" s="238"/>
      <c r="S533" s="238"/>
      <c r="T533" s="239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0" t="s">
        <v>128</v>
      </c>
      <c r="AU533" s="240" t="s">
        <v>84</v>
      </c>
      <c r="AV533" s="14" t="s">
        <v>84</v>
      </c>
      <c r="AW533" s="14" t="s">
        <v>35</v>
      </c>
      <c r="AX533" s="14" t="s">
        <v>82</v>
      </c>
      <c r="AY533" s="240" t="s">
        <v>119</v>
      </c>
    </row>
    <row r="534" s="2" customFormat="1" ht="24.15" customHeight="1">
      <c r="A534" s="40"/>
      <c r="B534" s="41"/>
      <c r="C534" s="273" t="s">
        <v>959</v>
      </c>
      <c r="D534" s="273" t="s">
        <v>308</v>
      </c>
      <c r="E534" s="274" t="s">
        <v>1613</v>
      </c>
      <c r="F534" s="275" t="s">
        <v>1614</v>
      </c>
      <c r="G534" s="276" t="s">
        <v>363</v>
      </c>
      <c r="H534" s="277">
        <v>10</v>
      </c>
      <c r="I534" s="278"/>
      <c r="J534" s="279">
        <f>ROUND(I534*H534,2)</f>
        <v>0</v>
      </c>
      <c r="K534" s="275" t="s">
        <v>209</v>
      </c>
      <c r="L534" s="280"/>
      <c r="M534" s="281" t="s">
        <v>19</v>
      </c>
      <c r="N534" s="282" t="s">
        <v>45</v>
      </c>
      <c r="O534" s="86"/>
      <c r="P534" s="215">
        <f>O534*H534</f>
        <v>0</v>
      </c>
      <c r="Q534" s="215">
        <v>3.0000000000000001E-05</v>
      </c>
      <c r="R534" s="215">
        <f>Q534*H534</f>
        <v>0.00030000000000000003</v>
      </c>
      <c r="S534" s="215">
        <v>0</v>
      </c>
      <c r="T534" s="216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217" t="s">
        <v>372</v>
      </c>
      <c r="AT534" s="217" t="s">
        <v>308</v>
      </c>
      <c r="AU534" s="217" t="s">
        <v>84</v>
      </c>
      <c r="AY534" s="19" t="s">
        <v>119</v>
      </c>
      <c r="BE534" s="218">
        <f>IF(N534="základní",J534,0)</f>
        <v>0</v>
      </c>
      <c r="BF534" s="218">
        <f>IF(N534="snížená",J534,0)</f>
        <v>0</v>
      </c>
      <c r="BG534" s="218">
        <f>IF(N534="zákl. přenesená",J534,0)</f>
        <v>0</v>
      </c>
      <c r="BH534" s="218">
        <f>IF(N534="sníž. přenesená",J534,0)</f>
        <v>0</v>
      </c>
      <c r="BI534" s="218">
        <f>IF(N534="nulová",J534,0)</f>
        <v>0</v>
      </c>
      <c r="BJ534" s="19" t="s">
        <v>82</v>
      </c>
      <c r="BK534" s="218">
        <f>ROUND(I534*H534,2)</f>
        <v>0</v>
      </c>
      <c r="BL534" s="19" t="s">
        <v>307</v>
      </c>
      <c r="BM534" s="217" t="s">
        <v>1615</v>
      </c>
    </row>
    <row r="535" s="13" customFormat="1">
      <c r="A535" s="13"/>
      <c r="B535" s="219"/>
      <c r="C535" s="220"/>
      <c r="D535" s="221" t="s">
        <v>128</v>
      </c>
      <c r="E535" s="222" t="s">
        <v>19</v>
      </c>
      <c r="F535" s="223" t="s">
        <v>1145</v>
      </c>
      <c r="G535" s="220"/>
      <c r="H535" s="222" t="s">
        <v>19</v>
      </c>
      <c r="I535" s="224"/>
      <c r="J535" s="220"/>
      <c r="K535" s="220"/>
      <c r="L535" s="225"/>
      <c r="M535" s="226"/>
      <c r="N535" s="227"/>
      <c r="O535" s="227"/>
      <c r="P535" s="227"/>
      <c r="Q535" s="227"/>
      <c r="R535" s="227"/>
      <c r="S535" s="227"/>
      <c r="T535" s="228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29" t="s">
        <v>128</v>
      </c>
      <c r="AU535" s="229" t="s">
        <v>84</v>
      </c>
      <c r="AV535" s="13" t="s">
        <v>82</v>
      </c>
      <c r="AW535" s="13" t="s">
        <v>35</v>
      </c>
      <c r="AX535" s="13" t="s">
        <v>74</v>
      </c>
      <c r="AY535" s="229" t="s">
        <v>119</v>
      </c>
    </row>
    <row r="536" s="14" customFormat="1">
      <c r="A536" s="14"/>
      <c r="B536" s="230"/>
      <c r="C536" s="231"/>
      <c r="D536" s="221" t="s">
        <v>128</v>
      </c>
      <c r="E536" s="232" t="s">
        <v>19</v>
      </c>
      <c r="F536" s="233" t="s">
        <v>1612</v>
      </c>
      <c r="G536" s="231"/>
      <c r="H536" s="234">
        <v>10</v>
      </c>
      <c r="I536" s="235"/>
      <c r="J536" s="231"/>
      <c r="K536" s="231"/>
      <c r="L536" s="236"/>
      <c r="M536" s="237"/>
      <c r="N536" s="238"/>
      <c r="O536" s="238"/>
      <c r="P536" s="238"/>
      <c r="Q536" s="238"/>
      <c r="R536" s="238"/>
      <c r="S536" s="238"/>
      <c r="T536" s="239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0" t="s">
        <v>128</v>
      </c>
      <c r="AU536" s="240" t="s">
        <v>84</v>
      </c>
      <c r="AV536" s="14" t="s">
        <v>84</v>
      </c>
      <c r="AW536" s="14" t="s">
        <v>35</v>
      </c>
      <c r="AX536" s="14" t="s">
        <v>82</v>
      </c>
      <c r="AY536" s="240" t="s">
        <v>119</v>
      </c>
    </row>
    <row r="537" s="2" customFormat="1" ht="55.5" customHeight="1">
      <c r="A537" s="40"/>
      <c r="B537" s="41"/>
      <c r="C537" s="206" t="s">
        <v>964</v>
      </c>
      <c r="D537" s="206" t="s">
        <v>122</v>
      </c>
      <c r="E537" s="207" t="s">
        <v>1616</v>
      </c>
      <c r="F537" s="208" t="s">
        <v>1617</v>
      </c>
      <c r="G537" s="209" t="s">
        <v>168</v>
      </c>
      <c r="H537" s="210">
        <v>50</v>
      </c>
      <c r="I537" s="211"/>
      <c r="J537" s="212">
        <f>ROUND(I537*H537,2)</f>
        <v>0</v>
      </c>
      <c r="K537" s="208" t="s">
        <v>209</v>
      </c>
      <c r="L537" s="46"/>
      <c r="M537" s="213" t="s">
        <v>19</v>
      </c>
      <c r="N537" s="214" t="s">
        <v>45</v>
      </c>
      <c r="O537" s="86"/>
      <c r="P537" s="215">
        <f>O537*H537</f>
        <v>0</v>
      </c>
      <c r="Q537" s="215">
        <v>0</v>
      </c>
      <c r="R537" s="215">
        <f>Q537*H537</f>
        <v>0</v>
      </c>
      <c r="S537" s="215">
        <v>0</v>
      </c>
      <c r="T537" s="216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17" t="s">
        <v>307</v>
      </c>
      <c r="AT537" s="217" t="s">
        <v>122</v>
      </c>
      <c r="AU537" s="217" t="s">
        <v>84</v>
      </c>
      <c r="AY537" s="19" t="s">
        <v>119</v>
      </c>
      <c r="BE537" s="218">
        <f>IF(N537="základní",J537,0)</f>
        <v>0</v>
      </c>
      <c r="BF537" s="218">
        <f>IF(N537="snížená",J537,0)</f>
        <v>0</v>
      </c>
      <c r="BG537" s="218">
        <f>IF(N537="zákl. přenesená",J537,0)</f>
        <v>0</v>
      </c>
      <c r="BH537" s="218">
        <f>IF(N537="sníž. přenesená",J537,0)</f>
        <v>0</v>
      </c>
      <c r="BI537" s="218">
        <f>IF(N537="nulová",J537,0)</f>
        <v>0</v>
      </c>
      <c r="BJ537" s="19" t="s">
        <v>82</v>
      </c>
      <c r="BK537" s="218">
        <f>ROUND(I537*H537,2)</f>
        <v>0</v>
      </c>
      <c r="BL537" s="19" t="s">
        <v>307</v>
      </c>
      <c r="BM537" s="217" t="s">
        <v>1618</v>
      </c>
    </row>
    <row r="538" s="2" customFormat="1">
      <c r="A538" s="40"/>
      <c r="B538" s="41"/>
      <c r="C538" s="42"/>
      <c r="D538" s="249" t="s">
        <v>211</v>
      </c>
      <c r="E538" s="42"/>
      <c r="F538" s="250" t="s">
        <v>1619</v>
      </c>
      <c r="G538" s="42"/>
      <c r="H538" s="42"/>
      <c r="I538" s="242"/>
      <c r="J538" s="42"/>
      <c r="K538" s="42"/>
      <c r="L538" s="46"/>
      <c r="M538" s="243"/>
      <c r="N538" s="244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211</v>
      </c>
      <c r="AU538" s="19" t="s">
        <v>84</v>
      </c>
    </row>
    <row r="539" s="2" customFormat="1" ht="24.15" customHeight="1">
      <c r="A539" s="40"/>
      <c r="B539" s="41"/>
      <c r="C539" s="273" t="s">
        <v>973</v>
      </c>
      <c r="D539" s="273" t="s">
        <v>308</v>
      </c>
      <c r="E539" s="274" t="s">
        <v>1620</v>
      </c>
      <c r="F539" s="275" t="s">
        <v>1621</v>
      </c>
      <c r="G539" s="276" t="s">
        <v>168</v>
      </c>
      <c r="H539" s="277">
        <v>57.5</v>
      </c>
      <c r="I539" s="278"/>
      <c r="J539" s="279">
        <f>ROUND(I539*H539,2)</f>
        <v>0</v>
      </c>
      <c r="K539" s="275" t="s">
        <v>209</v>
      </c>
      <c r="L539" s="280"/>
      <c r="M539" s="281" t="s">
        <v>19</v>
      </c>
      <c r="N539" s="282" t="s">
        <v>45</v>
      </c>
      <c r="O539" s="86"/>
      <c r="P539" s="215">
        <f>O539*H539</f>
        <v>0</v>
      </c>
      <c r="Q539" s="215">
        <v>6.9999999999999994E-05</v>
      </c>
      <c r="R539" s="215">
        <f>Q539*H539</f>
        <v>0.0040249999999999999</v>
      </c>
      <c r="S539" s="215">
        <v>0</v>
      </c>
      <c r="T539" s="216">
        <f>S539*H539</f>
        <v>0</v>
      </c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217" t="s">
        <v>372</v>
      </c>
      <c r="AT539" s="217" t="s">
        <v>308</v>
      </c>
      <c r="AU539" s="217" t="s">
        <v>84</v>
      </c>
      <c r="AY539" s="19" t="s">
        <v>119</v>
      </c>
      <c r="BE539" s="218">
        <f>IF(N539="základní",J539,0)</f>
        <v>0</v>
      </c>
      <c r="BF539" s="218">
        <f>IF(N539="snížená",J539,0)</f>
        <v>0</v>
      </c>
      <c r="BG539" s="218">
        <f>IF(N539="zákl. přenesená",J539,0)</f>
        <v>0</v>
      </c>
      <c r="BH539" s="218">
        <f>IF(N539="sníž. přenesená",J539,0)</f>
        <v>0</v>
      </c>
      <c r="BI539" s="218">
        <f>IF(N539="nulová",J539,0)</f>
        <v>0</v>
      </c>
      <c r="BJ539" s="19" t="s">
        <v>82</v>
      </c>
      <c r="BK539" s="218">
        <f>ROUND(I539*H539,2)</f>
        <v>0</v>
      </c>
      <c r="BL539" s="19" t="s">
        <v>307</v>
      </c>
      <c r="BM539" s="217" t="s">
        <v>1622</v>
      </c>
    </row>
    <row r="540" s="14" customFormat="1">
      <c r="A540" s="14"/>
      <c r="B540" s="230"/>
      <c r="C540" s="231"/>
      <c r="D540" s="221" t="s">
        <v>128</v>
      </c>
      <c r="E540" s="231"/>
      <c r="F540" s="233" t="s">
        <v>1623</v>
      </c>
      <c r="G540" s="231"/>
      <c r="H540" s="234">
        <v>57.5</v>
      </c>
      <c r="I540" s="235"/>
      <c r="J540" s="231"/>
      <c r="K540" s="231"/>
      <c r="L540" s="236"/>
      <c r="M540" s="237"/>
      <c r="N540" s="238"/>
      <c r="O540" s="238"/>
      <c r="P540" s="238"/>
      <c r="Q540" s="238"/>
      <c r="R540" s="238"/>
      <c r="S540" s="238"/>
      <c r="T540" s="239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0" t="s">
        <v>128</v>
      </c>
      <c r="AU540" s="240" t="s">
        <v>84</v>
      </c>
      <c r="AV540" s="14" t="s">
        <v>84</v>
      </c>
      <c r="AW540" s="14" t="s">
        <v>4</v>
      </c>
      <c r="AX540" s="14" t="s">
        <v>82</v>
      </c>
      <c r="AY540" s="240" t="s">
        <v>119</v>
      </c>
    </row>
    <row r="541" s="2" customFormat="1" ht="44.25" customHeight="1">
      <c r="A541" s="40"/>
      <c r="B541" s="41"/>
      <c r="C541" s="206" t="s">
        <v>978</v>
      </c>
      <c r="D541" s="206" t="s">
        <v>122</v>
      </c>
      <c r="E541" s="207" t="s">
        <v>1624</v>
      </c>
      <c r="F541" s="208" t="s">
        <v>1625</v>
      </c>
      <c r="G541" s="209" t="s">
        <v>168</v>
      </c>
      <c r="H541" s="210">
        <v>350</v>
      </c>
      <c r="I541" s="211"/>
      <c r="J541" s="212">
        <f>ROUND(I541*H541,2)</f>
        <v>0</v>
      </c>
      <c r="K541" s="208" t="s">
        <v>209</v>
      </c>
      <c r="L541" s="46"/>
      <c r="M541" s="213" t="s">
        <v>19</v>
      </c>
      <c r="N541" s="214" t="s">
        <v>45</v>
      </c>
      <c r="O541" s="86"/>
      <c r="P541" s="215">
        <f>O541*H541</f>
        <v>0</v>
      </c>
      <c r="Q541" s="215">
        <v>0</v>
      </c>
      <c r="R541" s="215">
        <f>Q541*H541</f>
        <v>0</v>
      </c>
      <c r="S541" s="215">
        <v>0</v>
      </c>
      <c r="T541" s="216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7" t="s">
        <v>307</v>
      </c>
      <c r="AT541" s="217" t="s">
        <v>122</v>
      </c>
      <c r="AU541" s="217" t="s">
        <v>84</v>
      </c>
      <c r="AY541" s="19" t="s">
        <v>119</v>
      </c>
      <c r="BE541" s="218">
        <f>IF(N541="základní",J541,0)</f>
        <v>0</v>
      </c>
      <c r="BF541" s="218">
        <f>IF(N541="snížená",J541,0)</f>
        <v>0</v>
      </c>
      <c r="BG541" s="218">
        <f>IF(N541="zákl. přenesená",J541,0)</f>
        <v>0</v>
      </c>
      <c r="BH541" s="218">
        <f>IF(N541="sníž. přenesená",J541,0)</f>
        <v>0</v>
      </c>
      <c r="BI541" s="218">
        <f>IF(N541="nulová",J541,0)</f>
        <v>0</v>
      </c>
      <c r="BJ541" s="19" t="s">
        <v>82</v>
      </c>
      <c r="BK541" s="218">
        <f>ROUND(I541*H541,2)</f>
        <v>0</v>
      </c>
      <c r="BL541" s="19" t="s">
        <v>307</v>
      </c>
      <c r="BM541" s="217" t="s">
        <v>1626</v>
      </c>
    </row>
    <row r="542" s="2" customFormat="1">
      <c r="A542" s="40"/>
      <c r="B542" s="41"/>
      <c r="C542" s="42"/>
      <c r="D542" s="249" t="s">
        <v>211</v>
      </c>
      <c r="E542" s="42"/>
      <c r="F542" s="250" t="s">
        <v>1627</v>
      </c>
      <c r="G542" s="42"/>
      <c r="H542" s="42"/>
      <c r="I542" s="242"/>
      <c r="J542" s="42"/>
      <c r="K542" s="42"/>
      <c r="L542" s="46"/>
      <c r="M542" s="243"/>
      <c r="N542" s="244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211</v>
      </c>
      <c r="AU542" s="19" t="s">
        <v>84</v>
      </c>
    </row>
    <row r="543" s="13" customFormat="1">
      <c r="A543" s="13"/>
      <c r="B543" s="219"/>
      <c r="C543" s="220"/>
      <c r="D543" s="221" t="s">
        <v>128</v>
      </c>
      <c r="E543" s="222" t="s">
        <v>19</v>
      </c>
      <c r="F543" s="223" t="s">
        <v>1145</v>
      </c>
      <c r="G543" s="220"/>
      <c r="H543" s="222" t="s">
        <v>19</v>
      </c>
      <c r="I543" s="224"/>
      <c r="J543" s="220"/>
      <c r="K543" s="220"/>
      <c r="L543" s="225"/>
      <c r="M543" s="226"/>
      <c r="N543" s="227"/>
      <c r="O543" s="227"/>
      <c r="P543" s="227"/>
      <c r="Q543" s="227"/>
      <c r="R543" s="227"/>
      <c r="S543" s="227"/>
      <c r="T543" s="228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29" t="s">
        <v>128</v>
      </c>
      <c r="AU543" s="229" t="s">
        <v>84</v>
      </c>
      <c r="AV543" s="13" t="s">
        <v>82</v>
      </c>
      <c r="AW543" s="13" t="s">
        <v>35</v>
      </c>
      <c r="AX543" s="13" t="s">
        <v>74</v>
      </c>
      <c r="AY543" s="229" t="s">
        <v>119</v>
      </c>
    </row>
    <row r="544" s="14" customFormat="1">
      <c r="A544" s="14"/>
      <c r="B544" s="230"/>
      <c r="C544" s="231"/>
      <c r="D544" s="221" t="s">
        <v>128</v>
      </c>
      <c r="E544" s="232" t="s">
        <v>19</v>
      </c>
      <c r="F544" s="233" t="s">
        <v>1628</v>
      </c>
      <c r="G544" s="231"/>
      <c r="H544" s="234">
        <v>150</v>
      </c>
      <c r="I544" s="235"/>
      <c r="J544" s="231"/>
      <c r="K544" s="231"/>
      <c r="L544" s="236"/>
      <c r="M544" s="237"/>
      <c r="N544" s="238"/>
      <c r="O544" s="238"/>
      <c r="P544" s="238"/>
      <c r="Q544" s="238"/>
      <c r="R544" s="238"/>
      <c r="S544" s="238"/>
      <c r="T544" s="239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0" t="s">
        <v>128</v>
      </c>
      <c r="AU544" s="240" t="s">
        <v>84</v>
      </c>
      <c r="AV544" s="14" t="s">
        <v>84</v>
      </c>
      <c r="AW544" s="14" t="s">
        <v>35</v>
      </c>
      <c r="AX544" s="14" t="s">
        <v>74</v>
      </c>
      <c r="AY544" s="240" t="s">
        <v>119</v>
      </c>
    </row>
    <row r="545" s="13" customFormat="1">
      <c r="A545" s="13"/>
      <c r="B545" s="219"/>
      <c r="C545" s="220"/>
      <c r="D545" s="221" t="s">
        <v>128</v>
      </c>
      <c r="E545" s="222" t="s">
        <v>19</v>
      </c>
      <c r="F545" s="223" t="s">
        <v>1147</v>
      </c>
      <c r="G545" s="220"/>
      <c r="H545" s="222" t="s">
        <v>19</v>
      </c>
      <c r="I545" s="224"/>
      <c r="J545" s="220"/>
      <c r="K545" s="220"/>
      <c r="L545" s="225"/>
      <c r="M545" s="226"/>
      <c r="N545" s="227"/>
      <c r="O545" s="227"/>
      <c r="P545" s="227"/>
      <c r="Q545" s="227"/>
      <c r="R545" s="227"/>
      <c r="S545" s="227"/>
      <c r="T545" s="228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29" t="s">
        <v>128</v>
      </c>
      <c r="AU545" s="229" t="s">
        <v>84</v>
      </c>
      <c r="AV545" s="13" t="s">
        <v>82</v>
      </c>
      <c r="AW545" s="13" t="s">
        <v>35</v>
      </c>
      <c r="AX545" s="13" t="s">
        <v>74</v>
      </c>
      <c r="AY545" s="229" t="s">
        <v>119</v>
      </c>
    </row>
    <row r="546" s="14" customFormat="1">
      <c r="A546" s="14"/>
      <c r="B546" s="230"/>
      <c r="C546" s="231"/>
      <c r="D546" s="221" t="s">
        <v>128</v>
      </c>
      <c r="E546" s="232" t="s">
        <v>19</v>
      </c>
      <c r="F546" s="233" t="s">
        <v>1629</v>
      </c>
      <c r="G546" s="231"/>
      <c r="H546" s="234">
        <v>200</v>
      </c>
      <c r="I546" s="235"/>
      <c r="J546" s="231"/>
      <c r="K546" s="231"/>
      <c r="L546" s="236"/>
      <c r="M546" s="237"/>
      <c r="N546" s="238"/>
      <c r="O546" s="238"/>
      <c r="P546" s="238"/>
      <c r="Q546" s="238"/>
      <c r="R546" s="238"/>
      <c r="S546" s="238"/>
      <c r="T546" s="239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0" t="s">
        <v>128</v>
      </c>
      <c r="AU546" s="240" t="s">
        <v>84</v>
      </c>
      <c r="AV546" s="14" t="s">
        <v>84</v>
      </c>
      <c r="AW546" s="14" t="s">
        <v>35</v>
      </c>
      <c r="AX546" s="14" t="s">
        <v>74</v>
      </c>
      <c r="AY546" s="240" t="s">
        <v>119</v>
      </c>
    </row>
    <row r="547" s="15" customFormat="1">
      <c r="A547" s="15"/>
      <c r="B547" s="251"/>
      <c r="C547" s="252"/>
      <c r="D547" s="221" t="s">
        <v>128</v>
      </c>
      <c r="E547" s="253" t="s">
        <v>19</v>
      </c>
      <c r="F547" s="254" t="s">
        <v>220</v>
      </c>
      <c r="G547" s="252"/>
      <c r="H547" s="255">
        <v>350</v>
      </c>
      <c r="I547" s="256"/>
      <c r="J547" s="252"/>
      <c r="K547" s="252"/>
      <c r="L547" s="257"/>
      <c r="M547" s="258"/>
      <c r="N547" s="259"/>
      <c r="O547" s="259"/>
      <c r="P547" s="259"/>
      <c r="Q547" s="259"/>
      <c r="R547" s="259"/>
      <c r="S547" s="259"/>
      <c r="T547" s="260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1" t="s">
        <v>128</v>
      </c>
      <c r="AU547" s="261" t="s">
        <v>84</v>
      </c>
      <c r="AV547" s="15" t="s">
        <v>150</v>
      </c>
      <c r="AW547" s="15" t="s">
        <v>35</v>
      </c>
      <c r="AX547" s="15" t="s">
        <v>82</v>
      </c>
      <c r="AY547" s="261" t="s">
        <v>119</v>
      </c>
    </row>
    <row r="548" s="2" customFormat="1" ht="44.25" customHeight="1">
      <c r="A548" s="40"/>
      <c r="B548" s="41"/>
      <c r="C548" s="206" t="s">
        <v>985</v>
      </c>
      <c r="D548" s="206" t="s">
        <v>122</v>
      </c>
      <c r="E548" s="207" t="s">
        <v>1630</v>
      </c>
      <c r="F548" s="208" t="s">
        <v>1631</v>
      </c>
      <c r="G548" s="209" t="s">
        <v>168</v>
      </c>
      <c r="H548" s="210">
        <v>50</v>
      </c>
      <c r="I548" s="211"/>
      <c r="J548" s="212">
        <f>ROUND(I548*H548,2)</f>
        <v>0</v>
      </c>
      <c r="K548" s="208" t="s">
        <v>209</v>
      </c>
      <c r="L548" s="46"/>
      <c r="M548" s="213" t="s">
        <v>19</v>
      </c>
      <c r="N548" s="214" t="s">
        <v>45</v>
      </c>
      <c r="O548" s="86"/>
      <c r="P548" s="215">
        <f>O548*H548</f>
        <v>0</v>
      </c>
      <c r="Q548" s="215">
        <v>0</v>
      </c>
      <c r="R548" s="215">
        <f>Q548*H548</f>
        <v>0</v>
      </c>
      <c r="S548" s="215">
        <v>0</v>
      </c>
      <c r="T548" s="216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7" t="s">
        <v>307</v>
      </c>
      <c r="AT548" s="217" t="s">
        <v>122</v>
      </c>
      <c r="AU548" s="217" t="s">
        <v>84</v>
      </c>
      <c r="AY548" s="19" t="s">
        <v>119</v>
      </c>
      <c r="BE548" s="218">
        <f>IF(N548="základní",J548,0)</f>
        <v>0</v>
      </c>
      <c r="BF548" s="218">
        <f>IF(N548="snížená",J548,0)</f>
        <v>0</v>
      </c>
      <c r="BG548" s="218">
        <f>IF(N548="zákl. přenesená",J548,0)</f>
        <v>0</v>
      </c>
      <c r="BH548" s="218">
        <f>IF(N548="sníž. přenesená",J548,0)</f>
        <v>0</v>
      </c>
      <c r="BI548" s="218">
        <f>IF(N548="nulová",J548,0)</f>
        <v>0</v>
      </c>
      <c r="BJ548" s="19" t="s">
        <v>82</v>
      </c>
      <c r="BK548" s="218">
        <f>ROUND(I548*H548,2)</f>
        <v>0</v>
      </c>
      <c r="BL548" s="19" t="s">
        <v>307</v>
      </c>
      <c r="BM548" s="217" t="s">
        <v>1632</v>
      </c>
    </row>
    <row r="549" s="2" customFormat="1">
      <c r="A549" s="40"/>
      <c r="B549" s="41"/>
      <c r="C549" s="42"/>
      <c r="D549" s="249" t="s">
        <v>211</v>
      </c>
      <c r="E549" s="42"/>
      <c r="F549" s="250" t="s">
        <v>1633</v>
      </c>
      <c r="G549" s="42"/>
      <c r="H549" s="42"/>
      <c r="I549" s="242"/>
      <c r="J549" s="42"/>
      <c r="K549" s="42"/>
      <c r="L549" s="46"/>
      <c r="M549" s="243"/>
      <c r="N549" s="244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211</v>
      </c>
      <c r="AU549" s="19" t="s">
        <v>84</v>
      </c>
    </row>
    <row r="550" s="13" customFormat="1">
      <c r="A550" s="13"/>
      <c r="B550" s="219"/>
      <c r="C550" s="220"/>
      <c r="D550" s="221" t="s">
        <v>128</v>
      </c>
      <c r="E550" s="222" t="s">
        <v>19</v>
      </c>
      <c r="F550" s="223" t="s">
        <v>1145</v>
      </c>
      <c r="G550" s="220"/>
      <c r="H550" s="222" t="s">
        <v>19</v>
      </c>
      <c r="I550" s="224"/>
      <c r="J550" s="220"/>
      <c r="K550" s="220"/>
      <c r="L550" s="225"/>
      <c r="M550" s="226"/>
      <c r="N550" s="227"/>
      <c r="O550" s="227"/>
      <c r="P550" s="227"/>
      <c r="Q550" s="227"/>
      <c r="R550" s="227"/>
      <c r="S550" s="227"/>
      <c r="T550" s="228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29" t="s">
        <v>128</v>
      </c>
      <c r="AU550" s="229" t="s">
        <v>84</v>
      </c>
      <c r="AV550" s="13" t="s">
        <v>82</v>
      </c>
      <c r="AW550" s="13" t="s">
        <v>35</v>
      </c>
      <c r="AX550" s="13" t="s">
        <v>74</v>
      </c>
      <c r="AY550" s="229" t="s">
        <v>119</v>
      </c>
    </row>
    <row r="551" s="14" customFormat="1">
      <c r="A551" s="14"/>
      <c r="B551" s="230"/>
      <c r="C551" s="231"/>
      <c r="D551" s="221" t="s">
        <v>128</v>
      </c>
      <c r="E551" s="232" t="s">
        <v>19</v>
      </c>
      <c r="F551" s="233" t="s">
        <v>1634</v>
      </c>
      <c r="G551" s="231"/>
      <c r="H551" s="234">
        <v>50</v>
      </c>
      <c r="I551" s="235"/>
      <c r="J551" s="231"/>
      <c r="K551" s="231"/>
      <c r="L551" s="236"/>
      <c r="M551" s="237"/>
      <c r="N551" s="238"/>
      <c r="O551" s="238"/>
      <c r="P551" s="238"/>
      <c r="Q551" s="238"/>
      <c r="R551" s="238"/>
      <c r="S551" s="238"/>
      <c r="T551" s="239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0" t="s">
        <v>128</v>
      </c>
      <c r="AU551" s="240" t="s">
        <v>84</v>
      </c>
      <c r="AV551" s="14" t="s">
        <v>84</v>
      </c>
      <c r="AW551" s="14" t="s">
        <v>35</v>
      </c>
      <c r="AX551" s="14" t="s">
        <v>82</v>
      </c>
      <c r="AY551" s="240" t="s">
        <v>119</v>
      </c>
    </row>
    <row r="552" s="2" customFormat="1" ht="24.15" customHeight="1">
      <c r="A552" s="40"/>
      <c r="B552" s="41"/>
      <c r="C552" s="273" t="s">
        <v>996</v>
      </c>
      <c r="D552" s="273" t="s">
        <v>308</v>
      </c>
      <c r="E552" s="274" t="s">
        <v>1635</v>
      </c>
      <c r="F552" s="275" t="s">
        <v>1636</v>
      </c>
      <c r="G552" s="276" t="s">
        <v>168</v>
      </c>
      <c r="H552" s="277">
        <v>230</v>
      </c>
      <c r="I552" s="278"/>
      <c r="J552" s="279">
        <f>ROUND(I552*H552,2)</f>
        <v>0</v>
      </c>
      <c r="K552" s="275" t="s">
        <v>209</v>
      </c>
      <c r="L552" s="280"/>
      <c r="M552" s="281" t="s">
        <v>19</v>
      </c>
      <c r="N552" s="282" t="s">
        <v>45</v>
      </c>
      <c r="O552" s="86"/>
      <c r="P552" s="215">
        <f>O552*H552</f>
        <v>0</v>
      </c>
      <c r="Q552" s="215">
        <v>0.00012</v>
      </c>
      <c r="R552" s="215">
        <f>Q552*H552</f>
        <v>0.0276</v>
      </c>
      <c r="S552" s="215">
        <v>0</v>
      </c>
      <c r="T552" s="216">
        <f>S552*H552</f>
        <v>0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7" t="s">
        <v>372</v>
      </c>
      <c r="AT552" s="217" t="s">
        <v>308</v>
      </c>
      <c r="AU552" s="217" t="s">
        <v>84</v>
      </c>
      <c r="AY552" s="19" t="s">
        <v>119</v>
      </c>
      <c r="BE552" s="218">
        <f>IF(N552="základní",J552,0)</f>
        <v>0</v>
      </c>
      <c r="BF552" s="218">
        <f>IF(N552="snížená",J552,0)</f>
        <v>0</v>
      </c>
      <c r="BG552" s="218">
        <f>IF(N552="zákl. přenesená",J552,0)</f>
        <v>0</v>
      </c>
      <c r="BH552" s="218">
        <f>IF(N552="sníž. přenesená",J552,0)</f>
        <v>0</v>
      </c>
      <c r="BI552" s="218">
        <f>IF(N552="nulová",J552,0)</f>
        <v>0</v>
      </c>
      <c r="BJ552" s="19" t="s">
        <v>82</v>
      </c>
      <c r="BK552" s="218">
        <f>ROUND(I552*H552,2)</f>
        <v>0</v>
      </c>
      <c r="BL552" s="19" t="s">
        <v>307</v>
      </c>
      <c r="BM552" s="217" t="s">
        <v>1637</v>
      </c>
    </row>
    <row r="553" s="14" customFormat="1">
      <c r="A553" s="14"/>
      <c r="B553" s="230"/>
      <c r="C553" s="231"/>
      <c r="D553" s="221" t="s">
        <v>128</v>
      </c>
      <c r="E553" s="232" t="s">
        <v>19</v>
      </c>
      <c r="F553" s="233" t="s">
        <v>1638</v>
      </c>
      <c r="G553" s="231"/>
      <c r="H553" s="234">
        <v>200</v>
      </c>
      <c r="I553" s="235"/>
      <c r="J553" s="231"/>
      <c r="K553" s="231"/>
      <c r="L553" s="236"/>
      <c r="M553" s="237"/>
      <c r="N553" s="238"/>
      <c r="O553" s="238"/>
      <c r="P553" s="238"/>
      <c r="Q553" s="238"/>
      <c r="R553" s="238"/>
      <c r="S553" s="238"/>
      <c r="T553" s="239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40" t="s">
        <v>128</v>
      </c>
      <c r="AU553" s="240" t="s">
        <v>84</v>
      </c>
      <c r="AV553" s="14" t="s">
        <v>84</v>
      </c>
      <c r="AW553" s="14" t="s">
        <v>35</v>
      </c>
      <c r="AX553" s="14" t="s">
        <v>82</v>
      </c>
      <c r="AY553" s="240" t="s">
        <v>119</v>
      </c>
    </row>
    <row r="554" s="14" customFormat="1">
      <c r="A554" s="14"/>
      <c r="B554" s="230"/>
      <c r="C554" s="231"/>
      <c r="D554" s="221" t="s">
        <v>128</v>
      </c>
      <c r="E554" s="231"/>
      <c r="F554" s="233" t="s">
        <v>1639</v>
      </c>
      <c r="G554" s="231"/>
      <c r="H554" s="234">
        <v>230</v>
      </c>
      <c r="I554" s="235"/>
      <c r="J554" s="231"/>
      <c r="K554" s="231"/>
      <c r="L554" s="236"/>
      <c r="M554" s="237"/>
      <c r="N554" s="238"/>
      <c r="O554" s="238"/>
      <c r="P554" s="238"/>
      <c r="Q554" s="238"/>
      <c r="R554" s="238"/>
      <c r="S554" s="238"/>
      <c r="T554" s="239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0" t="s">
        <v>128</v>
      </c>
      <c r="AU554" s="240" t="s">
        <v>84</v>
      </c>
      <c r="AV554" s="14" t="s">
        <v>84</v>
      </c>
      <c r="AW554" s="14" t="s">
        <v>4</v>
      </c>
      <c r="AX554" s="14" t="s">
        <v>82</v>
      </c>
      <c r="AY554" s="240" t="s">
        <v>119</v>
      </c>
    </row>
    <row r="555" s="2" customFormat="1" ht="24.15" customHeight="1">
      <c r="A555" s="40"/>
      <c r="B555" s="41"/>
      <c r="C555" s="273" t="s">
        <v>1001</v>
      </c>
      <c r="D555" s="273" t="s">
        <v>308</v>
      </c>
      <c r="E555" s="274" t="s">
        <v>1640</v>
      </c>
      <c r="F555" s="275" t="s">
        <v>1641</v>
      </c>
      <c r="G555" s="276" t="s">
        <v>168</v>
      </c>
      <c r="H555" s="277">
        <v>230</v>
      </c>
      <c r="I555" s="278"/>
      <c r="J555" s="279">
        <f>ROUND(I555*H555,2)</f>
        <v>0</v>
      </c>
      <c r="K555" s="275" t="s">
        <v>209</v>
      </c>
      <c r="L555" s="280"/>
      <c r="M555" s="281" t="s">
        <v>19</v>
      </c>
      <c r="N555" s="282" t="s">
        <v>45</v>
      </c>
      <c r="O555" s="86"/>
      <c r="P555" s="215">
        <f>O555*H555</f>
        <v>0</v>
      </c>
      <c r="Q555" s="215">
        <v>0.00017000000000000001</v>
      </c>
      <c r="R555" s="215">
        <f>Q555*H555</f>
        <v>0.039100000000000003</v>
      </c>
      <c r="S555" s="215">
        <v>0</v>
      </c>
      <c r="T555" s="216">
        <f>S555*H555</f>
        <v>0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17" t="s">
        <v>372</v>
      </c>
      <c r="AT555" s="217" t="s">
        <v>308</v>
      </c>
      <c r="AU555" s="217" t="s">
        <v>84</v>
      </c>
      <c r="AY555" s="19" t="s">
        <v>119</v>
      </c>
      <c r="BE555" s="218">
        <f>IF(N555="základní",J555,0)</f>
        <v>0</v>
      </c>
      <c r="BF555" s="218">
        <f>IF(N555="snížená",J555,0)</f>
        <v>0</v>
      </c>
      <c r="BG555" s="218">
        <f>IF(N555="zákl. přenesená",J555,0)</f>
        <v>0</v>
      </c>
      <c r="BH555" s="218">
        <f>IF(N555="sníž. přenesená",J555,0)</f>
        <v>0</v>
      </c>
      <c r="BI555" s="218">
        <f>IF(N555="nulová",J555,0)</f>
        <v>0</v>
      </c>
      <c r="BJ555" s="19" t="s">
        <v>82</v>
      </c>
      <c r="BK555" s="218">
        <f>ROUND(I555*H555,2)</f>
        <v>0</v>
      </c>
      <c r="BL555" s="19" t="s">
        <v>307</v>
      </c>
      <c r="BM555" s="217" t="s">
        <v>1642</v>
      </c>
    </row>
    <row r="556" s="13" customFormat="1">
      <c r="A556" s="13"/>
      <c r="B556" s="219"/>
      <c r="C556" s="220"/>
      <c r="D556" s="221" t="s">
        <v>128</v>
      </c>
      <c r="E556" s="222" t="s">
        <v>19</v>
      </c>
      <c r="F556" s="223" t="s">
        <v>1145</v>
      </c>
      <c r="G556" s="220"/>
      <c r="H556" s="222" t="s">
        <v>19</v>
      </c>
      <c r="I556" s="224"/>
      <c r="J556" s="220"/>
      <c r="K556" s="220"/>
      <c r="L556" s="225"/>
      <c r="M556" s="226"/>
      <c r="N556" s="227"/>
      <c r="O556" s="227"/>
      <c r="P556" s="227"/>
      <c r="Q556" s="227"/>
      <c r="R556" s="227"/>
      <c r="S556" s="227"/>
      <c r="T556" s="228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29" t="s">
        <v>128</v>
      </c>
      <c r="AU556" s="229" t="s">
        <v>84</v>
      </c>
      <c r="AV556" s="13" t="s">
        <v>82</v>
      </c>
      <c r="AW556" s="13" t="s">
        <v>35</v>
      </c>
      <c r="AX556" s="13" t="s">
        <v>74</v>
      </c>
      <c r="AY556" s="229" t="s">
        <v>119</v>
      </c>
    </row>
    <row r="557" s="14" customFormat="1">
      <c r="A557" s="14"/>
      <c r="B557" s="230"/>
      <c r="C557" s="231"/>
      <c r="D557" s="221" t="s">
        <v>128</v>
      </c>
      <c r="E557" s="232" t="s">
        <v>19</v>
      </c>
      <c r="F557" s="233" t="s">
        <v>1629</v>
      </c>
      <c r="G557" s="231"/>
      <c r="H557" s="234">
        <v>200</v>
      </c>
      <c r="I557" s="235"/>
      <c r="J557" s="231"/>
      <c r="K557" s="231"/>
      <c r="L557" s="236"/>
      <c r="M557" s="237"/>
      <c r="N557" s="238"/>
      <c r="O557" s="238"/>
      <c r="P557" s="238"/>
      <c r="Q557" s="238"/>
      <c r="R557" s="238"/>
      <c r="S557" s="238"/>
      <c r="T557" s="239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0" t="s">
        <v>128</v>
      </c>
      <c r="AU557" s="240" t="s">
        <v>84</v>
      </c>
      <c r="AV557" s="14" t="s">
        <v>84</v>
      </c>
      <c r="AW557" s="14" t="s">
        <v>35</v>
      </c>
      <c r="AX557" s="14" t="s">
        <v>82</v>
      </c>
      <c r="AY557" s="240" t="s">
        <v>119</v>
      </c>
    </row>
    <row r="558" s="14" customFormat="1">
      <c r="A558" s="14"/>
      <c r="B558" s="230"/>
      <c r="C558" s="231"/>
      <c r="D558" s="221" t="s">
        <v>128</v>
      </c>
      <c r="E558" s="231"/>
      <c r="F558" s="233" t="s">
        <v>1639</v>
      </c>
      <c r="G558" s="231"/>
      <c r="H558" s="234">
        <v>230</v>
      </c>
      <c r="I558" s="235"/>
      <c r="J558" s="231"/>
      <c r="K558" s="231"/>
      <c r="L558" s="236"/>
      <c r="M558" s="237"/>
      <c r="N558" s="238"/>
      <c r="O558" s="238"/>
      <c r="P558" s="238"/>
      <c r="Q558" s="238"/>
      <c r="R558" s="238"/>
      <c r="S558" s="238"/>
      <c r="T558" s="239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0" t="s">
        <v>128</v>
      </c>
      <c r="AU558" s="240" t="s">
        <v>84</v>
      </c>
      <c r="AV558" s="14" t="s">
        <v>84</v>
      </c>
      <c r="AW558" s="14" t="s">
        <v>4</v>
      </c>
      <c r="AX558" s="14" t="s">
        <v>82</v>
      </c>
      <c r="AY558" s="240" t="s">
        <v>119</v>
      </c>
    </row>
    <row r="559" s="2" customFormat="1" ht="44.25" customHeight="1">
      <c r="A559" s="40"/>
      <c r="B559" s="41"/>
      <c r="C559" s="206" t="s">
        <v>1008</v>
      </c>
      <c r="D559" s="206" t="s">
        <v>122</v>
      </c>
      <c r="E559" s="207" t="s">
        <v>1643</v>
      </c>
      <c r="F559" s="208" t="s">
        <v>1644</v>
      </c>
      <c r="G559" s="209" t="s">
        <v>168</v>
      </c>
      <c r="H559" s="210">
        <v>50</v>
      </c>
      <c r="I559" s="211"/>
      <c r="J559" s="212">
        <f>ROUND(I559*H559,2)</f>
        <v>0</v>
      </c>
      <c r="K559" s="208" t="s">
        <v>209</v>
      </c>
      <c r="L559" s="46"/>
      <c r="M559" s="213" t="s">
        <v>19</v>
      </c>
      <c r="N559" s="214" t="s">
        <v>45</v>
      </c>
      <c r="O559" s="86"/>
      <c r="P559" s="215">
        <f>O559*H559</f>
        <v>0</v>
      </c>
      <c r="Q559" s="215">
        <v>0</v>
      </c>
      <c r="R559" s="215">
        <f>Q559*H559</f>
        <v>0</v>
      </c>
      <c r="S559" s="215">
        <v>0</v>
      </c>
      <c r="T559" s="216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17" t="s">
        <v>307</v>
      </c>
      <c r="AT559" s="217" t="s">
        <v>122</v>
      </c>
      <c r="AU559" s="217" t="s">
        <v>84</v>
      </c>
      <c r="AY559" s="19" t="s">
        <v>119</v>
      </c>
      <c r="BE559" s="218">
        <f>IF(N559="základní",J559,0)</f>
        <v>0</v>
      </c>
      <c r="BF559" s="218">
        <f>IF(N559="snížená",J559,0)</f>
        <v>0</v>
      </c>
      <c r="BG559" s="218">
        <f>IF(N559="zákl. přenesená",J559,0)</f>
        <v>0</v>
      </c>
      <c r="BH559" s="218">
        <f>IF(N559="sníž. přenesená",J559,0)</f>
        <v>0</v>
      </c>
      <c r="BI559" s="218">
        <f>IF(N559="nulová",J559,0)</f>
        <v>0</v>
      </c>
      <c r="BJ559" s="19" t="s">
        <v>82</v>
      </c>
      <c r="BK559" s="218">
        <f>ROUND(I559*H559,2)</f>
        <v>0</v>
      </c>
      <c r="BL559" s="19" t="s">
        <v>307</v>
      </c>
      <c r="BM559" s="217" t="s">
        <v>1645</v>
      </c>
    </row>
    <row r="560" s="2" customFormat="1">
      <c r="A560" s="40"/>
      <c r="B560" s="41"/>
      <c r="C560" s="42"/>
      <c r="D560" s="249" t="s">
        <v>211</v>
      </c>
      <c r="E560" s="42"/>
      <c r="F560" s="250" t="s">
        <v>1646</v>
      </c>
      <c r="G560" s="42"/>
      <c r="H560" s="42"/>
      <c r="I560" s="242"/>
      <c r="J560" s="42"/>
      <c r="K560" s="42"/>
      <c r="L560" s="46"/>
      <c r="M560" s="243"/>
      <c r="N560" s="244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211</v>
      </c>
      <c r="AU560" s="19" t="s">
        <v>84</v>
      </c>
    </row>
    <row r="561" s="13" customFormat="1">
      <c r="A561" s="13"/>
      <c r="B561" s="219"/>
      <c r="C561" s="220"/>
      <c r="D561" s="221" t="s">
        <v>128</v>
      </c>
      <c r="E561" s="222" t="s">
        <v>19</v>
      </c>
      <c r="F561" s="223" t="s">
        <v>1145</v>
      </c>
      <c r="G561" s="220"/>
      <c r="H561" s="222" t="s">
        <v>19</v>
      </c>
      <c r="I561" s="224"/>
      <c r="J561" s="220"/>
      <c r="K561" s="220"/>
      <c r="L561" s="225"/>
      <c r="M561" s="226"/>
      <c r="N561" s="227"/>
      <c r="O561" s="227"/>
      <c r="P561" s="227"/>
      <c r="Q561" s="227"/>
      <c r="R561" s="227"/>
      <c r="S561" s="227"/>
      <c r="T561" s="228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29" t="s">
        <v>128</v>
      </c>
      <c r="AU561" s="229" t="s">
        <v>84</v>
      </c>
      <c r="AV561" s="13" t="s">
        <v>82</v>
      </c>
      <c r="AW561" s="13" t="s">
        <v>35</v>
      </c>
      <c r="AX561" s="13" t="s">
        <v>74</v>
      </c>
      <c r="AY561" s="229" t="s">
        <v>119</v>
      </c>
    </row>
    <row r="562" s="14" customFormat="1">
      <c r="A562" s="14"/>
      <c r="B562" s="230"/>
      <c r="C562" s="231"/>
      <c r="D562" s="221" t="s">
        <v>128</v>
      </c>
      <c r="E562" s="232" t="s">
        <v>19</v>
      </c>
      <c r="F562" s="233" t="s">
        <v>1634</v>
      </c>
      <c r="G562" s="231"/>
      <c r="H562" s="234">
        <v>50</v>
      </c>
      <c r="I562" s="235"/>
      <c r="J562" s="231"/>
      <c r="K562" s="231"/>
      <c r="L562" s="236"/>
      <c r="M562" s="237"/>
      <c r="N562" s="238"/>
      <c r="O562" s="238"/>
      <c r="P562" s="238"/>
      <c r="Q562" s="238"/>
      <c r="R562" s="238"/>
      <c r="S562" s="238"/>
      <c r="T562" s="239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0" t="s">
        <v>128</v>
      </c>
      <c r="AU562" s="240" t="s">
        <v>84</v>
      </c>
      <c r="AV562" s="14" t="s">
        <v>84</v>
      </c>
      <c r="AW562" s="14" t="s">
        <v>35</v>
      </c>
      <c r="AX562" s="14" t="s">
        <v>82</v>
      </c>
      <c r="AY562" s="240" t="s">
        <v>119</v>
      </c>
    </row>
    <row r="563" s="2" customFormat="1" ht="44.25" customHeight="1">
      <c r="A563" s="40"/>
      <c r="B563" s="41"/>
      <c r="C563" s="273" t="s">
        <v>1019</v>
      </c>
      <c r="D563" s="273" t="s">
        <v>308</v>
      </c>
      <c r="E563" s="274" t="s">
        <v>1647</v>
      </c>
      <c r="F563" s="275" t="s">
        <v>1648</v>
      </c>
      <c r="G563" s="276" t="s">
        <v>168</v>
      </c>
      <c r="H563" s="277">
        <v>57.5</v>
      </c>
      <c r="I563" s="278"/>
      <c r="J563" s="279">
        <f>ROUND(I563*H563,2)</f>
        <v>0</v>
      </c>
      <c r="K563" s="275" t="s">
        <v>209</v>
      </c>
      <c r="L563" s="280"/>
      <c r="M563" s="281" t="s">
        <v>19</v>
      </c>
      <c r="N563" s="282" t="s">
        <v>45</v>
      </c>
      <c r="O563" s="86"/>
      <c r="P563" s="215">
        <f>O563*H563</f>
        <v>0</v>
      </c>
      <c r="Q563" s="215">
        <v>0.00010000000000000001</v>
      </c>
      <c r="R563" s="215">
        <f>Q563*H563</f>
        <v>0.0057499999999999999</v>
      </c>
      <c r="S563" s="215">
        <v>0</v>
      </c>
      <c r="T563" s="216">
        <f>S563*H563</f>
        <v>0</v>
      </c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R563" s="217" t="s">
        <v>372</v>
      </c>
      <c r="AT563" s="217" t="s">
        <v>308</v>
      </c>
      <c r="AU563" s="217" t="s">
        <v>84</v>
      </c>
      <c r="AY563" s="19" t="s">
        <v>119</v>
      </c>
      <c r="BE563" s="218">
        <f>IF(N563="základní",J563,0)</f>
        <v>0</v>
      </c>
      <c r="BF563" s="218">
        <f>IF(N563="snížená",J563,0)</f>
        <v>0</v>
      </c>
      <c r="BG563" s="218">
        <f>IF(N563="zákl. přenesená",J563,0)</f>
        <v>0</v>
      </c>
      <c r="BH563" s="218">
        <f>IF(N563="sníž. přenesená",J563,0)</f>
        <v>0</v>
      </c>
      <c r="BI563" s="218">
        <f>IF(N563="nulová",J563,0)</f>
        <v>0</v>
      </c>
      <c r="BJ563" s="19" t="s">
        <v>82</v>
      </c>
      <c r="BK563" s="218">
        <f>ROUND(I563*H563,2)</f>
        <v>0</v>
      </c>
      <c r="BL563" s="19" t="s">
        <v>307</v>
      </c>
      <c r="BM563" s="217" t="s">
        <v>1649</v>
      </c>
    </row>
    <row r="564" s="13" customFormat="1">
      <c r="A564" s="13"/>
      <c r="B564" s="219"/>
      <c r="C564" s="220"/>
      <c r="D564" s="221" t="s">
        <v>128</v>
      </c>
      <c r="E564" s="222" t="s">
        <v>19</v>
      </c>
      <c r="F564" s="223" t="s">
        <v>1145</v>
      </c>
      <c r="G564" s="220"/>
      <c r="H564" s="222" t="s">
        <v>19</v>
      </c>
      <c r="I564" s="224"/>
      <c r="J564" s="220"/>
      <c r="K564" s="220"/>
      <c r="L564" s="225"/>
      <c r="M564" s="226"/>
      <c r="N564" s="227"/>
      <c r="O564" s="227"/>
      <c r="P564" s="227"/>
      <c r="Q564" s="227"/>
      <c r="R564" s="227"/>
      <c r="S564" s="227"/>
      <c r="T564" s="228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29" t="s">
        <v>128</v>
      </c>
      <c r="AU564" s="229" t="s">
        <v>84</v>
      </c>
      <c r="AV564" s="13" t="s">
        <v>82</v>
      </c>
      <c r="AW564" s="13" t="s">
        <v>35</v>
      </c>
      <c r="AX564" s="13" t="s">
        <v>74</v>
      </c>
      <c r="AY564" s="229" t="s">
        <v>119</v>
      </c>
    </row>
    <row r="565" s="14" customFormat="1">
      <c r="A565" s="14"/>
      <c r="B565" s="230"/>
      <c r="C565" s="231"/>
      <c r="D565" s="221" t="s">
        <v>128</v>
      </c>
      <c r="E565" s="232" t="s">
        <v>19</v>
      </c>
      <c r="F565" s="233" t="s">
        <v>1634</v>
      </c>
      <c r="G565" s="231"/>
      <c r="H565" s="234">
        <v>50</v>
      </c>
      <c r="I565" s="235"/>
      <c r="J565" s="231"/>
      <c r="K565" s="231"/>
      <c r="L565" s="236"/>
      <c r="M565" s="237"/>
      <c r="N565" s="238"/>
      <c r="O565" s="238"/>
      <c r="P565" s="238"/>
      <c r="Q565" s="238"/>
      <c r="R565" s="238"/>
      <c r="S565" s="238"/>
      <c r="T565" s="239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0" t="s">
        <v>128</v>
      </c>
      <c r="AU565" s="240" t="s">
        <v>84</v>
      </c>
      <c r="AV565" s="14" t="s">
        <v>84</v>
      </c>
      <c r="AW565" s="14" t="s">
        <v>35</v>
      </c>
      <c r="AX565" s="14" t="s">
        <v>82</v>
      </c>
      <c r="AY565" s="240" t="s">
        <v>119</v>
      </c>
    </row>
    <row r="566" s="14" customFormat="1">
      <c r="A566" s="14"/>
      <c r="B566" s="230"/>
      <c r="C566" s="231"/>
      <c r="D566" s="221" t="s">
        <v>128</v>
      </c>
      <c r="E566" s="231"/>
      <c r="F566" s="233" t="s">
        <v>1623</v>
      </c>
      <c r="G566" s="231"/>
      <c r="H566" s="234">
        <v>57.5</v>
      </c>
      <c r="I566" s="235"/>
      <c r="J566" s="231"/>
      <c r="K566" s="231"/>
      <c r="L566" s="236"/>
      <c r="M566" s="237"/>
      <c r="N566" s="238"/>
      <c r="O566" s="238"/>
      <c r="P566" s="238"/>
      <c r="Q566" s="238"/>
      <c r="R566" s="238"/>
      <c r="S566" s="238"/>
      <c r="T566" s="239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0" t="s">
        <v>128</v>
      </c>
      <c r="AU566" s="240" t="s">
        <v>84</v>
      </c>
      <c r="AV566" s="14" t="s">
        <v>84</v>
      </c>
      <c r="AW566" s="14" t="s">
        <v>4</v>
      </c>
      <c r="AX566" s="14" t="s">
        <v>82</v>
      </c>
      <c r="AY566" s="240" t="s">
        <v>119</v>
      </c>
    </row>
    <row r="567" s="2" customFormat="1" ht="37.8" customHeight="1">
      <c r="A567" s="40"/>
      <c r="B567" s="41"/>
      <c r="C567" s="206" t="s">
        <v>1024</v>
      </c>
      <c r="D567" s="206" t="s">
        <v>122</v>
      </c>
      <c r="E567" s="207" t="s">
        <v>1650</v>
      </c>
      <c r="F567" s="208" t="s">
        <v>1651</v>
      </c>
      <c r="G567" s="209" t="s">
        <v>363</v>
      </c>
      <c r="H567" s="210">
        <v>200</v>
      </c>
      <c r="I567" s="211"/>
      <c r="J567" s="212">
        <f>ROUND(I567*H567,2)</f>
        <v>0</v>
      </c>
      <c r="K567" s="208" t="s">
        <v>209</v>
      </c>
      <c r="L567" s="46"/>
      <c r="M567" s="213" t="s">
        <v>19</v>
      </c>
      <c r="N567" s="214" t="s">
        <v>45</v>
      </c>
      <c r="O567" s="86"/>
      <c r="P567" s="215">
        <f>O567*H567</f>
        <v>0</v>
      </c>
      <c r="Q567" s="215">
        <v>0</v>
      </c>
      <c r="R567" s="215">
        <f>Q567*H567</f>
        <v>0</v>
      </c>
      <c r="S567" s="215">
        <v>0</v>
      </c>
      <c r="T567" s="216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7" t="s">
        <v>307</v>
      </c>
      <c r="AT567" s="217" t="s">
        <v>122</v>
      </c>
      <c r="AU567" s="217" t="s">
        <v>84</v>
      </c>
      <c r="AY567" s="19" t="s">
        <v>119</v>
      </c>
      <c r="BE567" s="218">
        <f>IF(N567="základní",J567,0)</f>
        <v>0</v>
      </c>
      <c r="BF567" s="218">
        <f>IF(N567="snížená",J567,0)</f>
        <v>0</v>
      </c>
      <c r="BG567" s="218">
        <f>IF(N567="zákl. přenesená",J567,0)</f>
        <v>0</v>
      </c>
      <c r="BH567" s="218">
        <f>IF(N567="sníž. přenesená",J567,0)</f>
        <v>0</v>
      </c>
      <c r="BI567" s="218">
        <f>IF(N567="nulová",J567,0)</f>
        <v>0</v>
      </c>
      <c r="BJ567" s="19" t="s">
        <v>82</v>
      </c>
      <c r="BK567" s="218">
        <f>ROUND(I567*H567,2)</f>
        <v>0</v>
      </c>
      <c r="BL567" s="19" t="s">
        <v>307</v>
      </c>
      <c r="BM567" s="217" t="s">
        <v>1652</v>
      </c>
    </row>
    <row r="568" s="2" customFormat="1">
      <c r="A568" s="40"/>
      <c r="B568" s="41"/>
      <c r="C568" s="42"/>
      <c r="D568" s="249" t="s">
        <v>211</v>
      </c>
      <c r="E568" s="42"/>
      <c r="F568" s="250" t="s">
        <v>1653</v>
      </c>
      <c r="G568" s="42"/>
      <c r="H568" s="42"/>
      <c r="I568" s="242"/>
      <c r="J568" s="42"/>
      <c r="K568" s="42"/>
      <c r="L568" s="46"/>
      <c r="M568" s="243"/>
      <c r="N568" s="244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211</v>
      </c>
      <c r="AU568" s="19" t="s">
        <v>84</v>
      </c>
    </row>
    <row r="569" s="14" customFormat="1">
      <c r="A569" s="14"/>
      <c r="B569" s="230"/>
      <c r="C569" s="231"/>
      <c r="D569" s="221" t="s">
        <v>128</v>
      </c>
      <c r="E569" s="232" t="s">
        <v>19</v>
      </c>
      <c r="F569" s="233" t="s">
        <v>1638</v>
      </c>
      <c r="G569" s="231"/>
      <c r="H569" s="234">
        <v>200</v>
      </c>
      <c r="I569" s="235"/>
      <c r="J569" s="231"/>
      <c r="K569" s="231"/>
      <c r="L569" s="236"/>
      <c r="M569" s="237"/>
      <c r="N569" s="238"/>
      <c r="O569" s="238"/>
      <c r="P569" s="238"/>
      <c r="Q569" s="238"/>
      <c r="R569" s="238"/>
      <c r="S569" s="238"/>
      <c r="T569" s="239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0" t="s">
        <v>128</v>
      </c>
      <c r="AU569" s="240" t="s">
        <v>84</v>
      </c>
      <c r="AV569" s="14" t="s">
        <v>84</v>
      </c>
      <c r="AW569" s="14" t="s">
        <v>35</v>
      </c>
      <c r="AX569" s="14" t="s">
        <v>82</v>
      </c>
      <c r="AY569" s="240" t="s">
        <v>119</v>
      </c>
    </row>
    <row r="570" s="2" customFormat="1" ht="49.05" customHeight="1">
      <c r="A570" s="40"/>
      <c r="B570" s="41"/>
      <c r="C570" s="206" t="s">
        <v>1038</v>
      </c>
      <c r="D570" s="206" t="s">
        <v>122</v>
      </c>
      <c r="E570" s="207" t="s">
        <v>1654</v>
      </c>
      <c r="F570" s="208" t="s">
        <v>1655</v>
      </c>
      <c r="G570" s="209" t="s">
        <v>363</v>
      </c>
      <c r="H570" s="210">
        <v>6</v>
      </c>
      <c r="I570" s="211"/>
      <c r="J570" s="212">
        <f>ROUND(I570*H570,2)</f>
        <v>0</v>
      </c>
      <c r="K570" s="208" t="s">
        <v>209</v>
      </c>
      <c r="L570" s="46"/>
      <c r="M570" s="213" t="s">
        <v>19</v>
      </c>
      <c r="N570" s="214" t="s">
        <v>45</v>
      </c>
      <c r="O570" s="86"/>
      <c r="P570" s="215">
        <f>O570*H570</f>
        <v>0</v>
      </c>
      <c r="Q570" s="215">
        <v>0</v>
      </c>
      <c r="R570" s="215">
        <f>Q570*H570</f>
        <v>0</v>
      </c>
      <c r="S570" s="215">
        <v>0</v>
      </c>
      <c r="T570" s="216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7" t="s">
        <v>307</v>
      </c>
      <c r="AT570" s="217" t="s">
        <v>122</v>
      </c>
      <c r="AU570" s="217" t="s">
        <v>84</v>
      </c>
      <c r="AY570" s="19" t="s">
        <v>119</v>
      </c>
      <c r="BE570" s="218">
        <f>IF(N570="základní",J570,0)</f>
        <v>0</v>
      </c>
      <c r="BF570" s="218">
        <f>IF(N570="snížená",J570,0)</f>
        <v>0</v>
      </c>
      <c r="BG570" s="218">
        <f>IF(N570="zákl. přenesená",J570,0)</f>
        <v>0</v>
      </c>
      <c r="BH570" s="218">
        <f>IF(N570="sníž. přenesená",J570,0)</f>
        <v>0</v>
      </c>
      <c r="BI570" s="218">
        <f>IF(N570="nulová",J570,0)</f>
        <v>0</v>
      </c>
      <c r="BJ570" s="19" t="s">
        <v>82</v>
      </c>
      <c r="BK570" s="218">
        <f>ROUND(I570*H570,2)</f>
        <v>0</v>
      </c>
      <c r="BL570" s="19" t="s">
        <v>307</v>
      </c>
      <c r="BM570" s="217" t="s">
        <v>1656</v>
      </c>
    </row>
    <row r="571" s="2" customFormat="1">
      <c r="A571" s="40"/>
      <c r="B571" s="41"/>
      <c r="C571" s="42"/>
      <c r="D571" s="249" t="s">
        <v>211</v>
      </c>
      <c r="E571" s="42"/>
      <c r="F571" s="250" t="s">
        <v>1657</v>
      </c>
      <c r="G571" s="42"/>
      <c r="H571" s="42"/>
      <c r="I571" s="242"/>
      <c r="J571" s="42"/>
      <c r="K571" s="42"/>
      <c r="L571" s="46"/>
      <c r="M571" s="243"/>
      <c r="N571" s="244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211</v>
      </c>
      <c r="AU571" s="19" t="s">
        <v>84</v>
      </c>
    </row>
    <row r="572" s="13" customFormat="1">
      <c r="A572" s="13"/>
      <c r="B572" s="219"/>
      <c r="C572" s="220"/>
      <c r="D572" s="221" t="s">
        <v>128</v>
      </c>
      <c r="E572" s="222" t="s">
        <v>19</v>
      </c>
      <c r="F572" s="223" t="s">
        <v>1147</v>
      </c>
      <c r="G572" s="220"/>
      <c r="H572" s="222" t="s">
        <v>19</v>
      </c>
      <c r="I572" s="224"/>
      <c r="J572" s="220"/>
      <c r="K572" s="220"/>
      <c r="L572" s="225"/>
      <c r="M572" s="226"/>
      <c r="N572" s="227"/>
      <c r="O572" s="227"/>
      <c r="P572" s="227"/>
      <c r="Q572" s="227"/>
      <c r="R572" s="227"/>
      <c r="S572" s="227"/>
      <c r="T572" s="228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29" t="s">
        <v>128</v>
      </c>
      <c r="AU572" s="229" t="s">
        <v>84</v>
      </c>
      <c r="AV572" s="13" t="s">
        <v>82</v>
      </c>
      <c r="AW572" s="13" t="s">
        <v>35</v>
      </c>
      <c r="AX572" s="13" t="s">
        <v>74</v>
      </c>
      <c r="AY572" s="229" t="s">
        <v>119</v>
      </c>
    </row>
    <row r="573" s="14" customFormat="1">
      <c r="A573" s="14"/>
      <c r="B573" s="230"/>
      <c r="C573" s="231"/>
      <c r="D573" s="221" t="s">
        <v>128</v>
      </c>
      <c r="E573" s="232" t="s">
        <v>19</v>
      </c>
      <c r="F573" s="233" t="s">
        <v>1658</v>
      </c>
      <c r="G573" s="231"/>
      <c r="H573" s="234">
        <v>1</v>
      </c>
      <c r="I573" s="235"/>
      <c r="J573" s="231"/>
      <c r="K573" s="231"/>
      <c r="L573" s="236"/>
      <c r="M573" s="237"/>
      <c r="N573" s="238"/>
      <c r="O573" s="238"/>
      <c r="P573" s="238"/>
      <c r="Q573" s="238"/>
      <c r="R573" s="238"/>
      <c r="S573" s="238"/>
      <c r="T573" s="239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0" t="s">
        <v>128</v>
      </c>
      <c r="AU573" s="240" t="s">
        <v>84</v>
      </c>
      <c r="AV573" s="14" t="s">
        <v>84</v>
      </c>
      <c r="AW573" s="14" t="s">
        <v>35</v>
      </c>
      <c r="AX573" s="14" t="s">
        <v>74</v>
      </c>
      <c r="AY573" s="240" t="s">
        <v>119</v>
      </c>
    </row>
    <row r="574" s="14" customFormat="1">
      <c r="A574" s="14"/>
      <c r="B574" s="230"/>
      <c r="C574" s="231"/>
      <c r="D574" s="221" t="s">
        <v>128</v>
      </c>
      <c r="E574" s="232" t="s">
        <v>19</v>
      </c>
      <c r="F574" s="233" t="s">
        <v>1659</v>
      </c>
      <c r="G574" s="231"/>
      <c r="H574" s="234">
        <v>1</v>
      </c>
      <c r="I574" s="235"/>
      <c r="J574" s="231"/>
      <c r="K574" s="231"/>
      <c r="L574" s="236"/>
      <c r="M574" s="237"/>
      <c r="N574" s="238"/>
      <c r="O574" s="238"/>
      <c r="P574" s="238"/>
      <c r="Q574" s="238"/>
      <c r="R574" s="238"/>
      <c r="S574" s="238"/>
      <c r="T574" s="239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0" t="s">
        <v>128</v>
      </c>
      <c r="AU574" s="240" t="s">
        <v>84</v>
      </c>
      <c r="AV574" s="14" t="s">
        <v>84</v>
      </c>
      <c r="AW574" s="14" t="s">
        <v>35</v>
      </c>
      <c r="AX574" s="14" t="s">
        <v>74</v>
      </c>
      <c r="AY574" s="240" t="s">
        <v>119</v>
      </c>
    </row>
    <row r="575" s="14" customFormat="1">
      <c r="A575" s="14"/>
      <c r="B575" s="230"/>
      <c r="C575" s="231"/>
      <c r="D575" s="221" t="s">
        <v>128</v>
      </c>
      <c r="E575" s="232" t="s">
        <v>19</v>
      </c>
      <c r="F575" s="233" t="s">
        <v>1660</v>
      </c>
      <c r="G575" s="231"/>
      <c r="H575" s="234">
        <v>2</v>
      </c>
      <c r="I575" s="235"/>
      <c r="J575" s="231"/>
      <c r="K575" s="231"/>
      <c r="L575" s="236"/>
      <c r="M575" s="237"/>
      <c r="N575" s="238"/>
      <c r="O575" s="238"/>
      <c r="P575" s="238"/>
      <c r="Q575" s="238"/>
      <c r="R575" s="238"/>
      <c r="S575" s="238"/>
      <c r="T575" s="239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0" t="s">
        <v>128</v>
      </c>
      <c r="AU575" s="240" t="s">
        <v>84</v>
      </c>
      <c r="AV575" s="14" t="s">
        <v>84</v>
      </c>
      <c r="AW575" s="14" t="s">
        <v>35</v>
      </c>
      <c r="AX575" s="14" t="s">
        <v>74</v>
      </c>
      <c r="AY575" s="240" t="s">
        <v>119</v>
      </c>
    </row>
    <row r="576" s="14" customFormat="1">
      <c r="A576" s="14"/>
      <c r="B576" s="230"/>
      <c r="C576" s="231"/>
      <c r="D576" s="221" t="s">
        <v>128</v>
      </c>
      <c r="E576" s="232" t="s">
        <v>19</v>
      </c>
      <c r="F576" s="233" t="s">
        <v>1661</v>
      </c>
      <c r="G576" s="231"/>
      <c r="H576" s="234">
        <v>2</v>
      </c>
      <c r="I576" s="235"/>
      <c r="J576" s="231"/>
      <c r="K576" s="231"/>
      <c r="L576" s="236"/>
      <c r="M576" s="237"/>
      <c r="N576" s="238"/>
      <c r="O576" s="238"/>
      <c r="P576" s="238"/>
      <c r="Q576" s="238"/>
      <c r="R576" s="238"/>
      <c r="S576" s="238"/>
      <c r="T576" s="239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0" t="s">
        <v>128</v>
      </c>
      <c r="AU576" s="240" t="s">
        <v>84</v>
      </c>
      <c r="AV576" s="14" t="s">
        <v>84</v>
      </c>
      <c r="AW576" s="14" t="s">
        <v>35</v>
      </c>
      <c r="AX576" s="14" t="s">
        <v>74</v>
      </c>
      <c r="AY576" s="240" t="s">
        <v>119</v>
      </c>
    </row>
    <row r="577" s="15" customFormat="1">
      <c r="A577" s="15"/>
      <c r="B577" s="251"/>
      <c r="C577" s="252"/>
      <c r="D577" s="221" t="s">
        <v>128</v>
      </c>
      <c r="E577" s="253" t="s">
        <v>19</v>
      </c>
      <c r="F577" s="254" t="s">
        <v>220</v>
      </c>
      <c r="G577" s="252"/>
      <c r="H577" s="255">
        <v>6</v>
      </c>
      <c r="I577" s="256"/>
      <c r="J577" s="252"/>
      <c r="K577" s="252"/>
      <c r="L577" s="257"/>
      <c r="M577" s="258"/>
      <c r="N577" s="259"/>
      <c r="O577" s="259"/>
      <c r="P577" s="259"/>
      <c r="Q577" s="259"/>
      <c r="R577" s="259"/>
      <c r="S577" s="259"/>
      <c r="T577" s="260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61" t="s">
        <v>128</v>
      </c>
      <c r="AU577" s="261" t="s">
        <v>84</v>
      </c>
      <c r="AV577" s="15" t="s">
        <v>150</v>
      </c>
      <c r="AW577" s="15" t="s">
        <v>35</v>
      </c>
      <c r="AX577" s="15" t="s">
        <v>82</v>
      </c>
      <c r="AY577" s="261" t="s">
        <v>119</v>
      </c>
    </row>
    <row r="578" s="2" customFormat="1" ht="49.05" customHeight="1">
      <c r="A578" s="40"/>
      <c r="B578" s="41"/>
      <c r="C578" s="206" t="s">
        <v>1048</v>
      </c>
      <c r="D578" s="206" t="s">
        <v>122</v>
      </c>
      <c r="E578" s="207" t="s">
        <v>1662</v>
      </c>
      <c r="F578" s="208" t="s">
        <v>1663</v>
      </c>
      <c r="G578" s="209" t="s">
        <v>363</v>
      </c>
      <c r="H578" s="210">
        <v>4</v>
      </c>
      <c r="I578" s="211"/>
      <c r="J578" s="212">
        <f>ROUND(I578*H578,2)</f>
        <v>0</v>
      </c>
      <c r="K578" s="208" t="s">
        <v>209</v>
      </c>
      <c r="L578" s="46"/>
      <c r="M578" s="213" t="s">
        <v>19</v>
      </c>
      <c r="N578" s="214" t="s">
        <v>45</v>
      </c>
      <c r="O578" s="86"/>
      <c r="P578" s="215">
        <f>O578*H578</f>
        <v>0</v>
      </c>
      <c r="Q578" s="215">
        <v>0</v>
      </c>
      <c r="R578" s="215">
        <f>Q578*H578</f>
        <v>0</v>
      </c>
      <c r="S578" s="215">
        <v>0</v>
      </c>
      <c r="T578" s="216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17" t="s">
        <v>307</v>
      </c>
      <c r="AT578" s="217" t="s">
        <v>122</v>
      </c>
      <c r="AU578" s="217" t="s">
        <v>84</v>
      </c>
      <c r="AY578" s="19" t="s">
        <v>119</v>
      </c>
      <c r="BE578" s="218">
        <f>IF(N578="základní",J578,0)</f>
        <v>0</v>
      </c>
      <c r="BF578" s="218">
        <f>IF(N578="snížená",J578,0)</f>
        <v>0</v>
      </c>
      <c r="BG578" s="218">
        <f>IF(N578="zákl. přenesená",J578,0)</f>
        <v>0</v>
      </c>
      <c r="BH578" s="218">
        <f>IF(N578="sníž. přenesená",J578,0)</f>
        <v>0</v>
      </c>
      <c r="BI578" s="218">
        <f>IF(N578="nulová",J578,0)</f>
        <v>0</v>
      </c>
      <c r="BJ578" s="19" t="s">
        <v>82</v>
      </c>
      <c r="BK578" s="218">
        <f>ROUND(I578*H578,2)</f>
        <v>0</v>
      </c>
      <c r="BL578" s="19" t="s">
        <v>307</v>
      </c>
      <c r="BM578" s="217" t="s">
        <v>1664</v>
      </c>
    </row>
    <row r="579" s="2" customFormat="1">
      <c r="A579" s="40"/>
      <c r="B579" s="41"/>
      <c r="C579" s="42"/>
      <c r="D579" s="249" t="s">
        <v>211</v>
      </c>
      <c r="E579" s="42"/>
      <c r="F579" s="250" t="s">
        <v>1665</v>
      </c>
      <c r="G579" s="42"/>
      <c r="H579" s="42"/>
      <c r="I579" s="242"/>
      <c r="J579" s="42"/>
      <c r="K579" s="42"/>
      <c r="L579" s="46"/>
      <c r="M579" s="243"/>
      <c r="N579" s="244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211</v>
      </c>
      <c r="AU579" s="19" t="s">
        <v>84</v>
      </c>
    </row>
    <row r="580" s="13" customFormat="1">
      <c r="A580" s="13"/>
      <c r="B580" s="219"/>
      <c r="C580" s="220"/>
      <c r="D580" s="221" t="s">
        <v>128</v>
      </c>
      <c r="E580" s="222" t="s">
        <v>19</v>
      </c>
      <c r="F580" s="223" t="s">
        <v>1147</v>
      </c>
      <c r="G580" s="220"/>
      <c r="H580" s="222" t="s">
        <v>19</v>
      </c>
      <c r="I580" s="224"/>
      <c r="J580" s="220"/>
      <c r="K580" s="220"/>
      <c r="L580" s="225"/>
      <c r="M580" s="226"/>
      <c r="N580" s="227"/>
      <c r="O580" s="227"/>
      <c r="P580" s="227"/>
      <c r="Q580" s="227"/>
      <c r="R580" s="227"/>
      <c r="S580" s="227"/>
      <c r="T580" s="228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29" t="s">
        <v>128</v>
      </c>
      <c r="AU580" s="229" t="s">
        <v>84</v>
      </c>
      <c r="AV580" s="13" t="s">
        <v>82</v>
      </c>
      <c r="AW580" s="13" t="s">
        <v>35</v>
      </c>
      <c r="AX580" s="13" t="s">
        <v>74</v>
      </c>
      <c r="AY580" s="229" t="s">
        <v>119</v>
      </c>
    </row>
    <row r="581" s="14" customFormat="1">
      <c r="A581" s="14"/>
      <c r="B581" s="230"/>
      <c r="C581" s="231"/>
      <c r="D581" s="221" t="s">
        <v>128</v>
      </c>
      <c r="E581" s="232" t="s">
        <v>19</v>
      </c>
      <c r="F581" s="233" t="s">
        <v>1660</v>
      </c>
      <c r="G581" s="231"/>
      <c r="H581" s="234">
        <v>2</v>
      </c>
      <c r="I581" s="235"/>
      <c r="J581" s="231"/>
      <c r="K581" s="231"/>
      <c r="L581" s="236"/>
      <c r="M581" s="237"/>
      <c r="N581" s="238"/>
      <c r="O581" s="238"/>
      <c r="P581" s="238"/>
      <c r="Q581" s="238"/>
      <c r="R581" s="238"/>
      <c r="S581" s="238"/>
      <c r="T581" s="239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0" t="s">
        <v>128</v>
      </c>
      <c r="AU581" s="240" t="s">
        <v>84</v>
      </c>
      <c r="AV581" s="14" t="s">
        <v>84</v>
      </c>
      <c r="AW581" s="14" t="s">
        <v>35</v>
      </c>
      <c r="AX581" s="14" t="s">
        <v>74</v>
      </c>
      <c r="AY581" s="240" t="s">
        <v>119</v>
      </c>
    </row>
    <row r="582" s="14" customFormat="1">
      <c r="A582" s="14"/>
      <c r="B582" s="230"/>
      <c r="C582" s="231"/>
      <c r="D582" s="221" t="s">
        <v>128</v>
      </c>
      <c r="E582" s="232" t="s">
        <v>19</v>
      </c>
      <c r="F582" s="233" t="s">
        <v>1661</v>
      </c>
      <c r="G582" s="231"/>
      <c r="H582" s="234">
        <v>2</v>
      </c>
      <c r="I582" s="235"/>
      <c r="J582" s="231"/>
      <c r="K582" s="231"/>
      <c r="L582" s="236"/>
      <c r="M582" s="237"/>
      <c r="N582" s="238"/>
      <c r="O582" s="238"/>
      <c r="P582" s="238"/>
      <c r="Q582" s="238"/>
      <c r="R582" s="238"/>
      <c r="S582" s="238"/>
      <c r="T582" s="239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0" t="s">
        <v>128</v>
      </c>
      <c r="AU582" s="240" t="s">
        <v>84</v>
      </c>
      <c r="AV582" s="14" t="s">
        <v>84</v>
      </c>
      <c r="AW582" s="14" t="s">
        <v>35</v>
      </c>
      <c r="AX582" s="14" t="s">
        <v>74</v>
      </c>
      <c r="AY582" s="240" t="s">
        <v>119</v>
      </c>
    </row>
    <row r="583" s="15" customFormat="1">
      <c r="A583" s="15"/>
      <c r="B583" s="251"/>
      <c r="C583" s="252"/>
      <c r="D583" s="221" t="s">
        <v>128</v>
      </c>
      <c r="E583" s="253" t="s">
        <v>19</v>
      </c>
      <c r="F583" s="254" t="s">
        <v>220</v>
      </c>
      <c r="G583" s="252"/>
      <c r="H583" s="255">
        <v>4</v>
      </c>
      <c r="I583" s="256"/>
      <c r="J583" s="252"/>
      <c r="K583" s="252"/>
      <c r="L583" s="257"/>
      <c r="M583" s="258"/>
      <c r="N583" s="259"/>
      <c r="O583" s="259"/>
      <c r="P583" s="259"/>
      <c r="Q583" s="259"/>
      <c r="R583" s="259"/>
      <c r="S583" s="259"/>
      <c r="T583" s="260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61" t="s">
        <v>128</v>
      </c>
      <c r="AU583" s="261" t="s">
        <v>84</v>
      </c>
      <c r="AV583" s="15" t="s">
        <v>150</v>
      </c>
      <c r="AW583" s="15" t="s">
        <v>35</v>
      </c>
      <c r="AX583" s="15" t="s">
        <v>82</v>
      </c>
      <c r="AY583" s="261" t="s">
        <v>119</v>
      </c>
    </row>
    <row r="584" s="2" customFormat="1" ht="24.15" customHeight="1">
      <c r="A584" s="40"/>
      <c r="B584" s="41"/>
      <c r="C584" s="273" t="s">
        <v>1055</v>
      </c>
      <c r="D584" s="273" t="s">
        <v>308</v>
      </c>
      <c r="E584" s="274" t="s">
        <v>1666</v>
      </c>
      <c r="F584" s="275" t="s">
        <v>1667</v>
      </c>
      <c r="G584" s="276" t="s">
        <v>363</v>
      </c>
      <c r="H584" s="277">
        <v>4</v>
      </c>
      <c r="I584" s="278"/>
      <c r="J584" s="279">
        <f>ROUND(I584*H584,2)</f>
        <v>0</v>
      </c>
      <c r="K584" s="275" t="s">
        <v>209</v>
      </c>
      <c r="L584" s="280"/>
      <c r="M584" s="281" t="s">
        <v>19</v>
      </c>
      <c r="N584" s="282" t="s">
        <v>45</v>
      </c>
      <c r="O584" s="86"/>
      <c r="P584" s="215">
        <f>O584*H584</f>
        <v>0</v>
      </c>
      <c r="Q584" s="215">
        <v>4.0000000000000003E-05</v>
      </c>
      <c r="R584" s="215">
        <f>Q584*H584</f>
        <v>0.00016000000000000001</v>
      </c>
      <c r="S584" s="215">
        <v>0</v>
      </c>
      <c r="T584" s="216">
        <f>S584*H584</f>
        <v>0</v>
      </c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R584" s="217" t="s">
        <v>372</v>
      </c>
      <c r="AT584" s="217" t="s">
        <v>308</v>
      </c>
      <c r="AU584" s="217" t="s">
        <v>84</v>
      </c>
      <c r="AY584" s="19" t="s">
        <v>119</v>
      </c>
      <c r="BE584" s="218">
        <f>IF(N584="základní",J584,0)</f>
        <v>0</v>
      </c>
      <c r="BF584" s="218">
        <f>IF(N584="snížená",J584,0)</f>
        <v>0</v>
      </c>
      <c r="BG584" s="218">
        <f>IF(N584="zákl. přenesená",J584,0)</f>
        <v>0</v>
      </c>
      <c r="BH584" s="218">
        <f>IF(N584="sníž. přenesená",J584,0)</f>
        <v>0</v>
      </c>
      <c r="BI584" s="218">
        <f>IF(N584="nulová",J584,0)</f>
        <v>0</v>
      </c>
      <c r="BJ584" s="19" t="s">
        <v>82</v>
      </c>
      <c r="BK584" s="218">
        <f>ROUND(I584*H584,2)</f>
        <v>0</v>
      </c>
      <c r="BL584" s="19" t="s">
        <v>307</v>
      </c>
      <c r="BM584" s="217" t="s">
        <v>1668</v>
      </c>
    </row>
    <row r="585" s="13" customFormat="1">
      <c r="A585" s="13"/>
      <c r="B585" s="219"/>
      <c r="C585" s="220"/>
      <c r="D585" s="221" t="s">
        <v>128</v>
      </c>
      <c r="E585" s="222" t="s">
        <v>19</v>
      </c>
      <c r="F585" s="223" t="s">
        <v>1147</v>
      </c>
      <c r="G585" s="220"/>
      <c r="H585" s="222" t="s">
        <v>19</v>
      </c>
      <c r="I585" s="224"/>
      <c r="J585" s="220"/>
      <c r="K585" s="220"/>
      <c r="L585" s="225"/>
      <c r="M585" s="226"/>
      <c r="N585" s="227"/>
      <c r="O585" s="227"/>
      <c r="P585" s="227"/>
      <c r="Q585" s="227"/>
      <c r="R585" s="227"/>
      <c r="S585" s="227"/>
      <c r="T585" s="228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29" t="s">
        <v>128</v>
      </c>
      <c r="AU585" s="229" t="s">
        <v>84</v>
      </c>
      <c r="AV585" s="13" t="s">
        <v>82</v>
      </c>
      <c r="AW585" s="13" t="s">
        <v>35</v>
      </c>
      <c r="AX585" s="13" t="s">
        <v>74</v>
      </c>
      <c r="AY585" s="229" t="s">
        <v>119</v>
      </c>
    </row>
    <row r="586" s="14" customFormat="1">
      <c r="A586" s="14"/>
      <c r="B586" s="230"/>
      <c r="C586" s="231"/>
      <c r="D586" s="221" t="s">
        <v>128</v>
      </c>
      <c r="E586" s="232" t="s">
        <v>19</v>
      </c>
      <c r="F586" s="233" t="s">
        <v>1660</v>
      </c>
      <c r="G586" s="231"/>
      <c r="H586" s="234">
        <v>2</v>
      </c>
      <c r="I586" s="235"/>
      <c r="J586" s="231"/>
      <c r="K586" s="231"/>
      <c r="L586" s="236"/>
      <c r="M586" s="237"/>
      <c r="N586" s="238"/>
      <c r="O586" s="238"/>
      <c r="P586" s="238"/>
      <c r="Q586" s="238"/>
      <c r="R586" s="238"/>
      <c r="S586" s="238"/>
      <c r="T586" s="239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0" t="s">
        <v>128</v>
      </c>
      <c r="AU586" s="240" t="s">
        <v>84</v>
      </c>
      <c r="AV586" s="14" t="s">
        <v>84</v>
      </c>
      <c r="AW586" s="14" t="s">
        <v>35</v>
      </c>
      <c r="AX586" s="14" t="s">
        <v>74</v>
      </c>
      <c r="AY586" s="240" t="s">
        <v>119</v>
      </c>
    </row>
    <row r="587" s="14" customFormat="1">
      <c r="A587" s="14"/>
      <c r="B587" s="230"/>
      <c r="C587" s="231"/>
      <c r="D587" s="221" t="s">
        <v>128</v>
      </c>
      <c r="E587" s="232" t="s">
        <v>19</v>
      </c>
      <c r="F587" s="233" t="s">
        <v>1661</v>
      </c>
      <c r="G587" s="231"/>
      <c r="H587" s="234">
        <v>2</v>
      </c>
      <c r="I587" s="235"/>
      <c r="J587" s="231"/>
      <c r="K587" s="231"/>
      <c r="L587" s="236"/>
      <c r="M587" s="237"/>
      <c r="N587" s="238"/>
      <c r="O587" s="238"/>
      <c r="P587" s="238"/>
      <c r="Q587" s="238"/>
      <c r="R587" s="238"/>
      <c r="S587" s="238"/>
      <c r="T587" s="239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0" t="s">
        <v>128</v>
      </c>
      <c r="AU587" s="240" t="s">
        <v>84</v>
      </c>
      <c r="AV587" s="14" t="s">
        <v>84</v>
      </c>
      <c r="AW587" s="14" t="s">
        <v>35</v>
      </c>
      <c r="AX587" s="14" t="s">
        <v>74</v>
      </c>
      <c r="AY587" s="240" t="s">
        <v>119</v>
      </c>
    </row>
    <row r="588" s="15" customFormat="1">
      <c r="A588" s="15"/>
      <c r="B588" s="251"/>
      <c r="C588" s="252"/>
      <c r="D588" s="221" t="s">
        <v>128</v>
      </c>
      <c r="E588" s="253" t="s">
        <v>19</v>
      </c>
      <c r="F588" s="254" t="s">
        <v>220</v>
      </c>
      <c r="G588" s="252"/>
      <c r="H588" s="255">
        <v>4</v>
      </c>
      <c r="I588" s="256"/>
      <c r="J588" s="252"/>
      <c r="K588" s="252"/>
      <c r="L588" s="257"/>
      <c r="M588" s="258"/>
      <c r="N588" s="259"/>
      <c r="O588" s="259"/>
      <c r="P588" s="259"/>
      <c r="Q588" s="259"/>
      <c r="R588" s="259"/>
      <c r="S588" s="259"/>
      <c r="T588" s="260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1" t="s">
        <v>128</v>
      </c>
      <c r="AU588" s="261" t="s">
        <v>84</v>
      </c>
      <c r="AV588" s="15" t="s">
        <v>150</v>
      </c>
      <c r="AW588" s="15" t="s">
        <v>35</v>
      </c>
      <c r="AX588" s="15" t="s">
        <v>82</v>
      </c>
      <c r="AY588" s="261" t="s">
        <v>119</v>
      </c>
    </row>
    <row r="589" s="2" customFormat="1" ht="49.05" customHeight="1">
      <c r="A589" s="40"/>
      <c r="B589" s="41"/>
      <c r="C589" s="206" t="s">
        <v>1059</v>
      </c>
      <c r="D589" s="206" t="s">
        <v>122</v>
      </c>
      <c r="E589" s="207" t="s">
        <v>1669</v>
      </c>
      <c r="F589" s="208" t="s">
        <v>1670</v>
      </c>
      <c r="G589" s="209" t="s">
        <v>363</v>
      </c>
      <c r="H589" s="210">
        <v>2</v>
      </c>
      <c r="I589" s="211"/>
      <c r="J589" s="212">
        <f>ROUND(I589*H589,2)</f>
        <v>0</v>
      </c>
      <c r="K589" s="208" t="s">
        <v>209</v>
      </c>
      <c r="L589" s="46"/>
      <c r="M589" s="213" t="s">
        <v>19</v>
      </c>
      <c r="N589" s="214" t="s">
        <v>45</v>
      </c>
      <c r="O589" s="86"/>
      <c r="P589" s="215">
        <f>O589*H589</f>
        <v>0</v>
      </c>
      <c r="Q589" s="215">
        <v>0</v>
      </c>
      <c r="R589" s="215">
        <f>Q589*H589</f>
        <v>0</v>
      </c>
      <c r="S589" s="215">
        <v>0</v>
      </c>
      <c r="T589" s="216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17" t="s">
        <v>307</v>
      </c>
      <c r="AT589" s="217" t="s">
        <v>122</v>
      </c>
      <c r="AU589" s="217" t="s">
        <v>84</v>
      </c>
      <c r="AY589" s="19" t="s">
        <v>119</v>
      </c>
      <c r="BE589" s="218">
        <f>IF(N589="základní",J589,0)</f>
        <v>0</v>
      </c>
      <c r="BF589" s="218">
        <f>IF(N589="snížená",J589,0)</f>
        <v>0</v>
      </c>
      <c r="BG589" s="218">
        <f>IF(N589="zákl. přenesená",J589,0)</f>
        <v>0</v>
      </c>
      <c r="BH589" s="218">
        <f>IF(N589="sníž. přenesená",J589,0)</f>
        <v>0</v>
      </c>
      <c r="BI589" s="218">
        <f>IF(N589="nulová",J589,0)</f>
        <v>0</v>
      </c>
      <c r="BJ589" s="19" t="s">
        <v>82</v>
      </c>
      <c r="BK589" s="218">
        <f>ROUND(I589*H589,2)</f>
        <v>0</v>
      </c>
      <c r="BL589" s="19" t="s">
        <v>307</v>
      </c>
      <c r="BM589" s="217" t="s">
        <v>1671</v>
      </c>
    </row>
    <row r="590" s="2" customFormat="1">
      <c r="A590" s="40"/>
      <c r="B590" s="41"/>
      <c r="C590" s="42"/>
      <c r="D590" s="249" t="s">
        <v>211</v>
      </c>
      <c r="E590" s="42"/>
      <c r="F590" s="250" t="s">
        <v>1672</v>
      </c>
      <c r="G590" s="42"/>
      <c r="H590" s="42"/>
      <c r="I590" s="242"/>
      <c r="J590" s="42"/>
      <c r="K590" s="42"/>
      <c r="L590" s="46"/>
      <c r="M590" s="243"/>
      <c r="N590" s="244"/>
      <c r="O590" s="86"/>
      <c r="P590" s="86"/>
      <c r="Q590" s="86"/>
      <c r="R590" s="86"/>
      <c r="S590" s="86"/>
      <c r="T590" s="87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19" t="s">
        <v>211</v>
      </c>
      <c r="AU590" s="19" t="s">
        <v>84</v>
      </c>
    </row>
    <row r="591" s="13" customFormat="1">
      <c r="A591" s="13"/>
      <c r="B591" s="219"/>
      <c r="C591" s="220"/>
      <c r="D591" s="221" t="s">
        <v>128</v>
      </c>
      <c r="E591" s="222" t="s">
        <v>19</v>
      </c>
      <c r="F591" s="223" t="s">
        <v>1147</v>
      </c>
      <c r="G591" s="220"/>
      <c r="H591" s="222" t="s">
        <v>19</v>
      </c>
      <c r="I591" s="224"/>
      <c r="J591" s="220"/>
      <c r="K591" s="220"/>
      <c r="L591" s="225"/>
      <c r="M591" s="226"/>
      <c r="N591" s="227"/>
      <c r="O591" s="227"/>
      <c r="P591" s="227"/>
      <c r="Q591" s="227"/>
      <c r="R591" s="227"/>
      <c r="S591" s="227"/>
      <c r="T591" s="228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29" t="s">
        <v>128</v>
      </c>
      <c r="AU591" s="229" t="s">
        <v>84</v>
      </c>
      <c r="AV591" s="13" t="s">
        <v>82</v>
      </c>
      <c r="AW591" s="13" t="s">
        <v>35</v>
      </c>
      <c r="AX591" s="13" t="s">
        <v>74</v>
      </c>
      <c r="AY591" s="229" t="s">
        <v>119</v>
      </c>
    </row>
    <row r="592" s="14" customFormat="1">
      <c r="A592" s="14"/>
      <c r="B592" s="230"/>
      <c r="C592" s="231"/>
      <c r="D592" s="221" t="s">
        <v>128</v>
      </c>
      <c r="E592" s="232" t="s">
        <v>19</v>
      </c>
      <c r="F592" s="233" t="s">
        <v>1658</v>
      </c>
      <c r="G592" s="231"/>
      <c r="H592" s="234">
        <v>1</v>
      </c>
      <c r="I592" s="235"/>
      <c r="J592" s="231"/>
      <c r="K592" s="231"/>
      <c r="L592" s="236"/>
      <c r="M592" s="237"/>
      <c r="N592" s="238"/>
      <c r="O592" s="238"/>
      <c r="P592" s="238"/>
      <c r="Q592" s="238"/>
      <c r="R592" s="238"/>
      <c r="S592" s="238"/>
      <c r="T592" s="239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0" t="s">
        <v>128</v>
      </c>
      <c r="AU592" s="240" t="s">
        <v>84</v>
      </c>
      <c r="AV592" s="14" t="s">
        <v>84</v>
      </c>
      <c r="AW592" s="14" t="s">
        <v>35</v>
      </c>
      <c r="AX592" s="14" t="s">
        <v>74</v>
      </c>
      <c r="AY592" s="240" t="s">
        <v>119</v>
      </c>
    </row>
    <row r="593" s="14" customFormat="1">
      <c r="A593" s="14"/>
      <c r="B593" s="230"/>
      <c r="C593" s="231"/>
      <c r="D593" s="221" t="s">
        <v>128</v>
      </c>
      <c r="E593" s="232" t="s">
        <v>19</v>
      </c>
      <c r="F593" s="233" t="s">
        <v>1659</v>
      </c>
      <c r="G593" s="231"/>
      <c r="H593" s="234">
        <v>1</v>
      </c>
      <c r="I593" s="235"/>
      <c r="J593" s="231"/>
      <c r="K593" s="231"/>
      <c r="L593" s="236"/>
      <c r="M593" s="237"/>
      <c r="N593" s="238"/>
      <c r="O593" s="238"/>
      <c r="P593" s="238"/>
      <c r="Q593" s="238"/>
      <c r="R593" s="238"/>
      <c r="S593" s="238"/>
      <c r="T593" s="239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0" t="s">
        <v>128</v>
      </c>
      <c r="AU593" s="240" t="s">
        <v>84</v>
      </c>
      <c r="AV593" s="14" t="s">
        <v>84</v>
      </c>
      <c r="AW593" s="14" t="s">
        <v>35</v>
      </c>
      <c r="AX593" s="14" t="s">
        <v>74</v>
      </c>
      <c r="AY593" s="240" t="s">
        <v>119</v>
      </c>
    </row>
    <row r="594" s="15" customFormat="1">
      <c r="A594" s="15"/>
      <c r="B594" s="251"/>
      <c r="C594" s="252"/>
      <c r="D594" s="221" t="s">
        <v>128</v>
      </c>
      <c r="E594" s="253" t="s">
        <v>19</v>
      </c>
      <c r="F594" s="254" t="s">
        <v>220</v>
      </c>
      <c r="G594" s="252"/>
      <c r="H594" s="255">
        <v>2</v>
      </c>
      <c r="I594" s="256"/>
      <c r="J594" s="252"/>
      <c r="K594" s="252"/>
      <c r="L594" s="257"/>
      <c r="M594" s="258"/>
      <c r="N594" s="259"/>
      <c r="O594" s="259"/>
      <c r="P594" s="259"/>
      <c r="Q594" s="259"/>
      <c r="R594" s="259"/>
      <c r="S594" s="259"/>
      <c r="T594" s="260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1" t="s">
        <v>128</v>
      </c>
      <c r="AU594" s="261" t="s">
        <v>84</v>
      </c>
      <c r="AV594" s="15" t="s">
        <v>150</v>
      </c>
      <c r="AW594" s="15" t="s">
        <v>35</v>
      </c>
      <c r="AX594" s="15" t="s">
        <v>82</v>
      </c>
      <c r="AY594" s="261" t="s">
        <v>119</v>
      </c>
    </row>
    <row r="595" s="2" customFormat="1" ht="24.15" customHeight="1">
      <c r="A595" s="40"/>
      <c r="B595" s="41"/>
      <c r="C595" s="273" t="s">
        <v>1075</v>
      </c>
      <c r="D595" s="273" t="s">
        <v>308</v>
      </c>
      <c r="E595" s="274" t="s">
        <v>1673</v>
      </c>
      <c r="F595" s="275" t="s">
        <v>1674</v>
      </c>
      <c r="G595" s="276" t="s">
        <v>363</v>
      </c>
      <c r="H595" s="277">
        <v>2</v>
      </c>
      <c r="I595" s="278"/>
      <c r="J595" s="279">
        <f>ROUND(I595*H595,2)</f>
        <v>0</v>
      </c>
      <c r="K595" s="275" t="s">
        <v>209</v>
      </c>
      <c r="L595" s="280"/>
      <c r="M595" s="281" t="s">
        <v>19</v>
      </c>
      <c r="N595" s="282" t="s">
        <v>45</v>
      </c>
      <c r="O595" s="86"/>
      <c r="P595" s="215">
        <f>O595*H595</f>
        <v>0</v>
      </c>
      <c r="Q595" s="215">
        <v>4.0000000000000003E-05</v>
      </c>
      <c r="R595" s="215">
        <f>Q595*H595</f>
        <v>8.0000000000000007E-05</v>
      </c>
      <c r="S595" s="215">
        <v>0</v>
      </c>
      <c r="T595" s="216">
        <f>S595*H595</f>
        <v>0</v>
      </c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R595" s="217" t="s">
        <v>372</v>
      </c>
      <c r="AT595" s="217" t="s">
        <v>308</v>
      </c>
      <c r="AU595" s="217" t="s">
        <v>84</v>
      </c>
      <c r="AY595" s="19" t="s">
        <v>119</v>
      </c>
      <c r="BE595" s="218">
        <f>IF(N595="základní",J595,0)</f>
        <v>0</v>
      </c>
      <c r="BF595" s="218">
        <f>IF(N595="snížená",J595,0)</f>
        <v>0</v>
      </c>
      <c r="BG595" s="218">
        <f>IF(N595="zákl. přenesená",J595,0)</f>
        <v>0</v>
      </c>
      <c r="BH595" s="218">
        <f>IF(N595="sníž. přenesená",J595,0)</f>
        <v>0</v>
      </c>
      <c r="BI595" s="218">
        <f>IF(N595="nulová",J595,0)</f>
        <v>0</v>
      </c>
      <c r="BJ595" s="19" t="s">
        <v>82</v>
      </c>
      <c r="BK595" s="218">
        <f>ROUND(I595*H595,2)</f>
        <v>0</v>
      </c>
      <c r="BL595" s="19" t="s">
        <v>307</v>
      </c>
      <c r="BM595" s="217" t="s">
        <v>1675</v>
      </c>
    </row>
    <row r="596" s="13" customFormat="1">
      <c r="A596" s="13"/>
      <c r="B596" s="219"/>
      <c r="C596" s="220"/>
      <c r="D596" s="221" t="s">
        <v>128</v>
      </c>
      <c r="E596" s="222" t="s">
        <v>19</v>
      </c>
      <c r="F596" s="223" t="s">
        <v>1147</v>
      </c>
      <c r="G596" s="220"/>
      <c r="H596" s="222" t="s">
        <v>19</v>
      </c>
      <c r="I596" s="224"/>
      <c r="J596" s="220"/>
      <c r="K596" s="220"/>
      <c r="L596" s="225"/>
      <c r="M596" s="226"/>
      <c r="N596" s="227"/>
      <c r="O596" s="227"/>
      <c r="P596" s="227"/>
      <c r="Q596" s="227"/>
      <c r="R596" s="227"/>
      <c r="S596" s="227"/>
      <c r="T596" s="228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29" t="s">
        <v>128</v>
      </c>
      <c r="AU596" s="229" t="s">
        <v>84</v>
      </c>
      <c r="AV596" s="13" t="s">
        <v>82</v>
      </c>
      <c r="AW596" s="13" t="s">
        <v>35</v>
      </c>
      <c r="AX596" s="13" t="s">
        <v>74</v>
      </c>
      <c r="AY596" s="229" t="s">
        <v>119</v>
      </c>
    </row>
    <row r="597" s="14" customFormat="1">
      <c r="A597" s="14"/>
      <c r="B597" s="230"/>
      <c r="C597" s="231"/>
      <c r="D597" s="221" t="s">
        <v>128</v>
      </c>
      <c r="E597" s="232" t="s">
        <v>19</v>
      </c>
      <c r="F597" s="233" t="s">
        <v>1658</v>
      </c>
      <c r="G597" s="231"/>
      <c r="H597" s="234">
        <v>1</v>
      </c>
      <c r="I597" s="235"/>
      <c r="J597" s="231"/>
      <c r="K597" s="231"/>
      <c r="L597" s="236"/>
      <c r="M597" s="237"/>
      <c r="N597" s="238"/>
      <c r="O597" s="238"/>
      <c r="P597" s="238"/>
      <c r="Q597" s="238"/>
      <c r="R597" s="238"/>
      <c r="S597" s="238"/>
      <c r="T597" s="239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40" t="s">
        <v>128</v>
      </c>
      <c r="AU597" s="240" t="s">
        <v>84</v>
      </c>
      <c r="AV597" s="14" t="s">
        <v>84</v>
      </c>
      <c r="AW597" s="14" t="s">
        <v>35</v>
      </c>
      <c r="AX597" s="14" t="s">
        <v>74</v>
      </c>
      <c r="AY597" s="240" t="s">
        <v>119</v>
      </c>
    </row>
    <row r="598" s="14" customFormat="1">
      <c r="A598" s="14"/>
      <c r="B598" s="230"/>
      <c r="C598" s="231"/>
      <c r="D598" s="221" t="s">
        <v>128</v>
      </c>
      <c r="E598" s="232" t="s">
        <v>19</v>
      </c>
      <c r="F598" s="233" t="s">
        <v>1659</v>
      </c>
      <c r="G598" s="231"/>
      <c r="H598" s="234">
        <v>1</v>
      </c>
      <c r="I598" s="235"/>
      <c r="J598" s="231"/>
      <c r="K598" s="231"/>
      <c r="L598" s="236"/>
      <c r="M598" s="237"/>
      <c r="N598" s="238"/>
      <c r="O598" s="238"/>
      <c r="P598" s="238"/>
      <c r="Q598" s="238"/>
      <c r="R598" s="238"/>
      <c r="S598" s="238"/>
      <c r="T598" s="239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0" t="s">
        <v>128</v>
      </c>
      <c r="AU598" s="240" t="s">
        <v>84</v>
      </c>
      <c r="AV598" s="14" t="s">
        <v>84</v>
      </c>
      <c r="AW598" s="14" t="s">
        <v>35</v>
      </c>
      <c r="AX598" s="14" t="s">
        <v>74</v>
      </c>
      <c r="AY598" s="240" t="s">
        <v>119</v>
      </c>
    </row>
    <row r="599" s="15" customFormat="1">
      <c r="A599" s="15"/>
      <c r="B599" s="251"/>
      <c r="C599" s="252"/>
      <c r="D599" s="221" t="s">
        <v>128</v>
      </c>
      <c r="E599" s="253" t="s">
        <v>19</v>
      </c>
      <c r="F599" s="254" t="s">
        <v>220</v>
      </c>
      <c r="G599" s="252"/>
      <c r="H599" s="255">
        <v>2</v>
      </c>
      <c r="I599" s="256"/>
      <c r="J599" s="252"/>
      <c r="K599" s="252"/>
      <c r="L599" s="257"/>
      <c r="M599" s="258"/>
      <c r="N599" s="259"/>
      <c r="O599" s="259"/>
      <c r="P599" s="259"/>
      <c r="Q599" s="259"/>
      <c r="R599" s="259"/>
      <c r="S599" s="259"/>
      <c r="T599" s="260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61" t="s">
        <v>128</v>
      </c>
      <c r="AU599" s="261" t="s">
        <v>84</v>
      </c>
      <c r="AV599" s="15" t="s">
        <v>150</v>
      </c>
      <c r="AW599" s="15" t="s">
        <v>35</v>
      </c>
      <c r="AX599" s="15" t="s">
        <v>82</v>
      </c>
      <c r="AY599" s="261" t="s">
        <v>119</v>
      </c>
    </row>
    <row r="600" s="2" customFormat="1" ht="16.5" customHeight="1">
      <c r="A600" s="40"/>
      <c r="B600" s="41"/>
      <c r="C600" s="273" t="s">
        <v>1081</v>
      </c>
      <c r="D600" s="273" t="s">
        <v>308</v>
      </c>
      <c r="E600" s="274" t="s">
        <v>1676</v>
      </c>
      <c r="F600" s="275" t="s">
        <v>1677</v>
      </c>
      <c r="G600" s="276" t="s">
        <v>363</v>
      </c>
      <c r="H600" s="277">
        <v>2</v>
      </c>
      <c r="I600" s="278"/>
      <c r="J600" s="279">
        <f>ROUND(I600*H600,2)</f>
        <v>0</v>
      </c>
      <c r="K600" s="275" t="s">
        <v>209</v>
      </c>
      <c r="L600" s="280"/>
      <c r="M600" s="281" t="s">
        <v>19</v>
      </c>
      <c r="N600" s="282" t="s">
        <v>45</v>
      </c>
      <c r="O600" s="86"/>
      <c r="P600" s="215">
        <f>O600*H600</f>
        <v>0</v>
      </c>
      <c r="Q600" s="215">
        <v>1.0000000000000001E-05</v>
      </c>
      <c r="R600" s="215">
        <f>Q600*H600</f>
        <v>2.0000000000000002E-05</v>
      </c>
      <c r="S600" s="215">
        <v>0</v>
      </c>
      <c r="T600" s="216">
        <f>S600*H600</f>
        <v>0</v>
      </c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R600" s="217" t="s">
        <v>372</v>
      </c>
      <c r="AT600" s="217" t="s">
        <v>308</v>
      </c>
      <c r="AU600" s="217" t="s">
        <v>84</v>
      </c>
      <c r="AY600" s="19" t="s">
        <v>119</v>
      </c>
      <c r="BE600" s="218">
        <f>IF(N600="základní",J600,0)</f>
        <v>0</v>
      </c>
      <c r="BF600" s="218">
        <f>IF(N600="snížená",J600,0)</f>
        <v>0</v>
      </c>
      <c r="BG600" s="218">
        <f>IF(N600="zákl. přenesená",J600,0)</f>
        <v>0</v>
      </c>
      <c r="BH600" s="218">
        <f>IF(N600="sníž. přenesená",J600,0)</f>
        <v>0</v>
      </c>
      <c r="BI600" s="218">
        <f>IF(N600="nulová",J600,0)</f>
        <v>0</v>
      </c>
      <c r="BJ600" s="19" t="s">
        <v>82</v>
      </c>
      <c r="BK600" s="218">
        <f>ROUND(I600*H600,2)</f>
        <v>0</v>
      </c>
      <c r="BL600" s="19" t="s">
        <v>307</v>
      </c>
      <c r="BM600" s="217" t="s">
        <v>1678</v>
      </c>
    </row>
    <row r="601" s="2" customFormat="1" ht="24.15" customHeight="1">
      <c r="A601" s="40"/>
      <c r="B601" s="41"/>
      <c r="C601" s="206" t="s">
        <v>1094</v>
      </c>
      <c r="D601" s="206" t="s">
        <v>122</v>
      </c>
      <c r="E601" s="207" t="s">
        <v>1679</v>
      </c>
      <c r="F601" s="208" t="s">
        <v>1680</v>
      </c>
      <c r="G601" s="209" t="s">
        <v>363</v>
      </c>
      <c r="H601" s="210">
        <v>8</v>
      </c>
      <c r="I601" s="211"/>
      <c r="J601" s="212">
        <f>ROUND(I601*H601,2)</f>
        <v>0</v>
      </c>
      <c r="K601" s="208" t="s">
        <v>209</v>
      </c>
      <c r="L601" s="46"/>
      <c r="M601" s="213" t="s">
        <v>19</v>
      </c>
      <c r="N601" s="214" t="s">
        <v>45</v>
      </c>
      <c r="O601" s="86"/>
      <c r="P601" s="215">
        <f>O601*H601</f>
        <v>0</v>
      </c>
      <c r="Q601" s="215">
        <v>0</v>
      </c>
      <c r="R601" s="215">
        <f>Q601*H601</f>
        <v>0</v>
      </c>
      <c r="S601" s="215">
        <v>0</v>
      </c>
      <c r="T601" s="216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17" t="s">
        <v>307</v>
      </c>
      <c r="AT601" s="217" t="s">
        <v>122</v>
      </c>
      <c r="AU601" s="217" t="s">
        <v>84</v>
      </c>
      <c r="AY601" s="19" t="s">
        <v>119</v>
      </c>
      <c r="BE601" s="218">
        <f>IF(N601="základní",J601,0)</f>
        <v>0</v>
      </c>
      <c r="BF601" s="218">
        <f>IF(N601="snížená",J601,0)</f>
        <v>0</v>
      </c>
      <c r="BG601" s="218">
        <f>IF(N601="zákl. přenesená",J601,0)</f>
        <v>0</v>
      </c>
      <c r="BH601" s="218">
        <f>IF(N601="sníž. přenesená",J601,0)</f>
        <v>0</v>
      </c>
      <c r="BI601" s="218">
        <f>IF(N601="nulová",J601,0)</f>
        <v>0</v>
      </c>
      <c r="BJ601" s="19" t="s">
        <v>82</v>
      </c>
      <c r="BK601" s="218">
        <f>ROUND(I601*H601,2)</f>
        <v>0</v>
      </c>
      <c r="BL601" s="19" t="s">
        <v>307</v>
      </c>
      <c r="BM601" s="217" t="s">
        <v>1681</v>
      </c>
    </row>
    <row r="602" s="2" customFormat="1">
      <c r="A602" s="40"/>
      <c r="B602" s="41"/>
      <c r="C602" s="42"/>
      <c r="D602" s="249" t="s">
        <v>211</v>
      </c>
      <c r="E602" s="42"/>
      <c r="F602" s="250" t="s">
        <v>1682</v>
      </c>
      <c r="G602" s="42"/>
      <c r="H602" s="42"/>
      <c r="I602" s="242"/>
      <c r="J602" s="42"/>
      <c r="K602" s="42"/>
      <c r="L602" s="46"/>
      <c r="M602" s="243"/>
      <c r="N602" s="244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211</v>
      </c>
      <c r="AU602" s="19" t="s">
        <v>84</v>
      </c>
    </row>
    <row r="603" s="13" customFormat="1">
      <c r="A603" s="13"/>
      <c r="B603" s="219"/>
      <c r="C603" s="220"/>
      <c r="D603" s="221" t="s">
        <v>128</v>
      </c>
      <c r="E603" s="222" t="s">
        <v>19</v>
      </c>
      <c r="F603" s="223" t="s">
        <v>1147</v>
      </c>
      <c r="G603" s="220"/>
      <c r="H603" s="222" t="s">
        <v>19</v>
      </c>
      <c r="I603" s="224"/>
      <c r="J603" s="220"/>
      <c r="K603" s="220"/>
      <c r="L603" s="225"/>
      <c r="M603" s="226"/>
      <c r="N603" s="227"/>
      <c r="O603" s="227"/>
      <c r="P603" s="227"/>
      <c r="Q603" s="227"/>
      <c r="R603" s="227"/>
      <c r="S603" s="227"/>
      <c r="T603" s="228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29" t="s">
        <v>128</v>
      </c>
      <c r="AU603" s="229" t="s">
        <v>84</v>
      </c>
      <c r="AV603" s="13" t="s">
        <v>82</v>
      </c>
      <c r="AW603" s="13" t="s">
        <v>35</v>
      </c>
      <c r="AX603" s="13" t="s">
        <v>74</v>
      </c>
      <c r="AY603" s="229" t="s">
        <v>119</v>
      </c>
    </row>
    <row r="604" s="14" customFormat="1">
      <c r="A604" s="14"/>
      <c r="B604" s="230"/>
      <c r="C604" s="231"/>
      <c r="D604" s="221" t="s">
        <v>128</v>
      </c>
      <c r="E604" s="232" t="s">
        <v>19</v>
      </c>
      <c r="F604" s="233" t="s">
        <v>252</v>
      </c>
      <c r="G604" s="231"/>
      <c r="H604" s="234">
        <v>8</v>
      </c>
      <c r="I604" s="235"/>
      <c r="J604" s="231"/>
      <c r="K604" s="231"/>
      <c r="L604" s="236"/>
      <c r="M604" s="237"/>
      <c r="N604" s="238"/>
      <c r="O604" s="238"/>
      <c r="P604" s="238"/>
      <c r="Q604" s="238"/>
      <c r="R604" s="238"/>
      <c r="S604" s="238"/>
      <c r="T604" s="239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0" t="s">
        <v>128</v>
      </c>
      <c r="AU604" s="240" t="s">
        <v>84</v>
      </c>
      <c r="AV604" s="14" t="s">
        <v>84</v>
      </c>
      <c r="AW604" s="14" t="s">
        <v>35</v>
      </c>
      <c r="AX604" s="14" t="s">
        <v>82</v>
      </c>
      <c r="AY604" s="240" t="s">
        <v>119</v>
      </c>
    </row>
    <row r="605" s="2" customFormat="1" ht="24.15" customHeight="1">
      <c r="A605" s="40"/>
      <c r="B605" s="41"/>
      <c r="C605" s="273" t="s">
        <v>1099</v>
      </c>
      <c r="D605" s="273" t="s">
        <v>308</v>
      </c>
      <c r="E605" s="274" t="s">
        <v>1683</v>
      </c>
      <c r="F605" s="275" t="s">
        <v>1684</v>
      </c>
      <c r="G605" s="276" t="s">
        <v>363</v>
      </c>
      <c r="H605" s="277">
        <v>2</v>
      </c>
      <c r="I605" s="278"/>
      <c r="J605" s="279">
        <f>ROUND(I605*H605,2)</f>
        <v>0</v>
      </c>
      <c r="K605" s="275" t="s">
        <v>371</v>
      </c>
      <c r="L605" s="280"/>
      <c r="M605" s="281" t="s">
        <v>19</v>
      </c>
      <c r="N605" s="282" t="s">
        <v>45</v>
      </c>
      <c r="O605" s="86"/>
      <c r="P605" s="215">
        <f>O605*H605</f>
        <v>0</v>
      </c>
      <c r="Q605" s="215">
        <v>0.00010000000000000001</v>
      </c>
      <c r="R605" s="215">
        <f>Q605*H605</f>
        <v>0.00020000000000000001</v>
      </c>
      <c r="S605" s="215">
        <v>0</v>
      </c>
      <c r="T605" s="216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17" t="s">
        <v>372</v>
      </c>
      <c r="AT605" s="217" t="s">
        <v>308</v>
      </c>
      <c r="AU605" s="217" t="s">
        <v>84</v>
      </c>
      <c r="AY605" s="19" t="s">
        <v>119</v>
      </c>
      <c r="BE605" s="218">
        <f>IF(N605="základní",J605,0)</f>
        <v>0</v>
      </c>
      <c r="BF605" s="218">
        <f>IF(N605="snížená",J605,0)</f>
        <v>0</v>
      </c>
      <c r="BG605" s="218">
        <f>IF(N605="zákl. přenesená",J605,0)</f>
        <v>0</v>
      </c>
      <c r="BH605" s="218">
        <f>IF(N605="sníž. přenesená",J605,0)</f>
        <v>0</v>
      </c>
      <c r="BI605" s="218">
        <f>IF(N605="nulová",J605,0)</f>
        <v>0</v>
      </c>
      <c r="BJ605" s="19" t="s">
        <v>82</v>
      </c>
      <c r="BK605" s="218">
        <f>ROUND(I605*H605,2)</f>
        <v>0</v>
      </c>
      <c r="BL605" s="19" t="s">
        <v>307</v>
      </c>
      <c r="BM605" s="217" t="s">
        <v>1685</v>
      </c>
    </row>
    <row r="606" s="13" customFormat="1">
      <c r="A606" s="13"/>
      <c r="B606" s="219"/>
      <c r="C606" s="220"/>
      <c r="D606" s="221" t="s">
        <v>128</v>
      </c>
      <c r="E606" s="222" t="s">
        <v>19</v>
      </c>
      <c r="F606" s="223" t="s">
        <v>1147</v>
      </c>
      <c r="G606" s="220"/>
      <c r="H606" s="222" t="s">
        <v>19</v>
      </c>
      <c r="I606" s="224"/>
      <c r="J606" s="220"/>
      <c r="K606" s="220"/>
      <c r="L606" s="225"/>
      <c r="M606" s="226"/>
      <c r="N606" s="227"/>
      <c r="O606" s="227"/>
      <c r="P606" s="227"/>
      <c r="Q606" s="227"/>
      <c r="R606" s="227"/>
      <c r="S606" s="227"/>
      <c r="T606" s="228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29" t="s">
        <v>128</v>
      </c>
      <c r="AU606" s="229" t="s">
        <v>84</v>
      </c>
      <c r="AV606" s="13" t="s">
        <v>82</v>
      </c>
      <c r="AW606" s="13" t="s">
        <v>35</v>
      </c>
      <c r="AX606" s="13" t="s">
        <v>74</v>
      </c>
      <c r="AY606" s="229" t="s">
        <v>119</v>
      </c>
    </row>
    <row r="607" s="14" customFormat="1">
      <c r="A607" s="14"/>
      <c r="B607" s="230"/>
      <c r="C607" s="231"/>
      <c r="D607" s="221" t="s">
        <v>128</v>
      </c>
      <c r="E607" s="232" t="s">
        <v>19</v>
      </c>
      <c r="F607" s="233" t="s">
        <v>1686</v>
      </c>
      <c r="G607" s="231"/>
      <c r="H607" s="234">
        <v>2</v>
      </c>
      <c r="I607" s="235"/>
      <c r="J607" s="231"/>
      <c r="K607" s="231"/>
      <c r="L607" s="236"/>
      <c r="M607" s="237"/>
      <c r="N607" s="238"/>
      <c r="O607" s="238"/>
      <c r="P607" s="238"/>
      <c r="Q607" s="238"/>
      <c r="R607" s="238"/>
      <c r="S607" s="238"/>
      <c r="T607" s="239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0" t="s">
        <v>128</v>
      </c>
      <c r="AU607" s="240" t="s">
        <v>84</v>
      </c>
      <c r="AV607" s="14" t="s">
        <v>84</v>
      </c>
      <c r="AW607" s="14" t="s">
        <v>35</v>
      </c>
      <c r="AX607" s="14" t="s">
        <v>82</v>
      </c>
      <c r="AY607" s="240" t="s">
        <v>119</v>
      </c>
    </row>
    <row r="608" s="2" customFormat="1" ht="24.15" customHeight="1">
      <c r="A608" s="40"/>
      <c r="B608" s="41"/>
      <c r="C608" s="273" t="s">
        <v>1113</v>
      </c>
      <c r="D608" s="273" t="s">
        <v>308</v>
      </c>
      <c r="E608" s="274" t="s">
        <v>1687</v>
      </c>
      <c r="F608" s="275" t="s">
        <v>1688</v>
      </c>
      <c r="G608" s="276" t="s">
        <v>363</v>
      </c>
      <c r="H608" s="277">
        <v>3</v>
      </c>
      <c r="I608" s="278"/>
      <c r="J608" s="279">
        <f>ROUND(I608*H608,2)</f>
        <v>0</v>
      </c>
      <c r="K608" s="275" t="s">
        <v>371</v>
      </c>
      <c r="L608" s="280"/>
      <c r="M608" s="281" t="s">
        <v>19</v>
      </c>
      <c r="N608" s="282" t="s">
        <v>45</v>
      </c>
      <c r="O608" s="86"/>
      <c r="P608" s="215">
        <f>O608*H608</f>
        <v>0</v>
      </c>
      <c r="Q608" s="215">
        <v>0.00010000000000000001</v>
      </c>
      <c r="R608" s="215">
        <f>Q608*H608</f>
        <v>0.00030000000000000003</v>
      </c>
      <c r="S608" s="215">
        <v>0</v>
      </c>
      <c r="T608" s="216">
        <f>S608*H608</f>
        <v>0</v>
      </c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R608" s="217" t="s">
        <v>372</v>
      </c>
      <c r="AT608" s="217" t="s">
        <v>308</v>
      </c>
      <c r="AU608" s="217" t="s">
        <v>84</v>
      </c>
      <c r="AY608" s="19" t="s">
        <v>119</v>
      </c>
      <c r="BE608" s="218">
        <f>IF(N608="základní",J608,0)</f>
        <v>0</v>
      </c>
      <c r="BF608" s="218">
        <f>IF(N608="snížená",J608,0)</f>
        <v>0</v>
      </c>
      <c r="BG608" s="218">
        <f>IF(N608="zákl. přenesená",J608,0)</f>
        <v>0</v>
      </c>
      <c r="BH608" s="218">
        <f>IF(N608="sníž. přenesená",J608,0)</f>
        <v>0</v>
      </c>
      <c r="BI608" s="218">
        <f>IF(N608="nulová",J608,0)</f>
        <v>0</v>
      </c>
      <c r="BJ608" s="19" t="s">
        <v>82</v>
      </c>
      <c r="BK608" s="218">
        <f>ROUND(I608*H608,2)</f>
        <v>0</v>
      </c>
      <c r="BL608" s="19" t="s">
        <v>307</v>
      </c>
      <c r="BM608" s="217" t="s">
        <v>1689</v>
      </c>
    </row>
    <row r="609" s="2" customFormat="1">
      <c r="A609" s="40"/>
      <c r="B609" s="41"/>
      <c r="C609" s="42"/>
      <c r="D609" s="221" t="s">
        <v>162</v>
      </c>
      <c r="E609" s="42"/>
      <c r="F609" s="241" t="s">
        <v>1690</v>
      </c>
      <c r="G609" s="42"/>
      <c r="H609" s="42"/>
      <c r="I609" s="242"/>
      <c r="J609" s="42"/>
      <c r="K609" s="42"/>
      <c r="L609" s="46"/>
      <c r="M609" s="243"/>
      <c r="N609" s="244"/>
      <c r="O609" s="86"/>
      <c r="P609" s="86"/>
      <c r="Q609" s="86"/>
      <c r="R609" s="86"/>
      <c r="S609" s="86"/>
      <c r="T609" s="8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9" t="s">
        <v>162</v>
      </c>
      <c r="AU609" s="19" t="s">
        <v>84</v>
      </c>
    </row>
    <row r="610" s="13" customFormat="1">
      <c r="A610" s="13"/>
      <c r="B610" s="219"/>
      <c r="C610" s="220"/>
      <c r="D610" s="221" t="s">
        <v>128</v>
      </c>
      <c r="E610" s="222" t="s">
        <v>19</v>
      </c>
      <c r="F610" s="223" t="s">
        <v>1147</v>
      </c>
      <c r="G610" s="220"/>
      <c r="H610" s="222" t="s">
        <v>19</v>
      </c>
      <c r="I610" s="224"/>
      <c r="J610" s="220"/>
      <c r="K610" s="220"/>
      <c r="L610" s="225"/>
      <c r="M610" s="226"/>
      <c r="N610" s="227"/>
      <c r="O610" s="227"/>
      <c r="P610" s="227"/>
      <c r="Q610" s="227"/>
      <c r="R610" s="227"/>
      <c r="S610" s="227"/>
      <c r="T610" s="228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29" t="s">
        <v>128</v>
      </c>
      <c r="AU610" s="229" t="s">
        <v>84</v>
      </c>
      <c r="AV610" s="13" t="s">
        <v>82</v>
      </c>
      <c r="AW610" s="13" t="s">
        <v>35</v>
      </c>
      <c r="AX610" s="13" t="s">
        <v>74</v>
      </c>
      <c r="AY610" s="229" t="s">
        <v>119</v>
      </c>
    </row>
    <row r="611" s="14" customFormat="1">
      <c r="A611" s="14"/>
      <c r="B611" s="230"/>
      <c r="C611" s="231"/>
      <c r="D611" s="221" t="s">
        <v>128</v>
      </c>
      <c r="E611" s="232" t="s">
        <v>19</v>
      </c>
      <c r="F611" s="233" t="s">
        <v>1691</v>
      </c>
      <c r="G611" s="231"/>
      <c r="H611" s="234">
        <v>3</v>
      </c>
      <c r="I611" s="235"/>
      <c r="J611" s="231"/>
      <c r="K611" s="231"/>
      <c r="L611" s="236"/>
      <c r="M611" s="237"/>
      <c r="N611" s="238"/>
      <c r="O611" s="238"/>
      <c r="P611" s="238"/>
      <c r="Q611" s="238"/>
      <c r="R611" s="238"/>
      <c r="S611" s="238"/>
      <c r="T611" s="239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0" t="s">
        <v>128</v>
      </c>
      <c r="AU611" s="240" t="s">
        <v>84</v>
      </c>
      <c r="AV611" s="14" t="s">
        <v>84</v>
      </c>
      <c r="AW611" s="14" t="s">
        <v>35</v>
      </c>
      <c r="AX611" s="14" t="s">
        <v>82</v>
      </c>
      <c r="AY611" s="240" t="s">
        <v>119</v>
      </c>
    </row>
    <row r="612" s="2" customFormat="1" ht="16.5" customHeight="1">
      <c r="A612" s="40"/>
      <c r="B612" s="41"/>
      <c r="C612" s="273" t="s">
        <v>1120</v>
      </c>
      <c r="D612" s="273" t="s">
        <v>308</v>
      </c>
      <c r="E612" s="274" t="s">
        <v>1692</v>
      </c>
      <c r="F612" s="275" t="s">
        <v>1693</v>
      </c>
      <c r="G612" s="276" t="s">
        <v>363</v>
      </c>
      <c r="H612" s="277">
        <v>3</v>
      </c>
      <c r="I612" s="278"/>
      <c r="J612" s="279">
        <f>ROUND(I612*H612,2)</f>
        <v>0</v>
      </c>
      <c r="K612" s="275" t="s">
        <v>371</v>
      </c>
      <c r="L612" s="280"/>
      <c r="M612" s="281" t="s">
        <v>19</v>
      </c>
      <c r="N612" s="282" t="s">
        <v>45</v>
      </c>
      <c r="O612" s="86"/>
      <c r="P612" s="215">
        <f>O612*H612</f>
        <v>0</v>
      </c>
      <c r="Q612" s="215">
        <v>0.00010000000000000001</v>
      </c>
      <c r="R612" s="215">
        <f>Q612*H612</f>
        <v>0.00030000000000000003</v>
      </c>
      <c r="S612" s="215">
        <v>0</v>
      </c>
      <c r="T612" s="216">
        <f>S612*H612</f>
        <v>0</v>
      </c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R612" s="217" t="s">
        <v>372</v>
      </c>
      <c r="AT612" s="217" t="s">
        <v>308</v>
      </c>
      <c r="AU612" s="217" t="s">
        <v>84</v>
      </c>
      <c r="AY612" s="19" t="s">
        <v>119</v>
      </c>
      <c r="BE612" s="218">
        <f>IF(N612="základní",J612,0)</f>
        <v>0</v>
      </c>
      <c r="BF612" s="218">
        <f>IF(N612="snížená",J612,0)</f>
        <v>0</v>
      </c>
      <c r="BG612" s="218">
        <f>IF(N612="zákl. přenesená",J612,0)</f>
        <v>0</v>
      </c>
      <c r="BH612" s="218">
        <f>IF(N612="sníž. přenesená",J612,0)</f>
        <v>0</v>
      </c>
      <c r="BI612" s="218">
        <f>IF(N612="nulová",J612,0)</f>
        <v>0</v>
      </c>
      <c r="BJ612" s="19" t="s">
        <v>82</v>
      </c>
      <c r="BK612" s="218">
        <f>ROUND(I612*H612,2)</f>
        <v>0</v>
      </c>
      <c r="BL612" s="19" t="s">
        <v>307</v>
      </c>
      <c r="BM612" s="217" t="s">
        <v>1694</v>
      </c>
    </row>
    <row r="613" s="13" customFormat="1">
      <c r="A613" s="13"/>
      <c r="B613" s="219"/>
      <c r="C613" s="220"/>
      <c r="D613" s="221" t="s">
        <v>128</v>
      </c>
      <c r="E613" s="222" t="s">
        <v>19</v>
      </c>
      <c r="F613" s="223" t="s">
        <v>1147</v>
      </c>
      <c r="G613" s="220"/>
      <c r="H613" s="222" t="s">
        <v>19</v>
      </c>
      <c r="I613" s="224"/>
      <c r="J613" s="220"/>
      <c r="K613" s="220"/>
      <c r="L613" s="225"/>
      <c r="M613" s="226"/>
      <c r="N613" s="227"/>
      <c r="O613" s="227"/>
      <c r="P613" s="227"/>
      <c r="Q613" s="227"/>
      <c r="R613" s="227"/>
      <c r="S613" s="227"/>
      <c r="T613" s="228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29" t="s">
        <v>128</v>
      </c>
      <c r="AU613" s="229" t="s">
        <v>84</v>
      </c>
      <c r="AV613" s="13" t="s">
        <v>82</v>
      </c>
      <c r="AW613" s="13" t="s">
        <v>35</v>
      </c>
      <c r="AX613" s="13" t="s">
        <v>74</v>
      </c>
      <c r="AY613" s="229" t="s">
        <v>119</v>
      </c>
    </row>
    <row r="614" s="14" customFormat="1">
      <c r="A614" s="14"/>
      <c r="B614" s="230"/>
      <c r="C614" s="231"/>
      <c r="D614" s="221" t="s">
        <v>128</v>
      </c>
      <c r="E614" s="232" t="s">
        <v>19</v>
      </c>
      <c r="F614" s="233" t="s">
        <v>1695</v>
      </c>
      <c r="G614" s="231"/>
      <c r="H614" s="234">
        <v>3</v>
      </c>
      <c r="I614" s="235"/>
      <c r="J614" s="231"/>
      <c r="K614" s="231"/>
      <c r="L614" s="236"/>
      <c r="M614" s="237"/>
      <c r="N614" s="238"/>
      <c r="O614" s="238"/>
      <c r="P614" s="238"/>
      <c r="Q614" s="238"/>
      <c r="R614" s="238"/>
      <c r="S614" s="238"/>
      <c r="T614" s="239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0" t="s">
        <v>128</v>
      </c>
      <c r="AU614" s="240" t="s">
        <v>84</v>
      </c>
      <c r="AV614" s="14" t="s">
        <v>84</v>
      </c>
      <c r="AW614" s="14" t="s">
        <v>35</v>
      </c>
      <c r="AX614" s="14" t="s">
        <v>82</v>
      </c>
      <c r="AY614" s="240" t="s">
        <v>119</v>
      </c>
    </row>
    <row r="615" s="2" customFormat="1" ht="37.8" customHeight="1">
      <c r="A615" s="40"/>
      <c r="B615" s="41"/>
      <c r="C615" s="206" t="s">
        <v>1696</v>
      </c>
      <c r="D615" s="206" t="s">
        <v>122</v>
      </c>
      <c r="E615" s="207" t="s">
        <v>1697</v>
      </c>
      <c r="F615" s="208" t="s">
        <v>1698</v>
      </c>
      <c r="G615" s="209" t="s">
        <v>363</v>
      </c>
      <c r="H615" s="210">
        <v>2</v>
      </c>
      <c r="I615" s="211"/>
      <c r="J615" s="212">
        <f>ROUND(I615*H615,2)</f>
        <v>0</v>
      </c>
      <c r="K615" s="208" t="s">
        <v>209</v>
      </c>
      <c r="L615" s="46"/>
      <c r="M615" s="213" t="s">
        <v>19</v>
      </c>
      <c r="N615" s="214" t="s">
        <v>45</v>
      </c>
      <c r="O615" s="86"/>
      <c r="P615" s="215">
        <f>O615*H615</f>
        <v>0</v>
      </c>
      <c r="Q615" s="215">
        <v>0</v>
      </c>
      <c r="R615" s="215">
        <f>Q615*H615</f>
        <v>0</v>
      </c>
      <c r="S615" s="215">
        <v>0</v>
      </c>
      <c r="T615" s="216">
        <f>S615*H615</f>
        <v>0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217" t="s">
        <v>307</v>
      </c>
      <c r="AT615" s="217" t="s">
        <v>122</v>
      </c>
      <c r="AU615" s="217" t="s">
        <v>84</v>
      </c>
      <c r="AY615" s="19" t="s">
        <v>119</v>
      </c>
      <c r="BE615" s="218">
        <f>IF(N615="základní",J615,0)</f>
        <v>0</v>
      </c>
      <c r="BF615" s="218">
        <f>IF(N615="snížená",J615,0)</f>
        <v>0</v>
      </c>
      <c r="BG615" s="218">
        <f>IF(N615="zákl. přenesená",J615,0)</f>
        <v>0</v>
      </c>
      <c r="BH615" s="218">
        <f>IF(N615="sníž. přenesená",J615,0)</f>
        <v>0</v>
      </c>
      <c r="BI615" s="218">
        <f>IF(N615="nulová",J615,0)</f>
        <v>0</v>
      </c>
      <c r="BJ615" s="19" t="s">
        <v>82</v>
      </c>
      <c r="BK615" s="218">
        <f>ROUND(I615*H615,2)</f>
        <v>0</v>
      </c>
      <c r="BL615" s="19" t="s">
        <v>307</v>
      </c>
      <c r="BM615" s="217" t="s">
        <v>1699</v>
      </c>
    </row>
    <row r="616" s="2" customFormat="1">
      <c r="A616" s="40"/>
      <c r="B616" s="41"/>
      <c r="C616" s="42"/>
      <c r="D616" s="249" t="s">
        <v>211</v>
      </c>
      <c r="E616" s="42"/>
      <c r="F616" s="250" t="s">
        <v>1700</v>
      </c>
      <c r="G616" s="42"/>
      <c r="H616" s="42"/>
      <c r="I616" s="242"/>
      <c r="J616" s="42"/>
      <c r="K616" s="42"/>
      <c r="L616" s="46"/>
      <c r="M616" s="243"/>
      <c r="N616" s="244"/>
      <c r="O616" s="86"/>
      <c r="P616" s="86"/>
      <c r="Q616" s="86"/>
      <c r="R616" s="86"/>
      <c r="S616" s="86"/>
      <c r="T616" s="87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T616" s="19" t="s">
        <v>211</v>
      </c>
      <c r="AU616" s="19" t="s">
        <v>84</v>
      </c>
    </row>
    <row r="617" s="13" customFormat="1">
      <c r="A617" s="13"/>
      <c r="B617" s="219"/>
      <c r="C617" s="220"/>
      <c r="D617" s="221" t="s">
        <v>128</v>
      </c>
      <c r="E617" s="222" t="s">
        <v>19</v>
      </c>
      <c r="F617" s="223" t="s">
        <v>1145</v>
      </c>
      <c r="G617" s="220"/>
      <c r="H617" s="222" t="s">
        <v>19</v>
      </c>
      <c r="I617" s="224"/>
      <c r="J617" s="220"/>
      <c r="K617" s="220"/>
      <c r="L617" s="225"/>
      <c r="M617" s="226"/>
      <c r="N617" s="227"/>
      <c r="O617" s="227"/>
      <c r="P617" s="227"/>
      <c r="Q617" s="227"/>
      <c r="R617" s="227"/>
      <c r="S617" s="227"/>
      <c r="T617" s="228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29" t="s">
        <v>128</v>
      </c>
      <c r="AU617" s="229" t="s">
        <v>84</v>
      </c>
      <c r="AV617" s="13" t="s">
        <v>82</v>
      </c>
      <c r="AW617" s="13" t="s">
        <v>35</v>
      </c>
      <c r="AX617" s="13" t="s">
        <v>74</v>
      </c>
      <c r="AY617" s="229" t="s">
        <v>119</v>
      </c>
    </row>
    <row r="618" s="14" customFormat="1">
      <c r="A618" s="14"/>
      <c r="B618" s="230"/>
      <c r="C618" s="231"/>
      <c r="D618" s="221" t="s">
        <v>128</v>
      </c>
      <c r="E618" s="232" t="s">
        <v>19</v>
      </c>
      <c r="F618" s="233" t="s">
        <v>1701</v>
      </c>
      <c r="G618" s="231"/>
      <c r="H618" s="234">
        <v>2</v>
      </c>
      <c r="I618" s="235"/>
      <c r="J618" s="231"/>
      <c r="K618" s="231"/>
      <c r="L618" s="236"/>
      <c r="M618" s="237"/>
      <c r="N618" s="238"/>
      <c r="O618" s="238"/>
      <c r="P618" s="238"/>
      <c r="Q618" s="238"/>
      <c r="R618" s="238"/>
      <c r="S618" s="238"/>
      <c r="T618" s="239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0" t="s">
        <v>128</v>
      </c>
      <c r="AU618" s="240" t="s">
        <v>84</v>
      </c>
      <c r="AV618" s="14" t="s">
        <v>84</v>
      </c>
      <c r="AW618" s="14" t="s">
        <v>35</v>
      </c>
      <c r="AX618" s="14" t="s">
        <v>82</v>
      </c>
      <c r="AY618" s="240" t="s">
        <v>119</v>
      </c>
    </row>
    <row r="619" s="2" customFormat="1" ht="33" customHeight="1">
      <c r="A619" s="40"/>
      <c r="B619" s="41"/>
      <c r="C619" s="273" t="s">
        <v>1702</v>
      </c>
      <c r="D619" s="273" t="s">
        <v>308</v>
      </c>
      <c r="E619" s="274" t="s">
        <v>1703</v>
      </c>
      <c r="F619" s="275" t="s">
        <v>1704</v>
      </c>
      <c r="G619" s="276" t="s">
        <v>363</v>
      </c>
      <c r="H619" s="277">
        <v>2</v>
      </c>
      <c r="I619" s="278"/>
      <c r="J619" s="279">
        <f>ROUND(I619*H619,2)</f>
        <v>0</v>
      </c>
      <c r="K619" s="275" t="s">
        <v>209</v>
      </c>
      <c r="L619" s="280"/>
      <c r="M619" s="281" t="s">
        <v>19</v>
      </c>
      <c r="N619" s="282" t="s">
        <v>45</v>
      </c>
      <c r="O619" s="86"/>
      <c r="P619" s="215">
        <f>O619*H619</f>
        <v>0</v>
      </c>
      <c r="Q619" s="215">
        <v>0.00010000000000000001</v>
      </c>
      <c r="R619" s="215">
        <f>Q619*H619</f>
        <v>0.00020000000000000001</v>
      </c>
      <c r="S619" s="215">
        <v>0</v>
      </c>
      <c r="T619" s="216">
        <f>S619*H619</f>
        <v>0</v>
      </c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R619" s="217" t="s">
        <v>372</v>
      </c>
      <c r="AT619" s="217" t="s">
        <v>308</v>
      </c>
      <c r="AU619" s="217" t="s">
        <v>84</v>
      </c>
      <c r="AY619" s="19" t="s">
        <v>119</v>
      </c>
      <c r="BE619" s="218">
        <f>IF(N619="základní",J619,0)</f>
        <v>0</v>
      </c>
      <c r="BF619" s="218">
        <f>IF(N619="snížená",J619,0)</f>
        <v>0</v>
      </c>
      <c r="BG619" s="218">
        <f>IF(N619="zákl. přenesená",J619,0)</f>
        <v>0</v>
      </c>
      <c r="BH619" s="218">
        <f>IF(N619="sníž. přenesená",J619,0)</f>
        <v>0</v>
      </c>
      <c r="BI619" s="218">
        <f>IF(N619="nulová",J619,0)</f>
        <v>0</v>
      </c>
      <c r="BJ619" s="19" t="s">
        <v>82</v>
      </c>
      <c r="BK619" s="218">
        <f>ROUND(I619*H619,2)</f>
        <v>0</v>
      </c>
      <c r="BL619" s="19" t="s">
        <v>307</v>
      </c>
      <c r="BM619" s="217" t="s">
        <v>1705</v>
      </c>
    </row>
    <row r="620" s="13" customFormat="1">
      <c r="A620" s="13"/>
      <c r="B620" s="219"/>
      <c r="C620" s="220"/>
      <c r="D620" s="221" t="s">
        <v>128</v>
      </c>
      <c r="E620" s="222" t="s">
        <v>19</v>
      </c>
      <c r="F620" s="223" t="s">
        <v>1145</v>
      </c>
      <c r="G620" s="220"/>
      <c r="H620" s="222" t="s">
        <v>19</v>
      </c>
      <c r="I620" s="224"/>
      <c r="J620" s="220"/>
      <c r="K620" s="220"/>
      <c r="L620" s="225"/>
      <c r="M620" s="226"/>
      <c r="N620" s="227"/>
      <c r="O620" s="227"/>
      <c r="P620" s="227"/>
      <c r="Q620" s="227"/>
      <c r="R620" s="227"/>
      <c r="S620" s="227"/>
      <c r="T620" s="228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29" t="s">
        <v>128</v>
      </c>
      <c r="AU620" s="229" t="s">
        <v>84</v>
      </c>
      <c r="AV620" s="13" t="s">
        <v>82</v>
      </c>
      <c r="AW620" s="13" t="s">
        <v>35</v>
      </c>
      <c r="AX620" s="13" t="s">
        <v>74</v>
      </c>
      <c r="AY620" s="229" t="s">
        <v>119</v>
      </c>
    </row>
    <row r="621" s="14" customFormat="1">
      <c r="A621" s="14"/>
      <c r="B621" s="230"/>
      <c r="C621" s="231"/>
      <c r="D621" s="221" t="s">
        <v>128</v>
      </c>
      <c r="E621" s="232" t="s">
        <v>19</v>
      </c>
      <c r="F621" s="233" t="s">
        <v>1701</v>
      </c>
      <c r="G621" s="231"/>
      <c r="H621" s="234">
        <v>2</v>
      </c>
      <c r="I621" s="235"/>
      <c r="J621" s="231"/>
      <c r="K621" s="231"/>
      <c r="L621" s="236"/>
      <c r="M621" s="237"/>
      <c r="N621" s="238"/>
      <c r="O621" s="238"/>
      <c r="P621" s="238"/>
      <c r="Q621" s="238"/>
      <c r="R621" s="238"/>
      <c r="S621" s="238"/>
      <c r="T621" s="239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0" t="s">
        <v>128</v>
      </c>
      <c r="AU621" s="240" t="s">
        <v>84</v>
      </c>
      <c r="AV621" s="14" t="s">
        <v>84</v>
      </c>
      <c r="AW621" s="14" t="s">
        <v>35</v>
      </c>
      <c r="AX621" s="14" t="s">
        <v>82</v>
      </c>
      <c r="AY621" s="240" t="s">
        <v>119</v>
      </c>
    </row>
    <row r="622" s="2" customFormat="1" ht="44.25" customHeight="1">
      <c r="A622" s="40"/>
      <c r="B622" s="41"/>
      <c r="C622" s="206" t="s">
        <v>1706</v>
      </c>
      <c r="D622" s="206" t="s">
        <v>122</v>
      </c>
      <c r="E622" s="207" t="s">
        <v>1707</v>
      </c>
      <c r="F622" s="208" t="s">
        <v>1708</v>
      </c>
      <c r="G622" s="209" t="s">
        <v>363</v>
      </c>
      <c r="H622" s="210">
        <v>10</v>
      </c>
      <c r="I622" s="211"/>
      <c r="J622" s="212">
        <f>ROUND(I622*H622,2)</f>
        <v>0</v>
      </c>
      <c r="K622" s="208" t="s">
        <v>209</v>
      </c>
      <c r="L622" s="46"/>
      <c r="M622" s="213" t="s">
        <v>19</v>
      </c>
      <c r="N622" s="214" t="s">
        <v>45</v>
      </c>
      <c r="O622" s="86"/>
      <c r="P622" s="215">
        <f>O622*H622</f>
        <v>0</v>
      </c>
      <c r="Q622" s="215">
        <v>0</v>
      </c>
      <c r="R622" s="215">
        <f>Q622*H622</f>
        <v>0</v>
      </c>
      <c r="S622" s="215">
        <v>0</v>
      </c>
      <c r="T622" s="216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17" t="s">
        <v>307</v>
      </c>
      <c r="AT622" s="217" t="s">
        <v>122</v>
      </c>
      <c r="AU622" s="217" t="s">
        <v>84</v>
      </c>
      <c r="AY622" s="19" t="s">
        <v>119</v>
      </c>
      <c r="BE622" s="218">
        <f>IF(N622="základní",J622,0)</f>
        <v>0</v>
      </c>
      <c r="BF622" s="218">
        <f>IF(N622="snížená",J622,0)</f>
        <v>0</v>
      </c>
      <c r="BG622" s="218">
        <f>IF(N622="zákl. přenesená",J622,0)</f>
        <v>0</v>
      </c>
      <c r="BH622" s="218">
        <f>IF(N622="sníž. přenesená",J622,0)</f>
        <v>0</v>
      </c>
      <c r="BI622" s="218">
        <f>IF(N622="nulová",J622,0)</f>
        <v>0</v>
      </c>
      <c r="BJ622" s="19" t="s">
        <v>82</v>
      </c>
      <c r="BK622" s="218">
        <f>ROUND(I622*H622,2)</f>
        <v>0</v>
      </c>
      <c r="BL622" s="19" t="s">
        <v>307</v>
      </c>
      <c r="BM622" s="217" t="s">
        <v>1709</v>
      </c>
    </row>
    <row r="623" s="2" customFormat="1">
      <c r="A623" s="40"/>
      <c r="B623" s="41"/>
      <c r="C623" s="42"/>
      <c r="D623" s="249" t="s">
        <v>211</v>
      </c>
      <c r="E623" s="42"/>
      <c r="F623" s="250" t="s">
        <v>1710</v>
      </c>
      <c r="G623" s="42"/>
      <c r="H623" s="42"/>
      <c r="I623" s="242"/>
      <c r="J623" s="42"/>
      <c r="K623" s="42"/>
      <c r="L623" s="46"/>
      <c r="M623" s="243"/>
      <c r="N623" s="244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T623" s="19" t="s">
        <v>211</v>
      </c>
      <c r="AU623" s="19" t="s">
        <v>84</v>
      </c>
    </row>
    <row r="624" s="13" customFormat="1">
      <c r="A624" s="13"/>
      <c r="B624" s="219"/>
      <c r="C624" s="220"/>
      <c r="D624" s="221" t="s">
        <v>128</v>
      </c>
      <c r="E624" s="222" t="s">
        <v>19</v>
      </c>
      <c r="F624" s="223" t="s">
        <v>1145</v>
      </c>
      <c r="G624" s="220"/>
      <c r="H624" s="222" t="s">
        <v>19</v>
      </c>
      <c r="I624" s="224"/>
      <c r="J624" s="220"/>
      <c r="K624" s="220"/>
      <c r="L624" s="225"/>
      <c r="M624" s="226"/>
      <c r="N624" s="227"/>
      <c r="O624" s="227"/>
      <c r="P624" s="227"/>
      <c r="Q624" s="227"/>
      <c r="R624" s="227"/>
      <c r="S624" s="227"/>
      <c r="T624" s="228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29" t="s">
        <v>128</v>
      </c>
      <c r="AU624" s="229" t="s">
        <v>84</v>
      </c>
      <c r="AV624" s="13" t="s">
        <v>82</v>
      </c>
      <c r="AW624" s="13" t="s">
        <v>35</v>
      </c>
      <c r="AX624" s="13" t="s">
        <v>74</v>
      </c>
      <c r="AY624" s="229" t="s">
        <v>119</v>
      </c>
    </row>
    <row r="625" s="14" customFormat="1">
      <c r="A625" s="14"/>
      <c r="B625" s="230"/>
      <c r="C625" s="231"/>
      <c r="D625" s="221" t="s">
        <v>128</v>
      </c>
      <c r="E625" s="232" t="s">
        <v>19</v>
      </c>
      <c r="F625" s="233" t="s">
        <v>1711</v>
      </c>
      <c r="G625" s="231"/>
      <c r="H625" s="234">
        <v>10</v>
      </c>
      <c r="I625" s="235"/>
      <c r="J625" s="231"/>
      <c r="K625" s="231"/>
      <c r="L625" s="236"/>
      <c r="M625" s="237"/>
      <c r="N625" s="238"/>
      <c r="O625" s="238"/>
      <c r="P625" s="238"/>
      <c r="Q625" s="238"/>
      <c r="R625" s="238"/>
      <c r="S625" s="238"/>
      <c r="T625" s="239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40" t="s">
        <v>128</v>
      </c>
      <c r="AU625" s="240" t="s">
        <v>84</v>
      </c>
      <c r="AV625" s="14" t="s">
        <v>84</v>
      </c>
      <c r="AW625" s="14" t="s">
        <v>35</v>
      </c>
      <c r="AX625" s="14" t="s">
        <v>82</v>
      </c>
      <c r="AY625" s="240" t="s">
        <v>119</v>
      </c>
    </row>
    <row r="626" s="2" customFormat="1" ht="24.15" customHeight="1">
      <c r="A626" s="40"/>
      <c r="B626" s="41"/>
      <c r="C626" s="273" t="s">
        <v>1712</v>
      </c>
      <c r="D626" s="273" t="s">
        <v>308</v>
      </c>
      <c r="E626" s="274" t="s">
        <v>1713</v>
      </c>
      <c r="F626" s="275" t="s">
        <v>1714</v>
      </c>
      <c r="G626" s="276" t="s">
        <v>363</v>
      </c>
      <c r="H626" s="277">
        <v>7</v>
      </c>
      <c r="I626" s="278"/>
      <c r="J626" s="279">
        <f>ROUND(I626*H626,2)</f>
        <v>0</v>
      </c>
      <c r="K626" s="275" t="s">
        <v>209</v>
      </c>
      <c r="L626" s="280"/>
      <c r="M626" s="281" t="s">
        <v>19</v>
      </c>
      <c r="N626" s="282" t="s">
        <v>45</v>
      </c>
      <c r="O626" s="86"/>
      <c r="P626" s="215">
        <f>O626*H626</f>
        <v>0</v>
      </c>
      <c r="Q626" s="215">
        <v>9.0000000000000006E-05</v>
      </c>
      <c r="R626" s="215">
        <f>Q626*H626</f>
        <v>0.00063000000000000003</v>
      </c>
      <c r="S626" s="215">
        <v>0</v>
      </c>
      <c r="T626" s="216">
        <f>S626*H626</f>
        <v>0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17" t="s">
        <v>372</v>
      </c>
      <c r="AT626" s="217" t="s">
        <v>308</v>
      </c>
      <c r="AU626" s="217" t="s">
        <v>84</v>
      </c>
      <c r="AY626" s="19" t="s">
        <v>119</v>
      </c>
      <c r="BE626" s="218">
        <f>IF(N626="základní",J626,0)</f>
        <v>0</v>
      </c>
      <c r="BF626" s="218">
        <f>IF(N626="snížená",J626,0)</f>
        <v>0</v>
      </c>
      <c r="BG626" s="218">
        <f>IF(N626="zákl. přenesená",J626,0)</f>
        <v>0</v>
      </c>
      <c r="BH626" s="218">
        <f>IF(N626="sníž. přenesená",J626,0)</f>
        <v>0</v>
      </c>
      <c r="BI626" s="218">
        <f>IF(N626="nulová",J626,0)</f>
        <v>0</v>
      </c>
      <c r="BJ626" s="19" t="s">
        <v>82</v>
      </c>
      <c r="BK626" s="218">
        <f>ROUND(I626*H626,2)</f>
        <v>0</v>
      </c>
      <c r="BL626" s="19" t="s">
        <v>307</v>
      </c>
      <c r="BM626" s="217" t="s">
        <v>1715</v>
      </c>
    </row>
    <row r="627" s="13" customFormat="1">
      <c r="A627" s="13"/>
      <c r="B627" s="219"/>
      <c r="C627" s="220"/>
      <c r="D627" s="221" t="s">
        <v>128</v>
      </c>
      <c r="E627" s="222" t="s">
        <v>19</v>
      </c>
      <c r="F627" s="223" t="s">
        <v>1145</v>
      </c>
      <c r="G627" s="220"/>
      <c r="H627" s="222" t="s">
        <v>19</v>
      </c>
      <c r="I627" s="224"/>
      <c r="J627" s="220"/>
      <c r="K627" s="220"/>
      <c r="L627" s="225"/>
      <c r="M627" s="226"/>
      <c r="N627" s="227"/>
      <c r="O627" s="227"/>
      <c r="P627" s="227"/>
      <c r="Q627" s="227"/>
      <c r="R627" s="227"/>
      <c r="S627" s="227"/>
      <c r="T627" s="228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29" t="s">
        <v>128</v>
      </c>
      <c r="AU627" s="229" t="s">
        <v>84</v>
      </c>
      <c r="AV627" s="13" t="s">
        <v>82</v>
      </c>
      <c r="AW627" s="13" t="s">
        <v>35</v>
      </c>
      <c r="AX627" s="13" t="s">
        <v>74</v>
      </c>
      <c r="AY627" s="229" t="s">
        <v>119</v>
      </c>
    </row>
    <row r="628" s="14" customFormat="1">
      <c r="A628" s="14"/>
      <c r="B628" s="230"/>
      <c r="C628" s="231"/>
      <c r="D628" s="221" t="s">
        <v>128</v>
      </c>
      <c r="E628" s="232" t="s">
        <v>19</v>
      </c>
      <c r="F628" s="233" t="s">
        <v>1716</v>
      </c>
      <c r="G628" s="231"/>
      <c r="H628" s="234">
        <v>7</v>
      </c>
      <c r="I628" s="235"/>
      <c r="J628" s="231"/>
      <c r="K628" s="231"/>
      <c r="L628" s="236"/>
      <c r="M628" s="237"/>
      <c r="N628" s="238"/>
      <c r="O628" s="238"/>
      <c r="P628" s="238"/>
      <c r="Q628" s="238"/>
      <c r="R628" s="238"/>
      <c r="S628" s="238"/>
      <c r="T628" s="239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0" t="s">
        <v>128</v>
      </c>
      <c r="AU628" s="240" t="s">
        <v>84</v>
      </c>
      <c r="AV628" s="14" t="s">
        <v>84</v>
      </c>
      <c r="AW628" s="14" t="s">
        <v>35</v>
      </c>
      <c r="AX628" s="14" t="s">
        <v>82</v>
      </c>
      <c r="AY628" s="240" t="s">
        <v>119</v>
      </c>
    </row>
    <row r="629" s="2" customFormat="1" ht="33" customHeight="1">
      <c r="A629" s="40"/>
      <c r="B629" s="41"/>
      <c r="C629" s="206" t="s">
        <v>1717</v>
      </c>
      <c r="D629" s="206" t="s">
        <v>122</v>
      </c>
      <c r="E629" s="207" t="s">
        <v>1718</v>
      </c>
      <c r="F629" s="208" t="s">
        <v>1719</v>
      </c>
      <c r="G629" s="209" t="s">
        <v>363</v>
      </c>
      <c r="H629" s="210">
        <v>3</v>
      </c>
      <c r="I629" s="211"/>
      <c r="J629" s="212">
        <f>ROUND(I629*H629,2)</f>
        <v>0</v>
      </c>
      <c r="K629" s="208" t="s">
        <v>209</v>
      </c>
      <c r="L629" s="46"/>
      <c r="M629" s="213" t="s">
        <v>19</v>
      </c>
      <c r="N629" s="214" t="s">
        <v>45</v>
      </c>
      <c r="O629" s="86"/>
      <c r="P629" s="215">
        <f>O629*H629</f>
        <v>0</v>
      </c>
      <c r="Q629" s="215">
        <v>0</v>
      </c>
      <c r="R629" s="215">
        <f>Q629*H629</f>
        <v>0</v>
      </c>
      <c r="S629" s="215">
        <v>0</v>
      </c>
      <c r="T629" s="216">
        <f>S629*H629</f>
        <v>0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217" t="s">
        <v>307</v>
      </c>
      <c r="AT629" s="217" t="s">
        <v>122</v>
      </c>
      <c r="AU629" s="217" t="s">
        <v>84</v>
      </c>
      <c r="AY629" s="19" t="s">
        <v>119</v>
      </c>
      <c r="BE629" s="218">
        <f>IF(N629="základní",J629,0)</f>
        <v>0</v>
      </c>
      <c r="BF629" s="218">
        <f>IF(N629="snížená",J629,0)</f>
        <v>0</v>
      </c>
      <c r="BG629" s="218">
        <f>IF(N629="zákl. přenesená",J629,0)</f>
        <v>0</v>
      </c>
      <c r="BH629" s="218">
        <f>IF(N629="sníž. přenesená",J629,0)</f>
        <v>0</v>
      </c>
      <c r="BI629" s="218">
        <f>IF(N629="nulová",J629,0)</f>
        <v>0</v>
      </c>
      <c r="BJ629" s="19" t="s">
        <v>82</v>
      </c>
      <c r="BK629" s="218">
        <f>ROUND(I629*H629,2)</f>
        <v>0</v>
      </c>
      <c r="BL629" s="19" t="s">
        <v>307</v>
      </c>
      <c r="BM629" s="217" t="s">
        <v>1720</v>
      </c>
    </row>
    <row r="630" s="2" customFormat="1">
      <c r="A630" s="40"/>
      <c r="B630" s="41"/>
      <c r="C630" s="42"/>
      <c r="D630" s="249" t="s">
        <v>211</v>
      </c>
      <c r="E630" s="42"/>
      <c r="F630" s="250" t="s">
        <v>1721</v>
      </c>
      <c r="G630" s="42"/>
      <c r="H630" s="42"/>
      <c r="I630" s="242"/>
      <c r="J630" s="42"/>
      <c r="K630" s="42"/>
      <c r="L630" s="46"/>
      <c r="M630" s="243"/>
      <c r="N630" s="244"/>
      <c r="O630" s="86"/>
      <c r="P630" s="86"/>
      <c r="Q630" s="86"/>
      <c r="R630" s="86"/>
      <c r="S630" s="86"/>
      <c r="T630" s="87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T630" s="19" t="s">
        <v>211</v>
      </c>
      <c r="AU630" s="19" t="s">
        <v>84</v>
      </c>
    </row>
    <row r="631" s="13" customFormat="1">
      <c r="A631" s="13"/>
      <c r="B631" s="219"/>
      <c r="C631" s="220"/>
      <c r="D631" s="221" t="s">
        <v>128</v>
      </c>
      <c r="E631" s="222" t="s">
        <v>19</v>
      </c>
      <c r="F631" s="223" t="s">
        <v>1145</v>
      </c>
      <c r="G631" s="220"/>
      <c r="H631" s="222" t="s">
        <v>19</v>
      </c>
      <c r="I631" s="224"/>
      <c r="J631" s="220"/>
      <c r="K631" s="220"/>
      <c r="L631" s="225"/>
      <c r="M631" s="226"/>
      <c r="N631" s="227"/>
      <c r="O631" s="227"/>
      <c r="P631" s="227"/>
      <c r="Q631" s="227"/>
      <c r="R631" s="227"/>
      <c r="S631" s="227"/>
      <c r="T631" s="228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29" t="s">
        <v>128</v>
      </c>
      <c r="AU631" s="229" t="s">
        <v>84</v>
      </c>
      <c r="AV631" s="13" t="s">
        <v>82</v>
      </c>
      <c r="AW631" s="13" t="s">
        <v>35</v>
      </c>
      <c r="AX631" s="13" t="s">
        <v>74</v>
      </c>
      <c r="AY631" s="229" t="s">
        <v>119</v>
      </c>
    </row>
    <row r="632" s="14" customFormat="1">
      <c r="A632" s="14"/>
      <c r="B632" s="230"/>
      <c r="C632" s="231"/>
      <c r="D632" s="221" t="s">
        <v>128</v>
      </c>
      <c r="E632" s="232" t="s">
        <v>19</v>
      </c>
      <c r="F632" s="233" t="s">
        <v>1722</v>
      </c>
      <c r="G632" s="231"/>
      <c r="H632" s="234">
        <v>3</v>
      </c>
      <c r="I632" s="235"/>
      <c r="J632" s="231"/>
      <c r="K632" s="231"/>
      <c r="L632" s="236"/>
      <c r="M632" s="237"/>
      <c r="N632" s="238"/>
      <c r="O632" s="238"/>
      <c r="P632" s="238"/>
      <c r="Q632" s="238"/>
      <c r="R632" s="238"/>
      <c r="S632" s="238"/>
      <c r="T632" s="239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0" t="s">
        <v>128</v>
      </c>
      <c r="AU632" s="240" t="s">
        <v>84</v>
      </c>
      <c r="AV632" s="14" t="s">
        <v>84</v>
      </c>
      <c r="AW632" s="14" t="s">
        <v>35</v>
      </c>
      <c r="AX632" s="14" t="s">
        <v>82</v>
      </c>
      <c r="AY632" s="240" t="s">
        <v>119</v>
      </c>
    </row>
    <row r="633" s="2" customFormat="1" ht="21.75" customHeight="1">
      <c r="A633" s="40"/>
      <c r="B633" s="41"/>
      <c r="C633" s="273" t="s">
        <v>1723</v>
      </c>
      <c r="D633" s="273" t="s">
        <v>308</v>
      </c>
      <c r="E633" s="274" t="s">
        <v>1724</v>
      </c>
      <c r="F633" s="275" t="s">
        <v>1725</v>
      </c>
      <c r="G633" s="276" t="s">
        <v>363</v>
      </c>
      <c r="H633" s="277">
        <v>3</v>
      </c>
      <c r="I633" s="278"/>
      <c r="J633" s="279">
        <f>ROUND(I633*H633,2)</f>
        <v>0</v>
      </c>
      <c r="K633" s="275" t="s">
        <v>209</v>
      </c>
      <c r="L633" s="280"/>
      <c r="M633" s="281" t="s">
        <v>19</v>
      </c>
      <c r="N633" s="282" t="s">
        <v>45</v>
      </c>
      <c r="O633" s="86"/>
      <c r="P633" s="215">
        <f>O633*H633</f>
        <v>0</v>
      </c>
      <c r="Q633" s="215">
        <v>0.00020000000000000001</v>
      </c>
      <c r="R633" s="215">
        <f>Q633*H633</f>
        <v>0.00060000000000000006</v>
      </c>
      <c r="S633" s="215">
        <v>0</v>
      </c>
      <c r="T633" s="216">
        <f>S633*H633</f>
        <v>0</v>
      </c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R633" s="217" t="s">
        <v>372</v>
      </c>
      <c r="AT633" s="217" t="s">
        <v>308</v>
      </c>
      <c r="AU633" s="217" t="s">
        <v>84</v>
      </c>
      <c r="AY633" s="19" t="s">
        <v>119</v>
      </c>
      <c r="BE633" s="218">
        <f>IF(N633="základní",J633,0)</f>
        <v>0</v>
      </c>
      <c r="BF633" s="218">
        <f>IF(N633="snížená",J633,0)</f>
        <v>0</v>
      </c>
      <c r="BG633" s="218">
        <f>IF(N633="zákl. přenesená",J633,0)</f>
        <v>0</v>
      </c>
      <c r="BH633" s="218">
        <f>IF(N633="sníž. přenesená",J633,0)</f>
        <v>0</v>
      </c>
      <c r="BI633" s="218">
        <f>IF(N633="nulová",J633,0)</f>
        <v>0</v>
      </c>
      <c r="BJ633" s="19" t="s">
        <v>82</v>
      </c>
      <c r="BK633" s="218">
        <f>ROUND(I633*H633,2)</f>
        <v>0</v>
      </c>
      <c r="BL633" s="19" t="s">
        <v>307</v>
      </c>
      <c r="BM633" s="217" t="s">
        <v>1726</v>
      </c>
    </row>
    <row r="634" s="13" customFormat="1">
      <c r="A634" s="13"/>
      <c r="B634" s="219"/>
      <c r="C634" s="220"/>
      <c r="D634" s="221" t="s">
        <v>128</v>
      </c>
      <c r="E634" s="222" t="s">
        <v>19</v>
      </c>
      <c r="F634" s="223" t="s">
        <v>1145</v>
      </c>
      <c r="G634" s="220"/>
      <c r="H634" s="222" t="s">
        <v>19</v>
      </c>
      <c r="I634" s="224"/>
      <c r="J634" s="220"/>
      <c r="K634" s="220"/>
      <c r="L634" s="225"/>
      <c r="M634" s="226"/>
      <c r="N634" s="227"/>
      <c r="O634" s="227"/>
      <c r="P634" s="227"/>
      <c r="Q634" s="227"/>
      <c r="R634" s="227"/>
      <c r="S634" s="227"/>
      <c r="T634" s="228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29" t="s">
        <v>128</v>
      </c>
      <c r="AU634" s="229" t="s">
        <v>84</v>
      </c>
      <c r="AV634" s="13" t="s">
        <v>82</v>
      </c>
      <c r="AW634" s="13" t="s">
        <v>35</v>
      </c>
      <c r="AX634" s="13" t="s">
        <v>74</v>
      </c>
      <c r="AY634" s="229" t="s">
        <v>119</v>
      </c>
    </row>
    <row r="635" s="14" customFormat="1">
      <c r="A635" s="14"/>
      <c r="B635" s="230"/>
      <c r="C635" s="231"/>
      <c r="D635" s="221" t="s">
        <v>128</v>
      </c>
      <c r="E635" s="232" t="s">
        <v>19</v>
      </c>
      <c r="F635" s="233" t="s">
        <v>1722</v>
      </c>
      <c r="G635" s="231"/>
      <c r="H635" s="234">
        <v>3</v>
      </c>
      <c r="I635" s="235"/>
      <c r="J635" s="231"/>
      <c r="K635" s="231"/>
      <c r="L635" s="236"/>
      <c r="M635" s="237"/>
      <c r="N635" s="238"/>
      <c r="O635" s="238"/>
      <c r="P635" s="238"/>
      <c r="Q635" s="238"/>
      <c r="R635" s="238"/>
      <c r="S635" s="238"/>
      <c r="T635" s="239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0" t="s">
        <v>128</v>
      </c>
      <c r="AU635" s="240" t="s">
        <v>84</v>
      </c>
      <c r="AV635" s="14" t="s">
        <v>84</v>
      </c>
      <c r="AW635" s="14" t="s">
        <v>35</v>
      </c>
      <c r="AX635" s="14" t="s">
        <v>82</v>
      </c>
      <c r="AY635" s="240" t="s">
        <v>119</v>
      </c>
    </row>
    <row r="636" s="2" customFormat="1" ht="24.15" customHeight="1">
      <c r="A636" s="40"/>
      <c r="B636" s="41"/>
      <c r="C636" s="206" t="s">
        <v>1727</v>
      </c>
      <c r="D636" s="206" t="s">
        <v>122</v>
      </c>
      <c r="E636" s="207" t="s">
        <v>1728</v>
      </c>
      <c r="F636" s="208" t="s">
        <v>1729</v>
      </c>
      <c r="G636" s="209" t="s">
        <v>363</v>
      </c>
      <c r="H636" s="210">
        <v>10</v>
      </c>
      <c r="I636" s="211"/>
      <c r="J636" s="212">
        <f>ROUND(I636*H636,2)</f>
        <v>0</v>
      </c>
      <c r="K636" s="208" t="s">
        <v>209</v>
      </c>
      <c r="L636" s="46"/>
      <c r="M636" s="213" t="s">
        <v>19</v>
      </c>
      <c r="N636" s="214" t="s">
        <v>45</v>
      </c>
      <c r="O636" s="86"/>
      <c r="P636" s="215">
        <f>O636*H636</f>
        <v>0</v>
      </c>
      <c r="Q636" s="215">
        <v>0</v>
      </c>
      <c r="R636" s="215">
        <f>Q636*H636</f>
        <v>0</v>
      </c>
      <c r="S636" s="215">
        <v>0</v>
      </c>
      <c r="T636" s="216">
        <f>S636*H636</f>
        <v>0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217" t="s">
        <v>307</v>
      </c>
      <c r="AT636" s="217" t="s">
        <v>122</v>
      </c>
      <c r="AU636" s="217" t="s">
        <v>84</v>
      </c>
      <c r="AY636" s="19" t="s">
        <v>119</v>
      </c>
      <c r="BE636" s="218">
        <f>IF(N636="základní",J636,0)</f>
        <v>0</v>
      </c>
      <c r="BF636" s="218">
        <f>IF(N636="snížená",J636,0)</f>
        <v>0</v>
      </c>
      <c r="BG636" s="218">
        <f>IF(N636="zákl. přenesená",J636,0)</f>
        <v>0</v>
      </c>
      <c r="BH636" s="218">
        <f>IF(N636="sníž. přenesená",J636,0)</f>
        <v>0</v>
      </c>
      <c r="BI636" s="218">
        <f>IF(N636="nulová",J636,0)</f>
        <v>0</v>
      </c>
      <c r="BJ636" s="19" t="s">
        <v>82</v>
      </c>
      <c r="BK636" s="218">
        <f>ROUND(I636*H636,2)</f>
        <v>0</v>
      </c>
      <c r="BL636" s="19" t="s">
        <v>307</v>
      </c>
      <c r="BM636" s="217" t="s">
        <v>1730</v>
      </c>
    </row>
    <row r="637" s="2" customFormat="1">
      <c r="A637" s="40"/>
      <c r="B637" s="41"/>
      <c r="C637" s="42"/>
      <c r="D637" s="249" t="s">
        <v>211</v>
      </c>
      <c r="E637" s="42"/>
      <c r="F637" s="250" t="s">
        <v>1731</v>
      </c>
      <c r="G637" s="42"/>
      <c r="H637" s="42"/>
      <c r="I637" s="242"/>
      <c r="J637" s="42"/>
      <c r="K637" s="42"/>
      <c r="L637" s="46"/>
      <c r="M637" s="243"/>
      <c r="N637" s="244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211</v>
      </c>
      <c r="AU637" s="19" t="s">
        <v>84</v>
      </c>
    </row>
    <row r="638" s="2" customFormat="1" ht="24.15" customHeight="1">
      <c r="A638" s="40"/>
      <c r="B638" s="41"/>
      <c r="C638" s="273" t="s">
        <v>1732</v>
      </c>
      <c r="D638" s="273" t="s">
        <v>308</v>
      </c>
      <c r="E638" s="274" t="s">
        <v>1733</v>
      </c>
      <c r="F638" s="275" t="s">
        <v>1734</v>
      </c>
      <c r="G638" s="276" t="s">
        <v>363</v>
      </c>
      <c r="H638" s="277">
        <v>5</v>
      </c>
      <c r="I638" s="278"/>
      <c r="J638" s="279">
        <f>ROUND(I638*H638,2)</f>
        <v>0</v>
      </c>
      <c r="K638" s="275" t="s">
        <v>209</v>
      </c>
      <c r="L638" s="280"/>
      <c r="M638" s="281" t="s">
        <v>19</v>
      </c>
      <c r="N638" s="282" t="s">
        <v>45</v>
      </c>
      <c r="O638" s="86"/>
      <c r="P638" s="215">
        <f>O638*H638</f>
        <v>0</v>
      </c>
      <c r="Q638" s="215">
        <v>0.00040000000000000002</v>
      </c>
      <c r="R638" s="215">
        <f>Q638*H638</f>
        <v>0.002</v>
      </c>
      <c r="S638" s="215">
        <v>0</v>
      </c>
      <c r="T638" s="216">
        <f>S638*H638</f>
        <v>0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217" t="s">
        <v>372</v>
      </c>
      <c r="AT638" s="217" t="s">
        <v>308</v>
      </c>
      <c r="AU638" s="217" t="s">
        <v>84</v>
      </c>
      <c r="AY638" s="19" t="s">
        <v>119</v>
      </c>
      <c r="BE638" s="218">
        <f>IF(N638="základní",J638,0)</f>
        <v>0</v>
      </c>
      <c r="BF638" s="218">
        <f>IF(N638="snížená",J638,0)</f>
        <v>0</v>
      </c>
      <c r="BG638" s="218">
        <f>IF(N638="zákl. přenesená",J638,0)</f>
        <v>0</v>
      </c>
      <c r="BH638" s="218">
        <f>IF(N638="sníž. přenesená",J638,0)</f>
        <v>0</v>
      </c>
      <c r="BI638" s="218">
        <f>IF(N638="nulová",J638,0)</f>
        <v>0</v>
      </c>
      <c r="BJ638" s="19" t="s">
        <v>82</v>
      </c>
      <c r="BK638" s="218">
        <f>ROUND(I638*H638,2)</f>
        <v>0</v>
      </c>
      <c r="BL638" s="19" t="s">
        <v>307</v>
      </c>
      <c r="BM638" s="217" t="s">
        <v>1735</v>
      </c>
    </row>
    <row r="639" s="2" customFormat="1" ht="24.15" customHeight="1">
      <c r="A639" s="40"/>
      <c r="B639" s="41"/>
      <c r="C639" s="273" t="s">
        <v>1736</v>
      </c>
      <c r="D639" s="273" t="s">
        <v>308</v>
      </c>
      <c r="E639" s="274" t="s">
        <v>1737</v>
      </c>
      <c r="F639" s="275" t="s">
        <v>1738</v>
      </c>
      <c r="G639" s="276" t="s">
        <v>363</v>
      </c>
      <c r="H639" s="277">
        <v>5</v>
      </c>
      <c r="I639" s="278"/>
      <c r="J639" s="279">
        <f>ROUND(I639*H639,2)</f>
        <v>0</v>
      </c>
      <c r="K639" s="275" t="s">
        <v>209</v>
      </c>
      <c r="L639" s="280"/>
      <c r="M639" s="281" t="s">
        <v>19</v>
      </c>
      <c r="N639" s="282" t="s">
        <v>45</v>
      </c>
      <c r="O639" s="86"/>
      <c r="P639" s="215">
        <f>O639*H639</f>
        <v>0</v>
      </c>
      <c r="Q639" s="215">
        <v>0.00040000000000000002</v>
      </c>
      <c r="R639" s="215">
        <f>Q639*H639</f>
        <v>0.002</v>
      </c>
      <c r="S639" s="215">
        <v>0</v>
      </c>
      <c r="T639" s="216">
        <f>S639*H639</f>
        <v>0</v>
      </c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R639" s="217" t="s">
        <v>372</v>
      </c>
      <c r="AT639" s="217" t="s">
        <v>308</v>
      </c>
      <c r="AU639" s="217" t="s">
        <v>84</v>
      </c>
      <c r="AY639" s="19" t="s">
        <v>119</v>
      </c>
      <c r="BE639" s="218">
        <f>IF(N639="základní",J639,0)</f>
        <v>0</v>
      </c>
      <c r="BF639" s="218">
        <f>IF(N639="snížená",J639,0)</f>
        <v>0</v>
      </c>
      <c r="BG639" s="218">
        <f>IF(N639="zákl. přenesená",J639,0)</f>
        <v>0</v>
      </c>
      <c r="BH639" s="218">
        <f>IF(N639="sníž. přenesená",J639,0)</f>
        <v>0</v>
      </c>
      <c r="BI639" s="218">
        <f>IF(N639="nulová",J639,0)</f>
        <v>0</v>
      </c>
      <c r="BJ639" s="19" t="s">
        <v>82</v>
      </c>
      <c r="BK639" s="218">
        <f>ROUND(I639*H639,2)</f>
        <v>0</v>
      </c>
      <c r="BL639" s="19" t="s">
        <v>307</v>
      </c>
      <c r="BM639" s="217" t="s">
        <v>1739</v>
      </c>
    </row>
    <row r="640" s="2" customFormat="1" ht="24.15" customHeight="1">
      <c r="A640" s="40"/>
      <c r="B640" s="41"/>
      <c r="C640" s="206" t="s">
        <v>1740</v>
      </c>
      <c r="D640" s="206" t="s">
        <v>122</v>
      </c>
      <c r="E640" s="207" t="s">
        <v>1741</v>
      </c>
      <c r="F640" s="208" t="s">
        <v>1742</v>
      </c>
      <c r="G640" s="209" t="s">
        <v>363</v>
      </c>
      <c r="H640" s="210">
        <v>2</v>
      </c>
      <c r="I640" s="211"/>
      <c r="J640" s="212">
        <f>ROUND(I640*H640,2)</f>
        <v>0</v>
      </c>
      <c r="K640" s="208" t="s">
        <v>209</v>
      </c>
      <c r="L640" s="46"/>
      <c r="M640" s="213" t="s">
        <v>19</v>
      </c>
      <c r="N640" s="214" t="s">
        <v>45</v>
      </c>
      <c r="O640" s="86"/>
      <c r="P640" s="215">
        <f>O640*H640</f>
        <v>0</v>
      </c>
      <c r="Q640" s="215">
        <v>0</v>
      </c>
      <c r="R640" s="215">
        <f>Q640*H640</f>
        <v>0</v>
      </c>
      <c r="S640" s="215">
        <v>0</v>
      </c>
      <c r="T640" s="216">
        <f>S640*H640</f>
        <v>0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217" t="s">
        <v>307</v>
      </c>
      <c r="AT640" s="217" t="s">
        <v>122</v>
      </c>
      <c r="AU640" s="217" t="s">
        <v>84</v>
      </c>
      <c r="AY640" s="19" t="s">
        <v>119</v>
      </c>
      <c r="BE640" s="218">
        <f>IF(N640="základní",J640,0)</f>
        <v>0</v>
      </c>
      <c r="BF640" s="218">
        <f>IF(N640="snížená",J640,0)</f>
        <v>0</v>
      </c>
      <c r="BG640" s="218">
        <f>IF(N640="zákl. přenesená",J640,0)</f>
        <v>0</v>
      </c>
      <c r="BH640" s="218">
        <f>IF(N640="sníž. přenesená",J640,0)</f>
        <v>0</v>
      </c>
      <c r="BI640" s="218">
        <f>IF(N640="nulová",J640,0)</f>
        <v>0</v>
      </c>
      <c r="BJ640" s="19" t="s">
        <v>82</v>
      </c>
      <c r="BK640" s="218">
        <f>ROUND(I640*H640,2)</f>
        <v>0</v>
      </c>
      <c r="BL640" s="19" t="s">
        <v>307</v>
      </c>
      <c r="BM640" s="217" t="s">
        <v>1743</v>
      </c>
    </row>
    <row r="641" s="2" customFormat="1">
      <c r="A641" s="40"/>
      <c r="B641" s="41"/>
      <c r="C641" s="42"/>
      <c r="D641" s="249" t="s">
        <v>211</v>
      </c>
      <c r="E641" s="42"/>
      <c r="F641" s="250" t="s">
        <v>1744</v>
      </c>
      <c r="G641" s="42"/>
      <c r="H641" s="42"/>
      <c r="I641" s="242"/>
      <c r="J641" s="42"/>
      <c r="K641" s="42"/>
      <c r="L641" s="46"/>
      <c r="M641" s="243"/>
      <c r="N641" s="244"/>
      <c r="O641" s="86"/>
      <c r="P641" s="86"/>
      <c r="Q641" s="86"/>
      <c r="R641" s="86"/>
      <c r="S641" s="86"/>
      <c r="T641" s="87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19" t="s">
        <v>211</v>
      </c>
      <c r="AU641" s="19" t="s">
        <v>84</v>
      </c>
    </row>
    <row r="642" s="2" customFormat="1" ht="24.15" customHeight="1">
      <c r="A642" s="40"/>
      <c r="B642" s="41"/>
      <c r="C642" s="273" t="s">
        <v>1745</v>
      </c>
      <c r="D642" s="273" t="s">
        <v>308</v>
      </c>
      <c r="E642" s="274" t="s">
        <v>1746</v>
      </c>
      <c r="F642" s="275" t="s">
        <v>1747</v>
      </c>
      <c r="G642" s="276" t="s">
        <v>363</v>
      </c>
      <c r="H642" s="277">
        <v>2</v>
      </c>
      <c r="I642" s="278"/>
      <c r="J642" s="279">
        <f>ROUND(I642*H642,2)</f>
        <v>0</v>
      </c>
      <c r="K642" s="275" t="s">
        <v>209</v>
      </c>
      <c r="L642" s="280"/>
      <c r="M642" s="281" t="s">
        <v>19</v>
      </c>
      <c r="N642" s="282" t="s">
        <v>45</v>
      </c>
      <c r="O642" s="86"/>
      <c r="P642" s="215">
        <f>O642*H642</f>
        <v>0</v>
      </c>
      <c r="Q642" s="215">
        <v>0.00046999999999999999</v>
      </c>
      <c r="R642" s="215">
        <f>Q642*H642</f>
        <v>0.00093999999999999997</v>
      </c>
      <c r="S642" s="215">
        <v>0</v>
      </c>
      <c r="T642" s="216">
        <f>S642*H642</f>
        <v>0</v>
      </c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R642" s="217" t="s">
        <v>372</v>
      </c>
      <c r="AT642" s="217" t="s">
        <v>308</v>
      </c>
      <c r="AU642" s="217" t="s">
        <v>84</v>
      </c>
      <c r="AY642" s="19" t="s">
        <v>119</v>
      </c>
      <c r="BE642" s="218">
        <f>IF(N642="základní",J642,0)</f>
        <v>0</v>
      </c>
      <c r="BF642" s="218">
        <f>IF(N642="snížená",J642,0)</f>
        <v>0</v>
      </c>
      <c r="BG642" s="218">
        <f>IF(N642="zákl. přenesená",J642,0)</f>
        <v>0</v>
      </c>
      <c r="BH642" s="218">
        <f>IF(N642="sníž. přenesená",J642,0)</f>
        <v>0</v>
      </c>
      <c r="BI642" s="218">
        <f>IF(N642="nulová",J642,0)</f>
        <v>0</v>
      </c>
      <c r="BJ642" s="19" t="s">
        <v>82</v>
      </c>
      <c r="BK642" s="218">
        <f>ROUND(I642*H642,2)</f>
        <v>0</v>
      </c>
      <c r="BL642" s="19" t="s">
        <v>307</v>
      </c>
      <c r="BM642" s="217" t="s">
        <v>1748</v>
      </c>
    </row>
    <row r="643" s="2" customFormat="1" ht="37.8" customHeight="1">
      <c r="A643" s="40"/>
      <c r="B643" s="41"/>
      <c r="C643" s="206" t="s">
        <v>1749</v>
      </c>
      <c r="D643" s="206" t="s">
        <v>122</v>
      </c>
      <c r="E643" s="207" t="s">
        <v>1750</v>
      </c>
      <c r="F643" s="208" t="s">
        <v>1751</v>
      </c>
      <c r="G643" s="209" t="s">
        <v>363</v>
      </c>
      <c r="H643" s="210">
        <v>9</v>
      </c>
      <c r="I643" s="211"/>
      <c r="J643" s="212">
        <f>ROUND(I643*H643,2)</f>
        <v>0</v>
      </c>
      <c r="K643" s="208" t="s">
        <v>209</v>
      </c>
      <c r="L643" s="46"/>
      <c r="M643" s="213" t="s">
        <v>19</v>
      </c>
      <c r="N643" s="214" t="s">
        <v>45</v>
      </c>
      <c r="O643" s="86"/>
      <c r="P643" s="215">
        <f>O643*H643</f>
        <v>0</v>
      </c>
      <c r="Q643" s="215">
        <v>0</v>
      </c>
      <c r="R643" s="215">
        <f>Q643*H643</f>
        <v>0</v>
      </c>
      <c r="S643" s="215">
        <v>0</v>
      </c>
      <c r="T643" s="216">
        <f>S643*H643</f>
        <v>0</v>
      </c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R643" s="217" t="s">
        <v>307</v>
      </c>
      <c r="AT643" s="217" t="s">
        <v>122</v>
      </c>
      <c r="AU643" s="217" t="s">
        <v>84</v>
      </c>
      <c r="AY643" s="19" t="s">
        <v>119</v>
      </c>
      <c r="BE643" s="218">
        <f>IF(N643="základní",J643,0)</f>
        <v>0</v>
      </c>
      <c r="BF643" s="218">
        <f>IF(N643="snížená",J643,0)</f>
        <v>0</v>
      </c>
      <c r="BG643" s="218">
        <f>IF(N643="zákl. přenesená",J643,0)</f>
        <v>0</v>
      </c>
      <c r="BH643" s="218">
        <f>IF(N643="sníž. přenesená",J643,0)</f>
        <v>0</v>
      </c>
      <c r="BI643" s="218">
        <f>IF(N643="nulová",J643,0)</f>
        <v>0</v>
      </c>
      <c r="BJ643" s="19" t="s">
        <v>82</v>
      </c>
      <c r="BK643" s="218">
        <f>ROUND(I643*H643,2)</f>
        <v>0</v>
      </c>
      <c r="BL643" s="19" t="s">
        <v>307</v>
      </c>
      <c r="BM643" s="217" t="s">
        <v>1752</v>
      </c>
    </row>
    <row r="644" s="2" customFormat="1">
      <c r="A644" s="40"/>
      <c r="B644" s="41"/>
      <c r="C644" s="42"/>
      <c r="D644" s="249" t="s">
        <v>211</v>
      </c>
      <c r="E644" s="42"/>
      <c r="F644" s="250" t="s">
        <v>1753</v>
      </c>
      <c r="G644" s="42"/>
      <c r="H644" s="42"/>
      <c r="I644" s="242"/>
      <c r="J644" s="42"/>
      <c r="K644" s="42"/>
      <c r="L644" s="46"/>
      <c r="M644" s="243"/>
      <c r="N644" s="244"/>
      <c r="O644" s="86"/>
      <c r="P644" s="86"/>
      <c r="Q644" s="86"/>
      <c r="R644" s="86"/>
      <c r="S644" s="86"/>
      <c r="T644" s="87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T644" s="19" t="s">
        <v>211</v>
      </c>
      <c r="AU644" s="19" t="s">
        <v>84</v>
      </c>
    </row>
    <row r="645" s="13" customFormat="1">
      <c r="A645" s="13"/>
      <c r="B645" s="219"/>
      <c r="C645" s="220"/>
      <c r="D645" s="221" t="s">
        <v>128</v>
      </c>
      <c r="E645" s="222" t="s">
        <v>19</v>
      </c>
      <c r="F645" s="223" t="s">
        <v>1147</v>
      </c>
      <c r="G645" s="220"/>
      <c r="H645" s="222" t="s">
        <v>19</v>
      </c>
      <c r="I645" s="224"/>
      <c r="J645" s="220"/>
      <c r="K645" s="220"/>
      <c r="L645" s="225"/>
      <c r="M645" s="226"/>
      <c r="N645" s="227"/>
      <c r="O645" s="227"/>
      <c r="P645" s="227"/>
      <c r="Q645" s="227"/>
      <c r="R645" s="227"/>
      <c r="S645" s="227"/>
      <c r="T645" s="228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29" t="s">
        <v>128</v>
      </c>
      <c r="AU645" s="229" t="s">
        <v>84</v>
      </c>
      <c r="AV645" s="13" t="s">
        <v>82</v>
      </c>
      <c r="AW645" s="13" t="s">
        <v>35</v>
      </c>
      <c r="AX645" s="13" t="s">
        <v>74</v>
      </c>
      <c r="AY645" s="229" t="s">
        <v>119</v>
      </c>
    </row>
    <row r="646" s="14" customFormat="1">
      <c r="A646" s="14"/>
      <c r="B646" s="230"/>
      <c r="C646" s="231"/>
      <c r="D646" s="221" t="s">
        <v>128</v>
      </c>
      <c r="E646" s="232" t="s">
        <v>19</v>
      </c>
      <c r="F646" s="233" t="s">
        <v>260</v>
      </c>
      <c r="G646" s="231"/>
      <c r="H646" s="234">
        <v>9</v>
      </c>
      <c r="I646" s="235"/>
      <c r="J646" s="231"/>
      <c r="K646" s="231"/>
      <c r="L646" s="236"/>
      <c r="M646" s="237"/>
      <c r="N646" s="238"/>
      <c r="O646" s="238"/>
      <c r="P646" s="238"/>
      <c r="Q646" s="238"/>
      <c r="R646" s="238"/>
      <c r="S646" s="238"/>
      <c r="T646" s="239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0" t="s">
        <v>128</v>
      </c>
      <c r="AU646" s="240" t="s">
        <v>84</v>
      </c>
      <c r="AV646" s="14" t="s">
        <v>84</v>
      </c>
      <c r="AW646" s="14" t="s">
        <v>35</v>
      </c>
      <c r="AX646" s="14" t="s">
        <v>82</v>
      </c>
      <c r="AY646" s="240" t="s">
        <v>119</v>
      </c>
    </row>
    <row r="647" s="2" customFormat="1" ht="24.15" customHeight="1">
      <c r="A647" s="40"/>
      <c r="B647" s="41"/>
      <c r="C647" s="273" t="s">
        <v>1754</v>
      </c>
      <c r="D647" s="273" t="s">
        <v>308</v>
      </c>
      <c r="E647" s="274" t="s">
        <v>1755</v>
      </c>
      <c r="F647" s="275" t="s">
        <v>1756</v>
      </c>
      <c r="G647" s="276" t="s">
        <v>363</v>
      </c>
      <c r="H647" s="277">
        <v>9</v>
      </c>
      <c r="I647" s="278"/>
      <c r="J647" s="279">
        <f>ROUND(I647*H647,2)</f>
        <v>0</v>
      </c>
      <c r="K647" s="275" t="s">
        <v>371</v>
      </c>
      <c r="L647" s="280"/>
      <c r="M647" s="281" t="s">
        <v>19</v>
      </c>
      <c r="N647" s="282" t="s">
        <v>45</v>
      </c>
      <c r="O647" s="86"/>
      <c r="P647" s="215">
        <f>O647*H647</f>
        <v>0</v>
      </c>
      <c r="Q647" s="215">
        <v>6.9999999999999994E-05</v>
      </c>
      <c r="R647" s="215">
        <f>Q647*H647</f>
        <v>0.00062999999999999992</v>
      </c>
      <c r="S647" s="215">
        <v>0</v>
      </c>
      <c r="T647" s="216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217" t="s">
        <v>372</v>
      </c>
      <c r="AT647" s="217" t="s">
        <v>308</v>
      </c>
      <c r="AU647" s="217" t="s">
        <v>84</v>
      </c>
      <c r="AY647" s="19" t="s">
        <v>119</v>
      </c>
      <c r="BE647" s="218">
        <f>IF(N647="základní",J647,0)</f>
        <v>0</v>
      </c>
      <c r="BF647" s="218">
        <f>IF(N647="snížená",J647,0)</f>
        <v>0</v>
      </c>
      <c r="BG647" s="218">
        <f>IF(N647="zákl. přenesená",J647,0)</f>
        <v>0</v>
      </c>
      <c r="BH647" s="218">
        <f>IF(N647="sníž. přenesená",J647,0)</f>
        <v>0</v>
      </c>
      <c r="BI647" s="218">
        <f>IF(N647="nulová",J647,0)</f>
        <v>0</v>
      </c>
      <c r="BJ647" s="19" t="s">
        <v>82</v>
      </c>
      <c r="BK647" s="218">
        <f>ROUND(I647*H647,2)</f>
        <v>0</v>
      </c>
      <c r="BL647" s="19" t="s">
        <v>307</v>
      </c>
      <c r="BM647" s="217" t="s">
        <v>1757</v>
      </c>
    </row>
    <row r="648" s="13" customFormat="1">
      <c r="A648" s="13"/>
      <c r="B648" s="219"/>
      <c r="C648" s="220"/>
      <c r="D648" s="221" t="s">
        <v>128</v>
      </c>
      <c r="E648" s="222" t="s">
        <v>19</v>
      </c>
      <c r="F648" s="223" t="s">
        <v>1147</v>
      </c>
      <c r="G648" s="220"/>
      <c r="H648" s="222" t="s">
        <v>19</v>
      </c>
      <c r="I648" s="224"/>
      <c r="J648" s="220"/>
      <c r="K648" s="220"/>
      <c r="L648" s="225"/>
      <c r="M648" s="226"/>
      <c r="N648" s="227"/>
      <c r="O648" s="227"/>
      <c r="P648" s="227"/>
      <c r="Q648" s="227"/>
      <c r="R648" s="227"/>
      <c r="S648" s="227"/>
      <c r="T648" s="228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29" t="s">
        <v>128</v>
      </c>
      <c r="AU648" s="229" t="s">
        <v>84</v>
      </c>
      <c r="AV648" s="13" t="s">
        <v>82</v>
      </c>
      <c r="AW648" s="13" t="s">
        <v>35</v>
      </c>
      <c r="AX648" s="13" t="s">
        <v>74</v>
      </c>
      <c r="AY648" s="229" t="s">
        <v>119</v>
      </c>
    </row>
    <row r="649" s="14" customFormat="1">
      <c r="A649" s="14"/>
      <c r="B649" s="230"/>
      <c r="C649" s="231"/>
      <c r="D649" s="221" t="s">
        <v>128</v>
      </c>
      <c r="E649" s="232" t="s">
        <v>19</v>
      </c>
      <c r="F649" s="233" t="s">
        <v>260</v>
      </c>
      <c r="G649" s="231"/>
      <c r="H649" s="234">
        <v>9</v>
      </c>
      <c r="I649" s="235"/>
      <c r="J649" s="231"/>
      <c r="K649" s="231"/>
      <c r="L649" s="236"/>
      <c r="M649" s="237"/>
      <c r="N649" s="238"/>
      <c r="O649" s="238"/>
      <c r="P649" s="238"/>
      <c r="Q649" s="238"/>
      <c r="R649" s="238"/>
      <c r="S649" s="238"/>
      <c r="T649" s="239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0" t="s">
        <v>128</v>
      </c>
      <c r="AU649" s="240" t="s">
        <v>84</v>
      </c>
      <c r="AV649" s="14" t="s">
        <v>84</v>
      </c>
      <c r="AW649" s="14" t="s">
        <v>35</v>
      </c>
      <c r="AX649" s="14" t="s">
        <v>82</v>
      </c>
      <c r="AY649" s="240" t="s">
        <v>119</v>
      </c>
    </row>
    <row r="650" s="2" customFormat="1" ht="24.15" customHeight="1">
      <c r="A650" s="40"/>
      <c r="B650" s="41"/>
      <c r="C650" s="206" t="s">
        <v>1758</v>
      </c>
      <c r="D650" s="206" t="s">
        <v>122</v>
      </c>
      <c r="E650" s="207" t="s">
        <v>1759</v>
      </c>
      <c r="F650" s="208" t="s">
        <v>1760</v>
      </c>
      <c r="G650" s="209" t="s">
        <v>363</v>
      </c>
      <c r="H650" s="210">
        <v>2</v>
      </c>
      <c r="I650" s="211"/>
      <c r="J650" s="212">
        <f>ROUND(I650*H650,2)</f>
        <v>0</v>
      </c>
      <c r="K650" s="208" t="s">
        <v>371</v>
      </c>
      <c r="L650" s="46"/>
      <c r="M650" s="213" t="s">
        <v>19</v>
      </c>
      <c r="N650" s="214" t="s">
        <v>45</v>
      </c>
      <c r="O650" s="86"/>
      <c r="P650" s="215">
        <f>O650*H650</f>
        <v>0</v>
      </c>
      <c r="Q650" s="215">
        <v>0</v>
      </c>
      <c r="R650" s="215">
        <f>Q650*H650</f>
        <v>0</v>
      </c>
      <c r="S650" s="215">
        <v>0</v>
      </c>
      <c r="T650" s="216">
        <f>S650*H650</f>
        <v>0</v>
      </c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R650" s="217" t="s">
        <v>307</v>
      </c>
      <c r="AT650" s="217" t="s">
        <v>122</v>
      </c>
      <c r="AU650" s="217" t="s">
        <v>84</v>
      </c>
      <c r="AY650" s="19" t="s">
        <v>119</v>
      </c>
      <c r="BE650" s="218">
        <f>IF(N650="základní",J650,0)</f>
        <v>0</v>
      </c>
      <c r="BF650" s="218">
        <f>IF(N650="snížená",J650,0)</f>
        <v>0</v>
      </c>
      <c r="BG650" s="218">
        <f>IF(N650="zákl. přenesená",J650,0)</f>
        <v>0</v>
      </c>
      <c r="BH650" s="218">
        <f>IF(N650="sníž. přenesená",J650,0)</f>
        <v>0</v>
      </c>
      <c r="BI650" s="218">
        <f>IF(N650="nulová",J650,0)</f>
        <v>0</v>
      </c>
      <c r="BJ650" s="19" t="s">
        <v>82</v>
      </c>
      <c r="BK650" s="218">
        <f>ROUND(I650*H650,2)</f>
        <v>0</v>
      </c>
      <c r="BL650" s="19" t="s">
        <v>307</v>
      </c>
      <c r="BM650" s="217" t="s">
        <v>1761</v>
      </c>
    </row>
    <row r="651" s="13" customFormat="1">
      <c r="A651" s="13"/>
      <c r="B651" s="219"/>
      <c r="C651" s="220"/>
      <c r="D651" s="221" t="s">
        <v>128</v>
      </c>
      <c r="E651" s="222" t="s">
        <v>19</v>
      </c>
      <c r="F651" s="223" t="s">
        <v>1147</v>
      </c>
      <c r="G651" s="220"/>
      <c r="H651" s="222" t="s">
        <v>19</v>
      </c>
      <c r="I651" s="224"/>
      <c r="J651" s="220"/>
      <c r="K651" s="220"/>
      <c r="L651" s="225"/>
      <c r="M651" s="226"/>
      <c r="N651" s="227"/>
      <c r="O651" s="227"/>
      <c r="P651" s="227"/>
      <c r="Q651" s="227"/>
      <c r="R651" s="227"/>
      <c r="S651" s="227"/>
      <c r="T651" s="228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29" t="s">
        <v>128</v>
      </c>
      <c r="AU651" s="229" t="s">
        <v>84</v>
      </c>
      <c r="AV651" s="13" t="s">
        <v>82</v>
      </c>
      <c r="AW651" s="13" t="s">
        <v>35</v>
      </c>
      <c r="AX651" s="13" t="s">
        <v>74</v>
      </c>
      <c r="AY651" s="229" t="s">
        <v>119</v>
      </c>
    </row>
    <row r="652" s="13" customFormat="1">
      <c r="A652" s="13"/>
      <c r="B652" s="219"/>
      <c r="C652" s="220"/>
      <c r="D652" s="221" t="s">
        <v>128</v>
      </c>
      <c r="E652" s="222" t="s">
        <v>19</v>
      </c>
      <c r="F652" s="223" t="s">
        <v>1762</v>
      </c>
      <c r="G652" s="220"/>
      <c r="H652" s="222" t="s">
        <v>19</v>
      </c>
      <c r="I652" s="224"/>
      <c r="J652" s="220"/>
      <c r="K652" s="220"/>
      <c r="L652" s="225"/>
      <c r="M652" s="226"/>
      <c r="N652" s="227"/>
      <c r="O652" s="227"/>
      <c r="P652" s="227"/>
      <c r="Q652" s="227"/>
      <c r="R652" s="227"/>
      <c r="S652" s="227"/>
      <c r="T652" s="228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29" t="s">
        <v>128</v>
      </c>
      <c r="AU652" s="229" t="s">
        <v>84</v>
      </c>
      <c r="AV652" s="13" t="s">
        <v>82</v>
      </c>
      <c r="AW652" s="13" t="s">
        <v>35</v>
      </c>
      <c r="AX652" s="13" t="s">
        <v>74</v>
      </c>
      <c r="AY652" s="229" t="s">
        <v>119</v>
      </c>
    </row>
    <row r="653" s="14" customFormat="1">
      <c r="A653" s="14"/>
      <c r="B653" s="230"/>
      <c r="C653" s="231"/>
      <c r="D653" s="221" t="s">
        <v>128</v>
      </c>
      <c r="E653" s="232" t="s">
        <v>19</v>
      </c>
      <c r="F653" s="233" t="s">
        <v>1763</v>
      </c>
      <c r="G653" s="231"/>
      <c r="H653" s="234">
        <v>1</v>
      </c>
      <c r="I653" s="235"/>
      <c r="J653" s="231"/>
      <c r="K653" s="231"/>
      <c r="L653" s="236"/>
      <c r="M653" s="237"/>
      <c r="N653" s="238"/>
      <c r="O653" s="238"/>
      <c r="P653" s="238"/>
      <c r="Q653" s="238"/>
      <c r="R653" s="238"/>
      <c r="S653" s="238"/>
      <c r="T653" s="239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0" t="s">
        <v>128</v>
      </c>
      <c r="AU653" s="240" t="s">
        <v>84</v>
      </c>
      <c r="AV653" s="14" t="s">
        <v>84</v>
      </c>
      <c r="AW653" s="14" t="s">
        <v>35</v>
      </c>
      <c r="AX653" s="14" t="s">
        <v>74</v>
      </c>
      <c r="AY653" s="240" t="s">
        <v>119</v>
      </c>
    </row>
    <row r="654" s="14" customFormat="1">
      <c r="A654" s="14"/>
      <c r="B654" s="230"/>
      <c r="C654" s="231"/>
      <c r="D654" s="221" t="s">
        <v>128</v>
      </c>
      <c r="E654" s="232" t="s">
        <v>19</v>
      </c>
      <c r="F654" s="233" t="s">
        <v>1658</v>
      </c>
      <c r="G654" s="231"/>
      <c r="H654" s="234">
        <v>1</v>
      </c>
      <c r="I654" s="235"/>
      <c r="J654" s="231"/>
      <c r="K654" s="231"/>
      <c r="L654" s="236"/>
      <c r="M654" s="237"/>
      <c r="N654" s="238"/>
      <c r="O654" s="238"/>
      <c r="P654" s="238"/>
      <c r="Q654" s="238"/>
      <c r="R654" s="238"/>
      <c r="S654" s="238"/>
      <c r="T654" s="239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0" t="s">
        <v>128</v>
      </c>
      <c r="AU654" s="240" t="s">
        <v>84</v>
      </c>
      <c r="AV654" s="14" t="s">
        <v>84</v>
      </c>
      <c r="AW654" s="14" t="s">
        <v>35</v>
      </c>
      <c r="AX654" s="14" t="s">
        <v>74</v>
      </c>
      <c r="AY654" s="240" t="s">
        <v>119</v>
      </c>
    </row>
    <row r="655" s="15" customFormat="1">
      <c r="A655" s="15"/>
      <c r="B655" s="251"/>
      <c r="C655" s="252"/>
      <c r="D655" s="221" t="s">
        <v>128</v>
      </c>
      <c r="E655" s="253" t="s">
        <v>19</v>
      </c>
      <c r="F655" s="254" t="s">
        <v>220</v>
      </c>
      <c r="G655" s="252"/>
      <c r="H655" s="255">
        <v>2</v>
      </c>
      <c r="I655" s="256"/>
      <c r="J655" s="252"/>
      <c r="K655" s="252"/>
      <c r="L655" s="257"/>
      <c r="M655" s="258"/>
      <c r="N655" s="259"/>
      <c r="O655" s="259"/>
      <c r="P655" s="259"/>
      <c r="Q655" s="259"/>
      <c r="R655" s="259"/>
      <c r="S655" s="259"/>
      <c r="T655" s="260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61" t="s">
        <v>128</v>
      </c>
      <c r="AU655" s="261" t="s">
        <v>84</v>
      </c>
      <c r="AV655" s="15" t="s">
        <v>150</v>
      </c>
      <c r="AW655" s="15" t="s">
        <v>35</v>
      </c>
      <c r="AX655" s="15" t="s">
        <v>82</v>
      </c>
      <c r="AY655" s="261" t="s">
        <v>119</v>
      </c>
    </row>
    <row r="656" s="2" customFormat="1" ht="16.5" customHeight="1">
      <c r="A656" s="40"/>
      <c r="B656" s="41"/>
      <c r="C656" s="273" t="s">
        <v>1764</v>
      </c>
      <c r="D656" s="273" t="s">
        <v>308</v>
      </c>
      <c r="E656" s="274" t="s">
        <v>1765</v>
      </c>
      <c r="F656" s="275" t="s">
        <v>1766</v>
      </c>
      <c r="G656" s="276" t="s">
        <v>363</v>
      </c>
      <c r="H656" s="277">
        <v>2</v>
      </c>
      <c r="I656" s="278"/>
      <c r="J656" s="279">
        <f>ROUND(I656*H656,2)</f>
        <v>0</v>
      </c>
      <c r="K656" s="275" t="s">
        <v>209</v>
      </c>
      <c r="L656" s="280"/>
      <c r="M656" s="281" t="s">
        <v>19</v>
      </c>
      <c r="N656" s="282" t="s">
        <v>45</v>
      </c>
      <c r="O656" s="86"/>
      <c r="P656" s="215">
        <f>O656*H656</f>
        <v>0</v>
      </c>
      <c r="Q656" s="215">
        <v>0.001</v>
      </c>
      <c r="R656" s="215">
        <f>Q656*H656</f>
        <v>0.002</v>
      </c>
      <c r="S656" s="215">
        <v>0</v>
      </c>
      <c r="T656" s="216">
        <f>S656*H656</f>
        <v>0</v>
      </c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R656" s="217" t="s">
        <v>372</v>
      </c>
      <c r="AT656" s="217" t="s">
        <v>308</v>
      </c>
      <c r="AU656" s="217" t="s">
        <v>84</v>
      </c>
      <c r="AY656" s="19" t="s">
        <v>119</v>
      </c>
      <c r="BE656" s="218">
        <f>IF(N656="základní",J656,0)</f>
        <v>0</v>
      </c>
      <c r="BF656" s="218">
        <f>IF(N656="snížená",J656,0)</f>
        <v>0</v>
      </c>
      <c r="BG656" s="218">
        <f>IF(N656="zákl. přenesená",J656,0)</f>
        <v>0</v>
      </c>
      <c r="BH656" s="218">
        <f>IF(N656="sníž. přenesená",J656,0)</f>
        <v>0</v>
      </c>
      <c r="BI656" s="218">
        <f>IF(N656="nulová",J656,0)</f>
        <v>0</v>
      </c>
      <c r="BJ656" s="19" t="s">
        <v>82</v>
      </c>
      <c r="BK656" s="218">
        <f>ROUND(I656*H656,2)</f>
        <v>0</v>
      </c>
      <c r="BL656" s="19" t="s">
        <v>307</v>
      </c>
      <c r="BM656" s="217" t="s">
        <v>1767</v>
      </c>
    </row>
    <row r="657" s="13" customFormat="1">
      <c r="A657" s="13"/>
      <c r="B657" s="219"/>
      <c r="C657" s="220"/>
      <c r="D657" s="221" t="s">
        <v>128</v>
      </c>
      <c r="E657" s="222" t="s">
        <v>19</v>
      </c>
      <c r="F657" s="223" t="s">
        <v>1147</v>
      </c>
      <c r="G657" s="220"/>
      <c r="H657" s="222" t="s">
        <v>19</v>
      </c>
      <c r="I657" s="224"/>
      <c r="J657" s="220"/>
      <c r="K657" s="220"/>
      <c r="L657" s="225"/>
      <c r="M657" s="226"/>
      <c r="N657" s="227"/>
      <c r="O657" s="227"/>
      <c r="P657" s="227"/>
      <c r="Q657" s="227"/>
      <c r="R657" s="227"/>
      <c r="S657" s="227"/>
      <c r="T657" s="228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29" t="s">
        <v>128</v>
      </c>
      <c r="AU657" s="229" t="s">
        <v>84</v>
      </c>
      <c r="AV657" s="13" t="s">
        <v>82</v>
      </c>
      <c r="AW657" s="13" t="s">
        <v>35</v>
      </c>
      <c r="AX657" s="13" t="s">
        <v>74</v>
      </c>
      <c r="AY657" s="229" t="s">
        <v>119</v>
      </c>
    </row>
    <row r="658" s="13" customFormat="1">
      <c r="A658" s="13"/>
      <c r="B658" s="219"/>
      <c r="C658" s="220"/>
      <c r="D658" s="221" t="s">
        <v>128</v>
      </c>
      <c r="E658" s="222" t="s">
        <v>19</v>
      </c>
      <c r="F658" s="223" t="s">
        <v>1762</v>
      </c>
      <c r="G658" s="220"/>
      <c r="H658" s="222" t="s">
        <v>19</v>
      </c>
      <c r="I658" s="224"/>
      <c r="J658" s="220"/>
      <c r="K658" s="220"/>
      <c r="L658" s="225"/>
      <c r="M658" s="226"/>
      <c r="N658" s="227"/>
      <c r="O658" s="227"/>
      <c r="P658" s="227"/>
      <c r="Q658" s="227"/>
      <c r="R658" s="227"/>
      <c r="S658" s="227"/>
      <c r="T658" s="228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29" t="s">
        <v>128</v>
      </c>
      <c r="AU658" s="229" t="s">
        <v>84</v>
      </c>
      <c r="AV658" s="13" t="s">
        <v>82</v>
      </c>
      <c r="AW658" s="13" t="s">
        <v>35</v>
      </c>
      <c r="AX658" s="13" t="s">
        <v>74</v>
      </c>
      <c r="AY658" s="229" t="s">
        <v>119</v>
      </c>
    </row>
    <row r="659" s="14" customFormat="1">
      <c r="A659" s="14"/>
      <c r="B659" s="230"/>
      <c r="C659" s="231"/>
      <c r="D659" s="221" t="s">
        <v>128</v>
      </c>
      <c r="E659" s="232" t="s">
        <v>19</v>
      </c>
      <c r="F659" s="233" t="s">
        <v>1763</v>
      </c>
      <c r="G659" s="231"/>
      <c r="H659" s="234">
        <v>1</v>
      </c>
      <c r="I659" s="235"/>
      <c r="J659" s="231"/>
      <c r="K659" s="231"/>
      <c r="L659" s="236"/>
      <c r="M659" s="237"/>
      <c r="N659" s="238"/>
      <c r="O659" s="238"/>
      <c r="P659" s="238"/>
      <c r="Q659" s="238"/>
      <c r="R659" s="238"/>
      <c r="S659" s="238"/>
      <c r="T659" s="239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0" t="s">
        <v>128</v>
      </c>
      <c r="AU659" s="240" t="s">
        <v>84</v>
      </c>
      <c r="AV659" s="14" t="s">
        <v>84</v>
      </c>
      <c r="AW659" s="14" t="s">
        <v>35</v>
      </c>
      <c r="AX659" s="14" t="s">
        <v>74</v>
      </c>
      <c r="AY659" s="240" t="s">
        <v>119</v>
      </c>
    </row>
    <row r="660" s="14" customFormat="1">
      <c r="A660" s="14"/>
      <c r="B660" s="230"/>
      <c r="C660" s="231"/>
      <c r="D660" s="221" t="s">
        <v>128</v>
      </c>
      <c r="E660" s="232" t="s">
        <v>19</v>
      </c>
      <c r="F660" s="233" t="s">
        <v>1658</v>
      </c>
      <c r="G660" s="231"/>
      <c r="H660" s="234">
        <v>1</v>
      </c>
      <c r="I660" s="235"/>
      <c r="J660" s="231"/>
      <c r="K660" s="231"/>
      <c r="L660" s="236"/>
      <c r="M660" s="237"/>
      <c r="N660" s="238"/>
      <c r="O660" s="238"/>
      <c r="P660" s="238"/>
      <c r="Q660" s="238"/>
      <c r="R660" s="238"/>
      <c r="S660" s="238"/>
      <c r="T660" s="239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0" t="s">
        <v>128</v>
      </c>
      <c r="AU660" s="240" t="s">
        <v>84</v>
      </c>
      <c r="AV660" s="14" t="s">
        <v>84</v>
      </c>
      <c r="AW660" s="14" t="s">
        <v>35</v>
      </c>
      <c r="AX660" s="14" t="s">
        <v>74</v>
      </c>
      <c r="AY660" s="240" t="s">
        <v>119</v>
      </c>
    </row>
    <row r="661" s="15" customFormat="1">
      <c r="A661" s="15"/>
      <c r="B661" s="251"/>
      <c r="C661" s="252"/>
      <c r="D661" s="221" t="s">
        <v>128</v>
      </c>
      <c r="E661" s="253" t="s">
        <v>19</v>
      </c>
      <c r="F661" s="254" t="s">
        <v>220</v>
      </c>
      <c r="G661" s="252"/>
      <c r="H661" s="255">
        <v>2</v>
      </c>
      <c r="I661" s="256"/>
      <c r="J661" s="252"/>
      <c r="K661" s="252"/>
      <c r="L661" s="257"/>
      <c r="M661" s="258"/>
      <c r="N661" s="259"/>
      <c r="O661" s="259"/>
      <c r="P661" s="259"/>
      <c r="Q661" s="259"/>
      <c r="R661" s="259"/>
      <c r="S661" s="259"/>
      <c r="T661" s="260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61" t="s">
        <v>128</v>
      </c>
      <c r="AU661" s="261" t="s">
        <v>84</v>
      </c>
      <c r="AV661" s="15" t="s">
        <v>150</v>
      </c>
      <c r="AW661" s="15" t="s">
        <v>35</v>
      </c>
      <c r="AX661" s="15" t="s">
        <v>82</v>
      </c>
      <c r="AY661" s="261" t="s">
        <v>119</v>
      </c>
    </row>
    <row r="662" s="2" customFormat="1" ht="49.05" customHeight="1">
      <c r="A662" s="40"/>
      <c r="B662" s="41"/>
      <c r="C662" s="206" t="s">
        <v>1768</v>
      </c>
      <c r="D662" s="206" t="s">
        <v>122</v>
      </c>
      <c r="E662" s="207" t="s">
        <v>1769</v>
      </c>
      <c r="F662" s="208" t="s">
        <v>1770</v>
      </c>
      <c r="G662" s="209" t="s">
        <v>363</v>
      </c>
      <c r="H662" s="210">
        <v>18</v>
      </c>
      <c r="I662" s="211"/>
      <c r="J662" s="212">
        <f>ROUND(I662*H662,2)</f>
        <v>0</v>
      </c>
      <c r="K662" s="208" t="s">
        <v>209</v>
      </c>
      <c r="L662" s="46"/>
      <c r="M662" s="213" t="s">
        <v>19</v>
      </c>
      <c r="N662" s="214" t="s">
        <v>45</v>
      </c>
      <c r="O662" s="86"/>
      <c r="P662" s="215">
        <f>O662*H662</f>
        <v>0</v>
      </c>
      <c r="Q662" s="215">
        <v>0</v>
      </c>
      <c r="R662" s="215">
        <f>Q662*H662</f>
        <v>0</v>
      </c>
      <c r="S662" s="215">
        <v>0</v>
      </c>
      <c r="T662" s="216">
        <f>S662*H662</f>
        <v>0</v>
      </c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R662" s="217" t="s">
        <v>307</v>
      </c>
      <c r="AT662" s="217" t="s">
        <v>122</v>
      </c>
      <c r="AU662" s="217" t="s">
        <v>84</v>
      </c>
      <c r="AY662" s="19" t="s">
        <v>119</v>
      </c>
      <c r="BE662" s="218">
        <f>IF(N662="základní",J662,0)</f>
        <v>0</v>
      </c>
      <c r="BF662" s="218">
        <f>IF(N662="snížená",J662,0)</f>
        <v>0</v>
      </c>
      <c r="BG662" s="218">
        <f>IF(N662="zákl. přenesená",J662,0)</f>
        <v>0</v>
      </c>
      <c r="BH662" s="218">
        <f>IF(N662="sníž. přenesená",J662,0)</f>
        <v>0</v>
      </c>
      <c r="BI662" s="218">
        <f>IF(N662="nulová",J662,0)</f>
        <v>0</v>
      </c>
      <c r="BJ662" s="19" t="s">
        <v>82</v>
      </c>
      <c r="BK662" s="218">
        <f>ROUND(I662*H662,2)</f>
        <v>0</v>
      </c>
      <c r="BL662" s="19" t="s">
        <v>307</v>
      </c>
      <c r="BM662" s="217" t="s">
        <v>1771</v>
      </c>
    </row>
    <row r="663" s="2" customFormat="1">
      <c r="A663" s="40"/>
      <c r="B663" s="41"/>
      <c r="C663" s="42"/>
      <c r="D663" s="249" t="s">
        <v>211</v>
      </c>
      <c r="E663" s="42"/>
      <c r="F663" s="250" t="s">
        <v>1772</v>
      </c>
      <c r="G663" s="42"/>
      <c r="H663" s="42"/>
      <c r="I663" s="242"/>
      <c r="J663" s="42"/>
      <c r="K663" s="42"/>
      <c r="L663" s="46"/>
      <c r="M663" s="243"/>
      <c r="N663" s="244"/>
      <c r="O663" s="86"/>
      <c r="P663" s="86"/>
      <c r="Q663" s="86"/>
      <c r="R663" s="86"/>
      <c r="S663" s="86"/>
      <c r="T663" s="87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T663" s="19" t="s">
        <v>211</v>
      </c>
      <c r="AU663" s="19" t="s">
        <v>84</v>
      </c>
    </row>
    <row r="664" s="13" customFormat="1">
      <c r="A664" s="13"/>
      <c r="B664" s="219"/>
      <c r="C664" s="220"/>
      <c r="D664" s="221" t="s">
        <v>128</v>
      </c>
      <c r="E664" s="222" t="s">
        <v>19</v>
      </c>
      <c r="F664" s="223" t="s">
        <v>1147</v>
      </c>
      <c r="G664" s="220"/>
      <c r="H664" s="222" t="s">
        <v>19</v>
      </c>
      <c r="I664" s="224"/>
      <c r="J664" s="220"/>
      <c r="K664" s="220"/>
      <c r="L664" s="225"/>
      <c r="M664" s="226"/>
      <c r="N664" s="227"/>
      <c r="O664" s="227"/>
      <c r="P664" s="227"/>
      <c r="Q664" s="227"/>
      <c r="R664" s="227"/>
      <c r="S664" s="227"/>
      <c r="T664" s="228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29" t="s">
        <v>128</v>
      </c>
      <c r="AU664" s="229" t="s">
        <v>84</v>
      </c>
      <c r="AV664" s="13" t="s">
        <v>82</v>
      </c>
      <c r="AW664" s="13" t="s">
        <v>35</v>
      </c>
      <c r="AX664" s="13" t="s">
        <v>74</v>
      </c>
      <c r="AY664" s="229" t="s">
        <v>119</v>
      </c>
    </row>
    <row r="665" s="13" customFormat="1">
      <c r="A665" s="13"/>
      <c r="B665" s="219"/>
      <c r="C665" s="220"/>
      <c r="D665" s="221" t="s">
        <v>128</v>
      </c>
      <c r="E665" s="222" t="s">
        <v>19</v>
      </c>
      <c r="F665" s="223" t="s">
        <v>1762</v>
      </c>
      <c r="G665" s="220"/>
      <c r="H665" s="222" t="s">
        <v>19</v>
      </c>
      <c r="I665" s="224"/>
      <c r="J665" s="220"/>
      <c r="K665" s="220"/>
      <c r="L665" s="225"/>
      <c r="M665" s="226"/>
      <c r="N665" s="227"/>
      <c r="O665" s="227"/>
      <c r="P665" s="227"/>
      <c r="Q665" s="227"/>
      <c r="R665" s="227"/>
      <c r="S665" s="227"/>
      <c r="T665" s="228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29" t="s">
        <v>128</v>
      </c>
      <c r="AU665" s="229" t="s">
        <v>84</v>
      </c>
      <c r="AV665" s="13" t="s">
        <v>82</v>
      </c>
      <c r="AW665" s="13" t="s">
        <v>35</v>
      </c>
      <c r="AX665" s="13" t="s">
        <v>74</v>
      </c>
      <c r="AY665" s="229" t="s">
        <v>119</v>
      </c>
    </row>
    <row r="666" s="14" customFormat="1">
      <c r="A666" s="14"/>
      <c r="B666" s="230"/>
      <c r="C666" s="231"/>
      <c r="D666" s="221" t="s">
        <v>128</v>
      </c>
      <c r="E666" s="232" t="s">
        <v>19</v>
      </c>
      <c r="F666" s="233" t="s">
        <v>1773</v>
      </c>
      <c r="G666" s="231"/>
      <c r="H666" s="234">
        <v>3</v>
      </c>
      <c r="I666" s="235"/>
      <c r="J666" s="231"/>
      <c r="K666" s="231"/>
      <c r="L666" s="236"/>
      <c r="M666" s="237"/>
      <c r="N666" s="238"/>
      <c r="O666" s="238"/>
      <c r="P666" s="238"/>
      <c r="Q666" s="238"/>
      <c r="R666" s="238"/>
      <c r="S666" s="238"/>
      <c r="T666" s="239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40" t="s">
        <v>128</v>
      </c>
      <c r="AU666" s="240" t="s">
        <v>84</v>
      </c>
      <c r="AV666" s="14" t="s">
        <v>84</v>
      </c>
      <c r="AW666" s="14" t="s">
        <v>35</v>
      </c>
      <c r="AX666" s="14" t="s">
        <v>74</v>
      </c>
      <c r="AY666" s="240" t="s">
        <v>119</v>
      </c>
    </row>
    <row r="667" s="14" customFormat="1">
      <c r="A667" s="14"/>
      <c r="B667" s="230"/>
      <c r="C667" s="231"/>
      <c r="D667" s="221" t="s">
        <v>128</v>
      </c>
      <c r="E667" s="232" t="s">
        <v>19</v>
      </c>
      <c r="F667" s="233" t="s">
        <v>1774</v>
      </c>
      <c r="G667" s="231"/>
      <c r="H667" s="234">
        <v>11</v>
      </c>
      <c r="I667" s="235"/>
      <c r="J667" s="231"/>
      <c r="K667" s="231"/>
      <c r="L667" s="236"/>
      <c r="M667" s="237"/>
      <c r="N667" s="238"/>
      <c r="O667" s="238"/>
      <c r="P667" s="238"/>
      <c r="Q667" s="238"/>
      <c r="R667" s="238"/>
      <c r="S667" s="238"/>
      <c r="T667" s="239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40" t="s">
        <v>128</v>
      </c>
      <c r="AU667" s="240" t="s">
        <v>84</v>
      </c>
      <c r="AV667" s="14" t="s">
        <v>84</v>
      </c>
      <c r="AW667" s="14" t="s">
        <v>35</v>
      </c>
      <c r="AX667" s="14" t="s">
        <v>74</v>
      </c>
      <c r="AY667" s="240" t="s">
        <v>119</v>
      </c>
    </row>
    <row r="668" s="14" customFormat="1">
      <c r="A668" s="14"/>
      <c r="B668" s="230"/>
      <c r="C668" s="231"/>
      <c r="D668" s="221" t="s">
        <v>128</v>
      </c>
      <c r="E668" s="232" t="s">
        <v>19</v>
      </c>
      <c r="F668" s="233" t="s">
        <v>1775</v>
      </c>
      <c r="G668" s="231"/>
      <c r="H668" s="234">
        <v>4</v>
      </c>
      <c r="I668" s="235"/>
      <c r="J668" s="231"/>
      <c r="K668" s="231"/>
      <c r="L668" s="236"/>
      <c r="M668" s="237"/>
      <c r="N668" s="238"/>
      <c r="O668" s="238"/>
      <c r="P668" s="238"/>
      <c r="Q668" s="238"/>
      <c r="R668" s="238"/>
      <c r="S668" s="238"/>
      <c r="T668" s="239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0" t="s">
        <v>128</v>
      </c>
      <c r="AU668" s="240" t="s">
        <v>84</v>
      </c>
      <c r="AV668" s="14" t="s">
        <v>84</v>
      </c>
      <c r="AW668" s="14" t="s">
        <v>35</v>
      </c>
      <c r="AX668" s="14" t="s">
        <v>74</v>
      </c>
      <c r="AY668" s="240" t="s">
        <v>119</v>
      </c>
    </row>
    <row r="669" s="15" customFormat="1">
      <c r="A669" s="15"/>
      <c r="B669" s="251"/>
      <c r="C669" s="252"/>
      <c r="D669" s="221" t="s">
        <v>128</v>
      </c>
      <c r="E669" s="253" t="s">
        <v>19</v>
      </c>
      <c r="F669" s="254" t="s">
        <v>220</v>
      </c>
      <c r="G669" s="252"/>
      <c r="H669" s="255">
        <v>18</v>
      </c>
      <c r="I669" s="256"/>
      <c r="J669" s="252"/>
      <c r="K669" s="252"/>
      <c r="L669" s="257"/>
      <c r="M669" s="258"/>
      <c r="N669" s="259"/>
      <c r="O669" s="259"/>
      <c r="P669" s="259"/>
      <c r="Q669" s="259"/>
      <c r="R669" s="259"/>
      <c r="S669" s="259"/>
      <c r="T669" s="260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61" t="s">
        <v>128</v>
      </c>
      <c r="AU669" s="261" t="s">
        <v>84</v>
      </c>
      <c r="AV669" s="15" t="s">
        <v>150</v>
      </c>
      <c r="AW669" s="15" t="s">
        <v>35</v>
      </c>
      <c r="AX669" s="15" t="s">
        <v>82</v>
      </c>
      <c r="AY669" s="261" t="s">
        <v>119</v>
      </c>
    </row>
    <row r="670" s="2" customFormat="1" ht="37.8" customHeight="1">
      <c r="A670" s="40"/>
      <c r="B670" s="41"/>
      <c r="C670" s="273" t="s">
        <v>1776</v>
      </c>
      <c r="D670" s="273" t="s">
        <v>308</v>
      </c>
      <c r="E670" s="274" t="s">
        <v>1777</v>
      </c>
      <c r="F670" s="275" t="s">
        <v>1778</v>
      </c>
      <c r="G670" s="276" t="s">
        <v>363</v>
      </c>
      <c r="H670" s="277">
        <v>18</v>
      </c>
      <c r="I670" s="278"/>
      <c r="J670" s="279">
        <f>ROUND(I670*H670,2)</f>
        <v>0</v>
      </c>
      <c r="K670" s="275" t="s">
        <v>371</v>
      </c>
      <c r="L670" s="280"/>
      <c r="M670" s="281" t="s">
        <v>19</v>
      </c>
      <c r="N670" s="282" t="s">
        <v>45</v>
      </c>
      <c r="O670" s="86"/>
      <c r="P670" s="215">
        <f>O670*H670</f>
        <v>0</v>
      </c>
      <c r="Q670" s="215">
        <v>0.0025500000000000002</v>
      </c>
      <c r="R670" s="215">
        <f>Q670*H670</f>
        <v>0.045900000000000003</v>
      </c>
      <c r="S670" s="215">
        <v>0</v>
      </c>
      <c r="T670" s="216">
        <f>S670*H670</f>
        <v>0</v>
      </c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R670" s="217" t="s">
        <v>372</v>
      </c>
      <c r="AT670" s="217" t="s">
        <v>308</v>
      </c>
      <c r="AU670" s="217" t="s">
        <v>84</v>
      </c>
      <c r="AY670" s="19" t="s">
        <v>119</v>
      </c>
      <c r="BE670" s="218">
        <f>IF(N670="základní",J670,0)</f>
        <v>0</v>
      </c>
      <c r="BF670" s="218">
        <f>IF(N670="snížená",J670,0)</f>
        <v>0</v>
      </c>
      <c r="BG670" s="218">
        <f>IF(N670="zákl. přenesená",J670,0)</f>
        <v>0</v>
      </c>
      <c r="BH670" s="218">
        <f>IF(N670="sníž. přenesená",J670,0)</f>
        <v>0</v>
      </c>
      <c r="BI670" s="218">
        <f>IF(N670="nulová",J670,0)</f>
        <v>0</v>
      </c>
      <c r="BJ670" s="19" t="s">
        <v>82</v>
      </c>
      <c r="BK670" s="218">
        <f>ROUND(I670*H670,2)</f>
        <v>0</v>
      </c>
      <c r="BL670" s="19" t="s">
        <v>307</v>
      </c>
      <c r="BM670" s="217" t="s">
        <v>1779</v>
      </c>
    </row>
    <row r="671" s="13" customFormat="1">
      <c r="A671" s="13"/>
      <c r="B671" s="219"/>
      <c r="C671" s="220"/>
      <c r="D671" s="221" t="s">
        <v>128</v>
      </c>
      <c r="E671" s="222" t="s">
        <v>19</v>
      </c>
      <c r="F671" s="223" t="s">
        <v>1147</v>
      </c>
      <c r="G671" s="220"/>
      <c r="H671" s="222" t="s">
        <v>19</v>
      </c>
      <c r="I671" s="224"/>
      <c r="J671" s="220"/>
      <c r="K671" s="220"/>
      <c r="L671" s="225"/>
      <c r="M671" s="226"/>
      <c r="N671" s="227"/>
      <c r="O671" s="227"/>
      <c r="P671" s="227"/>
      <c r="Q671" s="227"/>
      <c r="R671" s="227"/>
      <c r="S671" s="227"/>
      <c r="T671" s="228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29" t="s">
        <v>128</v>
      </c>
      <c r="AU671" s="229" t="s">
        <v>84</v>
      </c>
      <c r="AV671" s="13" t="s">
        <v>82</v>
      </c>
      <c r="AW671" s="13" t="s">
        <v>35</v>
      </c>
      <c r="AX671" s="13" t="s">
        <v>74</v>
      </c>
      <c r="AY671" s="229" t="s">
        <v>119</v>
      </c>
    </row>
    <row r="672" s="13" customFormat="1">
      <c r="A672" s="13"/>
      <c r="B672" s="219"/>
      <c r="C672" s="220"/>
      <c r="D672" s="221" t="s">
        <v>128</v>
      </c>
      <c r="E672" s="222" t="s">
        <v>19</v>
      </c>
      <c r="F672" s="223" t="s">
        <v>1762</v>
      </c>
      <c r="G672" s="220"/>
      <c r="H672" s="222" t="s">
        <v>19</v>
      </c>
      <c r="I672" s="224"/>
      <c r="J672" s="220"/>
      <c r="K672" s="220"/>
      <c r="L672" s="225"/>
      <c r="M672" s="226"/>
      <c r="N672" s="227"/>
      <c r="O672" s="227"/>
      <c r="P672" s="227"/>
      <c r="Q672" s="227"/>
      <c r="R672" s="227"/>
      <c r="S672" s="227"/>
      <c r="T672" s="228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29" t="s">
        <v>128</v>
      </c>
      <c r="AU672" s="229" t="s">
        <v>84</v>
      </c>
      <c r="AV672" s="13" t="s">
        <v>82</v>
      </c>
      <c r="AW672" s="13" t="s">
        <v>35</v>
      </c>
      <c r="AX672" s="13" t="s">
        <v>74</v>
      </c>
      <c r="AY672" s="229" t="s">
        <v>119</v>
      </c>
    </row>
    <row r="673" s="14" customFormat="1">
      <c r="A673" s="14"/>
      <c r="B673" s="230"/>
      <c r="C673" s="231"/>
      <c r="D673" s="221" t="s">
        <v>128</v>
      </c>
      <c r="E673" s="232" t="s">
        <v>19</v>
      </c>
      <c r="F673" s="233" t="s">
        <v>1773</v>
      </c>
      <c r="G673" s="231"/>
      <c r="H673" s="234">
        <v>3</v>
      </c>
      <c r="I673" s="235"/>
      <c r="J673" s="231"/>
      <c r="K673" s="231"/>
      <c r="L673" s="236"/>
      <c r="M673" s="237"/>
      <c r="N673" s="238"/>
      <c r="O673" s="238"/>
      <c r="P673" s="238"/>
      <c r="Q673" s="238"/>
      <c r="R673" s="238"/>
      <c r="S673" s="238"/>
      <c r="T673" s="239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0" t="s">
        <v>128</v>
      </c>
      <c r="AU673" s="240" t="s">
        <v>84</v>
      </c>
      <c r="AV673" s="14" t="s">
        <v>84</v>
      </c>
      <c r="AW673" s="14" t="s">
        <v>35</v>
      </c>
      <c r="AX673" s="14" t="s">
        <v>74</v>
      </c>
      <c r="AY673" s="240" t="s">
        <v>119</v>
      </c>
    </row>
    <row r="674" s="14" customFormat="1">
      <c r="A674" s="14"/>
      <c r="B674" s="230"/>
      <c r="C674" s="231"/>
      <c r="D674" s="221" t="s">
        <v>128</v>
      </c>
      <c r="E674" s="232" t="s">
        <v>19</v>
      </c>
      <c r="F674" s="233" t="s">
        <v>1774</v>
      </c>
      <c r="G674" s="231"/>
      <c r="H674" s="234">
        <v>11</v>
      </c>
      <c r="I674" s="235"/>
      <c r="J674" s="231"/>
      <c r="K674" s="231"/>
      <c r="L674" s="236"/>
      <c r="M674" s="237"/>
      <c r="N674" s="238"/>
      <c r="O674" s="238"/>
      <c r="P674" s="238"/>
      <c r="Q674" s="238"/>
      <c r="R674" s="238"/>
      <c r="S674" s="238"/>
      <c r="T674" s="239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40" t="s">
        <v>128</v>
      </c>
      <c r="AU674" s="240" t="s">
        <v>84</v>
      </c>
      <c r="AV674" s="14" t="s">
        <v>84</v>
      </c>
      <c r="AW674" s="14" t="s">
        <v>35</v>
      </c>
      <c r="AX674" s="14" t="s">
        <v>74</v>
      </c>
      <c r="AY674" s="240" t="s">
        <v>119</v>
      </c>
    </row>
    <row r="675" s="14" customFormat="1">
      <c r="A675" s="14"/>
      <c r="B675" s="230"/>
      <c r="C675" s="231"/>
      <c r="D675" s="221" t="s">
        <v>128</v>
      </c>
      <c r="E675" s="232" t="s">
        <v>19</v>
      </c>
      <c r="F675" s="233" t="s">
        <v>1775</v>
      </c>
      <c r="G675" s="231"/>
      <c r="H675" s="234">
        <v>4</v>
      </c>
      <c r="I675" s="235"/>
      <c r="J675" s="231"/>
      <c r="K675" s="231"/>
      <c r="L675" s="236"/>
      <c r="M675" s="237"/>
      <c r="N675" s="238"/>
      <c r="O675" s="238"/>
      <c r="P675" s="238"/>
      <c r="Q675" s="238"/>
      <c r="R675" s="238"/>
      <c r="S675" s="238"/>
      <c r="T675" s="239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0" t="s">
        <v>128</v>
      </c>
      <c r="AU675" s="240" t="s">
        <v>84</v>
      </c>
      <c r="AV675" s="14" t="s">
        <v>84</v>
      </c>
      <c r="AW675" s="14" t="s">
        <v>35</v>
      </c>
      <c r="AX675" s="14" t="s">
        <v>74</v>
      </c>
      <c r="AY675" s="240" t="s">
        <v>119</v>
      </c>
    </row>
    <row r="676" s="15" customFormat="1">
      <c r="A676" s="15"/>
      <c r="B676" s="251"/>
      <c r="C676" s="252"/>
      <c r="D676" s="221" t="s">
        <v>128</v>
      </c>
      <c r="E676" s="253" t="s">
        <v>19</v>
      </c>
      <c r="F676" s="254" t="s">
        <v>220</v>
      </c>
      <c r="G676" s="252"/>
      <c r="H676" s="255">
        <v>18</v>
      </c>
      <c r="I676" s="256"/>
      <c r="J676" s="252"/>
      <c r="K676" s="252"/>
      <c r="L676" s="257"/>
      <c r="M676" s="258"/>
      <c r="N676" s="259"/>
      <c r="O676" s="259"/>
      <c r="P676" s="259"/>
      <c r="Q676" s="259"/>
      <c r="R676" s="259"/>
      <c r="S676" s="259"/>
      <c r="T676" s="260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61" t="s">
        <v>128</v>
      </c>
      <c r="AU676" s="261" t="s">
        <v>84</v>
      </c>
      <c r="AV676" s="15" t="s">
        <v>150</v>
      </c>
      <c r="AW676" s="15" t="s">
        <v>35</v>
      </c>
      <c r="AX676" s="15" t="s">
        <v>82</v>
      </c>
      <c r="AY676" s="261" t="s">
        <v>119</v>
      </c>
    </row>
    <row r="677" s="2" customFormat="1" ht="44.25" customHeight="1">
      <c r="A677" s="40"/>
      <c r="B677" s="41"/>
      <c r="C677" s="206" t="s">
        <v>1780</v>
      </c>
      <c r="D677" s="206" t="s">
        <v>122</v>
      </c>
      <c r="E677" s="207" t="s">
        <v>1781</v>
      </c>
      <c r="F677" s="208" t="s">
        <v>1782</v>
      </c>
      <c r="G677" s="209" t="s">
        <v>363</v>
      </c>
      <c r="H677" s="210">
        <v>1</v>
      </c>
      <c r="I677" s="211"/>
      <c r="J677" s="212">
        <f>ROUND(I677*H677,2)</f>
        <v>0</v>
      </c>
      <c r="K677" s="208" t="s">
        <v>209</v>
      </c>
      <c r="L677" s="46"/>
      <c r="M677" s="213" t="s">
        <v>19</v>
      </c>
      <c r="N677" s="214" t="s">
        <v>45</v>
      </c>
      <c r="O677" s="86"/>
      <c r="P677" s="215">
        <f>O677*H677</f>
        <v>0</v>
      </c>
      <c r="Q677" s="215">
        <v>0</v>
      </c>
      <c r="R677" s="215">
        <f>Q677*H677</f>
        <v>0</v>
      </c>
      <c r="S677" s="215">
        <v>0</v>
      </c>
      <c r="T677" s="216">
        <f>S677*H677</f>
        <v>0</v>
      </c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R677" s="217" t="s">
        <v>307</v>
      </c>
      <c r="AT677" s="217" t="s">
        <v>122</v>
      </c>
      <c r="AU677" s="217" t="s">
        <v>84</v>
      </c>
      <c r="AY677" s="19" t="s">
        <v>119</v>
      </c>
      <c r="BE677" s="218">
        <f>IF(N677="základní",J677,0)</f>
        <v>0</v>
      </c>
      <c r="BF677" s="218">
        <f>IF(N677="snížená",J677,0)</f>
        <v>0</v>
      </c>
      <c r="BG677" s="218">
        <f>IF(N677="zákl. přenesená",J677,0)</f>
        <v>0</v>
      </c>
      <c r="BH677" s="218">
        <f>IF(N677="sníž. přenesená",J677,0)</f>
        <v>0</v>
      </c>
      <c r="BI677" s="218">
        <f>IF(N677="nulová",J677,0)</f>
        <v>0</v>
      </c>
      <c r="BJ677" s="19" t="s">
        <v>82</v>
      </c>
      <c r="BK677" s="218">
        <f>ROUND(I677*H677,2)</f>
        <v>0</v>
      </c>
      <c r="BL677" s="19" t="s">
        <v>307</v>
      </c>
      <c r="BM677" s="217" t="s">
        <v>1783</v>
      </c>
    </row>
    <row r="678" s="2" customFormat="1">
      <c r="A678" s="40"/>
      <c r="B678" s="41"/>
      <c r="C678" s="42"/>
      <c r="D678" s="249" t="s">
        <v>211</v>
      </c>
      <c r="E678" s="42"/>
      <c r="F678" s="250" t="s">
        <v>1784</v>
      </c>
      <c r="G678" s="42"/>
      <c r="H678" s="42"/>
      <c r="I678" s="242"/>
      <c r="J678" s="42"/>
      <c r="K678" s="42"/>
      <c r="L678" s="46"/>
      <c r="M678" s="243"/>
      <c r="N678" s="244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211</v>
      </c>
      <c r="AU678" s="19" t="s">
        <v>84</v>
      </c>
    </row>
    <row r="679" s="14" customFormat="1">
      <c r="A679" s="14"/>
      <c r="B679" s="230"/>
      <c r="C679" s="231"/>
      <c r="D679" s="221" t="s">
        <v>128</v>
      </c>
      <c r="E679" s="232" t="s">
        <v>19</v>
      </c>
      <c r="F679" s="233" t="s">
        <v>82</v>
      </c>
      <c r="G679" s="231"/>
      <c r="H679" s="234">
        <v>1</v>
      </c>
      <c r="I679" s="235"/>
      <c r="J679" s="231"/>
      <c r="K679" s="231"/>
      <c r="L679" s="236"/>
      <c r="M679" s="237"/>
      <c r="N679" s="238"/>
      <c r="O679" s="238"/>
      <c r="P679" s="238"/>
      <c r="Q679" s="238"/>
      <c r="R679" s="238"/>
      <c r="S679" s="238"/>
      <c r="T679" s="239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0" t="s">
        <v>128</v>
      </c>
      <c r="AU679" s="240" t="s">
        <v>84</v>
      </c>
      <c r="AV679" s="14" t="s">
        <v>84</v>
      </c>
      <c r="AW679" s="14" t="s">
        <v>35</v>
      </c>
      <c r="AX679" s="14" t="s">
        <v>82</v>
      </c>
      <c r="AY679" s="240" t="s">
        <v>119</v>
      </c>
    </row>
    <row r="680" s="2" customFormat="1" ht="24.15" customHeight="1">
      <c r="A680" s="40"/>
      <c r="B680" s="41"/>
      <c r="C680" s="206" t="s">
        <v>1785</v>
      </c>
      <c r="D680" s="206" t="s">
        <v>122</v>
      </c>
      <c r="E680" s="207" t="s">
        <v>1786</v>
      </c>
      <c r="F680" s="208" t="s">
        <v>1787</v>
      </c>
      <c r="G680" s="209" t="s">
        <v>1123</v>
      </c>
      <c r="H680" s="210">
        <v>20</v>
      </c>
      <c r="I680" s="211"/>
      <c r="J680" s="212">
        <f>ROUND(I680*H680,2)</f>
        <v>0</v>
      </c>
      <c r="K680" s="208" t="s">
        <v>209</v>
      </c>
      <c r="L680" s="46"/>
      <c r="M680" s="213" t="s">
        <v>19</v>
      </c>
      <c r="N680" s="214" t="s">
        <v>45</v>
      </c>
      <c r="O680" s="86"/>
      <c r="P680" s="215">
        <f>O680*H680</f>
        <v>0</v>
      </c>
      <c r="Q680" s="215">
        <v>0</v>
      </c>
      <c r="R680" s="215">
        <f>Q680*H680</f>
        <v>0</v>
      </c>
      <c r="S680" s="215">
        <v>0</v>
      </c>
      <c r="T680" s="216">
        <f>S680*H680</f>
        <v>0</v>
      </c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217" t="s">
        <v>1124</v>
      </c>
      <c r="AT680" s="217" t="s">
        <v>122</v>
      </c>
      <c r="AU680" s="217" t="s">
        <v>84</v>
      </c>
      <c r="AY680" s="19" t="s">
        <v>119</v>
      </c>
      <c r="BE680" s="218">
        <f>IF(N680="základní",J680,0)</f>
        <v>0</v>
      </c>
      <c r="BF680" s="218">
        <f>IF(N680="snížená",J680,0)</f>
        <v>0</v>
      </c>
      <c r="BG680" s="218">
        <f>IF(N680="zákl. přenesená",J680,0)</f>
        <v>0</v>
      </c>
      <c r="BH680" s="218">
        <f>IF(N680="sníž. přenesená",J680,0)</f>
        <v>0</v>
      </c>
      <c r="BI680" s="218">
        <f>IF(N680="nulová",J680,0)</f>
        <v>0</v>
      </c>
      <c r="BJ680" s="19" t="s">
        <v>82</v>
      </c>
      <c r="BK680" s="218">
        <f>ROUND(I680*H680,2)</f>
        <v>0</v>
      </c>
      <c r="BL680" s="19" t="s">
        <v>1124</v>
      </c>
      <c r="BM680" s="217" t="s">
        <v>1788</v>
      </c>
    </row>
    <row r="681" s="2" customFormat="1">
      <c r="A681" s="40"/>
      <c r="B681" s="41"/>
      <c r="C681" s="42"/>
      <c r="D681" s="249" t="s">
        <v>211</v>
      </c>
      <c r="E681" s="42"/>
      <c r="F681" s="250" t="s">
        <v>1789</v>
      </c>
      <c r="G681" s="42"/>
      <c r="H681" s="42"/>
      <c r="I681" s="242"/>
      <c r="J681" s="42"/>
      <c r="K681" s="42"/>
      <c r="L681" s="46"/>
      <c r="M681" s="243"/>
      <c r="N681" s="244"/>
      <c r="O681" s="86"/>
      <c r="P681" s="86"/>
      <c r="Q681" s="86"/>
      <c r="R681" s="86"/>
      <c r="S681" s="86"/>
      <c r="T681" s="87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T681" s="19" t="s">
        <v>211</v>
      </c>
      <c r="AU681" s="19" t="s">
        <v>84</v>
      </c>
    </row>
    <row r="682" s="2" customFormat="1" ht="21.75" customHeight="1">
      <c r="A682" s="40"/>
      <c r="B682" s="41"/>
      <c r="C682" s="206" t="s">
        <v>1790</v>
      </c>
      <c r="D682" s="206" t="s">
        <v>122</v>
      </c>
      <c r="E682" s="207" t="s">
        <v>1791</v>
      </c>
      <c r="F682" s="208" t="s">
        <v>1792</v>
      </c>
      <c r="G682" s="209" t="s">
        <v>833</v>
      </c>
      <c r="H682" s="210">
        <v>1</v>
      </c>
      <c r="I682" s="211"/>
      <c r="J682" s="212">
        <f>ROUND(I682*H682,2)</f>
        <v>0</v>
      </c>
      <c r="K682" s="208" t="s">
        <v>209</v>
      </c>
      <c r="L682" s="46"/>
      <c r="M682" s="213" t="s">
        <v>19</v>
      </c>
      <c r="N682" s="214" t="s">
        <v>45</v>
      </c>
      <c r="O682" s="86"/>
      <c r="P682" s="215">
        <f>O682*H682</f>
        <v>0</v>
      </c>
      <c r="Q682" s="215">
        <v>0</v>
      </c>
      <c r="R682" s="215">
        <f>Q682*H682</f>
        <v>0</v>
      </c>
      <c r="S682" s="215">
        <v>0</v>
      </c>
      <c r="T682" s="216">
        <f>S682*H682</f>
        <v>0</v>
      </c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R682" s="217" t="s">
        <v>126</v>
      </c>
      <c r="AT682" s="217" t="s">
        <v>122</v>
      </c>
      <c r="AU682" s="217" t="s">
        <v>84</v>
      </c>
      <c r="AY682" s="19" t="s">
        <v>119</v>
      </c>
      <c r="BE682" s="218">
        <f>IF(N682="základní",J682,0)</f>
        <v>0</v>
      </c>
      <c r="BF682" s="218">
        <f>IF(N682="snížená",J682,0)</f>
        <v>0</v>
      </c>
      <c r="BG682" s="218">
        <f>IF(N682="zákl. přenesená",J682,0)</f>
        <v>0</v>
      </c>
      <c r="BH682" s="218">
        <f>IF(N682="sníž. přenesená",J682,0)</f>
        <v>0</v>
      </c>
      <c r="BI682" s="218">
        <f>IF(N682="nulová",J682,0)</f>
        <v>0</v>
      </c>
      <c r="BJ682" s="19" t="s">
        <v>82</v>
      </c>
      <c r="BK682" s="218">
        <f>ROUND(I682*H682,2)</f>
        <v>0</v>
      </c>
      <c r="BL682" s="19" t="s">
        <v>126</v>
      </c>
      <c r="BM682" s="217" t="s">
        <v>1793</v>
      </c>
    </row>
    <row r="683" s="2" customFormat="1">
      <c r="A683" s="40"/>
      <c r="B683" s="41"/>
      <c r="C683" s="42"/>
      <c r="D683" s="249" t="s">
        <v>211</v>
      </c>
      <c r="E683" s="42"/>
      <c r="F683" s="250" t="s">
        <v>1794</v>
      </c>
      <c r="G683" s="42"/>
      <c r="H683" s="42"/>
      <c r="I683" s="242"/>
      <c r="J683" s="42"/>
      <c r="K683" s="42"/>
      <c r="L683" s="46"/>
      <c r="M683" s="243"/>
      <c r="N683" s="244"/>
      <c r="O683" s="86"/>
      <c r="P683" s="86"/>
      <c r="Q683" s="86"/>
      <c r="R683" s="86"/>
      <c r="S683" s="86"/>
      <c r="T683" s="87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T683" s="19" t="s">
        <v>211</v>
      </c>
      <c r="AU683" s="19" t="s">
        <v>84</v>
      </c>
    </row>
    <row r="684" s="13" customFormat="1">
      <c r="A684" s="13"/>
      <c r="B684" s="219"/>
      <c r="C684" s="220"/>
      <c r="D684" s="221" t="s">
        <v>128</v>
      </c>
      <c r="E684" s="222" t="s">
        <v>19</v>
      </c>
      <c r="F684" s="223" t="s">
        <v>1795</v>
      </c>
      <c r="G684" s="220"/>
      <c r="H684" s="222" t="s">
        <v>19</v>
      </c>
      <c r="I684" s="224"/>
      <c r="J684" s="220"/>
      <c r="K684" s="220"/>
      <c r="L684" s="225"/>
      <c r="M684" s="226"/>
      <c r="N684" s="227"/>
      <c r="O684" s="227"/>
      <c r="P684" s="227"/>
      <c r="Q684" s="227"/>
      <c r="R684" s="227"/>
      <c r="S684" s="227"/>
      <c r="T684" s="228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29" t="s">
        <v>128</v>
      </c>
      <c r="AU684" s="229" t="s">
        <v>84</v>
      </c>
      <c r="AV684" s="13" t="s">
        <v>82</v>
      </c>
      <c r="AW684" s="13" t="s">
        <v>35</v>
      </c>
      <c r="AX684" s="13" t="s">
        <v>74</v>
      </c>
      <c r="AY684" s="229" t="s">
        <v>119</v>
      </c>
    </row>
    <row r="685" s="13" customFormat="1">
      <c r="A685" s="13"/>
      <c r="B685" s="219"/>
      <c r="C685" s="220"/>
      <c r="D685" s="221" t="s">
        <v>128</v>
      </c>
      <c r="E685" s="222" t="s">
        <v>19</v>
      </c>
      <c r="F685" s="223" t="s">
        <v>1796</v>
      </c>
      <c r="G685" s="220"/>
      <c r="H685" s="222" t="s">
        <v>19</v>
      </c>
      <c r="I685" s="224"/>
      <c r="J685" s="220"/>
      <c r="K685" s="220"/>
      <c r="L685" s="225"/>
      <c r="M685" s="226"/>
      <c r="N685" s="227"/>
      <c r="O685" s="227"/>
      <c r="P685" s="227"/>
      <c r="Q685" s="227"/>
      <c r="R685" s="227"/>
      <c r="S685" s="227"/>
      <c r="T685" s="228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29" t="s">
        <v>128</v>
      </c>
      <c r="AU685" s="229" t="s">
        <v>84</v>
      </c>
      <c r="AV685" s="13" t="s">
        <v>82</v>
      </c>
      <c r="AW685" s="13" t="s">
        <v>35</v>
      </c>
      <c r="AX685" s="13" t="s">
        <v>74</v>
      </c>
      <c r="AY685" s="229" t="s">
        <v>119</v>
      </c>
    </row>
    <row r="686" s="13" customFormat="1">
      <c r="A686" s="13"/>
      <c r="B686" s="219"/>
      <c r="C686" s="220"/>
      <c r="D686" s="221" t="s">
        <v>128</v>
      </c>
      <c r="E686" s="222" t="s">
        <v>19</v>
      </c>
      <c r="F686" s="223" t="s">
        <v>1797</v>
      </c>
      <c r="G686" s="220"/>
      <c r="H686" s="222" t="s">
        <v>19</v>
      </c>
      <c r="I686" s="224"/>
      <c r="J686" s="220"/>
      <c r="K686" s="220"/>
      <c r="L686" s="225"/>
      <c r="M686" s="226"/>
      <c r="N686" s="227"/>
      <c r="O686" s="227"/>
      <c r="P686" s="227"/>
      <c r="Q686" s="227"/>
      <c r="R686" s="227"/>
      <c r="S686" s="227"/>
      <c r="T686" s="228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29" t="s">
        <v>128</v>
      </c>
      <c r="AU686" s="229" t="s">
        <v>84</v>
      </c>
      <c r="AV686" s="13" t="s">
        <v>82</v>
      </c>
      <c r="AW686" s="13" t="s">
        <v>35</v>
      </c>
      <c r="AX686" s="13" t="s">
        <v>74</v>
      </c>
      <c r="AY686" s="229" t="s">
        <v>119</v>
      </c>
    </row>
    <row r="687" s="14" customFormat="1">
      <c r="A687" s="14"/>
      <c r="B687" s="230"/>
      <c r="C687" s="231"/>
      <c r="D687" s="221" t="s">
        <v>128</v>
      </c>
      <c r="E687" s="232" t="s">
        <v>19</v>
      </c>
      <c r="F687" s="233" t="s">
        <v>82</v>
      </c>
      <c r="G687" s="231"/>
      <c r="H687" s="234">
        <v>1</v>
      </c>
      <c r="I687" s="235"/>
      <c r="J687" s="231"/>
      <c r="K687" s="231"/>
      <c r="L687" s="236"/>
      <c r="M687" s="237"/>
      <c r="N687" s="238"/>
      <c r="O687" s="238"/>
      <c r="P687" s="238"/>
      <c r="Q687" s="238"/>
      <c r="R687" s="238"/>
      <c r="S687" s="238"/>
      <c r="T687" s="239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40" t="s">
        <v>128</v>
      </c>
      <c r="AU687" s="240" t="s">
        <v>84</v>
      </c>
      <c r="AV687" s="14" t="s">
        <v>84</v>
      </c>
      <c r="AW687" s="14" t="s">
        <v>35</v>
      </c>
      <c r="AX687" s="14" t="s">
        <v>82</v>
      </c>
      <c r="AY687" s="240" t="s">
        <v>119</v>
      </c>
    </row>
    <row r="688" s="12" customFormat="1" ht="22.8" customHeight="1">
      <c r="A688" s="12"/>
      <c r="B688" s="190"/>
      <c r="C688" s="191"/>
      <c r="D688" s="192" t="s">
        <v>73</v>
      </c>
      <c r="E688" s="204" t="s">
        <v>1798</v>
      </c>
      <c r="F688" s="204" t="s">
        <v>1799</v>
      </c>
      <c r="G688" s="191"/>
      <c r="H688" s="191"/>
      <c r="I688" s="194"/>
      <c r="J688" s="205">
        <f>BK688</f>
        <v>0</v>
      </c>
      <c r="K688" s="191"/>
      <c r="L688" s="196"/>
      <c r="M688" s="197"/>
      <c r="N688" s="198"/>
      <c r="O688" s="198"/>
      <c r="P688" s="199">
        <f>SUM(P689:P690)</f>
        <v>0</v>
      </c>
      <c r="Q688" s="198"/>
      <c r="R688" s="199">
        <f>SUM(R689:R690)</f>
        <v>0</v>
      </c>
      <c r="S688" s="198"/>
      <c r="T688" s="200">
        <f>SUM(T689:T690)</f>
        <v>0</v>
      </c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R688" s="201" t="s">
        <v>84</v>
      </c>
      <c r="AT688" s="202" t="s">
        <v>73</v>
      </c>
      <c r="AU688" s="202" t="s">
        <v>82</v>
      </c>
      <c r="AY688" s="201" t="s">
        <v>119</v>
      </c>
      <c r="BK688" s="203">
        <f>SUM(BK689:BK690)</f>
        <v>0</v>
      </c>
    </row>
    <row r="689" s="2" customFormat="1" ht="33" customHeight="1">
      <c r="A689" s="40"/>
      <c r="B689" s="41"/>
      <c r="C689" s="206" t="s">
        <v>1800</v>
      </c>
      <c r="D689" s="206" t="s">
        <v>122</v>
      </c>
      <c r="E689" s="207" t="s">
        <v>1801</v>
      </c>
      <c r="F689" s="208" t="s">
        <v>1802</v>
      </c>
      <c r="G689" s="209" t="s">
        <v>833</v>
      </c>
      <c r="H689" s="210">
        <v>1</v>
      </c>
      <c r="I689" s="211"/>
      <c r="J689" s="212">
        <f>ROUND(I689*H689,2)</f>
        <v>0</v>
      </c>
      <c r="K689" s="208" t="s">
        <v>19</v>
      </c>
      <c r="L689" s="46"/>
      <c r="M689" s="213" t="s">
        <v>19</v>
      </c>
      <c r="N689" s="214" t="s">
        <v>45</v>
      </c>
      <c r="O689" s="86"/>
      <c r="P689" s="215">
        <f>O689*H689</f>
        <v>0</v>
      </c>
      <c r="Q689" s="215">
        <v>0</v>
      </c>
      <c r="R689" s="215">
        <f>Q689*H689</f>
        <v>0</v>
      </c>
      <c r="S689" s="215">
        <v>0</v>
      </c>
      <c r="T689" s="216">
        <f>S689*H689</f>
        <v>0</v>
      </c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R689" s="217" t="s">
        <v>307</v>
      </c>
      <c r="AT689" s="217" t="s">
        <v>122</v>
      </c>
      <c r="AU689" s="217" t="s">
        <v>84</v>
      </c>
      <c r="AY689" s="19" t="s">
        <v>119</v>
      </c>
      <c r="BE689" s="218">
        <f>IF(N689="základní",J689,0)</f>
        <v>0</v>
      </c>
      <c r="BF689" s="218">
        <f>IF(N689="snížená",J689,0)</f>
        <v>0</v>
      </c>
      <c r="BG689" s="218">
        <f>IF(N689="zákl. přenesená",J689,0)</f>
        <v>0</v>
      </c>
      <c r="BH689" s="218">
        <f>IF(N689="sníž. přenesená",J689,0)</f>
        <v>0</v>
      </c>
      <c r="BI689" s="218">
        <f>IF(N689="nulová",J689,0)</f>
        <v>0</v>
      </c>
      <c r="BJ689" s="19" t="s">
        <v>82</v>
      </c>
      <c r="BK689" s="218">
        <f>ROUND(I689*H689,2)</f>
        <v>0</v>
      </c>
      <c r="BL689" s="19" t="s">
        <v>307</v>
      </c>
      <c r="BM689" s="217" t="s">
        <v>1803</v>
      </c>
    </row>
    <row r="690" s="2" customFormat="1" ht="24.15" customHeight="1">
      <c r="A690" s="40"/>
      <c r="B690" s="41"/>
      <c r="C690" s="206" t="s">
        <v>1804</v>
      </c>
      <c r="D690" s="206" t="s">
        <v>122</v>
      </c>
      <c r="E690" s="207" t="s">
        <v>1805</v>
      </c>
      <c r="F690" s="208" t="s">
        <v>1806</v>
      </c>
      <c r="G690" s="209" t="s">
        <v>833</v>
      </c>
      <c r="H690" s="210">
        <v>1</v>
      </c>
      <c r="I690" s="211"/>
      <c r="J690" s="212">
        <f>ROUND(I690*H690,2)</f>
        <v>0</v>
      </c>
      <c r="K690" s="208" t="s">
        <v>19</v>
      </c>
      <c r="L690" s="46"/>
      <c r="M690" s="213" t="s">
        <v>19</v>
      </c>
      <c r="N690" s="214" t="s">
        <v>45</v>
      </c>
      <c r="O690" s="86"/>
      <c r="P690" s="215">
        <f>O690*H690</f>
        <v>0</v>
      </c>
      <c r="Q690" s="215">
        <v>0</v>
      </c>
      <c r="R690" s="215">
        <f>Q690*H690</f>
        <v>0</v>
      </c>
      <c r="S690" s="215">
        <v>0</v>
      </c>
      <c r="T690" s="216">
        <f>S690*H690</f>
        <v>0</v>
      </c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17" t="s">
        <v>307</v>
      </c>
      <c r="AT690" s="217" t="s">
        <v>122</v>
      </c>
      <c r="AU690" s="217" t="s">
        <v>84</v>
      </c>
      <c r="AY690" s="19" t="s">
        <v>119</v>
      </c>
      <c r="BE690" s="218">
        <f>IF(N690="základní",J690,0)</f>
        <v>0</v>
      </c>
      <c r="BF690" s="218">
        <f>IF(N690="snížená",J690,0)</f>
        <v>0</v>
      </c>
      <c r="BG690" s="218">
        <f>IF(N690="zákl. přenesená",J690,0)</f>
        <v>0</v>
      </c>
      <c r="BH690" s="218">
        <f>IF(N690="sníž. přenesená",J690,0)</f>
        <v>0</v>
      </c>
      <c r="BI690" s="218">
        <f>IF(N690="nulová",J690,0)</f>
        <v>0</v>
      </c>
      <c r="BJ690" s="19" t="s">
        <v>82</v>
      </c>
      <c r="BK690" s="218">
        <f>ROUND(I690*H690,2)</f>
        <v>0</v>
      </c>
      <c r="BL690" s="19" t="s">
        <v>307</v>
      </c>
      <c r="BM690" s="217" t="s">
        <v>1807</v>
      </c>
    </row>
    <row r="691" s="12" customFormat="1" ht="22.8" customHeight="1">
      <c r="A691" s="12"/>
      <c r="B691" s="190"/>
      <c r="C691" s="191"/>
      <c r="D691" s="192" t="s">
        <v>73</v>
      </c>
      <c r="E691" s="204" t="s">
        <v>1808</v>
      </c>
      <c r="F691" s="204" t="s">
        <v>1809</v>
      </c>
      <c r="G691" s="191"/>
      <c r="H691" s="191"/>
      <c r="I691" s="194"/>
      <c r="J691" s="205">
        <f>BK691</f>
        <v>0</v>
      </c>
      <c r="K691" s="191"/>
      <c r="L691" s="196"/>
      <c r="M691" s="197"/>
      <c r="N691" s="198"/>
      <c r="O691" s="198"/>
      <c r="P691" s="199">
        <f>SUM(P692:P756)</f>
        <v>0</v>
      </c>
      <c r="Q691" s="198"/>
      <c r="R691" s="199">
        <f>SUM(R692:R756)</f>
        <v>0.0042399999999999998</v>
      </c>
      <c r="S691" s="198"/>
      <c r="T691" s="200">
        <f>SUM(T692:T756)</f>
        <v>0</v>
      </c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R691" s="201" t="s">
        <v>84</v>
      </c>
      <c r="AT691" s="202" t="s">
        <v>73</v>
      </c>
      <c r="AU691" s="202" t="s">
        <v>82</v>
      </c>
      <c r="AY691" s="201" t="s">
        <v>119</v>
      </c>
      <c r="BK691" s="203">
        <f>SUM(BK692:BK756)</f>
        <v>0</v>
      </c>
    </row>
    <row r="692" s="2" customFormat="1" ht="16.5" customHeight="1">
      <c r="A692" s="40"/>
      <c r="B692" s="41"/>
      <c r="C692" s="206" t="s">
        <v>1810</v>
      </c>
      <c r="D692" s="206" t="s">
        <v>122</v>
      </c>
      <c r="E692" s="207" t="s">
        <v>1811</v>
      </c>
      <c r="F692" s="208" t="s">
        <v>1812</v>
      </c>
      <c r="G692" s="209" t="s">
        <v>168</v>
      </c>
      <c r="H692" s="210">
        <v>20</v>
      </c>
      <c r="I692" s="211"/>
      <c r="J692" s="212">
        <f>ROUND(I692*H692,2)</f>
        <v>0</v>
      </c>
      <c r="K692" s="208" t="s">
        <v>209</v>
      </c>
      <c r="L692" s="46"/>
      <c r="M692" s="213" t="s">
        <v>19</v>
      </c>
      <c r="N692" s="214" t="s">
        <v>45</v>
      </c>
      <c r="O692" s="86"/>
      <c r="P692" s="215">
        <f>O692*H692</f>
        <v>0</v>
      </c>
      <c r="Q692" s="215">
        <v>0</v>
      </c>
      <c r="R692" s="215">
        <f>Q692*H692</f>
        <v>0</v>
      </c>
      <c r="S692" s="215">
        <v>0</v>
      </c>
      <c r="T692" s="216">
        <f>S692*H692</f>
        <v>0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17" t="s">
        <v>307</v>
      </c>
      <c r="AT692" s="217" t="s">
        <v>122</v>
      </c>
      <c r="AU692" s="217" t="s">
        <v>84</v>
      </c>
      <c r="AY692" s="19" t="s">
        <v>119</v>
      </c>
      <c r="BE692" s="218">
        <f>IF(N692="základní",J692,0)</f>
        <v>0</v>
      </c>
      <c r="BF692" s="218">
        <f>IF(N692="snížená",J692,0)</f>
        <v>0</v>
      </c>
      <c r="BG692" s="218">
        <f>IF(N692="zákl. přenesená",J692,0)</f>
        <v>0</v>
      </c>
      <c r="BH692" s="218">
        <f>IF(N692="sníž. přenesená",J692,0)</f>
        <v>0</v>
      </c>
      <c r="BI692" s="218">
        <f>IF(N692="nulová",J692,0)</f>
        <v>0</v>
      </c>
      <c r="BJ692" s="19" t="s">
        <v>82</v>
      </c>
      <c r="BK692" s="218">
        <f>ROUND(I692*H692,2)</f>
        <v>0</v>
      </c>
      <c r="BL692" s="19" t="s">
        <v>307</v>
      </c>
      <c r="BM692" s="217" t="s">
        <v>1813</v>
      </c>
    </row>
    <row r="693" s="2" customFormat="1">
      <c r="A693" s="40"/>
      <c r="B693" s="41"/>
      <c r="C693" s="42"/>
      <c r="D693" s="249" t="s">
        <v>211</v>
      </c>
      <c r="E693" s="42"/>
      <c r="F693" s="250" t="s">
        <v>1814</v>
      </c>
      <c r="G693" s="42"/>
      <c r="H693" s="42"/>
      <c r="I693" s="242"/>
      <c r="J693" s="42"/>
      <c r="K693" s="42"/>
      <c r="L693" s="46"/>
      <c r="M693" s="243"/>
      <c r="N693" s="244"/>
      <c r="O693" s="86"/>
      <c r="P693" s="86"/>
      <c r="Q693" s="86"/>
      <c r="R693" s="86"/>
      <c r="S693" s="86"/>
      <c r="T693" s="87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T693" s="19" t="s">
        <v>211</v>
      </c>
      <c r="AU693" s="19" t="s">
        <v>84</v>
      </c>
    </row>
    <row r="694" s="13" customFormat="1">
      <c r="A694" s="13"/>
      <c r="B694" s="219"/>
      <c r="C694" s="220"/>
      <c r="D694" s="221" t="s">
        <v>128</v>
      </c>
      <c r="E694" s="222" t="s">
        <v>19</v>
      </c>
      <c r="F694" s="223" t="s">
        <v>1145</v>
      </c>
      <c r="G694" s="220"/>
      <c r="H694" s="222" t="s">
        <v>19</v>
      </c>
      <c r="I694" s="224"/>
      <c r="J694" s="220"/>
      <c r="K694" s="220"/>
      <c r="L694" s="225"/>
      <c r="M694" s="226"/>
      <c r="N694" s="227"/>
      <c r="O694" s="227"/>
      <c r="P694" s="227"/>
      <c r="Q694" s="227"/>
      <c r="R694" s="227"/>
      <c r="S694" s="227"/>
      <c r="T694" s="228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29" t="s">
        <v>128</v>
      </c>
      <c r="AU694" s="229" t="s">
        <v>84</v>
      </c>
      <c r="AV694" s="13" t="s">
        <v>82</v>
      </c>
      <c r="AW694" s="13" t="s">
        <v>35</v>
      </c>
      <c r="AX694" s="13" t="s">
        <v>74</v>
      </c>
      <c r="AY694" s="229" t="s">
        <v>119</v>
      </c>
    </row>
    <row r="695" s="14" customFormat="1">
      <c r="A695" s="14"/>
      <c r="B695" s="230"/>
      <c r="C695" s="231"/>
      <c r="D695" s="221" t="s">
        <v>128</v>
      </c>
      <c r="E695" s="232" t="s">
        <v>19</v>
      </c>
      <c r="F695" s="233" t="s">
        <v>1168</v>
      </c>
      <c r="G695" s="231"/>
      <c r="H695" s="234">
        <v>20</v>
      </c>
      <c r="I695" s="235"/>
      <c r="J695" s="231"/>
      <c r="K695" s="231"/>
      <c r="L695" s="236"/>
      <c r="M695" s="237"/>
      <c r="N695" s="238"/>
      <c r="O695" s="238"/>
      <c r="P695" s="238"/>
      <c r="Q695" s="238"/>
      <c r="R695" s="238"/>
      <c r="S695" s="238"/>
      <c r="T695" s="239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0" t="s">
        <v>128</v>
      </c>
      <c r="AU695" s="240" t="s">
        <v>84</v>
      </c>
      <c r="AV695" s="14" t="s">
        <v>84</v>
      </c>
      <c r="AW695" s="14" t="s">
        <v>35</v>
      </c>
      <c r="AX695" s="14" t="s">
        <v>82</v>
      </c>
      <c r="AY695" s="240" t="s">
        <v>119</v>
      </c>
    </row>
    <row r="696" s="2" customFormat="1" ht="16.5" customHeight="1">
      <c r="A696" s="40"/>
      <c r="B696" s="41"/>
      <c r="C696" s="273" t="s">
        <v>1815</v>
      </c>
      <c r="D696" s="273" t="s">
        <v>308</v>
      </c>
      <c r="E696" s="274" t="s">
        <v>1816</v>
      </c>
      <c r="F696" s="275" t="s">
        <v>1817</v>
      </c>
      <c r="G696" s="276" t="s">
        <v>168</v>
      </c>
      <c r="H696" s="277">
        <v>21</v>
      </c>
      <c r="I696" s="278"/>
      <c r="J696" s="279">
        <f>ROUND(I696*H696,2)</f>
        <v>0</v>
      </c>
      <c r="K696" s="275" t="s">
        <v>209</v>
      </c>
      <c r="L696" s="280"/>
      <c r="M696" s="281" t="s">
        <v>19</v>
      </c>
      <c r="N696" s="282" t="s">
        <v>45</v>
      </c>
      <c r="O696" s="86"/>
      <c r="P696" s="215">
        <f>O696*H696</f>
        <v>0</v>
      </c>
      <c r="Q696" s="215">
        <v>0.00011</v>
      </c>
      <c r="R696" s="215">
        <f>Q696*H696</f>
        <v>0.00231</v>
      </c>
      <c r="S696" s="215">
        <v>0</v>
      </c>
      <c r="T696" s="216">
        <f>S696*H696</f>
        <v>0</v>
      </c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R696" s="217" t="s">
        <v>372</v>
      </c>
      <c r="AT696" s="217" t="s">
        <v>308</v>
      </c>
      <c r="AU696" s="217" t="s">
        <v>84</v>
      </c>
      <c r="AY696" s="19" t="s">
        <v>119</v>
      </c>
      <c r="BE696" s="218">
        <f>IF(N696="základní",J696,0)</f>
        <v>0</v>
      </c>
      <c r="BF696" s="218">
        <f>IF(N696="snížená",J696,0)</f>
        <v>0</v>
      </c>
      <c r="BG696" s="218">
        <f>IF(N696="zákl. přenesená",J696,0)</f>
        <v>0</v>
      </c>
      <c r="BH696" s="218">
        <f>IF(N696="sníž. přenesená",J696,0)</f>
        <v>0</v>
      </c>
      <c r="BI696" s="218">
        <f>IF(N696="nulová",J696,0)</f>
        <v>0</v>
      </c>
      <c r="BJ696" s="19" t="s">
        <v>82</v>
      </c>
      <c r="BK696" s="218">
        <f>ROUND(I696*H696,2)</f>
        <v>0</v>
      </c>
      <c r="BL696" s="19" t="s">
        <v>307</v>
      </c>
      <c r="BM696" s="217" t="s">
        <v>1818</v>
      </c>
    </row>
    <row r="697" s="13" customFormat="1">
      <c r="A697" s="13"/>
      <c r="B697" s="219"/>
      <c r="C697" s="220"/>
      <c r="D697" s="221" t="s">
        <v>128</v>
      </c>
      <c r="E697" s="222" t="s">
        <v>19</v>
      </c>
      <c r="F697" s="223" t="s">
        <v>1145</v>
      </c>
      <c r="G697" s="220"/>
      <c r="H697" s="222" t="s">
        <v>19</v>
      </c>
      <c r="I697" s="224"/>
      <c r="J697" s="220"/>
      <c r="K697" s="220"/>
      <c r="L697" s="225"/>
      <c r="M697" s="226"/>
      <c r="N697" s="227"/>
      <c r="O697" s="227"/>
      <c r="P697" s="227"/>
      <c r="Q697" s="227"/>
      <c r="R697" s="227"/>
      <c r="S697" s="227"/>
      <c r="T697" s="228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29" t="s">
        <v>128</v>
      </c>
      <c r="AU697" s="229" t="s">
        <v>84</v>
      </c>
      <c r="AV697" s="13" t="s">
        <v>82</v>
      </c>
      <c r="AW697" s="13" t="s">
        <v>35</v>
      </c>
      <c r="AX697" s="13" t="s">
        <v>74</v>
      </c>
      <c r="AY697" s="229" t="s">
        <v>119</v>
      </c>
    </row>
    <row r="698" s="14" customFormat="1">
      <c r="A698" s="14"/>
      <c r="B698" s="230"/>
      <c r="C698" s="231"/>
      <c r="D698" s="221" t="s">
        <v>128</v>
      </c>
      <c r="E698" s="232" t="s">
        <v>19</v>
      </c>
      <c r="F698" s="233" t="s">
        <v>1168</v>
      </c>
      <c r="G698" s="231"/>
      <c r="H698" s="234">
        <v>20</v>
      </c>
      <c r="I698" s="235"/>
      <c r="J698" s="231"/>
      <c r="K698" s="231"/>
      <c r="L698" s="236"/>
      <c r="M698" s="237"/>
      <c r="N698" s="238"/>
      <c r="O698" s="238"/>
      <c r="P698" s="238"/>
      <c r="Q698" s="238"/>
      <c r="R698" s="238"/>
      <c r="S698" s="238"/>
      <c r="T698" s="239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40" t="s">
        <v>128</v>
      </c>
      <c r="AU698" s="240" t="s">
        <v>84</v>
      </c>
      <c r="AV698" s="14" t="s">
        <v>84</v>
      </c>
      <c r="AW698" s="14" t="s">
        <v>35</v>
      </c>
      <c r="AX698" s="14" t="s">
        <v>82</v>
      </c>
      <c r="AY698" s="240" t="s">
        <v>119</v>
      </c>
    </row>
    <row r="699" s="14" customFormat="1">
      <c r="A699" s="14"/>
      <c r="B699" s="230"/>
      <c r="C699" s="231"/>
      <c r="D699" s="221" t="s">
        <v>128</v>
      </c>
      <c r="E699" s="231"/>
      <c r="F699" s="233" t="s">
        <v>1819</v>
      </c>
      <c r="G699" s="231"/>
      <c r="H699" s="234">
        <v>21</v>
      </c>
      <c r="I699" s="235"/>
      <c r="J699" s="231"/>
      <c r="K699" s="231"/>
      <c r="L699" s="236"/>
      <c r="M699" s="237"/>
      <c r="N699" s="238"/>
      <c r="O699" s="238"/>
      <c r="P699" s="238"/>
      <c r="Q699" s="238"/>
      <c r="R699" s="238"/>
      <c r="S699" s="238"/>
      <c r="T699" s="239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0" t="s">
        <v>128</v>
      </c>
      <c r="AU699" s="240" t="s">
        <v>84</v>
      </c>
      <c r="AV699" s="14" t="s">
        <v>84</v>
      </c>
      <c r="AW699" s="14" t="s">
        <v>4</v>
      </c>
      <c r="AX699" s="14" t="s">
        <v>82</v>
      </c>
      <c r="AY699" s="240" t="s">
        <v>119</v>
      </c>
    </row>
    <row r="700" s="2" customFormat="1" ht="49.05" customHeight="1">
      <c r="A700" s="40"/>
      <c r="B700" s="41"/>
      <c r="C700" s="206" t="s">
        <v>1820</v>
      </c>
      <c r="D700" s="206" t="s">
        <v>122</v>
      </c>
      <c r="E700" s="207" t="s">
        <v>1594</v>
      </c>
      <c r="F700" s="208" t="s">
        <v>1595</v>
      </c>
      <c r="G700" s="209" t="s">
        <v>363</v>
      </c>
      <c r="H700" s="210">
        <v>6</v>
      </c>
      <c r="I700" s="211"/>
      <c r="J700" s="212">
        <f>ROUND(I700*H700,2)</f>
        <v>0</v>
      </c>
      <c r="K700" s="208" t="s">
        <v>209</v>
      </c>
      <c r="L700" s="46"/>
      <c r="M700" s="213" t="s">
        <v>19</v>
      </c>
      <c r="N700" s="214" t="s">
        <v>45</v>
      </c>
      <c r="O700" s="86"/>
      <c r="P700" s="215">
        <f>O700*H700</f>
        <v>0</v>
      </c>
      <c r="Q700" s="215">
        <v>0</v>
      </c>
      <c r="R700" s="215">
        <f>Q700*H700</f>
        <v>0</v>
      </c>
      <c r="S700" s="215">
        <v>0</v>
      </c>
      <c r="T700" s="216">
        <f>S700*H700</f>
        <v>0</v>
      </c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17" t="s">
        <v>307</v>
      </c>
      <c r="AT700" s="217" t="s">
        <v>122</v>
      </c>
      <c r="AU700" s="217" t="s">
        <v>84</v>
      </c>
      <c r="AY700" s="19" t="s">
        <v>119</v>
      </c>
      <c r="BE700" s="218">
        <f>IF(N700="základní",J700,0)</f>
        <v>0</v>
      </c>
      <c r="BF700" s="218">
        <f>IF(N700="snížená",J700,0)</f>
        <v>0</v>
      </c>
      <c r="BG700" s="218">
        <f>IF(N700="zákl. přenesená",J700,0)</f>
        <v>0</v>
      </c>
      <c r="BH700" s="218">
        <f>IF(N700="sníž. přenesená",J700,0)</f>
        <v>0</v>
      </c>
      <c r="BI700" s="218">
        <f>IF(N700="nulová",J700,0)</f>
        <v>0</v>
      </c>
      <c r="BJ700" s="19" t="s">
        <v>82</v>
      </c>
      <c r="BK700" s="218">
        <f>ROUND(I700*H700,2)</f>
        <v>0</v>
      </c>
      <c r="BL700" s="19" t="s">
        <v>307</v>
      </c>
      <c r="BM700" s="217" t="s">
        <v>1821</v>
      </c>
    </row>
    <row r="701" s="2" customFormat="1">
      <c r="A701" s="40"/>
      <c r="B701" s="41"/>
      <c r="C701" s="42"/>
      <c r="D701" s="249" t="s">
        <v>211</v>
      </c>
      <c r="E701" s="42"/>
      <c r="F701" s="250" t="s">
        <v>1597</v>
      </c>
      <c r="G701" s="42"/>
      <c r="H701" s="42"/>
      <c r="I701" s="242"/>
      <c r="J701" s="42"/>
      <c r="K701" s="42"/>
      <c r="L701" s="46"/>
      <c r="M701" s="243"/>
      <c r="N701" s="244"/>
      <c r="O701" s="86"/>
      <c r="P701" s="86"/>
      <c r="Q701" s="86"/>
      <c r="R701" s="86"/>
      <c r="S701" s="86"/>
      <c r="T701" s="87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19" t="s">
        <v>211</v>
      </c>
      <c r="AU701" s="19" t="s">
        <v>84</v>
      </c>
    </row>
    <row r="702" s="13" customFormat="1">
      <c r="A702" s="13"/>
      <c r="B702" s="219"/>
      <c r="C702" s="220"/>
      <c r="D702" s="221" t="s">
        <v>128</v>
      </c>
      <c r="E702" s="222" t="s">
        <v>19</v>
      </c>
      <c r="F702" s="223" t="s">
        <v>1145</v>
      </c>
      <c r="G702" s="220"/>
      <c r="H702" s="222" t="s">
        <v>19</v>
      </c>
      <c r="I702" s="224"/>
      <c r="J702" s="220"/>
      <c r="K702" s="220"/>
      <c r="L702" s="225"/>
      <c r="M702" s="226"/>
      <c r="N702" s="227"/>
      <c r="O702" s="227"/>
      <c r="P702" s="227"/>
      <c r="Q702" s="227"/>
      <c r="R702" s="227"/>
      <c r="S702" s="227"/>
      <c r="T702" s="228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29" t="s">
        <v>128</v>
      </c>
      <c r="AU702" s="229" t="s">
        <v>84</v>
      </c>
      <c r="AV702" s="13" t="s">
        <v>82</v>
      </c>
      <c r="AW702" s="13" t="s">
        <v>35</v>
      </c>
      <c r="AX702" s="13" t="s">
        <v>74</v>
      </c>
      <c r="AY702" s="229" t="s">
        <v>119</v>
      </c>
    </row>
    <row r="703" s="14" customFormat="1">
      <c r="A703" s="14"/>
      <c r="B703" s="230"/>
      <c r="C703" s="231"/>
      <c r="D703" s="221" t="s">
        <v>128</v>
      </c>
      <c r="E703" s="232" t="s">
        <v>19</v>
      </c>
      <c r="F703" s="233" t="s">
        <v>228</v>
      </c>
      <c r="G703" s="231"/>
      <c r="H703" s="234">
        <v>6</v>
      </c>
      <c r="I703" s="235"/>
      <c r="J703" s="231"/>
      <c r="K703" s="231"/>
      <c r="L703" s="236"/>
      <c r="M703" s="237"/>
      <c r="N703" s="238"/>
      <c r="O703" s="238"/>
      <c r="P703" s="238"/>
      <c r="Q703" s="238"/>
      <c r="R703" s="238"/>
      <c r="S703" s="238"/>
      <c r="T703" s="239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0" t="s">
        <v>128</v>
      </c>
      <c r="AU703" s="240" t="s">
        <v>84</v>
      </c>
      <c r="AV703" s="14" t="s">
        <v>84</v>
      </c>
      <c r="AW703" s="14" t="s">
        <v>35</v>
      </c>
      <c r="AX703" s="14" t="s">
        <v>82</v>
      </c>
      <c r="AY703" s="240" t="s">
        <v>119</v>
      </c>
    </row>
    <row r="704" s="2" customFormat="1" ht="24.15" customHeight="1">
      <c r="A704" s="40"/>
      <c r="B704" s="41"/>
      <c r="C704" s="273" t="s">
        <v>1822</v>
      </c>
      <c r="D704" s="273" t="s">
        <v>308</v>
      </c>
      <c r="E704" s="274" t="s">
        <v>1601</v>
      </c>
      <c r="F704" s="275" t="s">
        <v>1602</v>
      </c>
      <c r="G704" s="276" t="s">
        <v>363</v>
      </c>
      <c r="H704" s="277">
        <v>6</v>
      </c>
      <c r="I704" s="278"/>
      <c r="J704" s="279">
        <f>ROUND(I704*H704,2)</f>
        <v>0</v>
      </c>
      <c r="K704" s="275" t="s">
        <v>209</v>
      </c>
      <c r="L704" s="280"/>
      <c r="M704" s="281" t="s">
        <v>19</v>
      </c>
      <c r="N704" s="282" t="s">
        <v>45</v>
      </c>
      <c r="O704" s="86"/>
      <c r="P704" s="215">
        <f>O704*H704</f>
        <v>0</v>
      </c>
      <c r="Q704" s="215">
        <v>5.0000000000000002E-05</v>
      </c>
      <c r="R704" s="215">
        <f>Q704*H704</f>
        <v>0.00030000000000000003</v>
      </c>
      <c r="S704" s="215">
        <v>0</v>
      </c>
      <c r="T704" s="216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17" t="s">
        <v>372</v>
      </c>
      <c r="AT704" s="217" t="s">
        <v>308</v>
      </c>
      <c r="AU704" s="217" t="s">
        <v>84</v>
      </c>
      <c r="AY704" s="19" t="s">
        <v>119</v>
      </c>
      <c r="BE704" s="218">
        <f>IF(N704="základní",J704,0)</f>
        <v>0</v>
      </c>
      <c r="BF704" s="218">
        <f>IF(N704="snížená",J704,0)</f>
        <v>0</v>
      </c>
      <c r="BG704" s="218">
        <f>IF(N704="zákl. přenesená",J704,0)</f>
        <v>0</v>
      </c>
      <c r="BH704" s="218">
        <f>IF(N704="sníž. přenesená",J704,0)</f>
        <v>0</v>
      </c>
      <c r="BI704" s="218">
        <f>IF(N704="nulová",J704,0)</f>
        <v>0</v>
      </c>
      <c r="BJ704" s="19" t="s">
        <v>82</v>
      </c>
      <c r="BK704" s="218">
        <f>ROUND(I704*H704,2)</f>
        <v>0</v>
      </c>
      <c r="BL704" s="19" t="s">
        <v>307</v>
      </c>
      <c r="BM704" s="217" t="s">
        <v>1823</v>
      </c>
    </row>
    <row r="705" s="13" customFormat="1">
      <c r="A705" s="13"/>
      <c r="B705" s="219"/>
      <c r="C705" s="220"/>
      <c r="D705" s="221" t="s">
        <v>128</v>
      </c>
      <c r="E705" s="222" t="s">
        <v>19</v>
      </c>
      <c r="F705" s="223" t="s">
        <v>1145</v>
      </c>
      <c r="G705" s="220"/>
      <c r="H705" s="222" t="s">
        <v>19</v>
      </c>
      <c r="I705" s="224"/>
      <c r="J705" s="220"/>
      <c r="K705" s="220"/>
      <c r="L705" s="225"/>
      <c r="M705" s="226"/>
      <c r="N705" s="227"/>
      <c r="O705" s="227"/>
      <c r="P705" s="227"/>
      <c r="Q705" s="227"/>
      <c r="R705" s="227"/>
      <c r="S705" s="227"/>
      <c r="T705" s="228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29" t="s">
        <v>128</v>
      </c>
      <c r="AU705" s="229" t="s">
        <v>84</v>
      </c>
      <c r="AV705" s="13" t="s">
        <v>82</v>
      </c>
      <c r="AW705" s="13" t="s">
        <v>35</v>
      </c>
      <c r="AX705" s="13" t="s">
        <v>74</v>
      </c>
      <c r="AY705" s="229" t="s">
        <v>119</v>
      </c>
    </row>
    <row r="706" s="14" customFormat="1">
      <c r="A706" s="14"/>
      <c r="B706" s="230"/>
      <c r="C706" s="231"/>
      <c r="D706" s="221" t="s">
        <v>128</v>
      </c>
      <c r="E706" s="232" t="s">
        <v>19</v>
      </c>
      <c r="F706" s="233" t="s">
        <v>228</v>
      </c>
      <c r="G706" s="231"/>
      <c r="H706" s="234">
        <v>6</v>
      </c>
      <c r="I706" s="235"/>
      <c r="J706" s="231"/>
      <c r="K706" s="231"/>
      <c r="L706" s="236"/>
      <c r="M706" s="237"/>
      <c r="N706" s="238"/>
      <c r="O706" s="238"/>
      <c r="P706" s="238"/>
      <c r="Q706" s="238"/>
      <c r="R706" s="238"/>
      <c r="S706" s="238"/>
      <c r="T706" s="239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40" t="s">
        <v>128</v>
      </c>
      <c r="AU706" s="240" t="s">
        <v>84</v>
      </c>
      <c r="AV706" s="14" t="s">
        <v>84</v>
      </c>
      <c r="AW706" s="14" t="s">
        <v>35</v>
      </c>
      <c r="AX706" s="14" t="s">
        <v>82</v>
      </c>
      <c r="AY706" s="240" t="s">
        <v>119</v>
      </c>
    </row>
    <row r="707" s="2" customFormat="1" ht="44.25" customHeight="1">
      <c r="A707" s="40"/>
      <c r="B707" s="41"/>
      <c r="C707" s="206" t="s">
        <v>1824</v>
      </c>
      <c r="D707" s="206" t="s">
        <v>122</v>
      </c>
      <c r="E707" s="207" t="s">
        <v>1825</v>
      </c>
      <c r="F707" s="208" t="s">
        <v>1826</v>
      </c>
      <c r="G707" s="209" t="s">
        <v>363</v>
      </c>
      <c r="H707" s="210">
        <v>1</v>
      </c>
      <c r="I707" s="211"/>
      <c r="J707" s="212">
        <f>ROUND(I707*H707,2)</f>
        <v>0</v>
      </c>
      <c r="K707" s="208" t="s">
        <v>209</v>
      </c>
      <c r="L707" s="46"/>
      <c r="M707" s="213" t="s">
        <v>19</v>
      </c>
      <c r="N707" s="214" t="s">
        <v>45</v>
      </c>
      <c r="O707" s="86"/>
      <c r="P707" s="215">
        <f>O707*H707</f>
        <v>0</v>
      </c>
      <c r="Q707" s="215">
        <v>0</v>
      </c>
      <c r="R707" s="215">
        <f>Q707*H707</f>
        <v>0</v>
      </c>
      <c r="S707" s="215">
        <v>0</v>
      </c>
      <c r="T707" s="216">
        <f>S707*H707</f>
        <v>0</v>
      </c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R707" s="217" t="s">
        <v>307</v>
      </c>
      <c r="AT707" s="217" t="s">
        <v>122</v>
      </c>
      <c r="AU707" s="217" t="s">
        <v>84</v>
      </c>
      <c r="AY707" s="19" t="s">
        <v>119</v>
      </c>
      <c r="BE707" s="218">
        <f>IF(N707="základní",J707,0)</f>
        <v>0</v>
      </c>
      <c r="BF707" s="218">
        <f>IF(N707="snížená",J707,0)</f>
        <v>0</v>
      </c>
      <c r="BG707" s="218">
        <f>IF(N707="zákl. přenesená",J707,0)</f>
        <v>0</v>
      </c>
      <c r="BH707" s="218">
        <f>IF(N707="sníž. přenesená",J707,0)</f>
        <v>0</v>
      </c>
      <c r="BI707" s="218">
        <f>IF(N707="nulová",J707,0)</f>
        <v>0</v>
      </c>
      <c r="BJ707" s="19" t="s">
        <v>82</v>
      </c>
      <c r="BK707" s="218">
        <f>ROUND(I707*H707,2)</f>
        <v>0</v>
      </c>
      <c r="BL707" s="19" t="s">
        <v>307</v>
      </c>
      <c r="BM707" s="217" t="s">
        <v>1827</v>
      </c>
    </row>
    <row r="708" s="2" customFormat="1">
      <c r="A708" s="40"/>
      <c r="B708" s="41"/>
      <c r="C708" s="42"/>
      <c r="D708" s="249" t="s">
        <v>211</v>
      </c>
      <c r="E708" s="42"/>
      <c r="F708" s="250" t="s">
        <v>1828</v>
      </c>
      <c r="G708" s="42"/>
      <c r="H708" s="42"/>
      <c r="I708" s="242"/>
      <c r="J708" s="42"/>
      <c r="K708" s="42"/>
      <c r="L708" s="46"/>
      <c r="M708" s="243"/>
      <c r="N708" s="244"/>
      <c r="O708" s="86"/>
      <c r="P708" s="86"/>
      <c r="Q708" s="86"/>
      <c r="R708" s="86"/>
      <c r="S708" s="86"/>
      <c r="T708" s="87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T708" s="19" t="s">
        <v>211</v>
      </c>
      <c r="AU708" s="19" t="s">
        <v>84</v>
      </c>
    </row>
    <row r="709" s="13" customFormat="1">
      <c r="A709" s="13"/>
      <c r="B709" s="219"/>
      <c r="C709" s="220"/>
      <c r="D709" s="221" t="s">
        <v>128</v>
      </c>
      <c r="E709" s="222" t="s">
        <v>19</v>
      </c>
      <c r="F709" s="223" t="s">
        <v>1145</v>
      </c>
      <c r="G709" s="220"/>
      <c r="H709" s="222" t="s">
        <v>19</v>
      </c>
      <c r="I709" s="224"/>
      <c r="J709" s="220"/>
      <c r="K709" s="220"/>
      <c r="L709" s="225"/>
      <c r="M709" s="226"/>
      <c r="N709" s="227"/>
      <c r="O709" s="227"/>
      <c r="P709" s="227"/>
      <c r="Q709" s="227"/>
      <c r="R709" s="227"/>
      <c r="S709" s="227"/>
      <c r="T709" s="228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29" t="s">
        <v>128</v>
      </c>
      <c r="AU709" s="229" t="s">
        <v>84</v>
      </c>
      <c r="AV709" s="13" t="s">
        <v>82</v>
      </c>
      <c r="AW709" s="13" t="s">
        <v>35</v>
      </c>
      <c r="AX709" s="13" t="s">
        <v>74</v>
      </c>
      <c r="AY709" s="229" t="s">
        <v>119</v>
      </c>
    </row>
    <row r="710" s="14" customFormat="1">
      <c r="A710" s="14"/>
      <c r="B710" s="230"/>
      <c r="C710" s="231"/>
      <c r="D710" s="221" t="s">
        <v>128</v>
      </c>
      <c r="E710" s="232" t="s">
        <v>19</v>
      </c>
      <c r="F710" s="233" t="s">
        <v>82</v>
      </c>
      <c r="G710" s="231"/>
      <c r="H710" s="234">
        <v>1</v>
      </c>
      <c r="I710" s="235"/>
      <c r="J710" s="231"/>
      <c r="K710" s="231"/>
      <c r="L710" s="236"/>
      <c r="M710" s="237"/>
      <c r="N710" s="238"/>
      <c r="O710" s="238"/>
      <c r="P710" s="238"/>
      <c r="Q710" s="238"/>
      <c r="R710" s="238"/>
      <c r="S710" s="238"/>
      <c r="T710" s="239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0" t="s">
        <v>128</v>
      </c>
      <c r="AU710" s="240" t="s">
        <v>84</v>
      </c>
      <c r="AV710" s="14" t="s">
        <v>84</v>
      </c>
      <c r="AW710" s="14" t="s">
        <v>35</v>
      </c>
      <c r="AX710" s="14" t="s">
        <v>82</v>
      </c>
      <c r="AY710" s="240" t="s">
        <v>119</v>
      </c>
    </row>
    <row r="711" s="2" customFormat="1" ht="24.15" customHeight="1">
      <c r="A711" s="40"/>
      <c r="B711" s="41"/>
      <c r="C711" s="273" t="s">
        <v>1829</v>
      </c>
      <c r="D711" s="273" t="s">
        <v>308</v>
      </c>
      <c r="E711" s="274" t="s">
        <v>1830</v>
      </c>
      <c r="F711" s="275" t="s">
        <v>1831</v>
      </c>
      <c r="G711" s="276" t="s">
        <v>363</v>
      </c>
      <c r="H711" s="277">
        <v>1</v>
      </c>
      <c r="I711" s="278"/>
      <c r="J711" s="279">
        <f>ROUND(I711*H711,2)</f>
        <v>0</v>
      </c>
      <c r="K711" s="275" t="s">
        <v>209</v>
      </c>
      <c r="L711" s="280"/>
      <c r="M711" s="281" t="s">
        <v>19</v>
      </c>
      <c r="N711" s="282" t="s">
        <v>45</v>
      </c>
      <c r="O711" s="86"/>
      <c r="P711" s="215">
        <f>O711*H711</f>
        <v>0</v>
      </c>
      <c r="Q711" s="215">
        <v>5.0000000000000002E-05</v>
      </c>
      <c r="R711" s="215">
        <f>Q711*H711</f>
        <v>5.0000000000000002E-05</v>
      </c>
      <c r="S711" s="215">
        <v>0</v>
      </c>
      <c r="T711" s="216">
        <f>S711*H711</f>
        <v>0</v>
      </c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R711" s="217" t="s">
        <v>372</v>
      </c>
      <c r="AT711" s="217" t="s">
        <v>308</v>
      </c>
      <c r="AU711" s="217" t="s">
        <v>84</v>
      </c>
      <c r="AY711" s="19" t="s">
        <v>119</v>
      </c>
      <c r="BE711" s="218">
        <f>IF(N711="základní",J711,0)</f>
        <v>0</v>
      </c>
      <c r="BF711" s="218">
        <f>IF(N711="snížená",J711,0)</f>
        <v>0</v>
      </c>
      <c r="BG711" s="218">
        <f>IF(N711="zákl. přenesená",J711,0)</f>
        <v>0</v>
      </c>
      <c r="BH711" s="218">
        <f>IF(N711="sníž. přenesená",J711,0)</f>
        <v>0</v>
      </c>
      <c r="BI711" s="218">
        <f>IF(N711="nulová",J711,0)</f>
        <v>0</v>
      </c>
      <c r="BJ711" s="19" t="s">
        <v>82</v>
      </c>
      <c r="BK711" s="218">
        <f>ROUND(I711*H711,2)</f>
        <v>0</v>
      </c>
      <c r="BL711" s="19" t="s">
        <v>307</v>
      </c>
      <c r="BM711" s="217" t="s">
        <v>1832</v>
      </c>
    </row>
    <row r="712" s="13" customFormat="1">
      <c r="A712" s="13"/>
      <c r="B712" s="219"/>
      <c r="C712" s="220"/>
      <c r="D712" s="221" t="s">
        <v>128</v>
      </c>
      <c r="E712" s="222" t="s">
        <v>19</v>
      </c>
      <c r="F712" s="223" t="s">
        <v>1145</v>
      </c>
      <c r="G712" s="220"/>
      <c r="H712" s="222" t="s">
        <v>19</v>
      </c>
      <c r="I712" s="224"/>
      <c r="J712" s="220"/>
      <c r="K712" s="220"/>
      <c r="L712" s="225"/>
      <c r="M712" s="226"/>
      <c r="N712" s="227"/>
      <c r="O712" s="227"/>
      <c r="P712" s="227"/>
      <c r="Q712" s="227"/>
      <c r="R712" s="227"/>
      <c r="S712" s="227"/>
      <c r="T712" s="228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29" t="s">
        <v>128</v>
      </c>
      <c r="AU712" s="229" t="s">
        <v>84</v>
      </c>
      <c r="AV712" s="13" t="s">
        <v>82</v>
      </c>
      <c r="AW712" s="13" t="s">
        <v>35</v>
      </c>
      <c r="AX712" s="13" t="s">
        <v>74</v>
      </c>
      <c r="AY712" s="229" t="s">
        <v>119</v>
      </c>
    </row>
    <row r="713" s="14" customFormat="1">
      <c r="A713" s="14"/>
      <c r="B713" s="230"/>
      <c r="C713" s="231"/>
      <c r="D713" s="221" t="s">
        <v>128</v>
      </c>
      <c r="E713" s="232" t="s">
        <v>19</v>
      </c>
      <c r="F713" s="233" t="s">
        <v>82</v>
      </c>
      <c r="G713" s="231"/>
      <c r="H713" s="234">
        <v>1</v>
      </c>
      <c r="I713" s="235"/>
      <c r="J713" s="231"/>
      <c r="K713" s="231"/>
      <c r="L713" s="236"/>
      <c r="M713" s="237"/>
      <c r="N713" s="238"/>
      <c r="O713" s="238"/>
      <c r="P713" s="238"/>
      <c r="Q713" s="238"/>
      <c r="R713" s="238"/>
      <c r="S713" s="238"/>
      <c r="T713" s="239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0" t="s">
        <v>128</v>
      </c>
      <c r="AU713" s="240" t="s">
        <v>84</v>
      </c>
      <c r="AV713" s="14" t="s">
        <v>84</v>
      </c>
      <c r="AW713" s="14" t="s">
        <v>35</v>
      </c>
      <c r="AX713" s="14" t="s">
        <v>82</v>
      </c>
      <c r="AY713" s="240" t="s">
        <v>119</v>
      </c>
    </row>
    <row r="714" s="2" customFormat="1" ht="24.15" customHeight="1">
      <c r="A714" s="40"/>
      <c r="B714" s="41"/>
      <c r="C714" s="206" t="s">
        <v>1833</v>
      </c>
      <c r="D714" s="206" t="s">
        <v>122</v>
      </c>
      <c r="E714" s="207" t="s">
        <v>1834</v>
      </c>
      <c r="F714" s="208" t="s">
        <v>1835</v>
      </c>
      <c r="G714" s="209" t="s">
        <v>363</v>
      </c>
      <c r="H714" s="210">
        <v>2</v>
      </c>
      <c r="I714" s="211"/>
      <c r="J714" s="212">
        <f>ROUND(I714*H714,2)</f>
        <v>0</v>
      </c>
      <c r="K714" s="208" t="s">
        <v>209</v>
      </c>
      <c r="L714" s="46"/>
      <c r="M714" s="213" t="s">
        <v>19</v>
      </c>
      <c r="N714" s="214" t="s">
        <v>45</v>
      </c>
      <c r="O714" s="86"/>
      <c r="P714" s="215">
        <f>O714*H714</f>
        <v>0</v>
      </c>
      <c r="Q714" s="215">
        <v>0</v>
      </c>
      <c r="R714" s="215">
        <f>Q714*H714</f>
        <v>0</v>
      </c>
      <c r="S714" s="215">
        <v>0</v>
      </c>
      <c r="T714" s="216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17" t="s">
        <v>307</v>
      </c>
      <c r="AT714" s="217" t="s">
        <v>122</v>
      </c>
      <c r="AU714" s="217" t="s">
        <v>84</v>
      </c>
      <c r="AY714" s="19" t="s">
        <v>119</v>
      </c>
      <c r="BE714" s="218">
        <f>IF(N714="základní",J714,0)</f>
        <v>0</v>
      </c>
      <c r="BF714" s="218">
        <f>IF(N714="snížená",J714,0)</f>
        <v>0</v>
      </c>
      <c r="BG714" s="218">
        <f>IF(N714="zákl. přenesená",J714,0)</f>
        <v>0</v>
      </c>
      <c r="BH714" s="218">
        <f>IF(N714="sníž. přenesená",J714,0)</f>
        <v>0</v>
      </c>
      <c r="BI714" s="218">
        <f>IF(N714="nulová",J714,0)</f>
        <v>0</v>
      </c>
      <c r="BJ714" s="19" t="s">
        <v>82</v>
      </c>
      <c r="BK714" s="218">
        <f>ROUND(I714*H714,2)</f>
        <v>0</v>
      </c>
      <c r="BL714" s="19" t="s">
        <v>307</v>
      </c>
      <c r="BM714" s="217" t="s">
        <v>1836</v>
      </c>
    </row>
    <row r="715" s="2" customFormat="1">
      <c r="A715" s="40"/>
      <c r="B715" s="41"/>
      <c r="C715" s="42"/>
      <c r="D715" s="249" t="s">
        <v>211</v>
      </c>
      <c r="E715" s="42"/>
      <c r="F715" s="250" t="s">
        <v>1837</v>
      </c>
      <c r="G715" s="42"/>
      <c r="H715" s="42"/>
      <c r="I715" s="242"/>
      <c r="J715" s="42"/>
      <c r="K715" s="42"/>
      <c r="L715" s="46"/>
      <c r="M715" s="243"/>
      <c r="N715" s="244"/>
      <c r="O715" s="86"/>
      <c r="P715" s="86"/>
      <c r="Q715" s="86"/>
      <c r="R715" s="86"/>
      <c r="S715" s="86"/>
      <c r="T715" s="87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9" t="s">
        <v>211</v>
      </c>
      <c r="AU715" s="19" t="s">
        <v>84</v>
      </c>
    </row>
    <row r="716" s="13" customFormat="1">
      <c r="A716" s="13"/>
      <c r="B716" s="219"/>
      <c r="C716" s="220"/>
      <c r="D716" s="221" t="s">
        <v>128</v>
      </c>
      <c r="E716" s="222" t="s">
        <v>19</v>
      </c>
      <c r="F716" s="223" t="s">
        <v>1145</v>
      </c>
      <c r="G716" s="220"/>
      <c r="H716" s="222" t="s">
        <v>19</v>
      </c>
      <c r="I716" s="224"/>
      <c r="J716" s="220"/>
      <c r="K716" s="220"/>
      <c r="L716" s="225"/>
      <c r="M716" s="226"/>
      <c r="N716" s="227"/>
      <c r="O716" s="227"/>
      <c r="P716" s="227"/>
      <c r="Q716" s="227"/>
      <c r="R716" s="227"/>
      <c r="S716" s="227"/>
      <c r="T716" s="228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29" t="s">
        <v>128</v>
      </c>
      <c r="AU716" s="229" t="s">
        <v>84</v>
      </c>
      <c r="AV716" s="13" t="s">
        <v>82</v>
      </c>
      <c r="AW716" s="13" t="s">
        <v>35</v>
      </c>
      <c r="AX716" s="13" t="s">
        <v>74</v>
      </c>
      <c r="AY716" s="229" t="s">
        <v>119</v>
      </c>
    </row>
    <row r="717" s="14" customFormat="1">
      <c r="A717" s="14"/>
      <c r="B717" s="230"/>
      <c r="C717" s="231"/>
      <c r="D717" s="221" t="s">
        <v>128</v>
      </c>
      <c r="E717" s="232" t="s">
        <v>19</v>
      </c>
      <c r="F717" s="233" t="s">
        <v>84</v>
      </c>
      <c r="G717" s="231"/>
      <c r="H717" s="234">
        <v>2</v>
      </c>
      <c r="I717" s="235"/>
      <c r="J717" s="231"/>
      <c r="K717" s="231"/>
      <c r="L717" s="236"/>
      <c r="M717" s="237"/>
      <c r="N717" s="238"/>
      <c r="O717" s="238"/>
      <c r="P717" s="238"/>
      <c r="Q717" s="238"/>
      <c r="R717" s="238"/>
      <c r="S717" s="238"/>
      <c r="T717" s="239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0" t="s">
        <v>128</v>
      </c>
      <c r="AU717" s="240" t="s">
        <v>84</v>
      </c>
      <c r="AV717" s="14" t="s">
        <v>84</v>
      </c>
      <c r="AW717" s="14" t="s">
        <v>35</v>
      </c>
      <c r="AX717" s="14" t="s">
        <v>82</v>
      </c>
      <c r="AY717" s="240" t="s">
        <v>119</v>
      </c>
    </row>
    <row r="718" s="2" customFormat="1" ht="24.15" customHeight="1">
      <c r="A718" s="40"/>
      <c r="B718" s="41"/>
      <c r="C718" s="273" t="s">
        <v>1838</v>
      </c>
      <c r="D718" s="273" t="s">
        <v>308</v>
      </c>
      <c r="E718" s="274" t="s">
        <v>1839</v>
      </c>
      <c r="F718" s="275" t="s">
        <v>1840</v>
      </c>
      <c r="G718" s="276" t="s">
        <v>363</v>
      </c>
      <c r="H718" s="277">
        <v>1</v>
      </c>
      <c r="I718" s="278"/>
      <c r="J718" s="279">
        <f>ROUND(I718*H718,2)</f>
        <v>0</v>
      </c>
      <c r="K718" s="275" t="s">
        <v>371</v>
      </c>
      <c r="L718" s="280"/>
      <c r="M718" s="281" t="s">
        <v>19</v>
      </c>
      <c r="N718" s="282" t="s">
        <v>45</v>
      </c>
      <c r="O718" s="86"/>
      <c r="P718" s="215">
        <f>O718*H718</f>
        <v>0</v>
      </c>
      <c r="Q718" s="215">
        <v>0.00029999999999999997</v>
      </c>
      <c r="R718" s="215">
        <f>Q718*H718</f>
        <v>0.00029999999999999997</v>
      </c>
      <c r="S718" s="215">
        <v>0</v>
      </c>
      <c r="T718" s="216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17" t="s">
        <v>372</v>
      </c>
      <c r="AT718" s="217" t="s">
        <v>308</v>
      </c>
      <c r="AU718" s="217" t="s">
        <v>84</v>
      </c>
      <c r="AY718" s="19" t="s">
        <v>119</v>
      </c>
      <c r="BE718" s="218">
        <f>IF(N718="základní",J718,0)</f>
        <v>0</v>
      </c>
      <c r="BF718" s="218">
        <f>IF(N718="snížená",J718,0)</f>
        <v>0</v>
      </c>
      <c r="BG718" s="218">
        <f>IF(N718="zákl. přenesená",J718,0)</f>
        <v>0</v>
      </c>
      <c r="BH718" s="218">
        <f>IF(N718="sníž. přenesená",J718,0)</f>
        <v>0</v>
      </c>
      <c r="BI718" s="218">
        <f>IF(N718="nulová",J718,0)</f>
        <v>0</v>
      </c>
      <c r="BJ718" s="19" t="s">
        <v>82</v>
      </c>
      <c r="BK718" s="218">
        <f>ROUND(I718*H718,2)</f>
        <v>0</v>
      </c>
      <c r="BL718" s="19" t="s">
        <v>307</v>
      </c>
      <c r="BM718" s="217" t="s">
        <v>1841</v>
      </c>
    </row>
    <row r="719" s="13" customFormat="1">
      <c r="A719" s="13"/>
      <c r="B719" s="219"/>
      <c r="C719" s="220"/>
      <c r="D719" s="221" t="s">
        <v>128</v>
      </c>
      <c r="E719" s="222" t="s">
        <v>19</v>
      </c>
      <c r="F719" s="223" t="s">
        <v>1145</v>
      </c>
      <c r="G719" s="220"/>
      <c r="H719" s="222" t="s">
        <v>19</v>
      </c>
      <c r="I719" s="224"/>
      <c r="J719" s="220"/>
      <c r="K719" s="220"/>
      <c r="L719" s="225"/>
      <c r="M719" s="226"/>
      <c r="N719" s="227"/>
      <c r="O719" s="227"/>
      <c r="P719" s="227"/>
      <c r="Q719" s="227"/>
      <c r="R719" s="227"/>
      <c r="S719" s="227"/>
      <c r="T719" s="228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29" t="s">
        <v>128</v>
      </c>
      <c r="AU719" s="229" t="s">
        <v>84</v>
      </c>
      <c r="AV719" s="13" t="s">
        <v>82</v>
      </c>
      <c r="AW719" s="13" t="s">
        <v>35</v>
      </c>
      <c r="AX719" s="13" t="s">
        <v>74</v>
      </c>
      <c r="AY719" s="229" t="s">
        <v>119</v>
      </c>
    </row>
    <row r="720" s="14" customFormat="1">
      <c r="A720" s="14"/>
      <c r="B720" s="230"/>
      <c r="C720" s="231"/>
      <c r="D720" s="221" t="s">
        <v>128</v>
      </c>
      <c r="E720" s="232" t="s">
        <v>19</v>
      </c>
      <c r="F720" s="233" t="s">
        <v>82</v>
      </c>
      <c r="G720" s="231"/>
      <c r="H720" s="234">
        <v>1</v>
      </c>
      <c r="I720" s="235"/>
      <c r="J720" s="231"/>
      <c r="K720" s="231"/>
      <c r="L720" s="236"/>
      <c r="M720" s="237"/>
      <c r="N720" s="238"/>
      <c r="O720" s="238"/>
      <c r="P720" s="238"/>
      <c r="Q720" s="238"/>
      <c r="R720" s="238"/>
      <c r="S720" s="238"/>
      <c r="T720" s="239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40" t="s">
        <v>128</v>
      </c>
      <c r="AU720" s="240" t="s">
        <v>84</v>
      </c>
      <c r="AV720" s="14" t="s">
        <v>84</v>
      </c>
      <c r="AW720" s="14" t="s">
        <v>35</v>
      </c>
      <c r="AX720" s="14" t="s">
        <v>82</v>
      </c>
      <c r="AY720" s="240" t="s">
        <v>119</v>
      </c>
    </row>
    <row r="721" s="2" customFormat="1" ht="24.15" customHeight="1">
      <c r="A721" s="40"/>
      <c r="B721" s="41"/>
      <c r="C721" s="273" t="s">
        <v>1842</v>
      </c>
      <c r="D721" s="273" t="s">
        <v>308</v>
      </c>
      <c r="E721" s="274" t="s">
        <v>1843</v>
      </c>
      <c r="F721" s="275" t="s">
        <v>1844</v>
      </c>
      <c r="G721" s="276" t="s">
        <v>363</v>
      </c>
      <c r="H721" s="277">
        <v>1</v>
      </c>
      <c r="I721" s="278"/>
      <c r="J721" s="279">
        <f>ROUND(I721*H721,2)</f>
        <v>0</v>
      </c>
      <c r="K721" s="275" t="s">
        <v>371</v>
      </c>
      <c r="L721" s="280"/>
      <c r="M721" s="281" t="s">
        <v>19</v>
      </c>
      <c r="N721" s="282" t="s">
        <v>45</v>
      </c>
      <c r="O721" s="86"/>
      <c r="P721" s="215">
        <f>O721*H721</f>
        <v>0</v>
      </c>
      <c r="Q721" s="215">
        <v>0.00029999999999999997</v>
      </c>
      <c r="R721" s="215">
        <f>Q721*H721</f>
        <v>0.00029999999999999997</v>
      </c>
      <c r="S721" s="215">
        <v>0</v>
      </c>
      <c r="T721" s="216">
        <f>S721*H721</f>
        <v>0</v>
      </c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R721" s="217" t="s">
        <v>372</v>
      </c>
      <c r="AT721" s="217" t="s">
        <v>308</v>
      </c>
      <c r="AU721" s="217" t="s">
        <v>84</v>
      </c>
      <c r="AY721" s="19" t="s">
        <v>119</v>
      </c>
      <c r="BE721" s="218">
        <f>IF(N721="základní",J721,0)</f>
        <v>0</v>
      </c>
      <c r="BF721" s="218">
        <f>IF(N721="snížená",J721,0)</f>
        <v>0</v>
      </c>
      <c r="BG721" s="218">
        <f>IF(N721="zákl. přenesená",J721,0)</f>
        <v>0</v>
      </c>
      <c r="BH721" s="218">
        <f>IF(N721="sníž. přenesená",J721,0)</f>
        <v>0</v>
      </c>
      <c r="BI721" s="218">
        <f>IF(N721="nulová",J721,0)</f>
        <v>0</v>
      </c>
      <c r="BJ721" s="19" t="s">
        <v>82</v>
      </c>
      <c r="BK721" s="218">
        <f>ROUND(I721*H721,2)</f>
        <v>0</v>
      </c>
      <c r="BL721" s="19" t="s">
        <v>307</v>
      </c>
      <c r="BM721" s="217" t="s">
        <v>1845</v>
      </c>
    </row>
    <row r="722" s="13" customFormat="1">
      <c r="A722" s="13"/>
      <c r="B722" s="219"/>
      <c r="C722" s="220"/>
      <c r="D722" s="221" t="s">
        <v>128</v>
      </c>
      <c r="E722" s="222" t="s">
        <v>19</v>
      </c>
      <c r="F722" s="223" t="s">
        <v>1145</v>
      </c>
      <c r="G722" s="220"/>
      <c r="H722" s="222" t="s">
        <v>19</v>
      </c>
      <c r="I722" s="224"/>
      <c r="J722" s="220"/>
      <c r="K722" s="220"/>
      <c r="L722" s="225"/>
      <c r="M722" s="226"/>
      <c r="N722" s="227"/>
      <c r="O722" s="227"/>
      <c r="P722" s="227"/>
      <c r="Q722" s="227"/>
      <c r="R722" s="227"/>
      <c r="S722" s="227"/>
      <c r="T722" s="228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29" t="s">
        <v>128</v>
      </c>
      <c r="AU722" s="229" t="s">
        <v>84</v>
      </c>
      <c r="AV722" s="13" t="s">
        <v>82</v>
      </c>
      <c r="AW722" s="13" t="s">
        <v>35</v>
      </c>
      <c r="AX722" s="13" t="s">
        <v>74</v>
      </c>
      <c r="AY722" s="229" t="s">
        <v>119</v>
      </c>
    </row>
    <row r="723" s="14" customFormat="1">
      <c r="A723" s="14"/>
      <c r="B723" s="230"/>
      <c r="C723" s="231"/>
      <c r="D723" s="221" t="s">
        <v>128</v>
      </c>
      <c r="E723" s="232" t="s">
        <v>19</v>
      </c>
      <c r="F723" s="233" t="s">
        <v>82</v>
      </c>
      <c r="G723" s="231"/>
      <c r="H723" s="234">
        <v>1</v>
      </c>
      <c r="I723" s="235"/>
      <c r="J723" s="231"/>
      <c r="K723" s="231"/>
      <c r="L723" s="236"/>
      <c r="M723" s="237"/>
      <c r="N723" s="238"/>
      <c r="O723" s="238"/>
      <c r="P723" s="238"/>
      <c r="Q723" s="238"/>
      <c r="R723" s="238"/>
      <c r="S723" s="238"/>
      <c r="T723" s="239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40" t="s">
        <v>128</v>
      </c>
      <c r="AU723" s="240" t="s">
        <v>84</v>
      </c>
      <c r="AV723" s="14" t="s">
        <v>84</v>
      </c>
      <c r="AW723" s="14" t="s">
        <v>35</v>
      </c>
      <c r="AX723" s="14" t="s">
        <v>82</v>
      </c>
      <c r="AY723" s="240" t="s">
        <v>119</v>
      </c>
    </row>
    <row r="724" s="2" customFormat="1" ht="24.15" customHeight="1">
      <c r="A724" s="40"/>
      <c r="B724" s="41"/>
      <c r="C724" s="206" t="s">
        <v>1846</v>
      </c>
      <c r="D724" s="206" t="s">
        <v>122</v>
      </c>
      <c r="E724" s="207" t="s">
        <v>1847</v>
      </c>
      <c r="F724" s="208" t="s">
        <v>1848</v>
      </c>
      <c r="G724" s="209" t="s">
        <v>363</v>
      </c>
      <c r="H724" s="210">
        <v>1</v>
      </c>
      <c r="I724" s="211"/>
      <c r="J724" s="212">
        <f>ROUND(I724*H724,2)</f>
        <v>0</v>
      </c>
      <c r="K724" s="208" t="s">
        <v>209</v>
      </c>
      <c r="L724" s="46"/>
      <c r="M724" s="213" t="s">
        <v>19</v>
      </c>
      <c r="N724" s="214" t="s">
        <v>45</v>
      </c>
      <c r="O724" s="86"/>
      <c r="P724" s="215">
        <f>O724*H724</f>
        <v>0</v>
      </c>
      <c r="Q724" s="215">
        <v>0</v>
      </c>
      <c r="R724" s="215">
        <f>Q724*H724</f>
        <v>0</v>
      </c>
      <c r="S724" s="215">
        <v>0</v>
      </c>
      <c r="T724" s="216">
        <f>S724*H724</f>
        <v>0</v>
      </c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R724" s="217" t="s">
        <v>307</v>
      </c>
      <c r="AT724" s="217" t="s">
        <v>122</v>
      </c>
      <c r="AU724" s="217" t="s">
        <v>84</v>
      </c>
      <c r="AY724" s="19" t="s">
        <v>119</v>
      </c>
      <c r="BE724" s="218">
        <f>IF(N724="základní",J724,0)</f>
        <v>0</v>
      </c>
      <c r="BF724" s="218">
        <f>IF(N724="snížená",J724,0)</f>
        <v>0</v>
      </c>
      <c r="BG724" s="218">
        <f>IF(N724="zákl. přenesená",J724,0)</f>
        <v>0</v>
      </c>
      <c r="BH724" s="218">
        <f>IF(N724="sníž. přenesená",J724,0)</f>
        <v>0</v>
      </c>
      <c r="BI724" s="218">
        <f>IF(N724="nulová",J724,0)</f>
        <v>0</v>
      </c>
      <c r="BJ724" s="19" t="s">
        <v>82</v>
      </c>
      <c r="BK724" s="218">
        <f>ROUND(I724*H724,2)</f>
        <v>0</v>
      </c>
      <c r="BL724" s="19" t="s">
        <v>307</v>
      </c>
      <c r="BM724" s="217" t="s">
        <v>1849</v>
      </c>
    </row>
    <row r="725" s="2" customFormat="1">
      <c r="A725" s="40"/>
      <c r="B725" s="41"/>
      <c r="C725" s="42"/>
      <c r="D725" s="249" t="s">
        <v>211</v>
      </c>
      <c r="E725" s="42"/>
      <c r="F725" s="250" t="s">
        <v>1850</v>
      </c>
      <c r="G725" s="42"/>
      <c r="H725" s="42"/>
      <c r="I725" s="242"/>
      <c r="J725" s="42"/>
      <c r="K725" s="42"/>
      <c r="L725" s="46"/>
      <c r="M725" s="243"/>
      <c r="N725" s="244"/>
      <c r="O725" s="86"/>
      <c r="P725" s="86"/>
      <c r="Q725" s="86"/>
      <c r="R725" s="86"/>
      <c r="S725" s="86"/>
      <c r="T725" s="87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T725" s="19" t="s">
        <v>211</v>
      </c>
      <c r="AU725" s="19" t="s">
        <v>84</v>
      </c>
    </row>
    <row r="726" s="13" customFormat="1">
      <c r="A726" s="13"/>
      <c r="B726" s="219"/>
      <c r="C726" s="220"/>
      <c r="D726" s="221" t="s">
        <v>128</v>
      </c>
      <c r="E726" s="222" t="s">
        <v>19</v>
      </c>
      <c r="F726" s="223" t="s">
        <v>1145</v>
      </c>
      <c r="G726" s="220"/>
      <c r="H726" s="222" t="s">
        <v>19</v>
      </c>
      <c r="I726" s="224"/>
      <c r="J726" s="220"/>
      <c r="K726" s="220"/>
      <c r="L726" s="225"/>
      <c r="M726" s="226"/>
      <c r="N726" s="227"/>
      <c r="O726" s="227"/>
      <c r="P726" s="227"/>
      <c r="Q726" s="227"/>
      <c r="R726" s="227"/>
      <c r="S726" s="227"/>
      <c r="T726" s="228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29" t="s">
        <v>128</v>
      </c>
      <c r="AU726" s="229" t="s">
        <v>84</v>
      </c>
      <c r="AV726" s="13" t="s">
        <v>82</v>
      </c>
      <c r="AW726" s="13" t="s">
        <v>35</v>
      </c>
      <c r="AX726" s="13" t="s">
        <v>74</v>
      </c>
      <c r="AY726" s="229" t="s">
        <v>119</v>
      </c>
    </row>
    <row r="727" s="14" customFormat="1">
      <c r="A727" s="14"/>
      <c r="B727" s="230"/>
      <c r="C727" s="231"/>
      <c r="D727" s="221" t="s">
        <v>128</v>
      </c>
      <c r="E727" s="232" t="s">
        <v>19</v>
      </c>
      <c r="F727" s="233" t="s">
        <v>82</v>
      </c>
      <c r="G727" s="231"/>
      <c r="H727" s="234">
        <v>1</v>
      </c>
      <c r="I727" s="235"/>
      <c r="J727" s="231"/>
      <c r="K727" s="231"/>
      <c r="L727" s="236"/>
      <c r="M727" s="237"/>
      <c r="N727" s="238"/>
      <c r="O727" s="238"/>
      <c r="P727" s="238"/>
      <c r="Q727" s="238"/>
      <c r="R727" s="238"/>
      <c r="S727" s="238"/>
      <c r="T727" s="239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40" t="s">
        <v>128</v>
      </c>
      <c r="AU727" s="240" t="s">
        <v>84</v>
      </c>
      <c r="AV727" s="14" t="s">
        <v>84</v>
      </c>
      <c r="AW727" s="14" t="s">
        <v>35</v>
      </c>
      <c r="AX727" s="14" t="s">
        <v>82</v>
      </c>
      <c r="AY727" s="240" t="s">
        <v>119</v>
      </c>
    </row>
    <row r="728" s="2" customFormat="1" ht="24.15" customHeight="1">
      <c r="A728" s="40"/>
      <c r="B728" s="41"/>
      <c r="C728" s="273" t="s">
        <v>1851</v>
      </c>
      <c r="D728" s="273" t="s">
        <v>308</v>
      </c>
      <c r="E728" s="274" t="s">
        <v>1852</v>
      </c>
      <c r="F728" s="275" t="s">
        <v>1853</v>
      </c>
      <c r="G728" s="276" t="s">
        <v>363</v>
      </c>
      <c r="H728" s="277">
        <v>1</v>
      </c>
      <c r="I728" s="278"/>
      <c r="J728" s="279">
        <f>ROUND(I728*H728,2)</f>
        <v>0</v>
      </c>
      <c r="K728" s="275" t="s">
        <v>371</v>
      </c>
      <c r="L728" s="280"/>
      <c r="M728" s="281" t="s">
        <v>19</v>
      </c>
      <c r="N728" s="282" t="s">
        <v>45</v>
      </c>
      <c r="O728" s="86"/>
      <c r="P728" s="215">
        <f>O728*H728</f>
        <v>0</v>
      </c>
      <c r="Q728" s="215">
        <v>6.0000000000000002E-05</v>
      </c>
      <c r="R728" s="215">
        <f>Q728*H728</f>
        <v>6.0000000000000002E-05</v>
      </c>
      <c r="S728" s="215">
        <v>0</v>
      </c>
      <c r="T728" s="216">
        <f>S728*H728</f>
        <v>0</v>
      </c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R728" s="217" t="s">
        <v>372</v>
      </c>
      <c r="AT728" s="217" t="s">
        <v>308</v>
      </c>
      <c r="AU728" s="217" t="s">
        <v>84</v>
      </c>
      <c r="AY728" s="19" t="s">
        <v>119</v>
      </c>
      <c r="BE728" s="218">
        <f>IF(N728="základní",J728,0)</f>
        <v>0</v>
      </c>
      <c r="BF728" s="218">
        <f>IF(N728="snížená",J728,0)</f>
        <v>0</v>
      </c>
      <c r="BG728" s="218">
        <f>IF(N728="zákl. přenesená",J728,0)</f>
        <v>0</v>
      </c>
      <c r="BH728" s="218">
        <f>IF(N728="sníž. přenesená",J728,0)</f>
        <v>0</v>
      </c>
      <c r="BI728" s="218">
        <f>IF(N728="nulová",J728,0)</f>
        <v>0</v>
      </c>
      <c r="BJ728" s="19" t="s">
        <v>82</v>
      </c>
      <c r="BK728" s="218">
        <f>ROUND(I728*H728,2)</f>
        <v>0</v>
      </c>
      <c r="BL728" s="19" t="s">
        <v>307</v>
      </c>
      <c r="BM728" s="217" t="s">
        <v>1854</v>
      </c>
    </row>
    <row r="729" s="13" customFormat="1">
      <c r="A729" s="13"/>
      <c r="B729" s="219"/>
      <c r="C729" s="220"/>
      <c r="D729" s="221" t="s">
        <v>128</v>
      </c>
      <c r="E729" s="222" t="s">
        <v>19</v>
      </c>
      <c r="F729" s="223" t="s">
        <v>1145</v>
      </c>
      <c r="G729" s="220"/>
      <c r="H729" s="222" t="s">
        <v>19</v>
      </c>
      <c r="I729" s="224"/>
      <c r="J729" s="220"/>
      <c r="K729" s="220"/>
      <c r="L729" s="225"/>
      <c r="M729" s="226"/>
      <c r="N729" s="227"/>
      <c r="O729" s="227"/>
      <c r="P729" s="227"/>
      <c r="Q729" s="227"/>
      <c r="R729" s="227"/>
      <c r="S729" s="227"/>
      <c r="T729" s="228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29" t="s">
        <v>128</v>
      </c>
      <c r="AU729" s="229" t="s">
        <v>84</v>
      </c>
      <c r="AV729" s="13" t="s">
        <v>82</v>
      </c>
      <c r="AW729" s="13" t="s">
        <v>35</v>
      </c>
      <c r="AX729" s="13" t="s">
        <v>74</v>
      </c>
      <c r="AY729" s="229" t="s">
        <v>119</v>
      </c>
    </row>
    <row r="730" s="14" customFormat="1">
      <c r="A730" s="14"/>
      <c r="B730" s="230"/>
      <c r="C730" s="231"/>
      <c r="D730" s="221" t="s">
        <v>128</v>
      </c>
      <c r="E730" s="232" t="s">
        <v>19</v>
      </c>
      <c r="F730" s="233" t="s">
        <v>82</v>
      </c>
      <c r="G730" s="231"/>
      <c r="H730" s="234">
        <v>1</v>
      </c>
      <c r="I730" s="235"/>
      <c r="J730" s="231"/>
      <c r="K730" s="231"/>
      <c r="L730" s="236"/>
      <c r="M730" s="237"/>
      <c r="N730" s="238"/>
      <c r="O730" s="238"/>
      <c r="P730" s="238"/>
      <c r="Q730" s="238"/>
      <c r="R730" s="238"/>
      <c r="S730" s="238"/>
      <c r="T730" s="239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40" t="s">
        <v>128</v>
      </c>
      <c r="AU730" s="240" t="s">
        <v>84</v>
      </c>
      <c r="AV730" s="14" t="s">
        <v>84</v>
      </c>
      <c r="AW730" s="14" t="s">
        <v>35</v>
      </c>
      <c r="AX730" s="14" t="s">
        <v>82</v>
      </c>
      <c r="AY730" s="240" t="s">
        <v>119</v>
      </c>
    </row>
    <row r="731" s="2" customFormat="1" ht="33" customHeight="1">
      <c r="A731" s="40"/>
      <c r="B731" s="41"/>
      <c r="C731" s="206" t="s">
        <v>1855</v>
      </c>
      <c r="D731" s="206" t="s">
        <v>122</v>
      </c>
      <c r="E731" s="207" t="s">
        <v>1856</v>
      </c>
      <c r="F731" s="208" t="s">
        <v>1857</v>
      </c>
      <c r="G731" s="209" t="s">
        <v>363</v>
      </c>
      <c r="H731" s="210">
        <v>2</v>
      </c>
      <c r="I731" s="211"/>
      <c r="J731" s="212">
        <f>ROUND(I731*H731,2)</f>
        <v>0</v>
      </c>
      <c r="K731" s="208" t="s">
        <v>209</v>
      </c>
      <c r="L731" s="46"/>
      <c r="M731" s="213" t="s">
        <v>19</v>
      </c>
      <c r="N731" s="214" t="s">
        <v>45</v>
      </c>
      <c r="O731" s="86"/>
      <c r="P731" s="215">
        <f>O731*H731</f>
        <v>0</v>
      </c>
      <c r="Q731" s="215">
        <v>0</v>
      </c>
      <c r="R731" s="215">
        <f>Q731*H731</f>
        <v>0</v>
      </c>
      <c r="S731" s="215">
        <v>0</v>
      </c>
      <c r="T731" s="216">
        <f>S731*H731</f>
        <v>0</v>
      </c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R731" s="217" t="s">
        <v>307</v>
      </c>
      <c r="AT731" s="217" t="s">
        <v>122</v>
      </c>
      <c r="AU731" s="217" t="s">
        <v>84</v>
      </c>
      <c r="AY731" s="19" t="s">
        <v>119</v>
      </c>
      <c r="BE731" s="218">
        <f>IF(N731="základní",J731,0)</f>
        <v>0</v>
      </c>
      <c r="BF731" s="218">
        <f>IF(N731="snížená",J731,0)</f>
        <v>0</v>
      </c>
      <c r="BG731" s="218">
        <f>IF(N731="zákl. přenesená",J731,0)</f>
        <v>0</v>
      </c>
      <c r="BH731" s="218">
        <f>IF(N731="sníž. přenesená",J731,0)</f>
        <v>0</v>
      </c>
      <c r="BI731" s="218">
        <f>IF(N731="nulová",J731,0)</f>
        <v>0</v>
      </c>
      <c r="BJ731" s="19" t="s">
        <v>82</v>
      </c>
      <c r="BK731" s="218">
        <f>ROUND(I731*H731,2)</f>
        <v>0</v>
      </c>
      <c r="BL731" s="19" t="s">
        <v>307</v>
      </c>
      <c r="BM731" s="217" t="s">
        <v>1858</v>
      </c>
    </row>
    <row r="732" s="2" customFormat="1">
      <c r="A732" s="40"/>
      <c r="B732" s="41"/>
      <c r="C732" s="42"/>
      <c r="D732" s="249" t="s">
        <v>211</v>
      </c>
      <c r="E732" s="42"/>
      <c r="F732" s="250" t="s">
        <v>1859</v>
      </c>
      <c r="G732" s="42"/>
      <c r="H732" s="42"/>
      <c r="I732" s="242"/>
      <c r="J732" s="42"/>
      <c r="K732" s="42"/>
      <c r="L732" s="46"/>
      <c r="M732" s="243"/>
      <c r="N732" s="244"/>
      <c r="O732" s="86"/>
      <c r="P732" s="86"/>
      <c r="Q732" s="86"/>
      <c r="R732" s="86"/>
      <c r="S732" s="86"/>
      <c r="T732" s="87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211</v>
      </c>
      <c r="AU732" s="19" t="s">
        <v>84</v>
      </c>
    </row>
    <row r="733" s="13" customFormat="1">
      <c r="A733" s="13"/>
      <c r="B733" s="219"/>
      <c r="C733" s="220"/>
      <c r="D733" s="221" t="s">
        <v>128</v>
      </c>
      <c r="E733" s="222" t="s">
        <v>19</v>
      </c>
      <c r="F733" s="223" t="s">
        <v>1145</v>
      </c>
      <c r="G733" s="220"/>
      <c r="H733" s="222" t="s">
        <v>19</v>
      </c>
      <c r="I733" s="224"/>
      <c r="J733" s="220"/>
      <c r="K733" s="220"/>
      <c r="L733" s="225"/>
      <c r="M733" s="226"/>
      <c r="N733" s="227"/>
      <c r="O733" s="227"/>
      <c r="P733" s="227"/>
      <c r="Q733" s="227"/>
      <c r="R733" s="227"/>
      <c r="S733" s="227"/>
      <c r="T733" s="228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29" t="s">
        <v>128</v>
      </c>
      <c r="AU733" s="229" t="s">
        <v>84</v>
      </c>
      <c r="AV733" s="13" t="s">
        <v>82</v>
      </c>
      <c r="AW733" s="13" t="s">
        <v>35</v>
      </c>
      <c r="AX733" s="13" t="s">
        <v>74</v>
      </c>
      <c r="AY733" s="229" t="s">
        <v>119</v>
      </c>
    </row>
    <row r="734" s="14" customFormat="1">
      <c r="A734" s="14"/>
      <c r="B734" s="230"/>
      <c r="C734" s="231"/>
      <c r="D734" s="221" t="s">
        <v>128</v>
      </c>
      <c r="E734" s="232" t="s">
        <v>19</v>
      </c>
      <c r="F734" s="233" t="s">
        <v>84</v>
      </c>
      <c r="G734" s="231"/>
      <c r="H734" s="234">
        <v>2</v>
      </c>
      <c r="I734" s="235"/>
      <c r="J734" s="231"/>
      <c r="K734" s="231"/>
      <c r="L734" s="236"/>
      <c r="M734" s="237"/>
      <c r="N734" s="238"/>
      <c r="O734" s="238"/>
      <c r="P734" s="238"/>
      <c r="Q734" s="238"/>
      <c r="R734" s="238"/>
      <c r="S734" s="238"/>
      <c r="T734" s="239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40" t="s">
        <v>128</v>
      </c>
      <c r="AU734" s="240" t="s">
        <v>84</v>
      </c>
      <c r="AV734" s="14" t="s">
        <v>84</v>
      </c>
      <c r="AW734" s="14" t="s">
        <v>35</v>
      </c>
      <c r="AX734" s="14" t="s">
        <v>82</v>
      </c>
      <c r="AY734" s="240" t="s">
        <v>119</v>
      </c>
    </row>
    <row r="735" s="2" customFormat="1" ht="24.15" customHeight="1">
      <c r="A735" s="40"/>
      <c r="B735" s="41"/>
      <c r="C735" s="273" t="s">
        <v>1860</v>
      </c>
      <c r="D735" s="273" t="s">
        <v>308</v>
      </c>
      <c r="E735" s="274" t="s">
        <v>1861</v>
      </c>
      <c r="F735" s="275" t="s">
        <v>1862</v>
      </c>
      <c r="G735" s="276" t="s">
        <v>363</v>
      </c>
      <c r="H735" s="277">
        <v>1</v>
      </c>
      <c r="I735" s="278"/>
      <c r="J735" s="279">
        <f>ROUND(I735*H735,2)</f>
        <v>0</v>
      </c>
      <c r="K735" s="275" t="s">
        <v>371</v>
      </c>
      <c r="L735" s="280"/>
      <c r="M735" s="281" t="s">
        <v>19</v>
      </c>
      <c r="N735" s="282" t="s">
        <v>45</v>
      </c>
      <c r="O735" s="86"/>
      <c r="P735" s="215">
        <f>O735*H735</f>
        <v>0</v>
      </c>
      <c r="Q735" s="215">
        <v>6.0000000000000002E-05</v>
      </c>
      <c r="R735" s="215">
        <f>Q735*H735</f>
        <v>6.0000000000000002E-05</v>
      </c>
      <c r="S735" s="215">
        <v>0</v>
      </c>
      <c r="T735" s="216">
        <f>S735*H735</f>
        <v>0</v>
      </c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R735" s="217" t="s">
        <v>372</v>
      </c>
      <c r="AT735" s="217" t="s">
        <v>308</v>
      </c>
      <c r="AU735" s="217" t="s">
        <v>84</v>
      </c>
      <c r="AY735" s="19" t="s">
        <v>119</v>
      </c>
      <c r="BE735" s="218">
        <f>IF(N735="základní",J735,0)</f>
        <v>0</v>
      </c>
      <c r="BF735" s="218">
        <f>IF(N735="snížená",J735,0)</f>
        <v>0</v>
      </c>
      <c r="BG735" s="218">
        <f>IF(N735="zákl. přenesená",J735,0)</f>
        <v>0</v>
      </c>
      <c r="BH735" s="218">
        <f>IF(N735="sníž. přenesená",J735,0)</f>
        <v>0</v>
      </c>
      <c r="BI735" s="218">
        <f>IF(N735="nulová",J735,0)</f>
        <v>0</v>
      </c>
      <c r="BJ735" s="19" t="s">
        <v>82</v>
      </c>
      <c r="BK735" s="218">
        <f>ROUND(I735*H735,2)</f>
        <v>0</v>
      </c>
      <c r="BL735" s="19" t="s">
        <v>307</v>
      </c>
      <c r="BM735" s="217" t="s">
        <v>1863</v>
      </c>
    </row>
    <row r="736" s="13" customFormat="1">
      <c r="A736" s="13"/>
      <c r="B736" s="219"/>
      <c r="C736" s="220"/>
      <c r="D736" s="221" t="s">
        <v>128</v>
      </c>
      <c r="E736" s="222" t="s">
        <v>19</v>
      </c>
      <c r="F736" s="223" t="s">
        <v>1145</v>
      </c>
      <c r="G736" s="220"/>
      <c r="H736" s="222" t="s">
        <v>19</v>
      </c>
      <c r="I736" s="224"/>
      <c r="J736" s="220"/>
      <c r="K736" s="220"/>
      <c r="L736" s="225"/>
      <c r="M736" s="226"/>
      <c r="N736" s="227"/>
      <c r="O736" s="227"/>
      <c r="P736" s="227"/>
      <c r="Q736" s="227"/>
      <c r="R736" s="227"/>
      <c r="S736" s="227"/>
      <c r="T736" s="228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29" t="s">
        <v>128</v>
      </c>
      <c r="AU736" s="229" t="s">
        <v>84</v>
      </c>
      <c r="AV736" s="13" t="s">
        <v>82</v>
      </c>
      <c r="AW736" s="13" t="s">
        <v>35</v>
      </c>
      <c r="AX736" s="13" t="s">
        <v>74</v>
      </c>
      <c r="AY736" s="229" t="s">
        <v>119</v>
      </c>
    </row>
    <row r="737" s="14" customFormat="1">
      <c r="A737" s="14"/>
      <c r="B737" s="230"/>
      <c r="C737" s="231"/>
      <c r="D737" s="221" t="s">
        <v>128</v>
      </c>
      <c r="E737" s="232" t="s">
        <v>19</v>
      </c>
      <c r="F737" s="233" t="s">
        <v>82</v>
      </c>
      <c r="G737" s="231"/>
      <c r="H737" s="234">
        <v>1</v>
      </c>
      <c r="I737" s="235"/>
      <c r="J737" s="231"/>
      <c r="K737" s="231"/>
      <c r="L737" s="236"/>
      <c r="M737" s="237"/>
      <c r="N737" s="238"/>
      <c r="O737" s="238"/>
      <c r="P737" s="238"/>
      <c r="Q737" s="238"/>
      <c r="R737" s="238"/>
      <c r="S737" s="238"/>
      <c r="T737" s="239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40" t="s">
        <v>128</v>
      </c>
      <c r="AU737" s="240" t="s">
        <v>84</v>
      </c>
      <c r="AV737" s="14" t="s">
        <v>84</v>
      </c>
      <c r="AW737" s="14" t="s">
        <v>35</v>
      </c>
      <c r="AX737" s="14" t="s">
        <v>82</v>
      </c>
      <c r="AY737" s="240" t="s">
        <v>119</v>
      </c>
    </row>
    <row r="738" s="2" customFormat="1" ht="33" customHeight="1">
      <c r="A738" s="40"/>
      <c r="B738" s="41"/>
      <c r="C738" s="273" t="s">
        <v>1864</v>
      </c>
      <c r="D738" s="273" t="s">
        <v>308</v>
      </c>
      <c r="E738" s="274" t="s">
        <v>1865</v>
      </c>
      <c r="F738" s="275" t="s">
        <v>1866</v>
      </c>
      <c r="G738" s="276" t="s">
        <v>363</v>
      </c>
      <c r="H738" s="277">
        <v>1</v>
      </c>
      <c r="I738" s="278"/>
      <c r="J738" s="279">
        <f>ROUND(I738*H738,2)</f>
        <v>0</v>
      </c>
      <c r="K738" s="275" t="s">
        <v>371</v>
      </c>
      <c r="L738" s="280"/>
      <c r="M738" s="281" t="s">
        <v>19</v>
      </c>
      <c r="N738" s="282" t="s">
        <v>45</v>
      </c>
      <c r="O738" s="86"/>
      <c r="P738" s="215">
        <f>O738*H738</f>
        <v>0</v>
      </c>
      <c r="Q738" s="215">
        <v>6.0000000000000002E-05</v>
      </c>
      <c r="R738" s="215">
        <f>Q738*H738</f>
        <v>6.0000000000000002E-05</v>
      </c>
      <c r="S738" s="215">
        <v>0</v>
      </c>
      <c r="T738" s="216">
        <f>S738*H738</f>
        <v>0</v>
      </c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17" t="s">
        <v>372</v>
      </c>
      <c r="AT738" s="217" t="s">
        <v>308</v>
      </c>
      <c r="AU738" s="217" t="s">
        <v>84</v>
      </c>
      <c r="AY738" s="19" t="s">
        <v>119</v>
      </c>
      <c r="BE738" s="218">
        <f>IF(N738="základní",J738,0)</f>
        <v>0</v>
      </c>
      <c r="BF738" s="218">
        <f>IF(N738="snížená",J738,0)</f>
        <v>0</v>
      </c>
      <c r="BG738" s="218">
        <f>IF(N738="zákl. přenesená",J738,0)</f>
        <v>0</v>
      </c>
      <c r="BH738" s="218">
        <f>IF(N738="sníž. přenesená",J738,0)</f>
        <v>0</v>
      </c>
      <c r="BI738" s="218">
        <f>IF(N738="nulová",J738,0)</f>
        <v>0</v>
      </c>
      <c r="BJ738" s="19" t="s">
        <v>82</v>
      </c>
      <c r="BK738" s="218">
        <f>ROUND(I738*H738,2)</f>
        <v>0</v>
      </c>
      <c r="BL738" s="19" t="s">
        <v>307</v>
      </c>
      <c r="BM738" s="217" t="s">
        <v>1867</v>
      </c>
    </row>
    <row r="739" s="13" customFormat="1">
      <c r="A739" s="13"/>
      <c r="B739" s="219"/>
      <c r="C739" s="220"/>
      <c r="D739" s="221" t="s">
        <v>128</v>
      </c>
      <c r="E739" s="222" t="s">
        <v>19</v>
      </c>
      <c r="F739" s="223" t="s">
        <v>1145</v>
      </c>
      <c r="G739" s="220"/>
      <c r="H739" s="222" t="s">
        <v>19</v>
      </c>
      <c r="I739" s="224"/>
      <c r="J739" s="220"/>
      <c r="K739" s="220"/>
      <c r="L739" s="225"/>
      <c r="M739" s="226"/>
      <c r="N739" s="227"/>
      <c r="O739" s="227"/>
      <c r="P739" s="227"/>
      <c r="Q739" s="227"/>
      <c r="R739" s="227"/>
      <c r="S739" s="227"/>
      <c r="T739" s="228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29" t="s">
        <v>128</v>
      </c>
      <c r="AU739" s="229" t="s">
        <v>84</v>
      </c>
      <c r="AV739" s="13" t="s">
        <v>82</v>
      </c>
      <c r="AW739" s="13" t="s">
        <v>35</v>
      </c>
      <c r="AX739" s="13" t="s">
        <v>74</v>
      </c>
      <c r="AY739" s="229" t="s">
        <v>119</v>
      </c>
    </row>
    <row r="740" s="14" customFormat="1">
      <c r="A740" s="14"/>
      <c r="B740" s="230"/>
      <c r="C740" s="231"/>
      <c r="D740" s="221" t="s">
        <v>128</v>
      </c>
      <c r="E740" s="232" t="s">
        <v>19</v>
      </c>
      <c r="F740" s="233" t="s">
        <v>82</v>
      </c>
      <c r="G740" s="231"/>
      <c r="H740" s="234">
        <v>1</v>
      </c>
      <c r="I740" s="235"/>
      <c r="J740" s="231"/>
      <c r="K740" s="231"/>
      <c r="L740" s="236"/>
      <c r="M740" s="237"/>
      <c r="N740" s="238"/>
      <c r="O740" s="238"/>
      <c r="P740" s="238"/>
      <c r="Q740" s="238"/>
      <c r="R740" s="238"/>
      <c r="S740" s="238"/>
      <c r="T740" s="239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40" t="s">
        <v>128</v>
      </c>
      <c r="AU740" s="240" t="s">
        <v>84</v>
      </c>
      <c r="AV740" s="14" t="s">
        <v>84</v>
      </c>
      <c r="AW740" s="14" t="s">
        <v>35</v>
      </c>
      <c r="AX740" s="14" t="s">
        <v>82</v>
      </c>
      <c r="AY740" s="240" t="s">
        <v>119</v>
      </c>
    </row>
    <row r="741" s="2" customFormat="1" ht="24.15" customHeight="1">
      <c r="A741" s="40"/>
      <c r="B741" s="41"/>
      <c r="C741" s="206" t="s">
        <v>1868</v>
      </c>
      <c r="D741" s="206" t="s">
        <v>122</v>
      </c>
      <c r="E741" s="207" t="s">
        <v>1869</v>
      </c>
      <c r="F741" s="208" t="s">
        <v>1870</v>
      </c>
      <c r="G741" s="209" t="s">
        <v>363</v>
      </c>
      <c r="H741" s="210">
        <v>1</v>
      </c>
      <c r="I741" s="211"/>
      <c r="J741" s="212">
        <f>ROUND(I741*H741,2)</f>
        <v>0</v>
      </c>
      <c r="K741" s="208" t="s">
        <v>209</v>
      </c>
      <c r="L741" s="46"/>
      <c r="M741" s="213" t="s">
        <v>19</v>
      </c>
      <c r="N741" s="214" t="s">
        <v>45</v>
      </c>
      <c r="O741" s="86"/>
      <c r="P741" s="215">
        <f>O741*H741</f>
        <v>0</v>
      </c>
      <c r="Q741" s="215">
        <v>0</v>
      </c>
      <c r="R741" s="215">
        <f>Q741*H741</f>
        <v>0</v>
      </c>
      <c r="S741" s="215">
        <v>0</v>
      </c>
      <c r="T741" s="216">
        <f>S741*H741</f>
        <v>0</v>
      </c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R741" s="217" t="s">
        <v>307</v>
      </c>
      <c r="AT741" s="217" t="s">
        <v>122</v>
      </c>
      <c r="AU741" s="217" t="s">
        <v>84</v>
      </c>
      <c r="AY741" s="19" t="s">
        <v>119</v>
      </c>
      <c r="BE741" s="218">
        <f>IF(N741="základní",J741,0)</f>
        <v>0</v>
      </c>
      <c r="BF741" s="218">
        <f>IF(N741="snížená",J741,0)</f>
        <v>0</v>
      </c>
      <c r="BG741" s="218">
        <f>IF(N741="zákl. přenesená",J741,0)</f>
        <v>0</v>
      </c>
      <c r="BH741" s="218">
        <f>IF(N741="sníž. přenesená",J741,0)</f>
        <v>0</v>
      </c>
      <c r="BI741" s="218">
        <f>IF(N741="nulová",J741,0)</f>
        <v>0</v>
      </c>
      <c r="BJ741" s="19" t="s">
        <v>82</v>
      </c>
      <c r="BK741" s="218">
        <f>ROUND(I741*H741,2)</f>
        <v>0</v>
      </c>
      <c r="BL741" s="19" t="s">
        <v>307</v>
      </c>
      <c r="BM741" s="217" t="s">
        <v>1871</v>
      </c>
    </row>
    <row r="742" s="2" customFormat="1">
      <c r="A742" s="40"/>
      <c r="B742" s="41"/>
      <c r="C742" s="42"/>
      <c r="D742" s="249" t="s">
        <v>211</v>
      </c>
      <c r="E742" s="42"/>
      <c r="F742" s="250" t="s">
        <v>1872</v>
      </c>
      <c r="G742" s="42"/>
      <c r="H742" s="42"/>
      <c r="I742" s="242"/>
      <c r="J742" s="42"/>
      <c r="K742" s="42"/>
      <c r="L742" s="46"/>
      <c r="M742" s="243"/>
      <c r="N742" s="244"/>
      <c r="O742" s="86"/>
      <c r="P742" s="86"/>
      <c r="Q742" s="86"/>
      <c r="R742" s="86"/>
      <c r="S742" s="86"/>
      <c r="T742" s="87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T742" s="19" t="s">
        <v>211</v>
      </c>
      <c r="AU742" s="19" t="s">
        <v>84</v>
      </c>
    </row>
    <row r="743" s="13" customFormat="1">
      <c r="A743" s="13"/>
      <c r="B743" s="219"/>
      <c r="C743" s="220"/>
      <c r="D743" s="221" t="s">
        <v>128</v>
      </c>
      <c r="E743" s="222" t="s">
        <v>19</v>
      </c>
      <c r="F743" s="223" t="s">
        <v>1145</v>
      </c>
      <c r="G743" s="220"/>
      <c r="H743" s="222" t="s">
        <v>19</v>
      </c>
      <c r="I743" s="224"/>
      <c r="J743" s="220"/>
      <c r="K743" s="220"/>
      <c r="L743" s="225"/>
      <c r="M743" s="226"/>
      <c r="N743" s="227"/>
      <c r="O743" s="227"/>
      <c r="P743" s="227"/>
      <c r="Q743" s="227"/>
      <c r="R743" s="227"/>
      <c r="S743" s="227"/>
      <c r="T743" s="228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29" t="s">
        <v>128</v>
      </c>
      <c r="AU743" s="229" t="s">
        <v>84</v>
      </c>
      <c r="AV743" s="13" t="s">
        <v>82</v>
      </c>
      <c r="AW743" s="13" t="s">
        <v>35</v>
      </c>
      <c r="AX743" s="13" t="s">
        <v>74</v>
      </c>
      <c r="AY743" s="229" t="s">
        <v>119</v>
      </c>
    </row>
    <row r="744" s="14" customFormat="1">
      <c r="A744" s="14"/>
      <c r="B744" s="230"/>
      <c r="C744" s="231"/>
      <c r="D744" s="221" t="s">
        <v>128</v>
      </c>
      <c r="E744" s="232" t="s">
        <v>19</v>
      </c>
      <c r="F744" s="233" t="s">
        <v>82</v>
      </c>
      <c r="G744" s="231"/>
      <c r="H744" s="234">
        <v>1</v>
      </c>
      <c r="I744" s="235"/>
      <c r="J744" s="231"/>
      <c r="K744" s="231"/>
      <c r="L744" s="236"/>
      <c r="M744" s="237"/>
      <c r="N744" s="238"/>
      <c r="O744" s="238"/>
      <c r="P744" s="238"/>
      <c r="Q744" s="238"/>
      <c r="R744" s="238"/>
      <c r="S744" s="238"/>
      <c r="T744" s="239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40" t="s">
        <v>128</v>
      </c>
      <c r="AU744" s="240" t="s">
        <v>84</v>
      </c>
      <c r="AV744" s="14" t="s">
        <v>84</v>
      </c>
      <c r="AW744" s="14" t="s">
        <v>35</v>
      </c>
      <c r="AX744" s="14" t="s">
        <v>82</v>
      </c>
      <c r="AY744" s="240" t="s">
        <v>119</v>
      </c>
    </row>
    <row r="745" s="2" customFormat="1" ht="24.15" customHeight="1">
      <c r="A745" s="40"/>
      <c r="B745" s="41"/>
      <c r="C745" s="273" t="s">
        <v>1873</v>
      </c>
      <c r="D745" s="273" t="s">
        <v>308</v>
      </c>
      <c r="E745" s="274" t="s">
        <v>1874</v>
      </c>
      <c r="F745" s="275" t="s">
        <v>1875</v>
      </c>
      <c r="G745" s="276" t="s">
        <v>363</v>
      </c>
      <c r="H745" s="277">
        <v>1</v>
      </c>
      <c r="I745" s="278"/>
      <c r="J745" s="279">
        <f>ROUND(I745*H745,2)</f>
        <v>0</v>
      </c>
      <c r="K745" s="275" t="s">
        <v>371</v>
      </c>
      <c r="L745" s="280"/>
      <c r="M745" s="281" t="s">
        <v>19</v>
      </c>
      <c r="N745" s="282" t="s">
        <v>45</v>
      </c>
      <c r="O745" s="86"/>
      <c r="P745" s="215">
        <f>O745*H745</f>
        <v>0</v>
      </c>
      <c r="Q745" s="215">
        <v>0.00080000000000000004</v>
      </c>
      <c r="R745" s="215">
        <f>Q745*H745</f>
        <v>0.00080000000000000004</v>
      </c>
      <c r="S745" s="215">
        <v>0</v>
      </c>
      <c r="T745" s="216">
        <f>S745*H745</f>
        <v>0</v>
      </c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R745" s="217" t="s">
        <v>372</v>
      </c>
      <c r="AT745" s="217" t="s">
        <v>308</v>
      </c>
      <c r="AU745" s="217" t="s">
        <v>84</v>
      </c>
      <c r="AY745" s="19" t="s">
        <v>119</v>
      </c>
      <c r="BE745" s="218">
        <f>IF(N745="základní",J745,0)</f>
        <v>0</v>
      </c>
      <c r="BF745" s="218">
        <f>IF(N745="snížená",J745,0)</f>
        <v>0</v>
      </c>
      <c r="BG745" s="218">
        <f>IF(N745="zákl. přenesená",J745,0)</f>
        <v>0</v>
      </c>
      <c r="BH745" s="218">
        <f>IF(N745="sníž. přenesená",J745,0)</f>
        <v>0</v>
      </c>
      <c r="BI745" s="218">
        <f>IF(N745="nulová",J745,0)</f>
        <v>0</v>
      </c>
      <c r="BJ745" s="19" t="s">
        <v>82</v>
      </c>
      <c r="BK745" s="218">
        <f>ROUND(I745*H745,2)</f>
        <v>0</v>
      </c>
      <c r="BL745" s="19" t="s">
        <v>307</v>
      </c>
      <c r="BM745" s="217" t="s">
        <v>1876</v>
      </c>
    </row>
    <row r="746" s="13" customFormat="1">
      <c r="A746" s="13"/>
      <c r="B746" s="219"/>
      <c r="C746" s="220"/>
      <c r="D746" s="221" t="s">
        <v>128</v>
      </c>
      <c r="E746" s="222" t="s">
        <v>19</v>
      </c>
      <c r="F746" s="223" t="s">
        <v>1145</v>
      </c>
      <c r="G746" s="220"/>
      <c r="H746" s="222" t="s">
        <v>19</v>
      </c>
      <c r="I746" s="224"/>
      <c r="J746" s="220"/>
      <c r="K746" s="220"/>
      <c r="L746" s="225"/>
      <c r="M746" s="226"/>
      <c r="N746" s="227"/>
      <c r="O746" s="227"/>
      <c r="P746" s="227"/>
      <c r="Q746" s="227"/>
      <c r="R746" s="227"/>
      <c r="S746" s="227"/>
      <c r="T746" s="228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29" t="s">
        <v>128</v>
      </c>
      <c r="AU746" s="229" t="s">
        <v>84</v>
      </c>
      <c r="AV746" s="13" t="s">
        <v>82</v>
      </c>
      <c r="AW746" s="13" t="s">
        <v>35</v>
      </c>
      <c r="AX746" s="13" t="s">
        <v>74</v>
      </c>
      <c r="AY746" s="229" t="s">
        <v>119</v>
      </c>
    </row>
    <row r="747" s="14" customFormat="1">
      <c r="A747" s="14"/>
      <c r="B747" s="230"/>
      <c r="C747" s="231"/>
      <c r="D747" s="221" t="s">
        <v>128</v>
      </c>
      <c r="E747" s="232" t="s">
        <v>19</v>
      </c>
      <c r="F747" s="233" t="s">
        <v>82</v>
      </c>
      <c r="G747" s="231"/>
      <c r="H747" s="234">
        <v>1</v>
      </c>
      <c r="I747" s="235"/>
      <c r="J747" s="231"/>
      <c r="K747" s="231"/>
      <c r="L747" s="236"/>
      <c r="M747" s="237"/>
      <c r="N747" s="238"/>
      <c r="O747" s="238"/>
      <c r="P747" s="238"/>
      <c r="Q747" s="238"/>
      <c r="R747" s="238"/>
      <c r="S747" s="238"/>
      <c r="T747" s="239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0" t="s">
        <v>128</v>
      </c>
      <c r="AU747" s="240" t="s">
        <v>84</v>
      </c>
      <c r="AV747" s="14" t="s">
        <v>84</v>
      </c>
      <c r="AW747" s="14" t="s">
        <v>35</v>
      </c>
      <c r="AX747" s="14" t="s">
        <v>82</v>
      </c>
      <c r="AY747" s="240" t="s">
        <v>119</v>
      </c>
    </row>
    <row r="748" s="2" customFormat="1" ht="24.15" customHeight="1">
      <c r="A748" s="40"/>
      <c r="B748" s="41"/>
      <c r="C748" s="206" t="s">
        <v>1877</v>
      </c>
      <c r="D748" s="206" t="s">
        <v>122</v>
      </c>
      <c r="E748" s="207" t="s">
        <v>1786</v>
      </c>
      <c r="F748" s="208" t="s">
        <v>1787</v>
      </c>
      <c r="G748" s="209" t="s">
        <v>1123</v>
      </c>
      <c r="H748" s="210">
        <v>10</v>
      </c>
      <c r="I748" s="211"/>
      <c r="J748" s="212">
        <f>ROUND(I748*H748,2)</f>
        <v>0</v>
      </c>
      <c r="K748" s="208" t="s">
        <v>209</v>
      </c>
      <c r="L748" s="46"/>
      <c r="M748" s="213" t="s">
        <v>19</v>
      </c>
      <c r="N748" s="214" t="s">
        <v>45</v>
      </c>
      <c r="O748" s="86"/>
      <c r="P748" s="215">
        <f>O748*H748</f>
        <v>0</v>
      </c>
      <c r="Q748" s="215">
        <v>0</v>
      </c>
      <c r="R748" s="215">
        <f>Q748*H748</f>
        <v>0</v>
      </c>
      <c r="S748" s="215">
        <v>0</v>
      </c>
      <c r="T748" s="216">
        <f>S748*H748</f>
        <v>0</v>
      </c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R748" s="217" t="s">
        <v>1124</v>
      </c>
      <c r="AT748" s="217" t="s">
        <v>122</v>
      </c>
      <c r="AU748" s="217" t="s">
        <v>84</v>
      </c>
      <c r="AY748" s="19" t="s">
        <v>119</v>
      </c>
      <c r="BE748" s="218">
        <f>IF(N748="základní",J748,0)</f>
        <v>0</v>
      </c>
      <c r="BF748" s="218">
        <f>IF(N748="snížená",J748,0)</f>
        <v>0</v>
      </c>
      <c r="BG748" s="218">
        <f>IF(N748="zákl. přenesená",J748,0)</f>
        <v>0</v>
      </c>
      <c r="BH748" s="218">
        <f>IF(N748="sníž. přenesená",J748,0)</f>
        <v>0</v>
      </c>
      <c r="BI748" s="218">
        <f>IF(N748="nulová",J748,0)</f>
        <v>0</v>
      </c>
      <c r="BJ748" s="19" t="s">
        <v>82</v>
      </c>
      <c r="BK748" s="218">
        <f>ROUND(I748*H748,2)</f>
        <v>0</v>
      </c>
      <c r="BL748" s="19" t="s">
        <v>1124</v>
      </c>
      <c r="BM748" s="217" t="s">
        <v>1878</v>
      </c>
    </row>
    <row r="749" s="2" customFormat="1">
      <c r="A749" s="40"/>
      <c r="B749" s="41"/>
      <c r="C749" s="42"/>
      <c r="D749" s="249" t="s">
        <v>211</v>
      </c>
      <c r="E749" s="42"/>
      <c r="F749" s="250" t="s">
        <v>1789</v>
      </c>
      <c r="G749" s="42"/>
      <c r="H749" s="42"/>
      <c r="I749" s="242"/>
      <c r="J749" s="42"/>
      <c r="K749" s="42"/>
      <c r="L749" s="46"/>
      <c r="M749" s="243"/>
      <c r="N749" s="244"/>
      <c r="O749" s="86"/>
      <c r="P749" s="86"/>
      <c r="Q749" s="86"/>
      <c r="R749" s="86"/>
      <c r="S749" s="86"/>
      <c r="T749" s="87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T749" s="19" t="s">
        <v>211</v>
      </c>
      <c r="AU749" s="19" t="s">
        <v>84</v>
      </c>
    </row>
    <row r="750" s="13" customFormat="1">
      <c r="A750" s="13"/>
      <c r="B750" s="219"/>
      <c r="C750" s="220"/>
      <c r="D750" s="221" t="s">
        <v>128</v>
      </c>
      <c r="E750" s="222" t="s">
        <v>19</v>
      </c>
      <c r="F750" s="223" t="s">
        <v>1879</v>
      </c>
      <c r="G750" s="220"/>
      <c r="H750" s="222" t="s">
        <v>19</v>
      </c>
      <c r="I750" s="224"/>
      <c r="J750" s="220"/>
      <c r="K750" s="220"/>
      <c r="L750" s="225"/>
      <c r="M750" s="226"/>
      <c r="N750" s="227"/>
      <c r="O750" s="227"/>
      <c r="P750" s="227"/>
      <c r="Q750" s="227"/>
      <c r="R750" s="227"/>
      <c r="S750" s="227"/>
      <c r="T750" s="228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29" t="s">
        <v>128</v>
      </c>
      <c r="AU750" s="229" t="s">
        <v>84</v>
      </c>
      <c r="AV750" s="13" t="s">
        <v>82</v>
      </c>
      <c r="AW750" s="13" t="s">
        <v>35</v>
      </c>
      <c r="AX750" s="13" t="s">
        <v>74</v>
      </c>
      <c r="AY750" s="229" t="s">
        <v>119</v>
      </c>
    </row>
    <row r="751" s="14" customFormat="1">
      <c r="A751" s="14"/>
      <c r="B751" s="230"/>
      <c r="C751" s="231"/>
      <c r="D751" s="221" t="s">
        <v>128</v>
      </c>
      <c r="E751" s="232" t="s">
        <v>19</v>
      </c>
      <c r="F751" s="233" t="s">
        <v>1128</v>
      </c>
      <c r="G751" s="231"/>
      <c r="H751" s="234">
        <v>10</v>
      </c>
      <c r="I751" s="235"/>
      <c r="J751" s="231"/>
      <c r="K751" s="231"/>
      <c r="L751" s="236"/>
      <c r="M751" s="237"/>
      <c r="N751" s="238"/>
      <c r="O751" s="238"/>
      <c r="P751" s="238"/>
      <c r="Q751" s="238"/>
      <c r="R751" s="238"/>
      <c r="S751" s="238"/>
      <c r="T751" s="239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40" t="s">
        <v>128</v>
      </c>
      <c r="AU751" s="240" t="s">
        <v>84</v>
      </c>
      <c r="AV751" s="14" t="s">
        <v>84</v>
      </c>
      <c r="AW751" s="14" t="s">
        <v>35</v>
      </c>
      <c r="AX751" s="14" t="s">
        <v>82</v>
      </c>
      <c r="AY751" s="240" t="s">
        <v>119</v>
      </c>
    </row>
    <row r="752" s="2" customFormat="1" ht="37.8" customHeight="1">
      <c r="A752" s="40"/>
      <c r="B752" s="41"/>
      <c r="C752" s="206" t="s">
        <v>1880</v>
      </c>
      <c r="D752" s="206" t="s">
        <v>122</v>
      </c>
      <c r="E752" s="207" t="s">
        <v>1121</v>
      </c>
      <c r="F752" s="208" t="s">
        <v>1122</v>
      </c>
      <c r="G752" s="209" t="s">
        <v>1123</v>
      </c>
      <c r="H752" s="210">
        <v>5</v>
      </c>
      <c r="I752" s="211"/>
      <c r="J752" s="212">
        <f>ROUND(I752*H752,2)</f>
        <v>0</v>
      </c>
      <c r="K752" s="208" t="s">
        <v>209</v>
      </c>
      <c r="L752" s="46"/>
      <c r="M752" s="213" t="s">
        <v>19</v>
      </c>
      <c r="N752" s="214" t="s">
        <v>45</v>
      </c>
      <c r="O752" s="86"/>
      <c r="P752" s="215">
        <f>O752*H752</f>
        <v>0</v>
      </c>
      <c r="Q752" s="215">
        <v>0</v>
      </c>
      <c r="R752" s="215">
        <f>Q752*H752</f>
        <v>0</v>
      </c>
      <c r="S752" s="215">
        <v>0</v>
      </c>
      <c r="T752" s="216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17" t="s">
        <v>1124</v>
      </c>
      <c r="AT752" s="217" t="s">
        <v>122</v>
      </c>
      <c r="AU752" s="217" t="s">
        <v>84</v>
      </c>
      <c r="AY752" s="19" t="s">
        <v>119</v>
      </c>
      <c r="BE752" s="218">
        <f>IF(N752="základní",J752,0)</f>
        <v>0</v>
      </c>
      <c r="BF752" s="218">
        <f>IF(N752="snížená",J752,0)</f>
        <v>0</v>
      </c>
      <c r="BG752" s="218">
        <f>IF(N752="zákl. přenesená",J752,0)</f>
        <v>0</v>
      </c>
      <c r="BH752" s="218">
        <f>IF(N752="sníž. přenesená",J752,0)</f>
        <v>0</v>
      </c>
      <c r="BI752" s="218">
        <f>IF(N752="nulová",J752,0)</f>
        <v>0</v>
      </c>
      <c r="BJ752" s="19" t="s">
        <v>82</v>
      </c>
      <c r="BK752" s="218">
        <f>ROUND(I752*H752,2)</f>
        <v>0</v>
      </c>
      <c r="BL752" s="19" t="s">
        <v>1124</v>
      </c>
      <c r="BM752" s="217" t="s">
        <v>1881</v>
      </c>
    </row>
    <row r="753" s="2" customFormat="1">
      <c r="A753" s="40"/>
      <c r="B753" s="41"/>
      <c r="C753" s="42"/>
      <c r="D753" s="249" t="s">
        <v>211</v>
      </c>
      <c r="E753" s="42"/>
      <c r="F753" s="250" t="s">
        <v>1126</v>
      </c>
      <c r="G753" s="42"/>
      <c r="H753" s="42"/>
      <c r="I753" s="242"/>
      <c r="J753" s="42"/>
      <c r="K753" s="42"/>
      <c r="L753" s="46"/>
      <c r="M753" s="243"/>
      <c r="N753" s="244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211</v>
      </c>
      <c r="AU753" s="19" t="s">
        <v>84</v>
      </c>
    </row>
    <row r="754" s="2" customFormat="1">
      <c r="A754" s="40"/>
      <c r="B754" s="41"/>
      <c r="C754" s="42"/>
      <c r="D754" s="221" t="s">
        <v>162</v>
      </c>
      <c r="E754" s="42"/>
      <c r="F754" s="241" t="s">
        <v>1882</v>
      </c>
      <c r="G754" s="42"/>
      <c r="H754" s="42"/>
      <c r="I754" s="242"/>
      <c r="J754" s="42"/>
      <c r="K754" s="42"/>
      <c r="L754" s="46"/>
      <c r="M754" s="243"/>
      <c r="N754" s="244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162</v>
      </c>
      <c r="AU754" s="19" t="s">
        <v>84</v>
      </c>
    </row>
    <row r="755" s="13" customFormat="1">
      <c r="A755" s="13"/>
      <c r="B755" s="219"/>
      <c r="C755" s="220"/>
      <c r="D755" s="221" t="s">
        <v>128</v>
      </c>
      <c r="E755" s="222" t="s">
        <v>19</v>
      </c>
      <c r="F755" s="223" t="s">
        <v>1883</v>
      </c>
      <c r="G755" s="220"/>
      <c r="H755" s="222" t="s">
        <v>19</v>
      </c>
      <c r="I755" s="224"/>
      <c r="J755" s="220"/>
      <c r="K755" s="220"/>
      <c r="L755" s="225"/>
      <c r="M755" s="226"/>
      <c r="N755" s="227"/>
      <c r="O755" s="227"/>
      <c r="P755" s="227"/>
      <c r="Q755" s="227"/>
      <c r="R755" s="227"/>
      <c r="S755" s="227"/>
      <c r="T755" s="228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29" t="s">
        <v>128</v>
      </c>
      <c r="AU755" s="229" t="s">
        <v>84</v>
      </c>
      <c r="AV755" s="13" t="s">
        <v>82</v>
      </c>
      <c r="AW755" s="13" t="s">
        <v>35</v>
      </c>
      <c r="AX755" s="13" t="s">
        <v>74</v>
      </c>
      <c r="AY755" s="229" t="s">
        <v>119</v>
      </c>
    </row>
    <row r="756" s="14" customFormat="1">
      <c r="A756" s="14"/>
      <c r="B756" s="230"/>
      <c r="C756" s="231"/>
      <c r="D756" s="221" t="s">
        <v>128</v>
      </c>
      <c r="E756" s="232" t="s">
        <v>19</v>
      </c>
      <c r="F756" s="233" t="s">
        <v>1884</v>
      </c>
      <c r="G756" s="231"/>
      <c r="H756" s="234">
        <v>5</v>
      </c>
      <c r="I756" s="235"/>
      <c r="J756" s="231"/>
      <c r="K756" s="231"/>
      <c r="L756" s="236"/>
      <c r="M756" s="237"/>
      <c r="N756" s="238"/>
      <c r="O756" s="238"/>
      <c r="P756" s="238"/>
      <c r="Q756" s="238"/>
      <c r="R756" s="238"/>
      <c r="S756" s="238"/>
      <c r="T756" s="239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40" t="s">
        <v>128</v>
      </c>
      <c r="AU756" s="240" t="s">
        <v>84</v>
      </c>
      <c r="AV756" s="14" t="s">
        <v>84</v>
      </c>
      <c r="AW756" s="14" t="s">
        <v>35</v>
      </c>
      <c r="AX756" s="14" t="s">
        <v>82</v>
      </c>
      <c r="AY756" s="240" t="s">
        <v>119</v>
      </c>
    </row>
    <row r="757" s="12" customFormat="1" ht="22.8" customHeight="1">
      <c r="A757" s="12"/>
      <c r="B757" s="190"/>
      <c r="C757" s="191"/>
      <c r="D757" s="192" t="s">
        <v>73</v>
      </c>
      <c r="E757" s="204" t="s">
        <v>1885</v>
      </c>
      <c r="F757" s="204" t="s">
        <v>1886</v>
      </c>
      <c r="G757" s="191"/>
      <c r="H757" s="191"/>
      <c r="I757" s="194"/>
      <c r="J757" s="205">
        <f>BK757</f>
        <v>0</v>
      </c>
      <c r="K757" s="191"/>
      <c r="L757" s="196"/>
      <c r="M757" s="197"/>
      <c r="N757" s="198"/>
      <c r="O757" s="198"/>
      <c r="P757" s="199">
        <f>SUM(P758:P815)</f>
        <v>0</v>
      </c>
      <c r="Q757" s="198"/>
      <c r="R757" s="199">
        <f>SUM(R758:R815)</f>
        <v>0.14984</v>
      </c>
      <c r="S757" s="198"/>
      <c r="T757" s="200">
        <f>SUM(T758:T815)</f>
        <v>0</v>
      </c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R757" s="201" t="s">
        <v>84</v>
      </c>
      <c r="AT757" s="202" t="s">
        <v>73</v>
      </c>
      <c r="AU757" s="202" t="s">
        <v>82</v>
      </c>
      <c r="AY757" s="201" t="s">
        <v>119</v>
      </c>
      <c r="BK757" s="203">
        <f>SUM(BK758:BK815)</f>
        <v>0</v>
      </c>
    </row>
    <row r="758" s="2" customFormat="1" ht="37.8" customHeight="1">
      <c r="A758" s="40"/>
      <c r="B758" s="41"/>
      <c r="C758" s="206" t="s">
        <v>1887</v>
      </c>
      <c r="D758" s="206" t="s">
        <v>122</v>
      </c>
      <c r="E758" s="207" t="s">
        <v>1888</v>
      </c>
      <c r="F758" s="208" t="s">
        <v>1889</v>
      </c>
      <c r="G758" s="209" t="s">
        <v>363</v>
      </c>
      <c r="H758" s="210">
        <v>2</v>
      </c>
      <c r="I758" s="211"/>
      <c r="J758" s="212">
        <f>ROUND(I758*H758,2)</f>
        <v>0</v>
      </c>
      <c r="K758" s="208" t="s">
        <v>209</v>
      </c>
      <c r="L758" s="46"/>
      <c r="M758" s="213" t="s">
        <v>19</v>
      </c>
      <c r="N758" s="214" t="s">
        <v>45</v>
      </c>
      <c r="O758" s="86"/>
      <c r="P758" s="215">
        <f>O758*H758</f>
        <v>0</v>
      </c>
      <c r="Q758" s="215">
        <v>0</v>
      </c>
      <c r="R758" s="215">
        <f>Q758*H758</f>
        <v>0</v>
      </c>
      <c r="S758" s="215">
        <v>0</v>
      </c>
      <c r="T758" s="216">
        <f>S758*H758</f>
        <v>0</v>
      </c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R758" s="217" t="s">
        <v>307</v>
      </c>
      <c r="AT758" s="217" t="s">
        <v>122</v>
      </c>
      <c r="AU758" s="217" t="s">
        <v>84</v>
      </c>
      <c r="AY758" s="19" t="s">
        <v>119</v>
      </c>
      <c r="BE758" s="218">
        <f>IF(N758="základní",J758,0)</f>
        <v>0</v>
      </c>
      <c r="BF758" s="218">
        <f>IF(N758="snížená",J758,0)</f>
        <v>0</v>
      </c>
      <c r="BG758" s="218">
        <f>IF(N758="zákl. přenesená",J758,0)</f>
        <v>0</v>
      </c>
      <c r="BH758" s="218">
        <f>IF(N758="sníž. přenesená",J758,0)</f>
        <v>0</v>
      </c>
      <c r="BI758" s="218">
        <f>IF(N758="nulová",J758,0)</f>
        <v>0</v>
      </c>
      <c r="BJ758" s="19" t="s">
        <v>82</v>
      </c>
      <c r="BK758" s="218">
        <f>ROUND(I758*H758,2)</f>
        <v>0</v>
      </c>
      <c r="BL758" s="19" t="s">
        <v>307</v>
      </c>
      <c r="BM758" s="217" t="s">
        <v>1890</v>
      </c>
    </row>
    <row r="759" s="2" customFormat="1">
      <c r="A759" s="40"/>
      <c r="B759" s="41"/>
      <c r="C759" s="42"/>
      <c r="D759" s="249" t="s">
        <v>211</v>
      </c>
      <c r="E759" s="42"/>
      <c r="F759" s="250" t="s">
        <v>1891</v>
      </c>
      <c r="G759" s="42"/>
      <c r="H759" s="42"/>
      <c r="I759" s="242"/>
      <c r="J759" s="42"/>
      <c r="K759" s="42"/>
      <c r="L759" s="46"/>
      <c r="M759" s="243"/>
      <c r="N759" s="244"/>
      <c r="O759" s="86"/>
      <c r="P759" s="86"/>
      <c r="Q759" s="86"/>
      <c r="R759" s="86"/>
      <c r="S759" s="86"/>
      <c r="T759" s="87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T759" s="19" t="s">
        <v>211</v>
      </c>
      <c r="AU759" s="19" t="s">
        <v>84</v>
      </c>
    </row>
    <row r="760" s="13" customFormat="1">
      <c r="A760" s="13"/>
      <c r="B760" s="219"/>
      <c r="C760" s="220"/>
      <c r="D760" s="221" t="s">
        <v>128</v>
      </c>
      <c r="E760" s="222" t="s">
        <v>19</v>
      </c>
      <c r="F760" s="223" t="s">
        <v>1156</v>
      </c>
      <c r="G760" s="220"/>
      <c r="H760" s="222" t="s">
        <v>19</v>
      </c>
      <c r="I760" s="224"/>
      <c r="J760" s="220"/>
      <c r="K760" s="220"/>
      <c r="L760" s="225"/>
      <c r="M760" s="226"/>
      <c r="N760" s="227"/>
      <c r="O760" s="227"/>
      <c r="P760" s="227"/>
      <c r="Q760" s="227"/>
      <c r="R760" s="227"/>
      <c r="S760" s="227"/>
      <c r="T760" s="228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29" t="s">
        <v>128</v>
      </c>
      <c r="AU760" s="229" t="s">
        <v>84</v>
      </c>
      <c r="AV760" s="13" t="s">
        <v>82</v>
      </c>
      <c r="AW760" s="13" t="s">
        <v>35</v>
      </c>
      <c r="AX760" s="13" t="s">
        <v>74</v>
      </c>
      <c r="AY760" s="229" t="s">
        <v>119</v>
      </c>
    </row>
    <row r="761" s="14" customFormat="1">
      <c r="A761" s="14"/>
      <c r="B761" s="230"/>
      <c r="C761" s="231"/>
      <c r="D761" s="221" t="s">
        <v>128</v>
      </c>
      <c r="E761" s="232" t="s">
        <v>19</v>
      </c>
      <c r="F761" s="233" t="s">
        <v>1157</v>
      </c>
      <c r="G761" s="231"/>
      <c r="H761" s="234">
        <v>2</v>
      </c>
      <c r="I761" s="235"/>
      <c r="J761" s="231"/>
      <c r="K761" s="231"/>
      <c r="L761" s="236"/>
      <c r="M761" s="237"/>
      <c r="N761" s="238"/>
      <c r="O761" s="238"/>
      <c r="P761" s="238"/>
      <c r="Q761" s="238"/>
      <c r="R761" s="238"/>
      <c r="S761" s="238"/>
      <c r="T761" s="239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40" t="s">
        <v>128</v>
      </c>
      <c r="AU761" s="240" t="s">
        <v>84</v>
      </c>
      <c r="AV761" s="14" t="s">
        <v>84</v>
      </c>
      <c r="AW761" s="14" t="s">
        <v>35</v>
      </c>
      <c r="AX761" s="14" t="s">
        <v>82</v>
      </c>
      <c r="AY761" s="240" t="s">
        <v>119</v>
      </c>
    </row>
    <row r="762" s="2" customFormat="1" ht="24.15" customHeight="1">
      <c r="A762" s="40"/>
      <c r="B762" s="41"/>
      <c r="C762" s="273" t="s">
        <v>1892</v>
      </c>
      <c r="D762" s="273" t="s">
        <v>308</v>
      </c>
      <c r="E762" s="274" t="s">
        <v>1893</v>
      </c>
      <c r="F762" s="275" t="s">
        <v>1894</v>
      </c>
      <c r="G762" s="276" t="s">
        <v>363</v>
      </c>
      <c r="H762" s="277">
        <v>2</v>
      </c>
      <c r="I762" s="278"/>
      <c r="J762" s="279">
        <f>ROUND(I762*H762,2)</f>
        <v>0</v>
      </c>
      <c r="K762" s="275" t="s">
        <v>209</v>
      </c>
      <c r="L762" s="280"/>
      <c r="M762" s="281" t="s">
        <v>19</v>
      </c>
      <c r="N762" s="282" t="s">
        <v>45</v>
      </c>
      <c r="O762" s="86"/>
      <c r="P762" s="215">
        <f>O762*H762</f>
        <v>0</v>
      </c>
      <c r="Q762" s="215">
        <v>0.0050000000000000001</v>
      </c>
      <c r="R762" s="215">
        <f>Q762*H762</f>
        <v>0.01</v>
      </c>
      <c r="S762" s="215">
        <v>0</v>
      </c>
      <c r="T762" s="216">
        <f>S762*H762</f>
        <v>0</v>
      </c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R762" s="217" t="s">
        <v>372</v>
      </c>
      <c r="AT762" s="217" t="s">
        <v>308</v>
      </c>
      <c r="AU762" s="217" t="s">
        <v>84</v>
      </c>
      <c r="AY762" s="19" t="s">
        <v>119</v>
      </c>
      <c r="BE762" s="218">
        <f>IF(N762="základní",J762,0)</f>
        <v>0</v>
      </c>
      <c r="BF762" s="218">
        <f>IF(N762="snížená",J762,0)</f>
        <v>0</v>
      </c>
      <c r="BG762" s="218">
        <f>IF(N762="zákl. přenesená",J762,0)</f>
        <v>0</v>
      </c>
      <c r="BH762" s="218">
        <f>IF(N762="sníž. přenesená",J762,0)</f>
        <v>0</v>
      </c>
      <c r="BI762" s="218">
        <f>IF(N762="nulová",J762,0)</f>
        <v>0</v>
      </c>
      <c r="BJ762" s="19" t="s">
        <v>82</v>
      </c>
      <c r="BK762" s="218">
        <f>ROUND(I762*H762,2)</f>
        <v>0</v>
      </c>
      <c r="BL762" s="19" t="s">
        <v>307</v>
      </c>
      <c r="BM762" s="217" t="s">
        <v>1895</v>
      </c>
    </row>
    <row r="763" s="13" customFormat="1">
      <c r="A763" s="13"/>
      <c r="B763" s="219"/>
      <c r="C763" s="220"/>
      <c r="D763" s="221" t="s">
        <v>128</v>
      </c>
      <c r="E763" s="222" t="s">
        <v>19</v>
      </c>
      <c r="F763" s="223" t="s">
        <v>1156</v>
      </c>
      <c r="G763" s="220"/>
      <c r="H763" s="222" t="s">
        <v>19</v>
      </c>
      <c r="I763" s="224"/>
      <c r="J763" s="220"/>
      <c r="K763" s="220"/>
      <c r="L763" s="225"/>
      <c r="M763" s="226"/>
      <c r="N763" s="227"/>
      <c r="O763" s="227"/>
      <c r="P763" s="227"/>
      <c r="Q763" s="227"/>
      <c r="R763" s="227"/>
      <c r="S763" s="227"/>
      <c r="T763" s="228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29" t="s">
        <v>128</v>
      </c>
      <c r="AU763" s="229" t="s">
        <v>84</v>
      </c>
      <c r="AV763" s="13" t="s">
        <v>82</v>
      </c>
      <c r="AW763" s="13" t="s">
        <v>35</v>
      </c>
      <c r="AX763" s="13" t="s">
        <v>74</v>
      </c>
      <c r="AY763" s="229" t="s">
        <v>119</v>
      </c>
    </row>
    <row r="764" s="14" customFormat="1">
      <c r="A764" s="14"/>
      <c r="B764" s="230"/>
      <c r="C764" s="231"/>
      <c r="D764" s="221" t="s">
        <v>128</v>
      </c>
      <c r="E764" s="232" t="s">
        <v>19</v>
      </c>
      <c r="F764" s="233" t="s">
        <v>1157</v>
      </c>
      <c r="G764" s="231"/>
      <c r="H764" s="234">
        <v>2</v>
      </c>
      <c r="I764" s="235"/>
      <c r="J764" s="231"/>
      <c r="K764" s="231"/>
      <c r="L764" s="236"/>
      <c r="M764" s="237"/>
      <c r="N764" s="238"/>
      <c r="O764" s="238"/>
      <c r="P764" s="238"/>
      <c r="Q764" s="238"/>
      <c r="R764" s="238"/>
      <c r="S764" s="238"/>
      <c r="T764" s="239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40" t="s">
        <v>128</v>
      </c>
      <c r="AU764" s="240" t="s">
        <v>84</v>
      </c>
      <c r="AV764" s="14" t="s">
        <v>84</v>
      </c>
      <c r="AW764" s="14" t="s">
        <v>35</v>
      </c>
      <c r="AX764" s="14" t="s">
        <v>82</v>
      </c>
      <c r="AY764" s="240" t="s">
        <v>119</v>
      </c>
    </row>
    <row r="765" s="2" customFormat="1" ht="33" customHeight="1">
      <c r="A765" s="40"/>
      <c r="B765" s="41"/>
      <c r="C765" s="206" t="s">
        <v>1896</v>
      </c>
      <c r="D765" s="206" t="s">
        <v>122</v>
      </c>
      <c r="E765" s="207" t="s">
        <v>1897</v>
      </c>
      <c r="F765" s="208" t="s">
        <v>1898</v>
      </c>
      <c r="G765" s="209" t="s">
        <v>363</v>
      </c>
      <c r="H765" s="210">
        <v>10</v>
      </c>
      <c r="I765" s="211"/>
      <c r="J765" s="212">
        <f>ROUND(I765*H765,2)</f>
        <v>0</v>
      </c>
      <c r="K765" s="208" t="s">
        <v>209</v>
      </c>
      <c r="L765" s="46"/>
      <c r="M765" s="213" t="s">
        <v>19</v>
      </c>
      <c r="N765" s="214" t="s">
        <v>45</v>
      </c>
      <c r="O765" s="86"/>
      <c r="P765" s="215">
        <f>O765*H765</f>
        <v>0</v>
      </c>
      <c r="Q765" s="215">
        <v>0</v>
      </c>
      <c r="R765" s="215">
        <f>Q765*H765</f>
        <v>0</v>
      </c>
      <c r="S765" s="215">
        <v>0</v>
      </c>
      <c r="T765" s="216">
        <f>S765*H765</f>
        <v>0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217" t="s">
        <v>307</v>
      </c>
      <c r="AT765" s="217" t="s">
        <v>122</v>
      </c>
      <c r="AU765" s="217" t="s">
        <v>84</v>
      </c>
      <c r="AY765" s="19" t="s">
        <v>119</v>
      </c>
      <c r="BE765" s="218">
        <f>IF(N765="základní",J765,0)</f>
        <v>0</v>
      </c>
      <c r="BF765" s="218">
        <f>IF(N765="snížená",J765,0)</f>
        <v>0</v>
      </c>
      <c r="BG765" s="218">
        <f>IF(N765="zákl. přenesená",J765,0)</f>
        <v>0</v>
      </c>
      <c r="BH765" s="218">
        <f>IF(N765="sníž. přenesená",J765,0)</f>
        <v>0</v>
      </c>
      <c r="BI765" s="218">
        <f>IF(N765="nulová",J765,0)</f>
        <v>0</v>
      </c>
      <c r="BJ765" s="19" t="s">
        <v>82</v>
      </c>
      <c r="BK765" s="218">
        <f>ROUND(I765*H765,2)</f>
        <v>0</v>
      </c>
      <c r="BL765" s="19" t="s">
        <v>307</v>
      </c>
      <c r="BM765" s="217" t="s">
        <v>1899</v>
      </c>
    </row>
    <row r="766" s="2" customFormat="1">
      <c r="A766" s="40"/>
      <c r="B766" s="41"/>
      <c r="C766" s="42"/>
      <c r="D766" s="249" t="s">
        <v>211</v>
      </c>
      <c r="E766" s="42"/>
      <c r="F766" s="250" t="s">
        <v>1900</v>
      </c>
      <c r="G766" s="42"/>
      <c r="H766" s="42"/>
      <c r="I766" s="242"/>
      <c r="J766" s="42"/>
      <c r="K766" s="42"/>
      <c r="L766" s="46"/>
      <c r="M766" s="243"/>
      <c r="N766" s="244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211</v>
      </c>
      <c r="AU766" s="19" t="s">
        <v>84</v>
      </c>
    </row>
    <row r="767" s="13" customFormat="1">
      <c r="A767" s="13"/>
      <c r="B767" s="219"/>
      <c r="C767" s="220"/>
      <c r="D767" s="221" t="s">
        <v>128</v>
      </c>
      <c r="E767" s="222" t="s">
        <v>19</v>
      </c>
      <c r="F767" s="223" t="s">
        <v>1156</v>
      </c>
      <c r="G767" s="220"/>
      <c r="H767" s="222" t="s">
        <v>19</v>
      </c>
      <c r="I767" s="224"/>
      <c r="J767" s="220"/>
      <c r="K767" s="220"/>
      <c r="L767" s="225"/>
      <c r="M767" s="226"/>
      <c r="N767" s="227"/>
      <c r="O767" s="227"/>
      <c r="P767" s="227"/>
      <c r="Q767" s="227"/>
      <c r="R767" s="227"/>
      <c r="S767" s="227"/>
      <c r="T767" s="228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29" t="s">
        <v>128</v>
      </c>
      <c r="AU767" s="229" t="s">
        <v>84</v>
      </c>
      <c r="AV767" s="13" t="s">
        <v>82</v>
      </c>
      <c r="AW767" s="13" t="s">
        <v>35</v>
      </c>
      <c r="AX767" s="13" t="s">
        <v>74</v>
      </c>
      <c r="AY767" s="229" t="s">
        <v>119</v>
      </c>
    </row>
    <row r="768" s="14" customFormat="1">
      <c r="A768" s="14"/>
      <c r="B768" s="230"/>
      <c r="C768" s="231"/>
      <c r="D768" s="221" t="s">
        <v>128</v>
      </c>
      <c r="E768" s="232" t="s">
        <v>19</v>
      </c>
      <c r="F768" s="233" t="s">
        <v>1901</v>
      </c>
      <c r="G768" s="231"/>
      <c r="H768" s="234">
        <v>10</v>
      </c>
      <c r="I768" s="235"/>
      <c r="J768" s="231"/>
      <c r="K768" s="231"/>
      <c r="L768" s="236"/>
      <c r="M768" s="237"/>
      <c r="N768" s="238"/>
      <c r="O768" s="238"/>
      <c r="P768" s="238"/>
      <c r="Q768" s="238"/>
      <c r="R768" s="238"/>
      <c r="S768" s="238"/>
      <c r="T768" s="239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0" t="s">
        <v>128</v>
      </c>
      <c r="AU768" s="240" t="s">
        <v>84</v>
      </c>
      <c r="AV768" s="14" t="s">
        <v>84</v>
      </c>
      <c r="AW768" s="14" t="s">
        <v>35</v>
      </c>
      <c r="AX768" s="14" t="s">
        <v>82</v>
      </c>
      <c r="AY768" s="240" t="s">
        <v>119</v>
      </c>
    </row>
    <row r="769" s="2" customFormat="1" ht="24.15" customHeight="1">
      <c r="A769" s="40"/>
      <c r="B769" s="41"/>
      <c r="C769" s="273" t="s">
        <v>1902</v>
      </c>
      <c r="D769" s="273" t="s">
        <v>308</v>
      </c>
      <c r="E769" s="274" t="s">
        <v>1903</v>
      </c>
      <c r="F769" s="275" t="s">
        <v>1904</v>
      </c>
      <c r="G769" s="276" t="s">
        <v>363</v>
      </c>
      <c r="H769" s="277">
        <v>10</v>
      </c>
      <c r="I769" s="278"/>
      <c r="J769" s="279">
        <f>ROUND(I769*H769,2)</f>
        <v>0</v>
      </c>
      <c r="K769" s="275" t="s">
        <v>209</v>
      </c>
      <c r="L769" s="280"/>
      <c r="M769" s="281" t="s">
        <v>19</v>
      </c>
      <c r="N769" s="282" t="s">
        <v>45</v>
      </c>
      <c r="O769" s="86"/>
      <c r="P769" s="215">
        <f>O769*H769</f>
        <v>0</v>
      </c>
      <c r="Q769" s="215">
        <v>0.00020000000000000001</v>
      </c>
      <c r="R769" s="215">
        <f>Q769*H769</f>
        <v>0.002</v>
      </c>
      <c r="S769" s="215">
        <v>0</v>
      </c>
      <c r="T769" s="216">
        <f>S769*H769</f>
        <v>0</v>
      </c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R769" s="217" t="s">
        <v>372</v>
      </c>
      <c r="AT769" s="217" t="s">
        <v>308</v>
      </c>
      <c r="AU769" s="217" t="s">
        <v>84</v>
      </c>
      <c r="AY769" s="19" t="s">
        <v>119</v>
      </c>
      <c r="BE769" s="218">
        <f>IF(N769="základní",J769,0)</f>
        <v>0</v>
      </c>
      <c r="BF769" s="218">
        <f>IF(N769="snížená",J769,0)</f>
        <v>0</v>
      </c>
      <c r="BG769" s="218">
        <f>IF(N769="zákl. přenesená",J769,0)</f>
        <v>0</v>
      </c>
      <c r="BH769" s="218">
        <f>IF(N769="sníž. přenesená",J769,0)</f>
        <v>0</v>
      </c>
      <c r="BI769" s="218">
        <f>IF(N769="nulová",J769,0)</f>
        <v>0</v>
      </c>
      <c r="BJ769" s="19" t="s">
        <v>82</v>
      </c>
      <c r="BK769" s="218">
        <f>ROUND(I769*H769,2)</f>
        <v>0</v>
      </c>
      <c r="BL769" s="19" t="s">
        <v>307</v>
      </c>
      <c r="BM769" s="217" t="s">
        <v>1905</v>
      </c>
    </row>
    <row r="770" s="13" customFormat="1">
      <c r="A770" s="13"/>
      <c r="B770" s="219"/>
      <c r="C770" s="220"/>
      <c r="D770" s="221" t="s">
        <v>128</v>
      </c>
      <c r="E770" s="222" t="s">
        <v>19</v>
      </c>
      <c r="F770" s="223" t="s">
        <v>1156</v>
      </c>
      <c r="G770" s="220"/>
      <c r="H770" s="222" t="s">
        <v>19</v>
      </c>
      <c r="I770" s="224"/>
      <c r="J770" s="220"/>
      <c r="K770" s="220"/>
      <c r="L770" s="225"/>
      <c r="M770" s="226"/>
      <c r="N770" s="227"/>
      <c r="O770" s="227"/>
      <c r="P770" s="227"/>
      <c r="Q770" s="227"/>
      <c r="R770" s="227"/>
      <c r="S770" s="227"/>
      <c r="T770" s="228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29" t="s">
        <v>128</v>
      </c>
      <c r="AU770" s="229" t="s">
        <v>84</v>
      </c>
      <c r="AV770" s="13" t="s">
        <v>82</v>
      </c>
      <c r="AW770" s="13" t="s">
        <v>35</v>
      </c>
      <c r="AX770" s="13" t="s">
        <v>74</v>
      </c>
      <c r="AY770" s="229" t="s">
        <v>119</v>
      </c>
    </row>
    <row r="771" s="14" customFormat="1">
      <c r="A771" s="14"/>
      <c r="B771" s="230"/>
      <c r="C771" s="231"/>
      <c r="D771" s="221" t="s">
        <v>128</v>
      </c>
      <c r="E771" s="232" t="s">
        <v>19</v>
      </c>
      <c r="F771" s="233" t="s">
        <v>1901</v>
      </c>
      <c r="G771" s="231"/>
      <c r="H771" s="234">
        <v>10</v>
      </c>
      <c r="I771" s="235"/>
      <c r="J771" s="231"/>
      <c r="K771" s="231"/>
      <c r="L771" s="236"/>
      <c r="M771" s="237"/>
      <c r="N771" s="238"/>
      <c r="O771" s="238"/>
      <c r="P771" s="238"/>
      <c r="Q771" s="238"/>
      <c r="R771" s="238"/>
      <c r="S771" s="238"/>
      <c r="T771" s="239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40" t="s">
        <v>128</v>
      </c>
      <c r="AU771" s="240" t="s">
        <v>84</v>
      </c>
      <c r="AV771" s="14" t="s">
        <v>84</v>
      </c>
      <c r="AW771" s="14" t="s">
        <v>35</v>
      </c>
      <c r="AX771" s="14" t="s">
        <v>82</v>
      </c>
      <c r="AY771" s="240" t="s">
        <v>119</v>
      </c>
    </row>
    <row r="772" s="2" customFormat="1" ht="24.15" customHeight="1">
      <c r="A772" s="40"/>
      <c r="B772" s="41"/>
      <c r="C772" s="206" t="s">
        <v>1906</v>
      </c>
      <c r="D772" s="206" t="s">
        <v>122</v>
      </c>
      <c r="E772" s="207" t="s">
        <v>1907</v>
      </c>
      <c r="F772" s="208" t="s">
        <v>1908</v>
      </c>
      <c r="G772" s="209" t="s">
        <v>363</v>
      </c>
      <c r="H772" s="210">
        <v>2</v>
      </c>
      <c r="I772" s="211"/>
      <c r="J772" s="212">
        <f>ROUND(I772*H772,2)</f>
        <v>0</v>
      </c>
      <c r="K772" s="208" t="s">
        <v>209</v>
      </c>
      <c r="L772" s="46"/>
      <c r="M772" s="213" t="s">
        <v>19</v>
      </c>
      <c r="N772" s="214" t="s">
        <v>45</v>
      </c>
      <c r="O772" s="86"/>
      <c r="P772" s="215">
        <f>O772*H772</f>
        <v>0</v>
      </c>
      <c r="Q772" s="215">
        <v>0</v>
      </c>
      <c r="R772" s="215">
        <f>Q772*H772</f>
        <v>0</v>
      </c>
      <c r="S772" s="215">
        <v>0</v>
      </c>
      <c r="T772" s="216">
        <f>S772*H772</f>
        <v>0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17" t="s">
        <v>307</v>
      </c>
      <c r="AT772" s="217" t="s">
        <v>122</v>
      </c>
      <c r="AU772" s="217" t="s">
        <v>84</v>
      </c>
      <c r="AY772" s="19" t="s">
        <v>119</v>
      </c>
      <c r="BE772" s="218">
        <f>IF(N772="základní",J772,0)</f>
        <v>0</v>
      </c>
      <c r="BF772" s="218">
        <f>IF(N772="snížená",J772,0)</f>
        <v>0</v>
      </c>
      <c r="BG772" s="218">
        <f>IF(N772="zákl. přenesená",J772,0)</f>
        <v>0</v>
      </c>
      <c r="BH772" s="218">
        <f>IF(N772="sníž. přenesená",J772,0)</f>
        <v>0</v>
      </c>
      <c r="BI772" s="218">
        <f>IF(N772="nulová",J772,0)</f>
        <v>0</v>
      </c>
      <c r="BJ772" s="19" t="s">
        <v>82</v>
      </c>
      <c r="BK772" s="218">
        <f>ROUND(I772*H772,2)</f>
        <v>0</v>
      </c>
      <c r="BL772" s="19" t="s">
        <v>307</v>
      </c>
      <c r="BM772" s="217" t="s">
        <v>1909</v>
      </c>
    </row>
    <row r="773" s="2" customFormat="1">
      <c r="A773" s="40"/>
      <c r="B773" s="41"/>
      <c r="C773" s="42"/>
      <c r="D773" s="249" t="s">
        <v>211</v>
      </c>
      <c r="E773" s="42"/>
      <c r="F773" s="250" t="s">
        <v>1910</v>
      </c>
      <c r="G773" s="42"/>
      <c r="H773" s="42"/>
      <c r="I773" s="242"/>
      <c r="J773" s="42"/>
      <c r="K773" s="42"/>
      <c r="L773" s="46"/>
      <c r="M773" s="243"/>
      <c r="N773" s="244"/>
      <c r="O773" s="86"/>
      <c r="P773" s="86"/>
      <c r="Q773" s="86"/>
      <c r="R773" s="86"/>
      <c r="S773" s="86"/>
      <c r="T773" s="87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T773" s="19" t="s">
        <v>211</v>
      </c>
      <c r="AU773" s="19" t="s">
        <v>84</v>
      </c>
    </row>
    <row r="774" s="13" customFormat="1">
      <c r="A774" s="13"/>
      <c r="B774" s="219"/>
      <c r="C774" s="220"/>
      <c r="D774" s="221" t="s">
        <v>128</v>
      </c>
      <c r="E774" s="222" t="s">
        <v>19</v>
      </c>
      <c r="F774" s="223" t="s">
        <v>1156</v>
      </c>
      <c r="G774" s="220"/>
      <c r="H774" s="222" t="s">
        <v>19</v>
      </c>
      <c r="I774" s="224"/>
      <c r="J774" s="220"/>
      <c r="K774" s="220"/>
      <c r="L774" s="225"/>
      <c r="M774" s="226"/>
      <c r="N774" s="227"/>
      <c r="O774" s="227"/>
      <c r="P774" s="227"/>
      <c r="Q774" s="227"/>
      <c r="R774" s="227"/>
      <c r="S774" s="227"/>
      <c r="T774" s="228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29" t="s">
        <v>128</v>
      </c>
      <c r="AU774" s="229" t="s">
        <v>84</v>
      </c>
      <c r="AV774" s="13" t="s">
        <v>82</v>
      </c>
      <c r="AW774" s="13" t="s">
        <v>35</v>
      </c>
      <c r="AX774" s="13" t="s">
        <v>74</v>
      </c>
      <c r="AY774" s="229" t="s">
        <v>119</v>
      </c>
    </row>
    <row r="775" s="14" customFormat="1">
      <c r="A775" s="14"/>
      <c r="B775" s="230"/>
      <c r="C775" s="231"/>
      <c r="D775" s="221" t="s">
        <v>128</v>
      </c>
      <c r="E775" s="232" t="s">
        <v>19</v>
      </c>
      <c r="F775" s="233" t="s">
        <v>1157</v>
      </c>
      <c r="G775" s="231"/>
      <c r="H775" s="234">
        <v>2</v>
      </c>
      <c r="I775" s="235"/>
      <c r="J775" s="231"/>
      <c r="K775" s="231"/>
      <c r="L775" s="236"/>
      <c r="M775" s="237"/>
      <c r="N775" s="238"/>
      <c r="O775" s="238"/>
      <c r="P775" s="238"/>
      <c r="Q775" s="238"/>
      <c r="R775" s="238"/>
      <c r="S775" s="238"/>
      <c r="T775" s="239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0" t="s">
        <v>128</v>
      </c>
      <c r="AU775" s="240" t="s">
        <v>84</v>
      </c>
      <c r="AV775" s="14" t="s">
        <v>84</v>
      </c>
      <c r="AW775" s="14" t="s">
        <v>35</v>
      </c>
      <c r="AX775" s="14" t="s">
        <v>82</v>
      </c>
      <c r="AY775" s="240" t="s">
        <v>119</v>
      </c>
    </row>
    <row r="776" s="2" customFormat="1" ht="16.5" customHeight="1">
      <c r="A776" s="40"/>
      <c r="B776" s="41"/>
      <c r="C776" s="273" t="s">
        <v>1911</v>
      </c>
      <c r="D776" s="273" t="s">
        <v>308</v>
      </c>
      <c r="E776" s="274" t="s">
        <v>1912</v>
      </c>
      <c r="F776" s="275" t="s">
        <v>1913</v>
      </c>
      <c r="G776" s="276" t="s">
        <v>363</v>
      </c>
      <c r="H776" s="277">
        <v>2</v>
      </c>
      <c r="I776" s="278"/>
      <c r="J776" s="279">
        <f>ROUND(I776*H776,2)</f>
        <v>0</v>
      </c>
      <c r="K776" s="275" t="s">
        <v>209</v>
      </c>
      <c r="L776" s="280"/>
      <c r="M776" s="281" t="s">
        <v>19</v>
      </c>
      <c r="N776" s="282" t="s">
        <v>45</v>
      </c>
      <c r="O776" s="86"/>
      <c r="P776" s="215">
        <f>O776*H776</f>
        <v>0</v>
      </c>
      <c r="Q776" s="215">
        <v>0.0025000000000000001</v>
      </c>
      <c r="R776" s="215">
        <f>Q776*H776</f>
        <v>0.0050000000000000001</v>
      </c>
      <c r="S776" s="215">
        <v>0</v>
      </c>
      <c r="T776" s="216">
        <f>S776*H776</f>
        <v>0</v>
      </c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R776" s="217" t="s">
        <v>372</v>
      </c>
      <c r="AT776" s="217" t="s">
        <v>308</v>
      </c>
      <c r="AU776" s="217" t="s">
        <v>84</v>
      </c>
      <c r="AY776" s="19" t="s">
        <v>119</v>
      </c>
      <c r="BE776" s="218">
        <f>IF(N776="základní",J776,0)</f>
        <v>0</v>
      </c>
      <c r="BF776" s="218">
        <f>IF(N776="snížená",J776,0)</f>
        <v>0</v>
      </c>
      <c r="BG776" s="218">
        <f>IF(N776="zákl. přenesená",J776,0)</f>
        <v>0</v>
      </c>
      <c r="BH776" s="218">
        <f>IF(N776="sníž. přenesená",J776,0)</f>
        <v>0</v>
      </c>
      <c r="BI776" s="218">
        <f>IF(N776="nulová",J776,0)</f>
        <v>0</v>
      </c>
      <c r="BJ776" s="19" t="s">
        <v>82</v>
      </c>
      <c r="BK776" s="218">
        <f>ROUND(I776*H776,2)</f>
        <v>0</v>
      </c>
      <c r="BL776" s="19" t="s">
        <v>307</v>
      </c>
      <c r="BM776" s="217" t="s">
        <v>1914</v>
      </c>
    </row>
    <row r="777" s="13" customFormat="1">
      <c r="A777" s="13"/>
      <c r="B777" s="219"/>
      <c r="C777" s="220"/>
      <c r="D777" s="221" t="s">
        <v>128</v>
      </c>
      <c r="E777" s="222" t="s">
        <v>19</v>
      </c>
      <c r="F777" s="223" t="s">
        <v>1156</v>
      </c>
      <c r="G777" s="220"/>
      <c r="H777" s="222" t="s">
        <v>19</v>
      </c>
      <c r="I777" s="224"/>
      <c r="J777" s="220"/>
      <c r="K777" s="220"/>
      <c r="L777" s="225"/>
      <c r="M777" s="226"/>
      <c r="N777" s="227"/>
      <c r="O777" s="227"/>
      <c r="P777" s="227"/>
      <c r="Q777" s="227"/>
      <c r="R777" s="227"/>
      <c r="S777" s="227"/>
      <c r="T777" s="228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29" t="s">
        <v>128</v>
      </c>
      <c r="AU777" s="229" t="s">
        <v>84</v>
      </c>
      <c r="AV777" s="13" t="s">
        <v>82</v>
      </c>
      <c r="AW777" s="13" t="s">
        <v>35</v>
      </c>
      <c r="AX777" s="13" t="s">
        <v>74</v>
      </c>
      <c r="AY777" s="229" t="s">
        <v>119</v>
      </c>
    </row>
    <row r="778" s="14" customFormat="1">
      <c r="A778" s="14"/>
      <c r="B778" s="230"/>
      <c r="C778" s="231"/>
      <c r="D778" s="221" t="s">
        <v>128</v>
      </c>
      <c r="E778" s="232" t="s">
        <v>19</v>
      </c>
      <c r="F778" s="233" t="s">
        <v>1157</v>
      </c>
      <c r="G778" s="231"/>
      <c r="H778" s="234">
        <v>2</v>
      </c>
      <c r="I778" s="235"/>
      <c r="J778" s="231"/>
      <c r="K778" s="231"/>
      <c r="L778" s="236"/>
      <c r="M778" s="237"/>
      <c r="N778" s="238"/>
      <c r="O778" s="238"/>
      <c r="P778" s="238"/>
      <c r="Q778" s="238"/>
      <c r="R778" s="238"/>
      <c r="S778" s="238"/>
      <c r="T778" s="239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0" t="s">
        <v>128</v>
      </c>
      <c r="AU778" s="240" t="s">
        <v>84</v>
      </c>
      <c r="AV778" s="14" t="s">
        <v>84</v>
      </c>
      <c r="AW778" s="14" t="s">
        <v>35</v>
      </c>
      <c r="AX778" s="14" t="s">
        <v>82</v>
      </c>
      <c r="AY778" s="240" t="s">
        <v>119</v>
      </c>
    </row>
    <row r="779" s="2" customFormat="1" ht="24.15" customHeight="1">
      <c r="A779" s="40"/>
      <c r="B779" s="41"/>
      <c r="C779" s="206" t="s">
        <v>1915</v>
      </c>
      <c r="D779" s="206" t="s">
        <v>122</v>
      </c>
      <c r="E779" s="207" t="s">
        <v>1916</v>
      </c>
      <c r="F779" s="208" t="s">
        <v>1917</v>
      </c>
      <c r="G779" s="209" t="s">
        <v>363</v>
      </c>
      <c r="H779" s="210">
        <v>2</v>
      </c>
      <c r="I779" s="211"/>
      <c r="J779" s="212">
        <f>ROUND(I779*H779,2)</f>
        <v>0</v>
      </c>
      <c r="K779" s="208" t="s">
        <v>209</v>
      </c>
      <c r="L779" s="46"/>
      <c r="M779" s="213" t="s">
        <v>19</v>
      </c>
      <c r="N779" s="214" t="s">
        <v>45</v>
      </c>
      <c r="O779" s="86"/>
      <c r="P779" s="215">
        <f>O779*H779</f>
        <v>0</v>
      </c>
      <c r="Q779" s="215">
        <v>0</v>
      </c>
      <c r="R779" s="215">
        <f>Q779*H779</f>
        <v>0</v>
      </c>
      <c r="S779" s="215">
        <v>0</v>
      </c>
      <c r="T779" s="216">
        <f>S779*H779</f>
        <v>0</v>
      </c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R779" s="217" t="s">
        <v>307</v>
      </c>
      <c r="AT779" s="217" t="s">
        <v>122</v>
      </c>
      <c r="AU779" s="217" t="s">
        <v>84</v>
      </c>
      <c r="AY779" s="19" t="s">
        <v>119</v>
      </c>
      <c r="BE779" s="218">
        <f>IF(N779="základní",J779,0)</f>
        <v>0</v>
      </c>
      <c r="BF779" s="218">
        <f>IF(N779="snížená",J779,0)</f>
        <v>0</v>
      </c>
      <c r="BG779" s="218">
        <f>IF(N779="zákl. přenesená",J779,0)</f>
        <v>0</v>
      </c>
      <c r="BH779" s="218">
        <f>IF(N779="sníž. přenesená",J779,0)</f>
        <v>0</v>
      </c>
      <c r="BI779" s="218">
        <f>IF(N779="nulová",J779,0)</f>
        <v>0</v>
      </c>
      <c r="BJ779" s="19" t="s">
        <v>82</v>
      </c>
      <c r="BK779" s="218">
        <f>ROUND(I779*H779,2)</f>
        <v>0</v>
      </c>
      <c r="BL779" s="19" t="s">
        <v>307</v>
      </c>
      <c r="BM779" s="217" t="s">
        <v>1918</v>
      </c>
    </row>
    <row r="780" s="2" customFormat="1">
      <c r="A780" s="40"/>
      <c r="B780" s="41"/>
      <c r="C780" s="42"/>
      <c r="D780" s="249" t="s">
        <v>211</v>
      </c>
      <c r="E780" s="42"/>
      <c r="F780" s="250" t="s">
        <v>1919</v>
      </c>
      <c r="G780" s="42"/>
      <c r="H780" s="42"/>
      <c r="I780" s="242"/>
      <c r="J780" s="42"/>
      <c r="K780" s="42"/>
      <c r="L780" s="46"/>
      <c r="M780" s="243"/>
      <c r="N780" s="244"/>
      <c r="O780" s="86"/>
      <c r="P780" s="86"/>
      <c r="Q780" s="86"/>
      <c r="R780" s="86"/>
      <c r="S780" s="86"/>
      <c r="T780" s="87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T780" s="19" t="s">
        <v>211</v>
      </c>
      <c r="AU780" s="19" t="s">
        <v>84</v>
      </c>
    </row>
    <row r="781" s="13" customFormat="1">
      <c r="A781" s="13"/>
      <c r="B781" s="219"/>
      <c r="C781" s="220"/>
      <c r="D781" s="221" t="s">
        <v>128</v>
      </c>
      <c r="E781" s="222" t="s">
        <v>19</v>
      </c>
      <c r="F781" s="223" t="s">
        <v>1156</v>
      </c>
      <c r="G781" s="220"/>
      <c r="H781" s="222" t="s">
        <v>19</v>
      </c>
      <c r="I781" s="224"/>
      <c r="J781" s="220"/>
      <c r="K781" s="220"/>
      <c r="L781" s="225"/>
      <c r="M781" s="226"/>
      <c r="N781" s="227"/>
      <c r="O781" s="227"/>
      <c r="P781" s="227"/>
      <c r="Q781" s="227"/>
      <c r="R781" s="227"/>
      <c r="S781" s="227"/>
      <c r="T781" s="228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29" t="s">
        <v>128</v>
      </c>
      <c r="AU781" s="229" t="s">
        <v>84</v>
      </c>
      <c r="AV781" s="13" t="s">
        <v>82</v>
      </c>
      <c r="AW781" s="13" t="s">
        <v>35</v>
      </c>
      <c r="AX781" s="13" t="s">
        <v>74</v>
      </c>
      <c r="AY781" s="229" t="s">
        <v>119</v>
      </c>
    </row>
    <row r="782" s="14" customFormat="1">
      <c r="A782" s="14"/>
      <c r="B782" s="230"/>
      <c r="C782" s="231"/>
      <c r="D782" s="221" t="s">
        <v>128</v>
      </c>
      <c r="E782" s="232" t="s">
        <v>19</v>
      </c>
      <c r="F782" s="233" t="s">
        <v>1157</v>
      </c>
      <c r="G782" s="231"/>
      <c r="H782" s="234">
        <v>2</v>
      </c>
      <c r="I782" s="235"/>
      <c r="J782" s="231"/>
      <c r="K782" s="231"/>
      <c r="L782" s="236"/>
      <c r="M782" s="237"/>
      <c r="N782" s="238"/>
      <c r="O782" s="238"/>
      <c r="P782" s="238"/>
      <c r="Q782" s="238"/>
      <c r="R782" s="238"/>
      <c r="S782" s="238"/>
      <c r="T782" s="239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40" t="s">
        <v>128</v>
      </c>
      <c r="AU782" s="240" t="s">
        <v>84</v>
      </c>
      <c r="AV782" s="14" t="s">
        <v>84</v>
      </c>
      <c r="AW782" s="14" t="s">
        <v>35</v>
      </c>
      <c r="AX782" s="14" t="s">
        <v>82</v>
      </c>
      <c r="AY782" s="240" t="s">
        <v>119</v>
      </c>
    </row>
    <row r="783" s="2" customFormat="1" ht="24.15" customHeight="1">
      <c r="A783" s="40"/>
      <c r="B783" s="41"/>
      <c r="C783" s="273" t="s">
        <v>1920</v>
      </c>
      <c r="D783" s="273" t="s">
        <v>308</v>
      </c>
      <c r="E783" s="274" t="s">
        <v>1921</v>
      </c>
      <c r="F783" s="275" t="s">
        <v>1922</v>
      </c>
      <c r="G783" s="276" t="s">
        <v>363</v>
      </c>
      <c r="H783" s="277">
        <v>2</v>
      </c>
      <c r="I783" s="278"/>
      <c r="J783" s="279">
        <f>ROUND(I783*H783,2)</f>
        <v>0</v>
      </c>
      <c r="K783" s="275" t="s">
        <v>209</v>
      </c>
      <c r="L783" s="280"/>
      <c r="M783" s="281" t="s">
        <v>19</v>
      </c>
      <c r="N783" s="282" t="s">
        <v>45</v>
      </c>
      <c r="O783" s="86"/>
      <c r="P783" s="215">
        <f>O783*H783</f>
        <v>0</v>
      </c>
      <c r="Q783" s="215">
        <v>0.0028</v>
      </c>
      <c r="R783" s="215">
        <f>Q783*H783</f>
        <v>0.0055999999999999999</v>
      </c>
      <c r="S783" s="215">
        <v>0</v>
      </c>
      <c r="T783" s="216">
        <f>S783*H783</f>
        <v>0</v>
      </c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R783" s="217" t="s">
        <v>372</v>
      </c>
      <c r="AT783" s="217" t="s">
        <v>308</v>
      </c>
      <c r="AU783" s="217" t="s">
        <v>84</v>
      </c>
      <c r="AY783" s="19" t="s">
        <v>119</v>
      </c>
      <c r="BE783" s="218">
        <f>IF(N783="základní",J783,0)</f>
        <v>0</v>
      </c>
      <c r="BF783" s="218">
        <f>IF(N783="snížená",J783,0)</f>
        <v>0</v>
      </c>
      <c r="BG783" s="218">
        <f>IF(N783="zákl. přenesená",J783,0)</f>
        <v>0</v>
      </c>
      <c r="BH783" s="218">
        <f>IF(N783="sníž. přenesená",J783,0)</f>
        <v>0</v>
      </c>
      <c r="BI783" s="218">
        <f>IF(N783="nulová",J783,0)</f>
        <v>0</v>
      </c>
      <c r="BJ783" s="19" t="s">
        <v>82</v>
      </c>
      <c r="BK783" s="218">
        <f>ROUND(I783*H783,2)</f>
        <v>0</v>
      </c>
      <c r="BL783" s="19" t="s">
        <v>307</v>
      </c>
      <c r="BM783" s="217" t="s">
        <v>1923</v>
      </c>
    </row>
    <row r="784" s="13" customFormat="1">
      <c r="A784" s="13"/>
      <c r="B784" s="219"/>
      <c r="C784" s="220"/>
      <c r="D784" s="221" t="s">
        <v>128</v>
      </c>
      <c r="E784" s="222" t="s">
        <v>19</v>
      </c>
      <c r="F784" s="223" t="s">
        <v>1156</v>
      </c>
      <c r="G784" s="220"/>
      <c r="H784" s="222" t="s">
        <v>19</v>
      </c>
      <c r="I784" s="224"/>
      <c r="J784" s="220"/>
      <c r="K784" s="220"/>
      <c r="L784" s="225"/>
      <c r="M784" s="226"/>
      <c r="N784" s="227"/>
      <c r="O784" s="227"/>
      <c r="P784" s="227"/>
      <c r="Q784" s="227"/>
      <c r="R784" s="227"/>
      <c r="S784" s="227"/>
      <c r="T784" s="228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29" t="s">
        <v>128</v>
      </c>
      <c r="AU784" s="229" t="s">
        <v>84</v>
      </c>
      <c r="AV784" s="13" t="s">
        <v>82</v>
      </c>
      <c r="AW784" s="13" t="s">
        <v>35</v>
      </c>
      <c r="AX784" s="13" t="s">
        <v>74</v>
      </c>
      <c r="AY784" s="229" t="s">
        <v>119</v>
      </c>
    </row>
    <row r="785" s="14" customFormat="1">
      <c r="A785" s="14"/>
      <c r="B785" s="230"/>
      <c r="C785" s="231"/>
      <c r="D785" s="221" t="s">
        <v>128</v>
      </c>
      <c r="E785" s="232" t="s">
        <v>19</v>
      </c>
      <c r="F785" s="233" t="s">
        <v>1157</v>
      </c>
      <c r="G785" s="231"/>
      <c r="H785" s="234">
        <v>2</v>
      </c>
      <c r="I785" s="235"/>
      <c r="J785" s="231"/>
      <c r="K785" s="231"/>
      <c r="L785" s="236"/>
      <c r="M785" s="237"/>
      <c r="N785" s="238"/>
      <c r="O785" s="238"/>
      <c r="P785" s="238"/>
      <c r="Q785" s="238"/>
      <c r="R785" s="238"/>
      <c r="S785" s="238"/>
      <c r="T785" s="239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40" t="s">
        <v>128</v>
      </c>
      <c r="AU785" s="240" t="s">
        <v>84</v>
      </c>
      <c r="AV785" s="14" t="s">
        <v>84</v>
      </c>
      <c r="AW785" s="14" t="s">
        <v>35</v>
      </c>
      <c r="AX785" s="14" t="s">
        <v>82</v>
      </c>
      <c r="AY785" s="240" t="s">
        <v>119</v>
      </c>
    </row>
    <row r="786" s="2" customFormat="1" ht="33" customHeight="1">
      <c r="A786" s="40"/>
      <c r="B786" s="41"/>
      <c r="C786" s="206" t="s">
        <v>1924</v>
      </c>
      <c r="D786" s="206" t="s">
        <v>122</v>
      </c>
      <c r="E786" s="207" t="s">
        <v>1925</v>
      </c>
      <c r="F786" s="208" t="s">
        <v>1926</v>
      </c>
      <c r="G786" s="209" t="s">
        <v>363</v>
      </c>
      <c r="H786" s="210">
        <v>2</v>
      </c>
      <c r="I786" s="211"/>
      <c r="J786" s="212">
        <f>ROUND(I786*H786,2)</f>
        <v>0</v>
      </c>
      <c r="K786" s="208" t="s">
        <v>209</v>
      </c>
      <c r="L786" s="46"/>
      <c r="M786" s="213" t="s">
        <v>19</v>
      </c>
      <c r="N786" s="214" t="s">
        <v>45</v>
      </c>
      <c r="O786" s="86"/>
      <c r="P786" s="215">
        <f>O786*H786</f>
        <v>0</v>
      </c>
      <c r="Q786" s="215">
        <v>0</v>
      </c>
      <c r="R786" s="215">
        <f>Q786*H786</f>
        <v>0</v>
      </c>
      <c r="S786" s="215">
        <v>0</v>
      </c>
      <c r="T786" s="216">
        <f>S786*H786</f>
        <v>0</v>
      </c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R786" s="217" t="s">
        <v>307</v>
      </c>
      <c r="AT786" s="217" t="s">
        <v>122</v>
      </c>
      <c r="AU786" s="217" t="s">
        <v>84</v>
      </c>
      <c r="AY786" s="19" t="s">
        <v>119</v>
      </c>
      <c r="BE786" s="218">
        <f>IF(N786="základní",J786,0)</f>
        <v>0</v>
      </c>
      <c r="BF786" s="218">
        <f>IF(N786="snížená",J786,0)</f>
        <v>0</v>
      </c>
      <c r="BG786" s="218">
        <f>IF(N786="zákl. přenesená",J786,0)</f>
        <v>0</v>
      </c>
      <c r="BH786" s="218">
        <f>IF(N786="sníž. přenesená",J786,0)</f>
        <v>0</v>
      </c>
      <c r="BI786" s="218">
        <f>IF(N786="nulová",J786,0)</f>
        <v>0</v>
      </c>
      <c r="BJ786" s="19" t="s">
        <v>82</v>
      </c>
      <c r="BK786" s="218">
        <f>ROUND(I786*H786,2)</f>
        <v>0</v>
      </c>
      <c r="BL786" s="19" t="s">
        <v>307</v>
      </c>
      <c r="BM786" s="217" t="s">
        <v>1927</v>
      </c>
    </row>
    <row r="787" s="2" customFormat="1">
      <c r="A787" s="40"/>
      <c r="B787" s="41"/>
      <c r="C787" s="42"/>
      <c r="D787" s="249" t="s">
        <v>211</v>
      </c>
      <c r="E787" s="42"/>
      <c r="F787" s="250" t="s">
        <v>1928</v>
      </c>
      <c r="G787" s="42"/>
      <c r="H787" s="42"/>
      <c r="I787" s="242"/>
      <c r="J787" s="42"/>
      <c r="K787" s="42"/>
      <c r="L787" s="46"/>
      <c r="M787" s="243"/>
      <c r="N787" s="244"/>
      <c r="O787" s="86"/>
      <c r="P787" s="86"/>
      <c r="Q787" s="86"/>
      <c r="R787" s="86"/>
      <c r="S787" s="86"/>
      <c r="T787" s="87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T787" s="19" t="s">
        <v>211</v>
      </c>
      <c r="AU787" s="19" t="s">
        <v>84</v>
      </c>
    </row>
    <row r="788" s="13" customFormat="1">
      <c r="A788" s="13"/>
      <c r="B788" s="219"/>
      <c r="C788" s="220"/>
      <c r="D788" s="221" t="s">
        <v>128</v>
      </c>
      <c r="E788" s="222" t="s">
        <v>19</v>
      </c>
      <c r="F788" s="223" t="s">
        <v>1156</v>
      </c>
      <c r="G788" s="220"/>
      <c r="H788" s="222" t="s">
        <v>19</v>
      </c>
      <c r="I788" s="224"/>
      <c r="J788" s="220"/>
      <c r="K788" s="220"/>
      <c r="L788" s="225"/>
      <c r="M788" s="226"/>
      <c r="N788" s="227"/>
      <c r="O788" s="227"/>
      <c r="P788" s="227"/>
      <c r="Q788" s="227"/>
      <c r="R788" s="227"/>
      <c r="S788" s="227"/>
      <c r="T788" s="228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29" t="s">
        <v>128</v>
      </c>
      <c r="AU788" s="229" t="s">
        <v>84</v>
      </c>
      <c r="AV788" s="13" t="s">
        <v>82</v>
      </c>
      <c r="AW788" s="13" t="s">
        <v>35</v>
      </c>
      <c r="AX788" s="13" t="s">
        <v>74</v>
      </c>
      <c r="AY788" s="229" t="s">
        <v>119</v>
      </c>
    </row>
    <row r="789" s="14" customFormat="1">
      <c r="A789" s="14"/>
      <c r="B789" s="230"/>
      <c r="C789" s="231"/>
      <c r="D789" s="221" t="s">
        <v>128</v>
      </c>
      <c r="E789" s="232" t="s">
        <v>19</v>
      </c>
      <c r="F789" s="233" t="s">
        <v>1157</v>
      </c>
      <c r="G789" s="231"/>
      <c r="H789" s="234">
        <v>2</v>
      </c>
      <c r="I789" s="235"/>
      <c r="J789" s="231"/>
      <c r="K789" s="231"/>
      <c r="L789" s="236"/>
      <c r="M789" s="237"/>
      <c r="N789" s="238"/>
      <c r="O789" s="238"/>
      <c r="P789" s="238"/>
      <c r="Q789" s="238"/>
      <c r="R789" s="238"/>
      <c r="S789" s="238"/>
      <c r="T789" s="239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40" t="s">
        <v>128</v>
      </c>
      <c r="AU789" s="240" t="s">
        <v>84</v>
      </c>
      <c r="AV789" s="14" t="s">
        <v>84</v>
      </c>
      <c r="AW789" s="14" t="s">
        <v>35</v>
      </c>
      <c r="AX789" s="14" t="s">
        <v>82</v>
      </c>
      <c r="AY789" s="240" t="s">
        <v>119</v>
      </c>
    </row>
    <row r="790" s="2" customFormat="1" ht="16.5" customHeight="1">
      <c r="A790" s="40"/>
      <c r="B790" s="41"/>
      <c r="C790" s="273" t="s">
        <v>1929</v>
      </c>
      <c r="D790" s="273" t="s">
        <v>308</v>
      </c>
      <c r="E790" s="274" t="s">
        <v>1930</v>
      </c>
      <c r="F790" s="275" t="s">
        <v>1931</v>
      </c>
      <c r="G790" s="276" t="s">
        <v>363</v>
      </c>
      <c r="H790" s="277">
        <v>2</v>
      </c>
      <c r="I790" s="278"/>
      <c r="J790" s="279">
        <f>ROUND(I790*H790,2)</f>
        <v>0</v>
      </c>
      <c r="K790" s="275" t="s">
        <v>209</v>
      </c>
      <c r="L790" s="280"/>
      <c r="M790" s="281" t="s">
        <v>19</v>
      </c>
      <c r="N790" s="282" t="s">
        <v>45</v>
      </c>
      <c r="O790" s="86"/>
      <c r="P790" s="215">
        <f>O790*H790</f>
        <v>0</v>
      </c>
      <c r="Q790" s="215">
        <v>0.001</v>
      </c>
      <c r="R790" s="215">
        <f>Q790*H790</f>
        <v>0.002</v>
      </c>
      <c r="S790" s="215">
        <v>0</v>
      </c>
      <c r="T790" s="216">
        <f>S790*H790</f>
        <v>0</v>
      </c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R790" s="217" t="s">
        <v>372</v>
      </c>
      <c r="AT790" s="217" t="s">
        <v>308</v>
      </c>
      <c r="AU790" s="217" t="s">
        <v>84</v>
      </c>
      <c r="AY790" s="19" t="s">
        <v>119</v>
      </c>
      <c r="BE790" s="218">
        <f>IF(N790="základní",J790,0)</f>
        <v>0</v>
      </c>
      <c r="BF790" s="218">
        <f>IF(N790="snížená",J790,0)</f>
        <v>0</v>
      </c>
      <c r="BG790" s="218">
        <f>IF(N790="zákl. přenesená",J790,0)</f>
        <v>0</v>
      </c>
      <c r="BH790" s="218">
        <f>IF(N790="sníž. přenesená",J790,0)</f>
        <v>0</v>
      </c>
      <c r="BI790" s="218">
        <f>IF(N790="nulová",J790,0)</f>
        <v>0</v>
      </c>
      <c r="BJ790" s="19" t="s">
        <v>82</v>
      </c>
      <c r="BK790" s="218">
        <f>ROUND(I790*H790,2)</f>
        <v>0</v>
      </c>
      <c r="BL790" s="19" t="s">
        <v>307</v>
      </c>
      <c r="BM790" s="217" t="s">
        <v>1932</v>
      </c>
    </row>
    <row r="791" s="13" customFormat="1">
      <c r="A791" s="13"/>
      <c r="B791" s="219"/>
      <c r="C791" s="220"/>
      <c r="D791" s="221" t="s">
        <v>128</v>
      </c>
      <c r="E791" s="222" t="s">
        <v>19</v>
      </c>
      <c r="F791" s="223" t="s">
        <v>1156</v>
      </c>
      <c r="G791" s="220"/>
      <c r="H791" s="222" t="s">
        <v>19</v>
      </c>
      <c r="I791" s="224"/>
      <c r="J791" s="220"/>
      <c r="K791" s="220"/>
      <c r="L791" s="225"/>
      <c r="M791" s="226"/>
      <c r="N791" s="227"/>
      <c r="O791" s="227"/>
      <c r="P791" s="227"/>
      <c r="Q791" s="227"/>
      <c r="R791" s="227"/>
      <c r="S791" s="227"/>
      <c r="T791" s="228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29" t="s">
        <v>128</v>
      </c>
      <c r="AU791" s="229" t="s">
        <v>84</v>
      </c>
      <c r="AV791" s="13" t="s">
        <v>82</v>
      </c>
      <c r="AW791" s="13" t="s">
        <v>35</v>
      </c>
      <c r="AX791" s="13" t="s">
        <v>74</v>
      </c>
      <c r="AY791" s="229" t="s">
        <v>119</v>
      </c>
    </row>
    <row r="792" s="14" customFormat="1">
      <c r="A792" s="14"/>
      <c r="B792" s="230"/>
      <c r="C792" s="231"/>
      <c r="D792" s="221" t="s">
        <v>128</v>
      </c>
      <c r="E792" s="232" t="s">
        <v>19</v>
      </c>
      <c r="F792" s="233" t="s">
        <v>1157</v>
      </c>
      <c r="G792" s="231"/>
      <c r="H792" s="234">
        <v>2</v>
      </c>
      <c r="I792" s="235"/>
      <c r="J792" s="231"/>
      <c r="K792" s="231"/>
      <c r="L792" s="236"/>
      <c r="M792" s="237"/>
      <c r="N792" s="238"/>
      <c r="O792" s="238"/>
      <c r="P792" s="238"/>
      <c r="Q792" s="238"/>
      <c r="R792" s="238"/>
      <c r="S792" s="238"/>
      <c r="T792" s="239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0" t="s">
        <v>128</v>
      </c>
      <c r="AU792" s="240" t="s">
        <v>84</v>
      </c>
      <c r="AV792" s="14" t="s">
        <v>84</v>
      </c>
      <c r="AW792" s="14" t="s">
        <v>35</v>
      </c>
      <c r="AX792" s="14" t="s">
        <v>82</v>
      </c>
      <c r="AY792" s="240" t="s">
        <v>119</v>
      </c>
    </row>
    <row r="793" s="2" customFormat="1" ht="37.8" customHeight="1">
      <c r="A793" s="40"/>
      <c r="B793" s="41"/>
      <c r="C793" s="206" t="s">
        <v>1933</v>
      </c>
      <c r="D793" s="206" t="s">
        <v>122</v>
      </c>
      <c r="E793" s="207" t="s">
        <v>1934</v>
      </c>
      <c r="F793" s="208" t="s">
        <v>1935</v>
      </c>
      <c r="G793" s="209" t="s">
        <v>168</v>
      </c>
      <c r="H793" s="210">
        <v>10</v>
      </c>
      <c r="I793" s="211"/>
      <c r="J793" s="212">
        <f>ROUND(I793*H793,2)</f>
        <v>0</v>
      </c>
      <c r="K793" s="208" t="s">
        <v>209</v>
      </c>
      <c r="L793" s="46"/>
      <c r="M793" s="213" t="s">
        <v>19</v>
      </c>
      <c r="N793" s="214" t="s">
        <v>45</v>
      </c>
      <c r="O793" s="86"/>
      <c r="P793" s="215">
        <f>O793*H793</f>
        <v>0</v>
      </c>
      <c r="Q793" s="215">
        <v>0</v>
      </c>
      <c r="R793" s="215">
        <f>Q793*H793</f>
        <v>0</v>
      </c>
      <c r="S793" s="215">
        <v>0</v>
      </c>
      <c r="T793" s="216">
        <f>S793*H793</f>
        <v>0</v>
      </c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R793" s="217" t="s">
        <v>307</v>
      </c>
      <c r="AT793" s="217" t="s">
        <v>122</v>
      </c>
      <c r="AU793" s="217" t="s">
        <v>84</v>
      </c>
      <c r="AY793" s="19" t="s">
        <v>119</v>
      </c>
      <c r="BE793" s="218">
        <f>IF(N793="základní",J793,0)</f>
        <v>0</v>
      </c>
      <c r="BF793" s="218">
        <f>IF(N793="snížená",J793,0)</f>
        <v>0</v>
      </c>
      <c r="BG793" s="218">
        <f>IF(N793="zákl. přenesená",J793,0)</f>
        <v>0</v>
      </c>
      <c r="BH793" s="218">
        <f>IF(N793="sníž. přenesená",J793,0)</f>
        <v>0</v>
      </c>
      <c r="BI793" s="218">
        <f>IF(N793="nulová",J793,0)</f>
        <v>0</v>
      </c>
      <c r="BJ793" s="19" t="s">
        <v>82</v>
      </c>
      <c r="BK793" s="218">
        <f>ROUND(I793*H793,2)</f>
        <v>0</v>
      </c>
      <c r="BL793" s="19" t="s">
        <v>307</v>
      </c>
      <c r="BM793" s="217" t="s">
        <v>1936</v>
      </c>
    </row>
    <row r="794" s="2" customFormat="1">
      <c r="A794" s="40"/>
      <c r="B794" s="41"/>
      <c r="C794" s="42"/>
      <c r="D794" s="249" t="s">
        <v>211</v>
      </c>
      <c r="E794" s="42"/>
      <c r="F794" s="250" t="s">
        <v>1937</v>
      </c>
      <c r="G794" s="42"/>
      <c r="H794" s="42"/>
      <c r="I794" s="242"/>
      <c r="J794" s="42"/>
      <c r="K794" s="42"/>
      <c r="L794" s="46"/>
      <c r="M794" s="243"/>
      <c r="N794" s="244"/>
      <c r="O794" s="86"/>
      <c r="P794" s="86"/>
      <c r="Q794" s="86"/>
      <c r="R794" s="86"/>
      <c r="S794" s="86"/>
      <c r="T794" s="87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T794" s="19" t="s">
        <v>211</v>
      </c>
      <c r="AU794" s="19" t="s">
        <v>84</v>
      </c>
    </row>
    <row r="795" s="13" customFormat="1">
      <c r="A795" s="13"/>
      <c r="B795" s="219"/>
      <c r="C795" s="220"/>
      <c r="D795" s="221" t="s">
        <v>128</v>
      </c>
      <c r="E795" s="222" t="s">
        <v>19</v>
      </c>
      <c r="F795" s="223" t="s">
        <v>1156</v>
      </c>
      <c r="G795" s="220"/>
      <c r="H795" s="222" t="s">
        <v>19</v>
      </c>
      <c r="I795" s="224"/>
      <c r="J795" s="220"/>
      <c r="K795" s="220"/>
      <c r="L795" s="225"/>
      <c r="M795" s="226"/>
      <c r="N795" s="227"/>
      <c r="O795" s="227"/>
      <c r="P795" s="227"/>
      <c r="Q795" s="227"/>
      <c r="R795" s="227"/>
      <c r="S795" s="227"/>
      <c r="T795" s="228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29" t="s">
        <v>128</v>
      </c>
      <c r="AU795" s="229" t="s">
        <v>84</v>
      </c>
      <c r="AV795" s="13" t="s">
        <v>82</v>
      </c>
      <c r="AW795" s="13" t="s">
        <v>35</v>
      </c>
      <c r="AX795" s="13" t="s">
        <v>74</v>
      </c>
      <c r="AY795" s="229" t="s">
        <v>119</v>
      </c>
    </row>
    <row r="796" s="14" customFormat="1">
      <c r="A796" s="14"/>
      <c r="B796" s="230"/>
      <c r="C796" s="231"/>
      <c r="D796" s="221" t="s">
        <v>128</v>
      </c>
      <c r="E796" s="232" t="s">
        <v>19</v>
      </c>
      <c r="F796" s="233" t="s">
        <v>1938</v>
      </c>
      <c r="G796" s="231"/>
      <c r="H796" s="234">
        <v>10</v>
      </c>
      <c r="I796" s="235"/>
      <c r="J796" s="231"/>
      <c r="K796" s="231"/>
      <c r="L796" s="236"/>
      <c r="M796" s="237"/>
      <c r="N796" s="238"/>
      <c r="O796" s="238"/>
      <c r="P796" s="238"/>
      <c r="Q796" s="238"/>
      <c r="R796" s="238"/>
      <c r="S796" s="238"/>
      <c r="T796" s="239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40" t="s">
        <v>128</v>
      </c>
      <c r="AU796" s="240" t="s">
        <v>84</v>
      </c>
      <c r="AV796" s="14" t="s">
        <v>84</v>
      </c>
      <c r="AW796" s="14" t="s">
        <v>35</v>
      </c>
      <c r="AX796" s="14" t="s">
        <v>82</v>
      </c>
      <c r="AY796" s="240" t="s">
        <v>119</v>
      </c>
    </row>
    <row r="797" s="2" customFormat="1" ht="16.5" customHeight="1">
      <c r="A797" s="40"/>
      <c r="B797" s="41"/>
      <c r="C797" s="273" t="s">
        <v>1939</v>
      </c>
      <c r="D797" s="273" t="s">
        <v>308</v>
      </c>
      <c r="E797" s="274" t="s">
        <v>1940</v>
      </c>
      <c r="F797" s="275" t="s">
        <v>1941</v>
      </c>
      <c r="G797" s="276" t="s">
        <v>168</v>
      </c>
      <c r="H797" s="277">
        <v>14.4</v>
      </c>
      <c r="I797" s="278"/>
      <c r="J797" s="279">
        <f>ROUND(I797*H797,2)</f>
        <v>0</v>
      </c>
      <c r="K797" s="275" t="s">
        <v>209</v>
      </c>
      <c r="L797" s="280"/>
      <c r="M797" s="281" t="s">
        <v>19</v>
      </c>
      <c r="N797" s="282" t="s">
        <v>45</v>
      </c>
      <c r="O797" s="86"/>
      <c r="P797" s="215">
        <f>O797*H797</f>
        <v>0</v>
      </c>
      <c r="Q797" s="215">
        <v>0.0020999999999999999</v>
      </c>
      <c r="R797" s="215">
        <f>Q797*H797</f>
        <v>0.03024</v>
      </c>
      <c r="S797" s="215">
        <v>0</v>
      </c>
      <c r="T797" s="216">
        <f>S797*H797</f>
        <v>0</v>
      </c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R797" s="217" t="s">
        <v>372</v>
      </c>
      <c r="AT797" s="217" t="s">
        <v>308</v>
      </c>
      <c r="AU797" s="217" t="s">
        <v>84</v>
      </c>
      <c r="AY797" s="19" t="s">
        <v>119</v>
      </c>
      <c r="BE797" s="218">
        <f>IF(N797="základní",J797,0)</f>
        <v>0</v>
      </c>
      <c r="BF797" s="218">
        <f>IF(N797="snížená",J797,0)</f>
        <v>0</v>
      </c>
      <c r="BG797" s="218">
        <f>IF(N797="zákl. přenesená",J797,0)</f>
        <v>0</v>
      </c>
      <c r="BH797" s="218">
        <f>IF(N797="sníž. přenesená",J797,0)</f>
        <v>0</v>
      </c>
      <c r="BI797" s="218">
        <f>IF(N797="nulová",J797,0)</f>
        <v>0</v>
      </c>
      <c r="BJ797" s="19" t="s">
        <v>82</v>
      </c>
      <c r="BK797" s="218">
        <f>ROUND(I797*H797,2)</f>
        <v>0</v>
      </c>
      <c r="BL797" s="19" t="s">
        <v>307</v>
      </c>
      <c r="BM797" s="217" t="s">
        <v>1942</v>
      </c>
    </row>
    <row r="798" s="13" customFormat="1">
      <c r="A798" s="13"/>
      <c r="B798" s="219"/>
      <c r="C798" s="220"/>
      <c r="D798" s="221" t="s">
        <v>128</v>
      </c>
      <c r="E798" s="222" t="s">
        <v>19</v>
      </c>
      <c r="F798" s="223" t="s">
        <v>1156</v>
      </c>
      <c r="G798" s="220"/>
      <c r="H798" s="222" t="s">
        <v>19</v>
      </c>
      <c r="I798" s="224"/>
      <c r="J798" s="220"/>
      <c r="K798" s="220"/>
      <c r="L798" s="225"/>
      <c r="M798" s="226"/>
      <c r="N798" s="227"/>
      <c r="O798" s="227"/>
      <c r="P798" s="227"/>
      <c r="Q798" s="227"/>
      <c r="R798" s="227"/>
      <c r="S798" s="227"/>
      <c r="T798" s="228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29" t="s">
        <v>128</v>
      </c>
      <c r="AU798" s="229" t="s">
        <v>84</v>
      </c>
      <c r="AV798" s="13" t="s">
        <v>82</v>
      </c>
      <c r="AW798" s="13" t="s">
        <v>35</v>
      </c>
      <c r="AX798" s="13" t="s">
        <v>74</v>
      </c>
      <c r="AY798" s="229" t="s">
        <v>119</v>
      </c>
    </row>
    <row r="799" s="14" customFormat="1">
      <c r="A799" s="14"/>
      <c r="B799" s="230"/>
      <c r="C799" s="231"/>
      <c r="D799" s="221" t="s">
        <v>128</v>
      </c>
      <c r="E799" s="232" t="s">
        <v>19</v>
      </c>
      <c r="F799" s="233" t="s">
        <v>1943</v>
      </c>
      <c r="G799" s="231"/>
      <c r="H799" s="234">
        <v>12</v>
      </c>
      <c r="I799" s="235"/>
      <c r="J799" s="231"/>
      <c r="K799" s="231"/>
      <c r="L799" s="236"/>
      <c r="M799" s="237"/>
      <c r="N799" s="238"/>
      <c r="O799" s="238"/>
      <c r="P799" s="238"/>
      <c r="Q799" s="238"/>
      <c r="R799" s="238"/>
      <c r="S799" s="238"/>
      <c r="T799" s="239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0" t="s">
        <v>128</v>
      </c>
      <c r="AU799" s="240" t="s">
        <v>84</v>
      </c>
      <c r="AV799" s="14" t="s">
        <v>84</v>
      </c>
      <c r="AW799" s="14" t="s">
        <v>35</v>
      </c>
      <c r="AX799" s="14" t="s">
        <v>82</v>
      </c>
      <c r="AY799" s="240" t="s">
        <v>119</v>
      </c>
    </row>
    <row r="800" s="14" customFormat="1">
      <c r="A800" s="14"/>
      <c r="B800" s="230"/>
      <c r="C800" s="231"/>
      <c r="D800" s="221" t="s">
        <v>128</v>
      </c>
      <c r="E800" s="231"/>
      <c r="F800" s="233" t="s">
        <v>1944</v>
      </c>
      <c r="G800" s="231"/>
      <c r="H800" s="234">
        <v>14.4</v>
      </c>
      <c r="I800" s="235"/>
      <c r="J800" s="231"/>
      <c r="K800" s="231"/>
      <c r="L800" s="236"/>
      <c r="M800" s="237"/>
      <c r="N800" s="238"/>
      <c r="O800" s="238"/>
      <c r="P800" s="238"/>
      <c r="Q800" s="238"/>
      <c r="R800" s="238"/>
      <c r="S800" s="238"/>
      <c r="T800" s="239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40" t="s">
        <v>128</v>
      </c>
      <c r="AU800" s="240" t="s">
        <v>84</v>
      </c>
      <c r="AV800" s="14" t="s">
        <v>84</v>
      </c>
      <c r="AW800" s="14" t="s">
        <v>4</v>
      </c>
      <c r="AX800" s="14" t="s">
        <v>82</v>
      </c>
      <c r="AY800" s="240" t="s">
        <v>119</v>
      </c>
    </row>
    <row r="801" s="2" customFormat="1" ht="16.5" customHeight="1">
      <c r="A801" s="40"/>
      <c r="B801" s="41"/>
      <c r="C801" s="273" t="s">
        <v>1945</v>
      </c>
      <c r="D801" s="273" t="s">
        <v>308</v>
      </c>
      <c r="E801" s="274" t="s">
        <v>1946</v>
      </c>
      <c r="F801" s="275" t="s">
        <v>1947</v>
      </c>
      <c r="G801" s="276" t="s">
        <v>363</v>
      </c>
      <c r="H801" s="277">
        <v>10</v>
      </c>
      <c r="I801" s="278"/>
      <c r="J801" s="279">
        <f>ROUND(I801*H801,2)</f>
        <v>0</v>
      </c>
      <c r="K801" s="275" t="s">
        <v>209</v>
      </c>
      <c r="L801" s="280"/>
      <c r="M801" s="281" t="s">
        <v>19</v>
      </c>
      <c r="N801" s="282" t="s">
        <v>45</v>
      </c>
      <c r="O801" s="86"/>
      <c r="P801" s="215">
        <f>O801*H801</f>
        <v>0</v>
      </c>
      <c r="Q801" s="215">
        <v>0.00020000000000000001</v>
      </c>
      <c r="R801" s="215">
        <f>Q801*H801</f>
        <v>0.002</v>
      </c>
      <c r="S801" s="215">
        <v>0</v>
      </c>
      <c r="T801" s="216">
        <f>S801*H801</f>
        <v>0</v>
      </c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R801" s="217" t="s">
        <v>372</v>
      </c>
      <c r="AT801" s="217" t="s">
        <v>308</v>
      </c>
      <c r="AU801" s="217" t="s">
        <v>84</v>
      </c>
      <c r="AY801" s="19" t="s">
        <v>119</v>
      </c>
      <c r="BE801" s="218">
        <f>IF(N801="základní",J801,0)</f>
        <v>0</v>
      </c>
      <c r="BF801" s="218">
        <f>IF(N801="snížená",J801,0)</f>
        <v>0</v>
      </c>
      <c r="BG801" s="218">
        <f>IF(N801="zákl. přenesená",J801,0)</f>
        <v>0</v>
      </c>
      <c r="BH801" s="218">
        <f>IF(N801="sníž. přenesená",J801,0)</f>
        <v>0</v>
      </c>
      <c r="BI801" s="218">
        <f>IF(N801="nulová",J801,0)</f>
        <v>0</v>
      </c>
      <c r="BJ801" s="19" t="s">
        <v>82</v>
      </c>
      <c r="BK801" s="218">
        <f>ROUND(I801*H801,2)</f>
        <v>0</v>
      </c>
      <c r="BL801" s="19" t="s">
        <v>307</v>
      </c>
      <c r="BM801" s="217" t="s">
        <v>1948</v>
      </c>
    </row>
    <row r="802" s="13" customFormat="1">
      <c r="A802" s="13"/>
      <c r="B802" s="219"/>
      <c r="C802" s="220"/>
      <c r="D802" s="221" t="s">
        <v>128</v>
      </c>
      <c r="E802" s="222" t="s">
        <v>19</v>
      </c>
      <c r="F802" s="223" t="s">
        <v>1156</v>
      </c>
      <c r="G802" s="220"/>
      <c r="H802" s="222" t="s">
        <v>19</v>
      </c>
      <c r="I802" s="224"/>
      <c r="J802" s="220"/>
      <c r="K802" s="220"/>
      <c r="L802" s="225"/>
      <c r="M802" s="226"/>
      <c r="N802" s="227"/>
      <c r="O802" s="227"/>
      <c r="P802" s="227"/>
      <c r="Q802" s="227"/>
      <c r="R802" s="227"/>
      <c r="S802" s="227"/>
      <c r="T802" s="228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29" t="s">
        <v>128</v>
      </c>
      <c r="AU802" s="229" t="s">
        <v>84</v>
      </c>
      <c r="AV802" s="13" t="s">
        <v>82</v>
      </c>
      <c r="AW802" s="13" t="s">
        <v>35</v>
      </c>
      <c r="AX802" s="13" t="s">
        <v>74</v>
      </c>
      <c r="AY802" s="229" t="s">
        <v>119</v>
      </c>
    </row>
    <row r="803" s="14" customFormat="1">
      <c r="A803" s="14"/>
      <c r="B803" s="230"/>
      <c r="C803" s="231"/>
      <c r="D803" s="221" t="s">
        <v>128</v>
      </c>
      <c r="E803" s="232" t="s">
        <v>19</v>
      </c>
      <c r="F803" s="233" t="s">
        <v>1901</v>
      </c>
      <c r="G803" s="231"/>
      <c r="H803" s="234">
        <v>10</v>
      </c>
      <c r="I803" s="235"/>
      <c r="J803" s="231"/>
      <c r="K803" s="231"/>
      <c r="L803" s="236"/>
      <c r="M803" s="237"/>
      <c r="N803" s="238"/>
      <c r="O803" s="238"/>
      <c r="P803" s="238"/>
      <c r="Q803" s="238"/>
      <c r="R803" s="238"/>
      <c r="S803" s="238"/>
      <c r="T803" s="239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0" t="s">
        <v>128</v>
      </c>
      <c r="AU803" s="240" t="s">
        <v>84</v>
      </c>
      <c r="AV803" s="14" t="s">
        <v>84</v>
      </c>
      <c r="AW803" s="14" t="s">
        <v>35</v>
      </c>
      <c r="AX803" s="14" t="s">
        <v>82</v>
      </c>
      <c r="AY803" s="240" t="s">
        <v>119</v>
      </c>
    </row>
    <row r="804" s="2" customFormat="1" ht="24.15" customHeight="1">
      <c r="A804" s="40"/>
      <c r="B804" s="41"/>
      <c r="C804" s="206" t="s">
        <v>1949</v>
      </c>
      <c r="D804" s="206" t="s">
        <v>122</v>
      </c>
      <c r="E804" s="207" t="s">
        <v>1950</v>
      </c>
      <c r="F804" s="208" t="s">
        <v>1951</v>
      </c>
      <c r="G804" s="209" t="s">
        <v>168</v>
      </c>
      <c r="H804" s="210">
        <v>10</v>
      </c>
      <c r="I804" s="211"/>
      <c r="J804" s="212">
        <f>ROUND(I804*H804,2)</f>
        <v>0</v>
      </c>
      <c r="K804" s="208" t="s">
        <v>209</v>
      </c>
      <c r="L804" s="46"/>
      <c r="M804" s="213" t="s">
        <v>19</v>
      </c>
      <c r="N804" s="214" t="s">
        <v>45</v>
      </c>
      <c r="O804" s="86"/>
      <c r="P804" s="215">
        <f>O804*H804</f>
        <v>0</v>
      </c>
      <c r="Q804" s="215">
        <v>0</v>
      </c>
      <c r="R804" s="215">
        <f>Q804*H804</f>
        <v>0</v>
      </c>
      <c r="S804" s="215">
        <v>0</v>
      </c>
      <c r="T804" s="216">
        <f>S804*H804</f>
        <v>0</v>
      </c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217" t="s">
        <v>307</v>
      </c>
      <c r="AT804" s="217" t="s">
        <v>122</v>
      </c>
      <c r="AU804" s="217" t="s">
        <v>84</v>
      </c>
      <c r="AY804" s="19" t="s">
        <v>119</v>
      </c>
      <c r="BE804" s="218">
        <f>IF(N804="základní",J804,0)</f>
        <v>0</v>
      </c>
      <c r="BF804" s="218">
        <f>IF(N804="snížená",J804,0)</f>
        <v>0</v>
      </c>
      <c r="BG804" s="218">
        <f>IF(N804="zákl. přenesená",J804,0)</f>
        <v>0</v>
      </c>
      <c r="BH804" s="218">
        <f>IF(N804="sníž. přenesená",J804,0)</f>
        <v>0</v>
      </c>
      <c r="BI804" s="218">
        <f>IF(N804="nulová",J804,0)</f>
        <v>0</v>
      </c>
      <c r="BJ804" s="19" t="s">
        <v>82</v>
      </c>
      <c r="BK804" s="218">
        <f>ROUND(I804*H804,2)</f>
        <v>0</v>
      </c>
      <c r="BL804" s="19" t="s">
        <v>307</v>
      </c>
      <c r="BM804" s="217" t="s">
        <v>1952</v>
      </c>
    </row>
    <row r="805" s="2" customFormat="1">
      <c r="A805" s="40"/>
      <c r="B805" s="41"/>
      <c r="C805" s="42"/>
      <c r="D805" s="249" t="s">
        <v>211</v>
      </c>
      <c r="E805" s="42"/>
      <c r="F805" s="250" t="s">
        <v>1953</v>
      </c>
      <c r="G805" s="42"/>
      <c r="H805" s="42"/>
      <c r="I805" s="242"/>
      <c r="J805" s="42"/>
      <c r="K805" s="42"/>
      <c r="L805" s="46"/>
      <c r="M805" s="243"/>
      <c r="N805" s="244"/>
      <c r="O805" s="86"/>
      <c r="P805" s="86"/>
      <c r="Q805" s="86"/>
      <c r="R805" s="86"/>
      <c r="S805" s="86"/>
      <c r="T805" s="87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T805" s="19" t="s">
        <v>211</v>
      </c>
      <c r="AU805" s="19" t="s">
        <v>84</v>
      </c>
    </row>
    <row r="806" s="13" customFormat="1">
      <c r="A806" s="13"/>
      <c r="B806" s="219"/>
      <c r="C806" s="220"/>
      <c r="D806" s="221" t="s">
        <v>128</v>
      </c>
      <c r="E806" s="222" t="s">
        <v>19</v>
      </c>
      <c r="F806" s="223" t="s">
        <v>1156</v>
      </c>
      <c r="G806" s="220"/>
      <c r="H806" s="222" t="s">
        <v>19</v>
      </c>
      <c r="I806" s="224"/>
      <c r="J806" s="220"/>
      <c r="K806" s="220"/>
      <c r="L806" s="225"/>
      <c r="M806" s="226"/>
      <c r="N806" s="227"/>
      <c r="O806" s="227"/>
      <c r="P806" s="227"/>
      <c r="Q806" s="227"/>
      <c r="R806" s="227"/>
      <c r="S806" s="227"/>
      <c r="T806" s="228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29" t="s">
        <v>128</v>
      </c>
      <c r="AU806" s="229" t="s">
        <v>84</v>
      </c>
      <c r="AV806" s="13" t="s">
        <v>82</v>
      </c>
      <c r="AW806" s="13" t="s">
        <v>35</v>
      </c>
      <c r="AX806" s="13" t="s">
        <v>74</v>
      </c>
      <c r="AY806" s="229" t="s">
        <v>119</v>
      </c>
    </row>
    <row r="807" s="14" customFormat="1">
      <c r="A807" s="14"/>
      <c r="B807" s="230"/>
      <c r="C807" s="231"/>
      <c r="D807" s="221" t="s">
        <v>128</v>
      </c>
      <c r="E807" s="232" t="s">
        <v>19</v>
      </c>
      <c r="F807" s="233" t="s">
        <v>1938</v>
      </c>
      <c r="G807" s="231"/>
      <c r="H807" s="234">
        <v>10</v>
      </c>
      <c r="I807" s="235"/>
      <c r="J807" s="231"/>
      <c r="K807" s="231"/>
      <c r="L807" s="236"/>
      <c r="M807" s="237"/>
      <c r="N807" s="238"/>
      <c r="O807" s="238"/>
      <c r="P807" s="238"/>
      <c r="Q807" s="238"/>
      <c r="R807" s="238"/>
      <c r="S807" s="238"/>
      <c r="T807" s="239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40" t="s">
        <v>128</v>
      </c>
      <c r="AU807" s="240" t="s">
        <v>84</v>
      </c>
      <c r="AV807" s="14" t="s">
        <v>84</v>
      </c>
      <c r="AW807" s="14" t="s">
        <v>35</v>
      </c>
      <c r="AX807" s="14" t="s">
        <v>82</v>
      </c>
      <c r="AY807" s="240" t="s">
        <v>119</v>
      </c>
    </row>
    <row r="808" s="2" customFormat="1" ht="24.15" customHeight="1">
      <c r="A808" s="40"/>
      <c r="B808" s="41"/>
      <c r="C808" s="273" t="s">
        <v>1954</v>
      </c>
      <c r="D808" s="273" t="s">
        <v>308</v>
      </c>
      <c r="E808" s="274" t="s">
        <v>1955</v>
      </c>
      <c r="F808" s="275" t="s">
        <v>1956</v>
      </c>
      <c r="G808" s="276" t="s">
        <v>168</v>
      </c>
      <c r="H808" s="277">
        <v>10</v>
      </c>
      <c r="I808" s="278"/>
      <c r="J808" s="279">
        <f>ROUND(I808*H808,2)</f>
        <v>0</v>
      </c>
      <c r="K808" s="275" t="s">
        <v>209</v>
      </c>
      <c r="L808" s="280"/>
      <c r="M808" s="281" t="s">
        <v>19</v>
      </c>
      <c r="N808" s="282" t="s">
        <v>45</v>
      </c>
      <c r="O808" s="86"/>
      <c r="P808" s="215">
        <f>O808*H808</f>
        <v>0</v>
      </c>
      <c r="Q808" s="215">
        <v>0.0092999999999999992</v>
      </c>
      <c r="R808" s="215">
        <f>Q808*H808</f>
        <v>0.092999999999999999</v>
      </c>
      <c r="S808" s="215">
        <v>0</v>
      </c>
      <c r="T808" s="216">
        <f>S808*H808</f>
        <v>0</v>
      </c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R808" s="217" t="s">
        <v>372</v>
      </c>
      <c r="AT808" s="217" t="s">
        <v>308</v>
      </c>
      <c r="AU808" s="217" t="s">
        <v>84</v>
      </c>
      <c r="AY808" s="19" t="s">
        <v>119</v>
      </c>
      <c r="BE808" s="218">
        <f>IF(N808="základní",J808,0)</f>
        <v>0</v>
      </c>
      <c r="BF808" s="218">
        <f>IF(N808="snížená",J808,0)</f>
        <v>0</v>
      </c>
      <c r="BG808" s="218">
        <f>IF(N808="zákl. přenesená",J808,0)</f>
        <v>0</v>
      </c>
      <c r="BH808" s="218">
        <f>IF(N808="sníž. přenesená",J808,0)</f>
        <v>0</v>
      </c>
      <c r="BI808" s="218">
        <f>IF(N808="nulová",J808,0)</f>
        <v>0</v>
      </c>
      <c r="BJ808" s="19" t="s">
        <v>82</v>
      </c>
      <c r="BK808" s="218">
        <f>ROUND(I808*H808,2)</f>
        <v>0</v>
      </c>
      <c r="BL808" s="19" t="s">
        <v>307</v>
      </c>
      <c r="BM808" s="217" t="s">
        <v>1957</v>
      </c>
    </row>
    <row r="809" s="13" customFormat="1">
      <c r="A809" s="13"/>
      <c r="B809" s="219"/>
      <c r="C809" s="220"/>
      <c r="D809" s="221" t="s">
        <v>128</v>
      </c>
      <c r="E809" s="222" t="s">
        <v>19</v>
      </c>
      <c r="F809" s="223" t="s">
        <v>1156</v>
      </c>
      <c r="G809" s="220"/>
      <c r="H809" s="222" t="s">
        <v>19</v>
      </c>
      <c r="I809" s="224"/>
      <c r="J809" s="220"/>
      <c r="K809" s="220"/>
      <c r="L809" s="225"/>
      <c r="M809" s="226"/>
      <c r="N809" s="227"/>
      <c r="O809" s="227"/>
      <c r="P809" s="227"/>
      <c r="Q809" s="227"/>
      <c r="R809" s="227"/>
      <c r="S809" s="227"/>
      <c r="T809" s="228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29" t="s">
        <v>128</v>
      </c>
      <c r="AU809" s="229" t="s">
        <v>84</v>
      </c>
      <c r="AV809" s="13" t="s">
        <v>82</v>
      </c>
      <c r="AW809" s="13" t="s">
        <v>35</v>
      </c>
      <c r="AX809" s="13" t="s">
        <v>74</v>
      </c>
      <c r="AY809" s="229" t="s">
        <v>119</v>
      </c>
    </row>
    <row r="810" s="14" customFormat="1">
      <c r="A810" s="14"/>
      <c r="B810" s="230"/>
      <c r="C810" s="231"/>
      <c r="D810" s="221" t="s">
        <v>128</v>
      </c>
      <c r="E810" s="232" t="s">
        <v>19</v>
      </c>
      <c r="F810" s="233" t="s">
        <v>1958</v>
      </c>
      <c r="G810" s="231"/>
      <c r="H810" s="234">
        <v>10</v>
      </c>
      <c r="I810" s="235"/>
      <c r="J810" s="231"/>
      <c r="K810" s="231"/>
      <c r="L810" s="236"/>
      <c r="M810" s="237"/>
      <c r="N810" s="238"/>
      <c r="O810" s="238"/>
      <c r="P810" s="238"/>
      <c r="Q810" s="238"/>
      <c r="R810" s="238"/>
      <c r="S810" s="238"/>
      <c r="T810" s="239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0" t="s">
        <v>128</v>
      </c>
      <c r="AU810" s="240" t="s">
        <v>84</v>
      </c>
      <c r="AV810" s="14" t="s">
        <v>84</v>
      </c>
      <c r="AW810" s="14" t="s">
        <v>35</v>
      </c>
      <c r="AX810" s="14" t="s">
        <v>82</v>
      </c>
      <c r="AY810" s="240" t="s">
        <v>119</v>
      </c>
    </row>
    <row r="811" s="2" customFormat="1" ht="21.75" customHeight="1">
      <c r="A811" s="40"/>
      <c r="B811" s="41"/>
      <c r="C811" s="273" t="s">
        <v>1959</v>
      </c>
      <c r="D811" s="273" t="s">
        <v>308</v>
      </c>
      <c r="E811" s="274" t="s">
        <v>1960</v>
      </c>
      <c r="F811" s="275" t="s">
        <v>1961</v>
      </c>
      <c r="G811" s="276" t="s">
        <v>168</v>
      </c>
      <c r="H811" s="277">
        <v>50</v>
      </c>
      <c r="I811" s="278"/>
      <c r="J811" s="279">
        <f>ROUND(I811*H811,2)</f>
        <v>0</v>
      </c>
      <c r="K811" s="275" t="s">
        <v>209</v>
      </c>
      <c r="L811" s="280"/>
      <c r="M811" s="281" t="s">
        <v>19</v>
      </c>
      <c r="N811" s="282" t="s">
        <v>45</v>
      </c>
      <c r="O811" s="86"/>
      <c r="P811" s="215">
        <f>O811*H811</f>
        <v>0</v>
      </c>
      <c r="Q811" s="215">
        <v>0</v>
      </c>
      <c r="R811" s="215">
        <f>Q811*H811</f>
        <v>0</v>
      </c>
      <c r="S811" s="215">
        <v>0</v>
      </c>
      <c r="T811" s="216">
        <f>S811*H811</f>
        <v>0</v>
      </c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R811" s="217" t="s">
        <v>372</v>
      </c>
      <c r="AT811" s="217" t="s">
        <v>308</v>
      </c>
      <c r="AU811" s="217" t="s">
        <v>84</v>
      </c>
      <c r="AY811" s="19" t="s">
        <v>119</v>
      </c>
      <c r="BE811" s="218">
        <f>IF(N811="základní",J811,0)</f>
        <v>0</v>
      </c>
      <c r="BF811" s="218">
        <f>IF(N811="snížená",J811,0)</f>
        <v>0</v>
      </c>
      <c r="BG811" s="218">
        <f>IF(N811="zákl. přenesená",J811,0)</f>
        <v>0</v>
      </c>
      <c r="BH811" s="218">
        <f>IF(N811="sníž. přenesená",J811,0)</f>
        <v>0</v>
      </c>
      <c r="BI811" s="218">
        <f>IF(N811="nulová",J811,0)</f>
        <v>0</v>
      </c>
      <c r="BJ811" s="19" t="s">
        <v>82</v>
      </c>
      <c r="BK811" s="218">
        <f>ROUND(I811*H811,2)</f>
        <v>0</v>
      </c>
      <c r="BL811" s="19" t="s">
        <v>307</v>
      </c>
      <c r="BM811" s="217" t="s">
        <v>1962</v>
      </c>
    </row>
    <row r="812" s="13" customFormat="1">
      <c r="A812" s="13"/>
      <c r="B812" s="219"/>
      <c r="C812" s="220"/>
      <c r="D812" s="221" t="s">
        <v>128</v>
      </c>
      <c r="E812" s="222" t="s">
        <v>19</v>
      </c>
      <c r="F812" s="223" t="s">
        <v>1156</v>
      </c>
      <c r="G812" s="220"/>
      <c r="H812" s="222" t="s">
        <v>19</v>
      </c>
      <c r="I812" s="224"/>
      <c r="J812" s="220"/>
      <c r="K812" s="220"/>
      <c r="L812" s="225"/>
      <c r="M812" s="226"/>
      <c r="N812" s="227"/>
      <c r="O812" s="227"/>
      <c r="P812" s="227"/>
      <c r="Q812" s="227"/>
      <c r="R812" s="227"/>
      <c r="S812" s="227"/>
      <c r="T812" s="228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29" t="s">
        <v>128</v>
      </c>
      <c r="AU812" s="229" t="s">
        <v>84</v>
      </c>
      <c r="AV812" s="13" t="s">
        <v>82</v>
      </c>
      <c r="AW812" s="13" t="s">
        <v>35</v>
      </c>
      <c r="AX812" s="13" t="s">
        <v>74</v>
      </c>
      <c r="AY812" s="229" t="s">
        <v>119</v>
      </c>
    </row>
    <row r="813" s="14" customFormat="1">
      <c r="A813" s="14"/>
      <c r="B813" s="230"/>
      <c r="C813" s="231"/>
      <c r="D813" s="221" t="s">
        <v>128</v>
      </c>
      <c r="E813" s="232" t="s">
        <v>19</v>
      </c>
      <c r="F813" s="233" t="s">
        <v>1963</v>
      </c>
      <c r="G813" s="231"/>
      <c r="H813" s="234">
        <v>50</v>
      </c>
      <c r="I813" s="235"/>
      <c r="J813" s="231"/>
      <c r="K813" s="231"/>
      <c r="L813" s="236"/>
      <c r="M813" s="237"/>
      <c r="N813" s="238"/>
      <c r="O813" s="238"/>
      <c r="P813" s="238"/>
      <c r="Q813" s="238"/>
      <c r="R813" s="238"/>
      <c r="S813" s="238"/>
      <c r="T813" s="239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0" t="s">
        <v>128</v>
      </c>
      <c r="AU813" s="240" t="s">
        <v>84</v>
      </c>
      <c r="AV813" s="14" t="s">
        <v>84</v>
      </c>
      <c r="AW813" s="14" t="s">
        <v>35</v>
      </c>
      <c r="AX813" s="14" t="s">
        <v>82</v>
      </c>
      <c r="AY813" s="240" t="s">
        <v>119</v>
      </c>
    </row>
    <row r="814" s="2" customFormat="1" ht="49.05" customHeight="1">
      <c r="A814" s="40"/>
      <c r="B814" s="41"/>
      <c r="C814" s="206" t="s">
        <v>1964</v>
      </c>
      <c r="D814" s="206" t="s">
        <v>122</v>
      </c>
      <c r="E814" s="207" t="s">
        <v>1965</v>
      </c>
      <c r="F814" s="208" t="s">
        <v>1966</v>
      </c>
      <c r="G814" s="209" t="s">
        <v>355</v>
      </c>
      <c r="H814" s="210">
        <v>0.14999999999999999</v>
      </c>
      <c r="I814" s="211"/>
      <c r="J814" s="212">
        <f>ROUND(I814*H814,2)</f>
        <v>0</v>
      </c>
      <c r="K814" s="208" t="s">
        <v>209</v>
      </c>
      <c r="L814" s="46"/>
      <c r="M814" s="213" t="s">
        <v>19</v>
      </c>
      <c r="N814" s="214" t="s">
        <v>45</v>
      </c>
      <c r="O814" s="86"/>
      <c r="P814" s="215">
        <f>O814*H814</f>
        <v>0</v>
      </c>
      <c r="Q814" s="215">
        <v>0</v>
      </c>
      <c r="R814" s="215">
        <f>Q814*H814</f>
        <v>0</v>
      </c>
      <c r="S814" s="215">
        <v>0</v>
      </c>
      <c r="T814" s="216">
        <f>S814*H814</f>
        <v>0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217" t="s">
        <v>307</v>
      </c>
      <c r="AT814" s="217" t="s">
        <v>122</v>
      </c>
      <c r="AU814" s="217" t="s">
        <v>84</v>
      </c>
      <c r="AY814" s="19" t="s">
        <v>119</v>
      </c>
      <c r="BE814" s="218">
        <f>IF(N814="základní",J814,0)</f>
        <v>0</v>
      </c>
      <c r="BF814" s="218">
        <f>IF(N814="snížená",J814,0)</f>
        <v>0</v>
      </c>
      <c r="BG814" s="218">
        <f>IF(N814="zákl. přenesená",J814,0)</f>
        <v>0</v>
      </c>
      <c r="BH814" s="218">
        <f>IF(N814="sníž. přenesená",J814,0)</f>
        <v>0</v>
      </c>
      <c r="BI814" s="218">
        <f>IF(N814="nulová",J814,0)</f>
        <v>0</v>
      </c>
      <c r="BJ814" s="19" t="s">
        <v>82</v>
      </c>
      <c r="BK814" s="218">
        <f>ROUND(I814*H814,2)</f>
        <v>0</v>
      </c>
      <c r="BL814" s="19" t="s">
        <v>307</v>
      </c>
      <c r="BM814" s="217" t="s">
        <v>1967</v>
      </c>
    </row>
    <row r="815" s="2" customFormat="1">
      <c r="A815" s="40"/>
      <c r="B815" s="41"/>
      <c r="C815" s="42"/>
      <c r="D815" s="249" t="s">
        <v>211</v>
      </c>
      <c r="E815" s="42"/>
      <c r="F815" s="250" t="s">
        <v>1968</v>
      </c>
      <c r="G815" s="42"/>
      <c r="H815" s="42"/>
      <c r="I815" s="242"/>
      <c r="J815" s="42"/>
      <c r="K815" s="42"/>
      <c r="L815" s="46"/>
      <c r="M815" s="243"/>
      <c r="N815" s="244"/>
      <c r="O815" s="86"/>
      <c r="P815" s="86"/>
      <c r="Q815" s="86"/>
      <c r="R815" s="86"/>
      <c r="S815" s="86"/>
      <c r="T815" s="87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T815" s="19" t="s">
        <v>211</v>
      </c>
      <c r="AU815" s="19" t="s">
        <v>84</v>
      </c>
    </row>
    <row r="816" s="12" customFormat="1" ht="25.92" customHeight="1">
      <c r="A816" s="12"/>
      <c r="B816" s="190"/>
      <c r="C816" s="191"/>
      <c r="D816" s="192" t="s">
        <v>73</v>
      </c>
      <c r="E816" s="193" t="s">
        <v>1118</v>
      </c>
      <c r="F816" s="193" t="s">
        <v>1119</v>
      </c>
      <c r="G816" s="191"/>
      <c r="H816" s="191"/>
      <c r="I816" s="194"/>
      <c r="J816" s="195">
        <f>BK816</f>
        <v>0</v>
      </c>
      <c r="K816" s="191"/>
      <c r="L816" s="196"/>
      <c r="M816" s="197"/>
      <c r="N816" s="198"/>
      <c r="O816" s="198"/>
      <c r="P816" s="199">
        <f>SUM(P817:P820)</f>
        <v>0</v>
      </c>
      <c r="Q816" s="198"/>
      <c r="R816" s="199">
        <f>SUM(R817:R820)</f>
        <v>0</v>
      </c>
      <c r="S816" s="198"/>
      <c r="T816" s="200">
        <f>SUM(T817:T820)</f>
        <v>0</v>
      </c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R816" s="201" t="s">
        <v>150</v>
      </c>
      <c r="AT816" s="202" t="s">
        <v>73</v>
      </c>
      <c r="AU816" s="202" t="s">
        <v>74</v>
      </c>
      <c r="AY816" s="201" t="s">
        <v>119</v>
      </c>
      <c r="BK816" s="203">
        <f>SUM(BK817:BK820)</f>
        <v>0</v>
      </c>
    </row>
    <row r="817" s="2" customFormat="1" ht="24.15" customHeight="1">
      <c r="A817" s="40"/>
      <c r="B817" s="41"/>
      <c r="C817" s="206" t="s">
        <v>1969</v>
      </c>
      <c r="D817" s="206" t="s">
        <v>122</v>
      </c>
      <c r="E817" s="207" t="s">
        <v>1970</v>
      </c>
      <c r="F817" s="208" t="s">
        <v>1971</v>
      </c>
      <c r="G817" s="209" t="s">
        <v>1123</v>
      </c>
      <c r="H817" s="210">
        <v>24</v>
      </c>
      <c r="I817" s="211"/>
      <c r="J817" s="212">
        <f>ROUND(I817*H817,2)</f>
        <v>0</v>
      </c>
      <c r="K817" s="208" t="s">
        <v>209</v>
      </c>
      <c r="L817" s="46"/>
      <c r="M817" s="213" t="s">
        <v>19</v>
      </c>
      <c r="N817" s="214" t="s">
        <v>45</v>
      </c>
      <c r="O817" s="86"/>
      <c r="P817" s="215">
        <f>O817*H817</f>
        <v>0</v>
      </c>
      <c r="Q817" s="215">
        <v>0</v>
      </c>
      <c r="R817" s="215">
        <f>Q817*H817</f>
        <v>0</v>
      </c>
      <c r="S817" s="215">
        <v>0</v>
      </c>
      <c r="T817" s="216">
        <f>S817*H817</f>
        <v>0</v>
      </c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17" t="s">
        <v>1124</v>
      </c>
      <c r="AT817" s="217" t="s">
        <v>122</v>
      </c>
      <c r="AU817" s="217" t="s">
        <v>82</v>
      </c>
      <c r="AY817" s="19" t="s">
        <v>119</v>
      </c>
      <c r="BE817" s="218">
        <f>IF(N817="základní",J817,0)</f>
        <v>0</v>
      </c>
      <c r="BF817" s="218">
        <f>IF(N817="snížená",J817,0)</f>
        <v>0</v>
      </c>
      <c r="BG817" s="218">
        <f>IF(N817="zákl. přenesená",J817,0)</f>
        <v>0</v>
      </c>
      <c r="BH817" s="218">
        <f>IF(N817="sníž. přenesená",J817,0)</f>
        <v>0</v>
      </c>
      <c r="BI817" s="218">
        <f>IF(N817="nulová",J817,0)</f>
        <v>0</v>
      </c>
      <c r="BJ817" s="19" t="s">
        <v>82</v>
      </c>
      <c r="BK817" s="218">
        <f>ROUND(I817*H817,2)</f>
        <v>0</v>
      </c>
      <c r="BL817" s="19" t="s">
        <v>1124</v>
      </c>
      <c r="BM817" s="217" t="s">
        <v>1972</v>
      </c>
    </row>
    <row r="818" s="2" customFormat="1">
      <c r="A818" s="40"/>
      <c r="B818" s="41"/>
      <c r="C818" s="42"/>
      <c r="D818" s="249" t="s">
        <v>211</v>
      </c>
      <c r="E818" s="42"/>
      <c r="F818" s="250" t="s">
        <v>1973</v>
      </c>
      <c r="G818" s="42"/>
      <c r="H818" s="42"/>
      <c r="I818" s="242"/>
      <c r="J818" s="42"/>
      <c r="K818" s="42"/>
      <c r="L818" s="46"/>
      <c r="M818" s="243"/>
      <c r="N818" s="244"/>
      <c r="O818" s="86"/>
      <c r="P818" s="86"/>
      <c r="Q818" s="86"/>
      <c r="R818" s="86"/>
      <c r="S818" s="86"/>
      <c r="T818" s="87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T818" s="19" t="s">
        <v>211</v>
      </c>
      <c r="AU818" s="19" t="s">
        <v>82</v>
      </c>
    </row>
    <row r="819" s="13" customFormat="1">
      <c r="A819" s="13"/>
      <c r="B819" s="219"/>
      <c r="C819" s="220"/>
      <c r="D819" s="221" t="s">
        <v>128</v>
      </c>
      <c r="E819" s="222" t="s">
        <v>19</v>
      </c>
      <c r="F819" s="223" t="s">
        <v>1974</v>
      </c>
      <c r="G819" s="220"/>
      <c r="H819" s="222" t="s">
        <v>19</v>
      </c>
      <c r="I819" s="224"/>
      <c r="J819" s="220"/>
      <c r="K819" s="220"/>
      <c r="L819" s="225"/>
      <c r="M819" s="226"/>
      <c r="N819" s="227"/>
      <c r="O819" s="227"/>
      <c r="P819" s="227"/>
      <c r="Q819" s="227"/>
      <c r="R819" s="227"/>
      <c r="S819" s="227"/>
      <c r="T819" s="228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29" t="s">
        <v>128</v>
      </c>
      <c r="AU819" s="229" t="s">
        <v>82</v>
      </c>
      <c r="AV819" s="13" t="s">
        <v>82</v>
      </c>
      <c r="AW819" s="13" t="s">
        <v>35</v>
      </c>
      <c r="AX819" s="13" t="s">
        <v>74</v>
      </c>
      <c r="AY819" s="229" t="s">
        <v>119</v>
      </c>
    </row>
    <row r="820" s="14" customFormat="1">
      <c r="A820" s="14"/>
      <c r="B820" s="230"/>
      <c r="C820" s="231"/>
      <c r="D820" s="221" t="s">
        <v>128</v>
      </c>
      <c r="E820" s="232" t="s">
        <v>19</v>
      </c>
      <c r="F820" s="233" t="s">
        <v>1975</v>
      </c>
      <c r="G820" s="231"/>
      <c r="H820" s="234">
        <v>24</v>
      </c>
      <c r="I820" s="235"/>
      <c r="J820" s="231"/>
      <c r="K820" s="231"/>
      <c r="L820" s="236"/>
      <c r="M820" s="245"/>
      <c r="N820" s="246"/>
      <c r="O820" s="246"/>
      <c r="P820" s="246"/>
      <c r="Q820" s="246"/>
      <c r="R820" s="246"/>
      <c r="S820" s="246"/>
      <c r="T820" s="247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40" t="s">
        <v>128</v>
      </c>
      <c r="AU820" s="240" t="s">
        <v>82</v>
      </c>
      <c r="AV820" s="14" t="s">
        <v>84</v>
      </c>
      <c r="AW820" s="14" t="s">
        <v>35</v>
      </c>
      <c r="AX820" s="14" t="s">
        <v>82</v>
      </c>
      <c r="AY820" s="240" t="s">
        <v>119</v>
      </c>
    </row>
    <row r="821" s="2" customFormat="1" ht="6.96" customHeight="1">
      <c r="A821" s="40"/>
      <c r="B821" s="61"/>
      <c r="C821" s="62"/>
      <c r="D821" s="62"/>
      <c r="E821" s="62"/>
      <c r="F821" s="62"/>
      <c r="G821" s="62"/>
      <c r="H821" s="62"/>
      <c r="I821" s="62"/>
      <c r="J821" s="62"/>
      <c r="K821" s="62"/>
      <c r="L821" s="46"/>
      <c r="M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</row>
  </sheetData>
  <sheetProtection sheet="1" autoFilter="0" formatColumns="0" formatRows="0" objects="1" scenarios="1" spinCount="100000" saltValue="MVoV0ySpAyD1kNpPz9XPqnJLlgWFswcUjo/wl3SHnrYL5hnMKifVOFN5KAdNhUYZnSD+Plw52hW5b+ijWCSKnQ==" hashValue="KORKUu9PTddXDI2BcmKpC17N+GbJJqAys5tlNtAxFyej8BjKrJFz9wStTpOtDIj4wEj4RiYaKcNtAPHSfid6kw==" algorithmName="SHA-512" password="CC35"/>
  <autoFilter ref="C96:K820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5_02/612325121"/>
    <hyperlink ref="F108" r:id="rId2" display="https://podminky.urs.cz/item/CS_URS_2025_02/629991011"/>
    <hyperlink ref="F112" r:id="rId3" display="https://podminky.urs.cz/item/CS_URS_2025_02/64494112.R"/>
    <hyperlink ref="F117" r:id="rId4" display="https://podminky.urs.cz/item/CS_URS_2025_02/949101111"/>
    <hyperlink ref="F121" r:id="rId5" display="https://podminky.urs.cz/item/CS_URS_2025_02/971042441"/>
    <hyperlink ref="F125" r:id="rId6" display="https://podminky.urs.cz/item/CS_URS_2025_02/974032133"/>
    <hyperlink ref="F132" r:id="rId7" display="https://podminky.urs.cz/item/CS_URS_2025_02/977151114"/>
    <hyperlink ref="F136" r:id="rId8" display="https://podminky.urs.cz/item/CS_URS_2025_02/977151124"/>
    <hyperlink ref="F141" r:id="rId9" display="https://podminky.urs.cz/item/CS_URS_2025_02/997013211"/>
    <hyperlink ref="F144" r:id="rId10" display="https://podminky.urs.cz/item/CS_URS_2025_02/998018001"/>
    <hyperlink ref="F148" r:id="rId11" display="https://podminky.urs.cz/item/CS_URS_2025_02/721171917"/>
    <hyperlink ref="F152" r:id="rId12" display="https://podminky.urs.cz/item/CS_URS_2025_02/721174006"/>
    <hyperlink ref="F156" r:id="rId13" display="https://podminky.urs.cz/item/CS_URS_2025_02/721174007"/>
    <hyperlink ref="F160" r:id="rId14" display="https://podminky.urs.cz/item/CS_URS_2025_02/721174027"/>
    <hyperlink ref="F164" r:id="rId15" display="https://podminky.urs.cz/item/CS_URS_2025_02/721174043"/>
    <hyperlink ref="F171" r:id="rId16" display="https://podminky.urs.cz/item/CS_URS_2025_02/721174044"/>
    <hyperlink ref="F175" r:id="rId17" display="https://podminky.urs.cz/item/CS_URS_2025_02/721174045"/>
    <hyperlink ref="F181" r:id="rId18" display="https://podminky.urs.cz/item/CS_URS_2025_02/721194105"/>
    <hyperlink ref="F185" r:id="rId19" display="https://podminky.urs.cz/item/CS_URS_2025_02/721194107"/>
    <hyperlink ref="F189" r:id="rId20" display="https://podminky.urs.cz/item/CS_URS_2025_02/721194109"/>
    <hyperlink ref="F193" r:id="rId21" display="https://podminky.urs.cz/item/CS_URS_2025_02/721290111"/>
    <hyperlink ref="F197" r:id="rId22" display="https://podminky.urs.cz/item/CS_URS_2025_02/998721121"/>
    <hyperlink ref="F200" r:id="rId23" display="https://podminky.urs.cz/item/CS_URS_2025_02/722171933"/>
    <hyperlink ref="F218" r:id="rId24" display="https://podminky.urs.cz/item/CS_URS_2025_02/722174022"/>
    <hyperlink ref="F226" r:id="rId25" display="https://podminky.urs.cz/item/CS_URS_2025_02/722174023"/>
    <hyperlink ref="F233" r:id="rId26" display="https://podminky.urs.cz/item/CS_URS_2025_02/722179191"/>
    <hyperlink ref="F235" r:id="rId27" display="https://podminky.urs.cz/item/CS_URS_2025_02/722181231"/>
    <hyperlink ref="F243" r:id="rId28" display="https://podminky.urs.cz/item/CS_URS_2025_02/722181242"/>
    <hyperlink ref="F250" r:id="rId29" display="https://podminky.urs.cz/item/CS_URS_2025_02/722190401"/>
    <hyperlink ref="F254" r:id="rId30" display="https://podminky.urs.cz/item/CS_URS_2025_02/722220861"/>
    <hyperlink ref="F256" r:id="rId31" display="https://podminky.urs.cz/item/CS_URS_2025_02/722290226"/>
    <hyperlink ref="F260" r:id="rId32" display="https://podminky.urs.cz/item/CS_URS_2025_02/722290234"/>
    <hyperlink ref="F264" r:id="rId33" display="https://podminky.urs.cz/item/CS_URS_2025_02/998722121"/>
    <hyperlink ref="F267" r:id="rId34" display="https://podminky.urs.cz/item/CS_URS_2025_02/725110811"/>
    <hyperlink ref="F271" r:id="rId35" display="https://podminky.urs.cz/item/CS_URS_2025_02/725112022"/>
    <hyperlink ref="F276" r:id="rId36" display="https://podminky.urs.cz/item/CS_URS_2025_02/725119125"/>
    <hyperlink ref="F285" r:id="rId37" display="https://podminky.urs.cz/item/CS_URS_2025_02/725121525"/>
    <hyperlink ref="F292" r:id="rId38" display="https://podminky.urs.cz/item/CS_URS_2025_02/725122817"/>
    <hyperlink ref="F296" r:id="rId39" display="https://podminky.urs.cz/item/CS_URS_2025_02/725210821"/>
    <hyperlink ref="F300" r:id="rId40" display="https://podminky.urs.cz/item/CS_URS_2025_02/725219102"/>
    <hyperlink ref="F320" r:id="rId41" display="https://podminky.urs.cz/item/CS_URS_2025_02/725291669"/>
    <hyperlink ref="F327" r:id="rId42" display="https://podminky.urs.cz/item/CS_URS_2025_02/725291670"/>
    <hyperlink ref="F334" r:id="rId43" display="https://podminky.urs.cz/item/CS_URS_2025_02/725330820"/>
    <hyperlink ref="F338" r:id="rId44" display="https://podminky.urs.cz/item/CS_URS_2025_02/725339111"/>
    <hyperlink ref="F345" r:id="rId45" display="https://podminky.urs.cz/item/CS_URS_2025_02/725813111"/>
    <hyperlink ref="F362" r:id="rId46" display="https://podminky.urs.cz/item/CS_URS_2025_02/725820801"/>
    <hyperlink ref="F366" r:id="rId47" display="https://podminky.urs.cz/item/CS_URS_2025_02/725829131"/>
    <hyperlink ref="F373" r:id="rId48" display="https://podminky.urs.cz/item/CS_URS_2025_02/725839101"/>
    <hyperlink ref="F380" r:id="rId49" display="https://podminky.urs.cz/item/CS_URS_2025_02/725860811"/>
    <hyperlink ref="F382" r:id="rId50" display="https://podminky.urs.cz/item/CS_URS_2025_02/998725121"/>
    <hyperlink ref="F385" r:id="rId51" display="https://podminky.urs.cz/item/CS_URS_2025_02/726131001"/>
    <hyperlink ref="F389" r:id="rId52" display="https://podminky.urs.cz/item/CS_URS_2025_02/726131002"/>
    <hyperlink ref="F393" r:id="rId53" display="https://podminky.urs.cz/item/CS_URS_2025_02/726131021"/>
    <hyperlink ref="F397" r:id="rId54" display="https://podminky.urs.cz/item/CS_URS_2025_02/726131041"/>
    <hyperlink ref="F401" r:id="rId55" display="https://podminky.urs.cz/item/CS_URS_2025_02/726131043"/>
    <hyperlink ref="F412" r:id="rId56" display="https://podminky.urs.cz/item/CS_URS_2025_02/998726131"/>
    <hyperlink ref="F415" r:id="rId57" display="https://podminky.urs.cz/item/CS_URS_2025_02/733110806"/>
    <hyperlink ref="F419" r:id="rId58" display="https://podminky.urs.cz/item/CS_URS_2025_02/733222102"/>
    <hyperlink ref="F426" r:id="rId59" display="https://podminky.urs.cz/item/CS_URS_2025_02/733222103"/>
    <hyperlink ref="F430" r:id="rId60" display="https://podminky.urs.cz/item/CS_URS_2025_02/733222104"/>
    <hyperlink ref="F438" r:id="rId61" display="https://podminky.urs.cz/item/CS_URS_2025_02/733224222"/>
    <hyperlink ref="F442" r:id="rId62" display="https://podminky.urs.cz/item/CS_URS_2025_02/733224223"/>
    <hyperlink ref="F446" r:id="rId63" display="https://podminky.urs.cz/item/CS_URS_2025_02/733291101"/>
    <hyperlink ref="F450" r:id="rId64" display="https://podminky.urs.cz/item/CS_URS_2025_02/733811221"/>
    <hyperlink ref="F454" r:id="rId65" display="https://podminky.urs.cz/item/CS_URS_2025_02/998733121"/>
    <hyperlink ref="F456" r:id="rId66" display="https://podminky.urs.cz/item/CS_URS_2025_02/HZS2222"/>
    <hyperlink ref="F468" r:id="rId67" display="https://podminky.urs.cz/item/CS_URS_2025_02/734221682"/>
    <hyperlink ref="F472" r:id="rId68" display="https://podminky.urs.cz/item/CS_URS_2025_02/734261406"/>
    <hyperlink ref="F476" r:id="rId69" display="https://podminky.urs.cz/item/CS_URS_2025_02/998734121"/>
    <hyperlink ref="F479" r:id="rId70" display="https://podminky.urs.cz/item/CS_URS_2025_02/735152672"/>
    <hyperlink ref="F483" r:id="rId71" display="https://podminky.urs.cz/item/CS_URS_2025_02/735152674"/>
    <hyperlink ref="F487" r:id="rId72" display="https://podminky.urs.cz/item/CS_URS_2025_02/735152677"/>
    <hyperlink ref="F491" r:id="rId73" display="https://podminky.urs.cz/item/CS_URS_2025_02/735152681"/>
    <hyperlink ref="F495" r:id="rId74" display="https://podminky.urs.cz/item/CS_URS_2025_02/998735121"/>
    <hyperlink ref="F498" r:id="rId75" display="https://podminky.urs.cz/item/CS_URS_2025_02/741112061"/>
    <hyperlink ref="F511" r:id="rId76" display="https://podminky.urs.cz/item/CS_URS_2025_02/741112062"/>
    <hyperlink ref="F528" r:id="rId77" display="https://podminky.urs.cz/item/CS_URS_2025_02/741112102"/>
    <hyperlink ref="F538" r:id="rId78" display="https://podminky.urs.cz/item/CS_URS_2025_02/741120201"/>
    <hyperlink ref="F542" r:id="rId79" display="https://podminky.urs.cz/item/CS_URS_2025_02/741122211"/>
    <hyperlink ref="F549" r:id="rId80" display="https://podminky.urs.cz/item/CS_URS_2025_02/741122611"/>
    <hyperlink ref="F560" r:id="rId81" display="https://podminky.urs.cz/item/CS_URS_2025_02/741124701"/>
    <hyperlink ref="F568" r:id="rId82" display="https://podminky.urs.cz/item/CS_URS_2025_02/741130021"/>
    <hyperlink ref="F571" r:id="rId83" display="https://podminky.urs.cz/item/CS_URS_2025_02/741310101"/>
    <hyperlink ref="F579" r:id="rId84" display="https://podminky.urs.cz/item/CS_URS_2025_02/741310201"/>
    <hyperlink ref="F590" r:id="rId85" display="https://podminky.urs.cz/item/CS_URS_2025_02/741310251"/>
    <hyperlink ref="F602" r:id="rId86" display="https://podminky.urs.cz/item/CS_URS_2025_02/741311003"/>
    <hyperlink ref="F616" r:id="rId87" display="https://podminky.urs.cz/item/CS_URS_2025_02/741313041"/>
    <hyperlink ref="F623" r:id="rId88" display="https://podminky.urs.cz/item/CS_URS_2025_02/741313043"/>
    <hyperlink ref="F630" r:id="rId89" display="https://podminky.urs.cz/item/CS_URS_2025_02/741313234"/>
    <hyperlink ref="F637" r:id="rId90" display="https://podminky.urs.cz/item/CS_URS_2025_02/741320101"/>
    <hyperlink ref="F641" r:id="rId91" display="https://podminky.urs.cz/item/CS_URS_2025_02/741321031"/>
    <hyperlink ref="F644" r:id="rId92" display="https://podminky.urs.cz/item/CS_URS_2025_02/741370002"/>
    <hyperlink ref="F663" r:id="rId93" display="https://podminky.urs.cz/item/CS_URS_2025_02/741372112"/>
    <hyperlink ref="F678" r:id="rId94" display="https://podminky.urs.cz/item/CS_URS_2025_02/741810001"/>
    <hyperlink ref="F681" r:id="rId95" display="https://podminky.urs.cz/item/CS_URS_2025_02/HZS2232"/>
    <hyperlink ref="F683" r:id="rId96" display="https://podminky.urs.cz/item/CS_URS_2025_02/013254000"/>
    <hyperlink ref="F693" r:id="rId97" display="https://podminky.urs.cz/item/CS_URS_2025_02/742110041"/>
    <hyperlink ref="F701" r:id="rId98" display="https://podminky.urs.cz/item/CS_URS_2025_02/741112062"/>
    <hyperlink ref="F708" r:id="rId99" display="https://podminky.urs.cz/item/CS_URS_2025_02/741112071"/>
    <hyperlink ref="F715" r:id="rId100" display="https://podminky.urs.cz/item/CS_URS_2025_02/742350001"/>
    <hyperlink ref="F725" r:id="rId101" display="https://podminky.urs.cz/item/CS_URS_2025_02/742350002"/>
    <hyperlink ref="F732" r:id="rId102" display="https://podminky.urs.cz/item/CS_URS_2025_02/742350003"/>
    <hyperlink ref="F742" r:id="rId103" display="https://podminky.urs.cz/item/CS_URS_2025_02/742350004"/>
    <hyperlink ref="F749" r:id="rId104" display="https://podminky.urs.cz/item/CS_URS_2025_02/HZS2232"/>
    <hyperlink ref="F753" r:id="rId105" display="https://podminky.urs.cz/item/CS_URS_2025_02/HZS2491"/>
    <hyperlink ref="F759" r:id="rId106" display="https://podminky.urs.cz/item/CS_URS_2025_02/751122092"/>
    <hyperlink ref="F766" r:id="rId107" display="https://podminky.urs.cz/item/CS_URS_2025_02/751322012"/>
    <hyperlink ref="F773" r:id="rId108" display="https://podminky.urs.cz/item/CS_URS_2025_02/751344112"/>
    <hyperlink ref="F780" r:id="rId109" display="https://podminky.urs.cz/item/CS_URS_2025_02/751398012"/>
    <hyperlink ref="F787" r:id="rId110" display="https://podminky.urs.cz/item/CS_URS_2025_02/751398102"/>
    <hyperlink ref="F794" r:id="rId111" display="https://podminky.urs.cz/item/CS_URS_2025_02/751511182"/>
    <hyperlink ref="F805" r:id="rId112" display="https://podminky.urs.cz/item/CS_URS_2025_02/751613113"/>
    <hyperlink ref="F815" r:id="rId113" display="https://podminky.urs.cz/item/CS_URS_2025_02/998751121"/>
    <hyperlink ref="F818" r:id="rId114" display="https://podminky.urs.cz/item/CS_URS_2025_02/HZS2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0"/>
      <c r="C3" s="131"/>
      <c r="D3" s="131"/>
      <c r="E3" s="131"/>
      <c r="F3" s="131"/>
      <c r="G3" s="131"/>
      <c r="H3" s="22"/>
    </row>
    <row r="4" s="1" customFormat="1" ht="24.96" customHeight="1">
      <c r="B4" s="22"/>
      <c r="C4" s="132" t="s">
        <v>1976</v>
      </c>
      <c r="H4" s="22"/>
    </row>
    <row r="5" s="1" customFormat="1" ht="12" customHeight="1">
      <c r="B5" s="22"/>
      <c r="C5" s="283" t="s">
        <v>13</v>
      </c>
      <c r="D5" s="142" t="s">
        <v>14</v>
      </c>
      <c r="E5" s="1"/>
      <c r="F5" s="1"/>
      <c r="H5" s="22"/>
    </row>
    <row r="6" s="1" customFormat="1" ht="36.96" customHeight="1">
      <c r="B6" s="22"/>
      <c r="C6" s="284" t="s">
        <v>16</v>
      </c>
      <c r="D6" s="285" t="s">
        <v>17</v>
      </c>
      <c r="E6" s="1"/>
      <c r="F6" s="1"/>
      <c r="H6" s="22"/>
    </row>
    <row r="7" s="1" customFormat="1" ht="16.5" customHeight="1">
      <c r="B7" s="22"/>
      <c r="C7" s="134" t="s">
        <v>23</v>
      </c>
      <c r="D7" s="139" t="str">
        <f>'Rekapitulace stavby'!AN8</f>
        <v>27. 11. 2025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79"/>
      <c r="B9" s="286"/>
      <c r="C9" s="287" t="s">
        <v>55</v>
      </c>
      <c r="D9" s="288" t="s">
        <v>56</v>
      </c>
      <c r="E9" s="288" t="s">
        <v>106</v>
      </c>
      <c r="F9" s="289" t="s">
        <v>1977</v>
      </c>
      <c r="G9" s="179"/>
      <c r="H9" s="286"/>
    </row>
    <row r="10" s="2" customFormat="1" ht="26.4" customHeight="1">
      <c r="A10" s="40"/>
      <c r="B10" s="46"/>
      <c r="C10" s="290" t="s">
        <v>1978</v>
      </c>
      <c r="D10" s="290" t="s">
        <v>86</v>
      </c>
      <c r="E10" s="40"/>
      <c r="F10" s="40"/>
      <c r="G10" s="40"/>
      <c r="H10" s="46"/>
    </row>
    <row r="11" s="2" customFormat="1" ht="16.8" customHeight="1">
      <c r="A11" s="40"/>
      <c r="B11" s="46"/>
      <c r="C11" s="291" t="s">
        <v>166</v>
      </c>
      <c r="D11" s="292" t="s">
        <v>167</v>
      </c>
      <c r="E11" s="293" t="s">
        <v>168</v>
      </c>
      <c r="F11" s="294">
        <v>33.350000000000001</v>
      </c>
      <c r="G11" s="40"/>
      <c r="H11" s="46"/>
    </row>
    <row r="12" s="2" customFormat="1" ht="16.8" customHeight="1">
      <c r="A12" s="40"/>
      <c r="B12" s="46"/>
      <c r="C12" s="295" t="s">
        <v>19</v>
      </c>
      <c r="D12" s="295" t="s">
        <v>257</v>
      </c>
      <c r="E12" s="19" t="s">
        <v>19</v>
      </c>
      <c r="F12" s="296">
        <v>0</v>
      </c>
      <c r="G12" s="40"/>
      <c r="H12" s="46"/>
    </row>
    <row r="13" s="2" customFormat="1" ht="16.8" customHeight="1">
      <c r="A13" s="40"/>
      <c r="B13" s="46"/>
      <c r="C13" s="295" t="s">
        <v>19</v>
      </c>
      <c r="D13" s="295" t="s">
        <v>907</v>
      </c>
      <c r="E13" s="19" t="s">
        <v>19</v>
      </c>
      <c r="F13" s="296">
        <v>0</v>
      </c>
      <c r="G13" s="40"/>
      <c r="H13" s="46"/>
    </row>
    <row r="14" s="2" customFormat="1" ht="16.8" customHeight="1">
      <c r="A14" s="40"/>
      <c r="B14" s="46"/>
      <c r="C14" s="295" t="s">
        <v>19</v>
      </c>
      <c r="D14" s="295" t="s">
        <v>908</v>
      </c>
      <c r="E14" s="19" t="s">
        <v>19</v>
      </c>
      <c r="F14" s="296">
        <v>3.7999999999999998</v>
      </c>
      <c r="G14" s="40"/>
      <c r="H14" s="46"/>
    </row>
    <row r="15" s="2" customFormat="1" ht="16.8" customHeight="1">
      <c r="A15" s="40"/>
      <c r="B15" s="46"/>
      <c r="C15" s="295" t="s">
        <v>19</v>
      </c>
      <c r="D15" s="295" t="s">
        <v>909</v>
      </c>
      <c r="E15" s="19" t="s">
        <v>19</v>
      </c>
      <c r="F15" s="296">
        <v>12.35</v>
      </c>
      <c r="G15" s="40"/>
      <c r="H15" s="46"/>
    </row>
    <row r="16" s="2" customFormat="1" ht="16.8" customHeight="1">
      <c r="A16" s="40"/>
      <c r="B16" s="46"/>
      <c r="C16" s="295" t="s">
        <v>19</v>
      </c>
      <c r="D16" s="295" t="s">
        <v>910</v>
      </c>
      <c r="E16" s="19" t="s">
        <v>19</v>
      </c>
      <c r="F16" s="296">
        <v>2.5</v>
      </c>
      <c r="G16" s="40"/>
      <c r="H16" s="46"/>
    </row>
    <row r="17" s="2" customFormat="1" ht="16.8" customHeight="1">
      <c r="A17" s="40"/>
      <c r="B17" s="46"/>
      <c r="C17" s="295" t="s">
        <v>19</v>
      </c>
      <c r="D17" s="295" t="s">
        <v>911</v>
      </c>
      <c r="E17" s="19" t="s">
        <v>19</v>
      </c>
      <c r="F17" s="296">
        <v>14.699999999999999</v>
      </c>
      <c r="G17" s="40"/>
      <c r="H17" s="46"/>
    </row>
    <row r="18" s="2" customFormat="1" ht="16.8" customHeight="1">
      <c r="A18" s="40"/>
      <c r="B18" s="46"/>
      <c r="C18" s="295" t="s">
        <v>166</v>
      </c>
      <c r="D18" s="295" t="s">
        <v>220</v>
      </c>
      <c r="E18" s="19" t="s">
        <v>19</v>
      </c>
      <c r="F18" s="296">
        <v>33.350000000000001</v>
      </c>
      <c r="G18" s="40"/>
      <c r="H18" s="46"/>
    </row>
    <row r="19" s="2" customFormat="1" ht="16.8" customHeight="1">
      <c r="A19" s="40"/>
      <c r="B19" s="46"/>
      <c r="C19" s="297" t="s">
        <v>1979</v>
      </c>
      <c r="D19" s="40"/>
      <c r="E19" s="40"/>
      <c r="F19" s="40"/>
      <c r="G19" s="40"/>
      <c r="H19" s="46"/>
    </row>
    <row r="20" s="2" customFormat="1" ht="16.8" customHeight="1">
      <c r="A20" s="40"/>
      <c r="B20" s="46"/>
      <c r="C20" s="295" t="s">
        <v>903</v>
      </c>
      <c r="D20" s="295" t="s">
        <v>1980</v>
      </c>
      <c r="E20" s="19" t="s">
        <v>168</v>
      </c>
      <c r="F20" s="296">
        <v>33.350000000000001</v>
      </c>
      <c r="G20" s="40"/>
      <c r="H20" s="46"/>
    </row>
    <row r="21" s="2" customFormat="1" ht="16.8" customHeight="1">
      <c r="A21" s="40"/>
      <c r="B21" s="46"/>
      <c r="C21" s="295" t="s">
        <v>253</v>
      </c>
      <c r="D21" s="295" t="s">
        <v>1981</v>
      </c>
      <c r="E21" s="19" t="s">
        <v>176</v>
      </c>
      <c r="F21" s="296">
        <v>5.0030000000000001</v>
      </c>
      <c r="G21" s="40"/>
      <c r="H21" s="46"/>
    </row>
    <row r="22" s="2" customFormat="1" ht="16.8" customHeight="1">
      <c r="A22" s="40"/>
      <c r="B22" s="46"/>
      <c r="C22" s="291" t="s">
        <v>170</v>
      </c>
      <c r="D22" s="292" t="s">
        <v>171</v>
      </c>
      <c r="E22" s="293" t="s">
        <v>172</v>
      </c>
      <c r="F22" s="294">
        <v>15.5</v>
      </c>
      <c r="G22" s="40"/>
      <c r="H22" s="46"/>
    </row>
    <row r="23" s="2" customFormat="1" ht="16.8" customHeight="1">
      <c r="A23" s="40"/>
      <c r="B23" s="46"/>
      <c r="C23" s="295" t="s">
        <v>19</v>
      </c>
      <c r="D23" s="295" t="s">
        <v>334</v>
      </c>
      <c r="E23" s="19" t="s">
        <v>19</v>
      </c>
      <c r="F23" s="296">
        <v>0</v>
      </c>
      <c r="G23" s="40"/>
      <c r="H23" s="46"/>
    </row>
    <row r="24" s="2" customFormat="1" ht="16.8" customHeight="1">
      <c r="A24" s="40"/>
      <c r="B24" s="46"/>
      <c r="C24" s="295" t="s">
        <v>19</v>
      </c>
      <c r="D24" s="295" t="s">
        <v>335</v>
      </c>
      <c r="E24" s="19" t="s">
        <v>19</v>
      </c>
      <c r="F24" s="296">
        <v>3.2669999999999999</v>
      </c>
      <c r="G24" s="40"/>
      <c r="H24" s="46"/>
    </row>
    <row r="25" s="2" customFormat="1" ht="16.8" customHeight="1">
      <c r="A25" s="40"/>
      <c r="B25" s="46"/>
      <c r="C25" s="295" t="s">
        <v>19</v>
      </c>
      <c r="D25" s="295" t="s">
        <v>336</v>
      </c>
      <c r="E25" s="19" t="s">
        <v>19</v>
      </c>
      <c r="F25" s="296">
        <v>11.542999999999999</v>
      </c>
      <c r="G25" s="40"/>
      <c r="H25" s="46"/>
    </row>
    <row r="26" s="2" customFormat="1" ht="16.8" customHeight="1">
      <c r="A26" s="40"/>
      <c r="B26" s="46"/>
      <c r="C26" s="295" t="s">
        <v>19</v>
      </c>
      <c r="D26" s="295" t="s">
        <v>337</v>
      </c>
      <c r="E26" s="19" t="s">
        <v>19</v>
      </c>
      <c r="F26" s="296">
        <v>0.111</v>
      </c>
      <c r="G26" s="40"/>
      <c r="H26" s="46"/>
    </row>
    <row r="27" s="2" customFormat="1" ht="16.8" customHeight="1">
      <c r="A27" s="40"/>
      <c r="B27" s="46"/>
      <c r="C27" s="295" t="s">
        <v>19</v>
      </c>
      <c r="D27" s="295" t="s">
        <v>338</v>
      </c>
      <c r="E27" s="19" t="s">
        <v>19</v>
      </c>
      <c r="F27" s="296">
        <v>0.053999999999999999</v>
      </c>
      <c r="G27" s="40"/>
      <c r="H27" s="46"/>
    </row>
    <row r="28" s="2" customFormat="1" ht="16.8" customHeight="1">
      <c r="A28" s="40"/>
      <c r="B28" s="46"/>
      <c r="C28" s="295" t="s">
        <v>19</v>
      </c>
      <c r="D28" s="295" t="s">
        <v>339</v>
      </c>
      <c r="E28" s="19" t="s">
        <v>19</v>
      </c>
      <c r="F28" s="296">
        <v>0.042999999999999997</v>
      </c>
      <c r="G28" s="40"/>
      <c r="H28" s="46"/>
    </row>
    <row r="29" s="2" customFormat="1" ht="16.8" customHeight="1">
      <c r="A29" s="40"/>
      <c r="B29" s="46"/>
      <c r="C29" s="295" t="s">
        <v>19</v>
      </c>
      <c r="D29" s="295" t="s">
        <v>340</v>
      </c>
      <c r="E29" s="19" t="s">
        <v>19</v>
      </c>
      <c r="F29" s="296">
        <v>0.010999999999999999</v>
      </c>
      <c r="G29" s="40"/>
      <c r="H29" s="46"/>
    </row>
    <row r="30" s="2" customFormat="1" ht="16.8" customHeight="1">
      <c r="A30" s="40"/>
      <c r="B30" s="46"/>
      <c r="C30" s="295" t="s">
        <v>19</v>
      </c>
      <c r="D30" s="295" t="s">
        <v>341</v>
      </c>
      <c r="E30" s="19" t="s">
        <v>19</v>
      </c>
      <c r="F30" s="296">
        <v>0.10299999999999999</v>
      </c>
      <c r="G30" s="40"/>
      <c r="H30" s="46"/>
    </row>
    <row r="31" s="2" customFormat="1" ht="16.8" customHeight="1">
      <c r="A31" s="40"/>
      <c r="B31" s="46"/>
      <c r="C31" s="295" t="s">
        <v>19</v>
      </c>
      <c r="D31" s="295" t="s">
        <v>342</v>
      </c>
      <c r="E31" s="19" t="s">
        <v>19</v>
      </c>
      <c r="F31" s="296">
        <v>0.01</v>
      </c>
      <c r="G31" s="40"/>
      <c r="H31" s="46"/>
    </row>
    <row r="32" s="2" customFormat="1" ht="16.8" customHeight="1">
      <c r="A32" s="40"/>
      <c r="B32" s="46"/>
      <c r="C32" s="295" t="s">
        <v>19</v>
      </c>
      <c r="D32" s="295" t="s">
        <v>343</v>
      </c>
      <c r="E32" s="19" t="s">
        <v>19</v>
      </c>
      <c r="F32" s="296">
        <v>0.024</v>
      </c>
      <c r="G32" s="40"/>
      <c r="H32" s="46"/>
    </row>
    <row r="33" s="2" customFormat="1" ht="16.8" customHeight="1">
      <c r="A33" s="40"/>
      <c r="B33" s="46"/>
      <c r="C33" s="295" t="s">
        <v>19</v>
      </c>
      <c r="D33" s="295" t="s">
        <v>344</v>
      </c>
      <c r="E33" s="19" t="s">
        <v>19</v>
      </c>
      <c r="F33" s="296">
        <v>0.02</v>
      </c>
      <c r="G33" s="40"/>
      <c r="H33" s="46"/>
    </row>
    <row r="34" s="2" customFormat="1" ht="16.8" customHeight="1">
      <c r="A34" s="40"/>
      <c r="B34" s="46"/>
      <c r="C34" s="295" t="s">
        <v>19</v>
      </c>
      <c r="D34" s="295" t="s">
        <v>345</v>
      </c>
      <c r="E34" s="19" t="s">
        <v>19</v>
      </c>
      <c r="F34" s="296">
        <v>0.075999999999999998</v>
      </c>
      <c r="G34" s="40"/>
      <c r="H34" s="46"/>
    </row>
    <row r="35" s="2" customFormat="1" ht="16.8" customHeight="1">
      <c r="A35" s="40"/>
      <c r="B35" s="46"/>
      <c r="C35" s="295" t="s">
        <v>19</v>
      </c>
      <c r="D35" s="295" t="s">
        <v>346</v>
      </c>
      <c r="E35" s="19" t="s">
        <v>19</v>
      </c>
      <c r="F35" s="296">
        <v>0.027</v>
      </c>
      <c r="G35" s="40"/>
      <c r="H35" s="46"/>
    </row>
    <row r="36" s="2" customFormat="1" ht="16.8" customHeight="1">
      <c r="A36" s="40"/>
      <c r="B36" s="46"/>
      <c r="C36" s="295" t="s">
        <v>19</v>
      </c>
      <c r="D36" s="295" t="s">
        <v>347</v>
      </c>
      <c r="E36" s="19" t="s">
        <v>19</v>
      </c>
      <c r="F36" s="296">
        <v>0.21099999999999999</v>
      </c>
      <c r="G36" s="40"/>
      <c r="H36" s="46"/>
    </row>
    <row r="37" s="2" customFormat="1" ht="16.8" customHeight="1">
      <c r="A37" s="40"/>
      <c r="B37" s="46"/>
      <c r="C37" s="295" t="s">
        <v>170</v>
      </c>
      <c r="D37" s="295" t="s">
        <v>220</v>
      </c>
      <c r="E37" s="19" t="s">
        <v>19</v>
      </c>
      <c r="F37" s="296">
        <v>15.5</v>
      </c>
      <c r="G37" s="40"/>
      <c r="H37" s="46"/>
    </row>
    <row r="38" s="2" customFormat="1" ht="16.8" customHeight="1">
      <c r="A38" s="40"/>
      <c r="B38" s="46"/>
      <c r="C38" s="297" t="s">
        <v>1979</v>
      </c>
      <c r="D38" s="40"/>
      <c r="E38" s="40"/>
      <c r="F38" s="40"/>
      <c r="G38" s="40"/>
      <c r="H38" s="46"/>
    </row>
    <row r="39" s="2" customFormat="1">
      <c r="A39" s="40"/>
      <c r="B39" s="46"/>
      <c r="C39" s="295" t="s">
        <v>330</v>
      </c>
      <c r="D39" s="295" t="s">
        <v>1982</v>
      </c>
      <c r="E39" s="19" t="s">
        <v>172</v>
      </c>
      <c r="F39" s="296">
        <v>15.5</v>
      </c>
      <c r="G39" s="40"/>
      <c r="H39" s="46"/>
    </row>
    <row r="40" s="2" customFormat="1">
      <c r="A40" s="40"/>
      <c r="B40" s="46"/>
      <c r="C40" s="295" t="s">
        <v>349</v>
      </c>
      <c r="D40" s="295" t="s">
        <v>1983</v>
      </c>
      <c r="E40" s="19" t="s">
        <v>172</v>
      </c>
      <c r="F40" s="296">
        <v>15.5</v>
      </c>
      <c r="G40" s="40"/>
      <c r="H40" s="46"/>
    </row>
    <row r="41" s="2" customFormat="1" ht="16.8" customHeight="1">
      <c r="A41" s="40"/>
      <c r="B41" s="46"/>
      <c r="C41" s="295" t="s">
        <v>353</v>
      </c>
      <c r="D41" s="295" t="s">
        <v>1984</v>
      </c>
      <c r="E41" s="19" t="s">
        <v>355</v>
      </c>
      <c r="F41" s="296">
        <v>0.66300000000000003</v>
      </c>
      <c r="G41" s="40"/>
      <c r="H41" s="46"/>
    </row>
    <row r="42" s="2" customFormat="1" ht="16.8" customHeight="1">
      <c r="A42" s="40"/>
      <c r="B42" s="46"/>
      <c r="C42" s="291" t="s">
        <v>480</v>
      </c>
      <c r="D42" s="292" t="s">
        <v>1985</v>
      </c>
      <c r="E42" s="293" t="s">
        <v>172</v>
      </c>
      <c r="F42" s="294">
        <v>14.300000000000001</v>
      </c>
      <c r="G42" s="40"/>
      <c r="H42" s="46"/>
    </row>
    <row r="43" s="2" customFormat="1">
      <c r="A43" s="40"/>
      <c r="B43" s="46"/>
      <c r="C43" s="295" t="s">
        <v>19</v>
      </c>
      <c r="D43" s="295" t="s">
        <v>466</v>
      </c>
      <c r="E43" s="19" t="s">
        <v>19</v>
      </c>
      <c r="F43" s="296">
        <v>0</v>
      </c>
      <c r="G43" s="40"/>
      <c r="H43" s="46"/>
    </row>
    <row r="44" s="2" customFormat="1" ht="16.8" customHeight="1">
      <c r="A44" s="40"/>
      <c r="B44" s="46"/>
      <c r="C44" s="295" t="s">
        <v>19</v>
      </c>
      <c r="D44" s="295" t="s">
        <v>467</v>
      </c>
      <c r="E44" s="19" t="s">
        <v>19</v>
      </c>
      <c r="F44" s="296">
        <v>2.028</v>
      </c>
      <c r="G44" s="40"/>
      <c r="H44" s="46"/>
    </row>
    <row r="45" s="2" customFormat="1" ht="16.8" customHeight="1">
      <c r="A45" s="40"/>
      <c r="B45" s="46"/>
      <c r="C45" s="295" t="s">
        <v>19</v>
      </c>
      <c r="D45" s="295" t="s">
        <v>468</v>
      </c>
      <c r="E45" s="19" t="s">
        <v>19</v>
      </c>
      <c r="F45" s="296">
        <v>1.05</v>
      </c>
      <c r="G45" s="40"/>
      <c r="H45" s="46"/>
    </row>
    <row r="46" s="2" customFormat="1" ht="16.8" customHeight="1">
      <c r="A46" s="40"/>
      <c r="B46" s="46"/>
      <c r="C46" s="295" t="s">
        <v>19</v>
      </c>
      <c r="D46" s="295" t="s">
        <v>469</v>
      </c>
      <c r="E46" s="19" t="s">
        <v>19</v>
      </c>
      <c r="F46" s="296">
        <v>0.16500000000000001</v>
      </c>
      <c r="G46" s="40"/>
      <c r="H46" s="46"/>
    </row>
    <row r="47" s="2" customFormat="1" ht="16.8" customHeight="1">
      <c r="A47" s="40"/>
      <c r="B47" s="46"/>
      <c r="C47" s="295" t="s">
        <v>19</v>
      </c>
      <c r="D47" s="295" t="s">
        <v>470</v>
      </c>
      <c r="E47" s="19" t="s">
        <v>19</v>
      </c>
      <c r="F47" s="296">
        <v>0.16500000000000001</v>
      </c>
      <c r="G47" s="40"/>
      <c r="H47" s="46"/>
    </row>
    <row r="48" s="2" customFormat="1" ht="16.8" customHeight="1">
      <c r="A48" s="40"/>
      <c r="B48" s="46"/>
      <c r="C48" s="295" t="s">
        <v>19</v>
      </c>
      <c r="D48" s="295" t="s">
        <v>471</v>
      </c>
      <c r="E48" s="19" t="s">
        <v>19</v>
      </c>
      <c r="F48" s="296">
        <v>0.35999999999999999</v>
      </c>
      <c r="G48" s="40"/>
      <c r="H48" s="46"/>
    </row>
    <row r="49" s="2" customFormat="1" ht="16.8" customHeight="1">
      <c r="A49" s="40"/>
      <c r="B49" s="46"/>
      <c r="C49" s="295" t="s">
        <v>19</v>
      </c>
      <c r="D49" s="295" t="s">
        <v>472</v>
      </c>
      <c r="E49" s="19" t="s">
        <v>19</v>
      </c>
      <c r="F49" s="296">
        <v>0.95999999999999996</v>
      </c>
      <c r="G49" s="40"/>
      <c r="H49" s="46"/>
    </row>
    <row r="50" s="2" customFormat="1" ht="16.8" customHeight="1">
      <c r="A50" s="40"/>
      <c r="B50" s="46"/>
      <c r="C50" s="295" t="s">
        <v>19</v>
      </c>
      <c r="D50" s="295" t="s">
        <v>473</v>
      </c>
      <c r="E50" s="19" t="s">
        <v>19</v>
      </c>
      <c r="F50" s="296">
        <v>0.46500000000000002</v>
      </c>
      <c r="G50" s="40"/>
      <c r="H50" s="46"/>
    </row>
    <row r="51" s="2" customFormat="1" ht="16.8" customHeight="1">
      <c r="A51" s="40"/>
      <c r="B51" s="46"/>
      <c r="C51" s="295" t="s">
        <v>19</v>
      </c>
      <c r="D51" s="295" t="s">
        <v>474</v>
      </c>
      <c r="E51" s="19" t="s">
        <v>19</v>
      </c>
      <c r="F51" s="296">
        <v>0.16500000000000001</v>
      </c>
      <c r="G51" s="40"/>
      <c r="H51" s="46"/>
    </row>
    <row r="52" s="2" customFormat="1" ht="16.8" customHeight="1">
      <c r="A52" s="40"/>
      <c r="B52" s="46"/>
      <c r="C52" s="295" t="s">
        <v>19</v>
      </c>
      <c r="D52" s="295" t="s">
        <v>475</v>
      </c>
      <c r="E52" s="19" t="s">
        <v>19</v>
      </c>
      <c r="F52" s="296">
        <v>0.16500000000000001</v>
      </c>
      <c r="G52" s="40"/>
      <c r="H52" s="46"/>
    </row>
    <row r="53" s="2" customFormat="1" ht="16.8" customHeight="1">
      <c r="A53" s="40"/>
      <c r="B53" s="46"/>
      <c r="C53" s="295" t="s">
        <v>19</v>
      </c>
      <c r="D53" s="295" t="s">
        <v>476</v>
      </c>
      <c r="E53" s="19" t="s">
        <v>19</v>
      </c>
      <c r="F53" s="296">
        <v>6.3239999999999998</v>
      </c>
      <c r="G53" s="40"/>
      <c r="H53" s="46"/>
    </row>
    <row r="54" s="2" customFormat="1" ht="16.8" customHeight="1">
      <c r="A54" s="40"/>
      <c r="B54" s="46"/>
      <c r="C54" s="295" t="s">
        <v>19</v>
      </c>
      <c r="D54" s="295" t="s">
        <v>477</v>
      </c>
      <c r="E54" s="19" t="s">
        <v>19</v>
      </c>
      <c r="F54" s="296">
        <v>2.3399999999999999</v>
      </c>
      <c r="G54" s="40"/>
      <c r="H54" s="46"/>
    </row>
    <row r="55" s="2" customFormat="1" ht="16.8" customHeight="1">
      <c r="A55" s="40"/>
      <c r="B55" s="46"/>
      <c r="C55" s="295" t="s">
        <v>19</v>
      </c>
      <c r="D55" s="295" t="s">
        <v>478</v>
      </c>
      <c r="E55" s="19" t="s">
        <v>19</v>
      </c>
      <c r="F55" s="296">
        <v>0.094</v>
      </c>
      <c r="G55" s="40"/>
      <c r="H55" s="46"/>
    </row>
    <row r="56" s="2" customFormat="1" ht="16.8" customHeight="1">
      <c r="A56" s="40"/>
      <c r="B56" s="46"/>
      <c r="C56" s="295" t="s">
        <v>19</v>
      </c>
      <c r="D56" s="295" t="s">
        <v>479</v>
      </c>
      <c r="E56" s="19" t="s">
        <v>19</v>
      </c>
      <c r="F56" s="296">
        <v>0.019</v>
      </c>
      <c r="G56" s="40"/>
      <c r="H56" s="46"/>
    </row>
    <row r="57" s="2" customFormat="1" ht="16.8" customHeight="1">
      <c r="A57" s="40"/>
      <c r="B57" s="46"/>
      <c r="C57" s="295" t="s">
        <v>480</v>
      </c>
      <c r="D57" s="295" t="s">
        <v>220</v>
      </c>
      <c r="E57" s="19" t="s">
        <v>19</v>
      </c>
      <c r="F57" s="296">
        <v>14.300000000000001</v>
      </c>
      <c r="G57" s="40"/>
      <c r="H57" s="46"/>
    </row>
    <row r="58" s="2" customFormat="1" ht="16.8" customHeight="1">
      <c r="A58" s="40"/>
      <c r="B58" s="46"/>
      <c r="C58" s="291" t="s">
        <v>174</v>
      </c>
      <c r="D58" s="292" t="s">
        <v>175</v>
      </c>
      <c r="E58" s="293" t="s">
        <v>176</v>
      </c>
      <c r="F58" s="294">
        <v>34</v>
      </c>
      <c r="G58" s="40"/>
      <c r="H58" s="46"/>
    </row>
    <row r="59" s="2" customFormat="1" ht="16.8" customHeight="1">
      <c r="A59" s="40"/>
      <c r="B59" s="46"/>
      <c r="C59" s="295" t="s">
        <v>19</v>
      </c>
      <c r="D59" s="295" t="s">
        <v>1065</v>
      </c>
      <c r="E59" s="19" t="s">
        <v>19</v>
      </c>
      <c r="F59" s="296">
        <v>0</v>
      </c>
      <c r="G59" s="40"/>
      <c r="H59" s="46"/>
    </row>
    <row r="60" s="2" customFormat="1" ht="16.8" customHeight="1">
      <c r="A60" s="40"/>
      <c r="B60" s="46"/>
      <c r="C60" s="295" t="s">
        <v>19</v>
      </c>
      <c r="D60" s="295" t="s">
        <v>1066</v>
      </c>
      <c r="E60" s="19" t="s">
        <v>19</v>
      </c>
      <c r="F60" s="296">
        <v>6.2400000000000002</v>
      </c>
      <c r="G60" s="40"/>
      <c r="H60" s="46"/>
    </row>
    <row r="61" s="2" customFormat="1" ht="16.8" customHeight="1">
      <c r="A61" s="40"/>
      <c r="B61" s="46"/>
      <c r="C61" s="295" t="s">
        <v>19</v>
      </c>
      <c r="D61" s="295" t="s">
        <v>1067</v>
      </c>
      <c r="E61" s="19" t="s">
        <v>19</v>
      </c>
      <c r="F61" s="296">
        <v>4.0949999999999998</v>
      </c>
      <c r="G61" s="40"/>
      <c r="H61" s="46"/>
    </row>
    <row r="62" s="2" customFormat="1" ht="16.8" customHeight="1">
      <c r="A62" s="40"/>
      <c r="B62" s="46"/>
      <c r="C62" s="295" t="s">
        <v>19</v>
      </c>
      <c r="D62" s="295" t="s">
        <v>1068</v>
      </c>
      <c r="E62" s="19" t="s">
        <v>19</v>
      </c>
      <c r="F62" s="296">
        <v>4.5499999999999998</v>
      </c>
      <c r="G62" s="40"/>
      <c r="H62" s="46"/>
    </row>
    <row r="63" s="2" customFormat="1" ht="16.8" customHeight="1">
      <c r="A63" s="40"/>
      <c r="B63" s="46"/>
      <c r="C63" s="295" t="s">
        <v>19</v>
      </c>
      <c r="D63" s="295" t="s">
        <v>1069</v>
      </c>
      <c r="E63" s="19" t="s">
        <v>19</v>
      </c>
      <c r="F63" s="296">
        <v>4.1600000000000001</v>
      </c>
      <c r="G63" s="40"/>
      <c r="H63" s="46"/>
    </row>
    <row r="64" s="2" customFormat="1" ht="16.8" customHeight="1">
      <c r="A64" s="40"/>
      <c r="B64" s="46"/>
      <c r="C64" s="295" t="s">
        <v>19</v>
      </c>
      <c r="D64" s="295" t="s">
        <v>1070</v>
      </c>
      <c r="E64" s="19" t="s">
        <v>19</v>
      </c>
      <c r="F64" s="296">
        <v>3.4129999999999998</v>
      </c>
      <c r="G64" s="40"/>
      <c r="H64" s="46"/>
    </row>
    <row r="65" s="2" customFormat="1" ht="16.8" customHeight="1">
      <c r="A65" s="40"/>
      <c r="B65" s="46"/>
      <c r="C65" s="295" t="s">
        <v>19</v>
      </c>
      <c r="D65" s="295" t="s">
        <v>1071</v>
      </c>
      <c r="E65" s="19" t="s">
        <v>19</v>
      </c>
      <c r="F65" s="296">
        <v>3.673</v>
      </c>
      <c r="G65" s="40"/>
      <c r="H65" s="46"/>
    </row>
    <row r="66" s="2" customFormat="1" ht="16.8" customHeight="1">
      <c r="A66" s="40"/>
      <c r="B66" s="46"/>
      <c r="C66" s="295" t="s">
        <v>19</v>
      </c>
      <c r="D66" s="295" t="s">
        <v>1072</v>
      </c>
      <c r="E66" s="19" t="s">
        <v>19</v>
      </c>
      <c r="F66" s="296">
        <v>4.5499999999999998</v>
      </c>
      <c r="G66" s="40"/>
      <c r="H66" s="46"/>
    </row>
    <row r="67" s="2" customFormat="1" ht="16.8" customHeight="1">
      <c r="A67" s="40"/>
      <c r="B67" s="46"/>
      <c r="C67" s="295" t="s">
        <v>19</v>
      </c>
      <c r="D67" s="295" t="s">
        <v>1073</v>
      </c>
      <c r="E67" s="19" t="s">
        <v>19</v>
      </c>
      <c r="F67" s="296">
        <v>3.25</v>
      </c>
      <c r="G67" s="40"/>
      <c r="H67" s="46"/>
    </row>
    <row r="68" s="2" customFormat="1" ht="16.8" customHeight="1">
      <c r="A68" s="40"/>
      <c r="B68" s="46"/>
      <c r="C68" s="295" t="s">
        <v>19</v>
      </c>
      <c r="D68" s="295" t="s">
        <v>1074</v>
      </c>
      <c r="E68" s="19" t="s">
        <v>19</v>
      </c>
      <c r="F68" s="296">
        <v>0.069000000000000006</v>
      </c>
      <c r="G68" s="40"/>
      <c r="H68" s="46"/>
    </row>
    <row r="69" s="2" customFormat="1" ht="16.8" customHeight="1">
      <c r="A69" s="40"/>
      <c r="B69" s="46"/>
      <c r="C69" s="295" t="s">
        <v>174</v>
      </c>
      <c r="D69" s="295" t="s">
        <v>245</v>
      </c>
      <c r="E69" s="19" t="s">
        <v>19</v>
      </c>
      <c r="F69" s="296">
        <v>34</v>
      </c>
      <c r="G69" s="40"/>
      <c r="H69" s="46"/>
    </row>
    <row r="70" s="2" customFormat="1" ht="16.8" customHeight="1">
      <c r="A70" s="40"/>
      <c r="B70" s="46"/>
      <c r="C70" s="297" t="s">
        <v>1979</v>
      </c>
      <c r="D70" s="40"/>
      <c r="E70" s="40"/>
      <c r="F70" s="40"/>
      <c r="G70" s="40"/>
      <c r="H70" s="46"/>
    </row>
    <row r="71" s="2" customFormat="1">
      <c r="A71" s="40"/>
      <c r="B71" s="46"/>
      <c r="C71" s="295" t="s">
        <v>1060</v>
      </c>
      <c r="D71" s="295" t="s">
        <v>1986</v>
      </c>
      <c r="E71" s="19" t="s">
        <v>176</v>
      </c>
      <c r="F71" s="296">
        <v>58.200000000000003</v>
      </c>
      <c r="G71" s="40"/>
      <c r="H71" s="46"/>
    </row>
    <row r="72" s="2" customFormat="1" ht="16.8" customHeight="1">
      <c r="A72" s="40"/>
      <c r="B72" s="46"/>
      <c r="C72" s="295" t="s">
        <v>1076</v>
      </c>
      <c r="D72" s="295" t="s">
        <v>1987</v>
      </c>
      <c r="E72" s="19" t="s">
        <v>176</v>
      </c>
      <c r="F72" s="296">
        <v>58.200000000000003</v>
      </c>
      <c r="G72" s="40"/>
      <c r="H72" s="46"/>
    </row>
    <row r="73" s="2" customFormat="1">
      <c r="A73" s="40"/>
      <c r="B73" s="46"/>
      <c r="C73" s="295" t="s">
        <v>1095</v>
      </c>
      <c r="D73" s="295" t="s">
        <v>1988</v>
      </c>
      <c r="E73" s="19" t="s">
        <v>176</v>
      </c>
      <c r="F73" s="296">
        <v>58.200000000000003</v>
      </c>
      <c r="G73" s="40"/>
      <c r="H73" s="46"/>
    </row>
    <row r="74" s="2" customFormat="1" ht="16.8" customHeight="1">
      <c r="A74" s="40"/>
      <c r="B74" s="46"/>
      <c r="C74" s="291" t="s">
        <v>178</v>
      </c>
      <c r="D74" s="292" t="s">
        <v>179</v>
      </c>
      <c r="E74" s="293" t="s">
        <v>176</v>
      </c>
      <c r="F74" s="294">
        <v>24.199999999999999</v>
      </c>
      <c r="G74" s="40"/>
      <c r="H74" s="46"/>
    </row>
    <row r="75" s="2" customFormat="1" ht="16.8" customHeight="1">
      <c r="A75" s="40"/>
      <c r="B75" s="46"/>
      <c r="C75" s="295" t="s">
        <v>19</v>
      </c>
      <c r="D75" s="295" t="s">
        <v>257</v>
      </c>
      <c r="E75" s="19" t="s">
        <v>19</v>
      </c>
      <c r="F75" s="296">
        <v>0</v>
      </c>
      <c r="G75" s="40"/>
      <c r="H75" s="46"/>
    </row>
    <row r="76" s="2" customFormat="1" ht="16.8" customHeight="1">
      <c r="A76" s="40"/>
      <c r="B76" s="46"/>
      <c r="C76" s="295" t="s">
        <v>19</v>
      </c>
      <c r="D76" s="295" t="s">
        <v>381</v>
      </c>
      <c r="E76" s="19" t="s">
        <v>19</v>
      </c>
      <c r="F76" s="296">
        <v>0</v>
      </c>
      <c r="G76" s="40"/>
      <c r="H76" s="46"/>
    </row>
    <row r="77" s="2" customFormat="1" ht="16.8" customHeight="1">
      <c r="A77" s="40"/>
      <c r="B77" s="46"/>
      <c r="C77" s="295" t="s">
        <v>19</v>
      </c>
      <c r="D77" s="295" t="s">
        <v>666</v>
      </c>
      <c r="E77" s="19" t="s">
        <v>19</v>
      </c>
      <c r="F77" s="296">
        <v>5.7999999999999998</v>
      </c>
      <c r="G77" s="40"/>
      <c r="H77" s="46"/>
    </row>
    <row r="78" s="2" customFormat="1" ht="16.8" customHeight="1">
      <c r="A78" s="40"/>
      <c r="B78" s="46"/>
      <c r="C78" s="295" t="s">
        <v>19</v>
      </c>
      <c r="D78" s="295" t="s">
        <v>667</v>
      </c>
      <c r="E78" s="19" t="s">
        <v>19</v>
      </c>
      <c r="F78" s="296">
        <v>2.3399999999999999</v>
      </c>
      <c r="G78" s="40"/>
      <c r="H78" s="46"/>
    </row>
    <row r="79" s="2" customFormat="1" ht="16.8" customHeight="1">
      <c r="A79" s="40"/>
      <c r="B79" s="46"/>
      <c r="C79" s="295" t="s">
        <v>19</v>
      </c>
      <c r="D79" s="295" t="s">
        <v>668</v>
      </c>
      <c r="E79" s="19" t="s">
        <v>19</v>
      </c>
      <c r="F79" s="296">
        <v>2.8050000000000002</v>
      </c>
      <c r="G79" s="40"/>
      <c r="H79" s="46"/>
    </row>
    <row r="80" s="2" customFormat="1" ht="16.8" customHeight="1">
      <c r="A80" s="40"/>
      <c r="B80" s="46"/>
      <c r="C80" s="295" t="s">
        <v>19</v>
      </c>
      <c r="D80" s="295" t="s">
        <v>669</v>
      </c>
      <c r="E80" s="19" t="s">
        <v>19</v>
      </c>
      <c r="F80" s="296">
        <v>2.6000000000000001</v>
      </c>
      <c r="G80" s="40"/>
      <c r="H80" s="46"/>
    </row>
    <row r="81" s="2" customFormat="1" ht="16.8" customHeight="1">
      <c r="A81" s="40"/>
      <c r="B81" s="46"/>
      <c r="C81" s="295" t="s">
        <v>19</v>
      </c>
      <c r="D81" s="295" t="s">
        <v>670</v>
      </c>
      <c r="E81" s="19" t="s">
        <v>19</v>
      </c>
      <c r="F81" s="296">
        <v>3.2000000000000002</v>
      </c>
      <c r="G81" s="40"/>
      <c r="H81" s="46"/>
    </row>
    <row r="82" s="2" customFormat="1" ht="16.8" customHeight="1">
      <c r="A82" s="40"/>
      <c r="B82" s="46"/>
      <c r="C82" s="295" t="s">
        <v>19</v>
      </c>
      <c r="D82" s="295" t="s">
        <v>671</v>
      </c>
      <c r="E82" s="19" t="s">
        <v>19</v>
      </c>
      <c r="F82" s="296">
        <v>2.8999999999999999</v>
      </c>
      <c r="G82" s="40"/>
      <c r="H82" s="46"/>
    </row>
    <row r="83" s="2" customFormat="1" ht="16.8" customHeight="1">
      <c r="A83" s="40"/>
      <c r="B83" s="46"/>
      <c r="C83" s="295" t="s">
        <v>19</v>
      </c>
      <c r="D83" s="295" t="s">
        <v>672</v>
      </c>
      <c r="E83" s="19" t="s">
        <v>19</v>
      </c>
      <c r="F83" s="296">
        <v>2.8050000000000002</v>
      </c>
      <c r="G83" s="40"/>
      <c r="H83" s="46"/>
    </row>
    <row r="84" s="2" customFormat="1" ht="16.8" customHeight="1">
      <c r="A84" s="40"/>
      <c r="B84" s="46"/>
      <c r="C84" s="295" t="s">
        <v>19</v>
      </c>
      <c r="D84" s="295" t="s">
        <v>673</v>
      </c>
      <c r="E84" s="19" t="s">
        <v>19</v>
      </c>
      <c r="F84" s="296">
        <v>1.75</v>
      </c>
      <c r="G84" s="40"/>
      <c r="H84" s="46"/>
    </row>
    <row r="85" s="2" customFormat="1" ht="16.8" customHeight="1">
      <c r="A85" s="40"/>
      <c r="B85" s="46"/>
      <c r="C85" s="295" t="s">
        <v>19</v>
      </c>
      <c r="D85" s="295" t="s">
        <v>1064</v>
      </c>
      <c r="E85" s="19" t="s">
        <v>19</v>
      </c>
      <c r="F85" s="296">
        <v>0</v>
      </c>
      <c r="G85" s="40"/>
      <c r="H85" s="46"/>
    </row>
    <row r="86" s="2" customFormat="1" ht="16.8" customHeight="1">
      <c r="A86" s="40"/>
      <c r="B86" s="46"/>
      <c r="C86" s="295" t="s">
        <v>178</v>
      </c>
      <c r="D86" s="295" t="s">
        <v>245</v>
      </c>
      <c r="E86" s="19" t="s">
        <v>19</v>
      </c>
      <c r="F86" s="296">
        <v>24.199999999999999</v>
      </c>
      <c r="G86" s="40"/>
      <c r="H86" s="46"/>
    </row>
    <row r="87" s="2" customFormat="1" ht="16.8" customHeight="1">
      <c r="A87" s="40"/>
      <c r="B87" s="46"/>
      <c r="C87" s="297" t="s">
        <v>1979</v>
      </c>
      <c r="D87" s="40"/>
      <c r="E87" s="40"/>
      <c r="F87" s="40"/>
      <c r="G87" s="40"/>
      <c r="H87" s="46"/>
    </row>
    <row r="88" s="2" customFormat="1">
      <c r="A88" s="40"/>
      <c r="B88" s="46"/>
      <c r="C88" s="295" t="s">
        <v>1060</v>
      </c>
      <c r="D88" s="295" t="s">
        <v>1986</v>
      </c>
      <c r="E88" s="19" t="s">
        <v>176</v>
      </c>
      <c r="F88" s="296">
        <v>58.200000000000003</v>
      </c>
      <c r="G88" s="40"/>
      <c r="H88" s="46"/>
    </row>
    <row r="89" s="2" customFormat="1" ht="16.8" customHeight="1">
      <c r="A89" s="40"/>
      <c r="B89" s="46"/>
      <c r="C89" s="295" t="s">
        <v>1076</v>
      </c>
      <c r="D89" s="295" t="s">
        <v>1987</v>
      </c>
      <c r="E89" s="19" t="s">
        <v>176</v>
      </c>
      <c r="F89" s="296">
        <v>58.200000000000003</v>
      </c>
      <c r="G89" s="40"/>
      <c r="H89" s="46"/>
    </row>
    <row r="90" s="2" customFormat="1">
      <c r="A90" s="40"/>
      <c r="B90" s="46"/>
      <c r="C90" s="295" t="s">
        <v>1095</v>
      </c>
      <c r="D90" s="295" t="s">
        <v>1988</v>
      </c>
      <c r="E90" s="19" t="s">
        <v>176</v>
      </c>
      <c r="F90" s="296">
        <v>58.200000000000003</v>
      </c>
      <c r="G90" s="40"/>
      <c r="H90" s="46"/>
    </row>
    <row r="91" s="2" customFormat="1" ht="16.8" customHeight="1">
      <c r="A91" s="40"/>
      <c r="B91" s="46"/>
      <c r="C91" s="291" t="s">
        <v>601</v>
      </c>
      <c r="D91" s="292" t="s">
        <v>1989</v>
      </c>
      <c r="E91" s="293" t="s">
        <v>176</v>
      </c>
      <c r="F91" s="294">
        <v>43.488999999999997</v>
      </c>
      <c r="G91" s="40"/>
      <c r="H91" s="46"/>
    </row>
    <row r="92" s="2" customFormat="1" ht="16.8" customHeight="1">
      <c r="A92" s="40"/>
      <c r="B92" s="46"/>
      <c r="C92" s="295" t="s">
        <v>19</v>
      </c>
      <c r="D92" s="295" t="s">
        <v>593</v>
      </c>
      <c r="E92" s="19" t="s">
        <v>19</v>
      </c>
      <c r="F92" s="296">
        <v>0</v>
      </c>
      <c r="G92" s="40"/>
      <c r="H92" s="46"/>
    </row>
    <row r="93" s="2" customFormat="1" ht="16.8" customHeight="1">
      <c r="A93" s="40"/>
      <c r="B93" s="46"/>
      <c r="C93" s="295" t="s">
        <v>19</v>
      </c>
      <c r="D93" s="295" t="s">
        <v>594</v>
      </c>
      <c r="E93" s="19" t="s">
        <v>19</v>
      </c>
      <c r="F93" s="296">
        <v>4.5609999999999999</v>
      </c>
      <c r="G93" s="40"/>
      <c r="H93" s="46"/>
    </row>
    <row r="94" s="2" customFormat="1" ht="16.8" customHeight="1">
      <c r="A94" s="40"/>
      <c r="B94" s="46"/>
      <c r="C94" s="295" t="s">
        <v>19</v>
      </c>
      <c r="D94" s="295" t="s">
        <v>595</v>
      </c>
      <c r="E94" s="19" t="s">
        <v>19</v>
      </c>
      <c r="F94" s="296">
        <v>5.2800000000000002</v>
      </c>
      <c r="G94" s="40"/>
      <c r="H94" s="46"/>
    </row>
    <row r="95" s="2" customFormat="1" ht="16.8" customHeight="1">
      <c r="A95" s="40"/>
      <c r="B95" s="46"/>
      <c r="C95" s="295" t="s">
        <v>19</v>
      </c>
      <c r="D95" s="295" t="s">
        <v>596</v>
      </c>
      <c r="E95" s="19" t="s">
        <v>19</v>
      </c>
      <c r="F95" s="296">
        <v>8.5210000000000008</v>
      </c>
      <c r="G95" s="40"/>
      <c r="H95" s="46"/>
    </row>
    <row r="96" s="2" customFormat="1" ht="16.8" customHeight="1">
      <c r="A96" s="40"/>
      <c r="B96" s="46"/>
      <c r="C96" s="295" t="s">
        <v>19</v>
      </c>
      <c r="D96" s="295" t="s">
        <v>597</v>
      </c>
      <c r="E96" s="19" t="s">
        <v>19</v>
      </c>
      <c r="F96" s="296">
        <v>9.9000000000000004</v>
      </c>
      <c r="G96" s="40"/>
      <c r="H96" s="46"/>
    </row>
    <row r="97" s="2" customFormat="1" ht="16.8" customHeight="1">
      <c r="A97" s="40"/>
      <c r="B97" s="46"/>
      <c r="C97" s="295" t="s">
        <v>19</v>
      </c>
      <c r="D97" s="295" t="s">
        <v>598</v>
      </c>
      <c r="E97" s="19" t="s">
        <v>19</v>
      </c>
      <c r="F97" s="296">
        <v>8.5210000000000008</v>
      </c>
      <c r="G97" s="40"/>
      <c r="H97" s="46"/>
    </row>
    <row r="98" s="2" customFormat="1" ht="16.8" customHeight="1">
      <c r="A98" s="40"/>
      <c r="B98" s="46"/>
      <c r="C98" s="295" t="s">
        <v>19</v>
      </c>
      <c r="D98" s="295" t="s">
        <v>599</v>
      </c>
      <c r="E98" s="19" t="s">
        <v>19</v>
      </c>
      <c r="F98" s="296">
        <v>4.2309999999999999</v>
      </c>
      <c r="G98" s="40"/>
      <c r="H98" s="46"/>
    </row>
    <row r="99" s="2" customFormat="1" ht="16.8" customHeight="1">
      <c r="A99" s="40"/>
      <c r="B99" s="46"/>
      <c r="C99" s="295" t="s">
        <v>19</v>
      </c>
      <c r="D99" s="295" t="s">
        <v>600</v>
      </c>
      <c r="E99" s="19" t="s">
        <v>19</v>
      </c>
      <c r="F99" s="296">
        <v>2.4750000000000001</v>
      </c>
      <c r="G99" s="40"/>
      <c r="H99" s="46"/>
    </row>
    <row r="100" s="2" customFormat="1" ht="16.8" customHeight="1">
      <c r="A100" s="40"/>
      <c r="B100" s="46"/>
      <c r="C100" s="295" t="s">
        <v>601</v>
      </c>
      <c r="D100" s="295" t="s">
        <v>220</v>
      </c>
      <c r="E100" s="19" t="s">
        <v>19</v>
      </c>
      <c r="F100" s="296">
        <v>43.488999999999997</v>
      </c>
      <c r="G100" s="40"/>
      <c r="H100" s="46"/>
    </row>
    <row r="101" s="2" customFormat="1" ht="16.8" customHeight="1">
      <c r="A101" s="40"/>
      <c r="B101" s="46"/>
      <c r="C101" s="291" t="s">
        <v>181</v>
      </c>
      <c r="D101" s="292" t="s">
        <v>182</v>
      </c>
      <c r="E101" s="293" t="s">
        <v>176</v>
      </c>
      <c r="F101" s="294">
        <v>24.199999999999999</v>
      </c>
      <c r="G101" s="40"/>
      <c r="H101" s="46"/>
    </row>
    <row r="102" s="2" customFormat="1" ht="16.8" customHeight="1">
      <c r="A102" s="40"/>
      <c r="B102" s="46"/>
      <c r="C102" s="295" t="s">
        <v>19</v>
      </c>
      <c r="D102" s="295" t="s">
        <v>257</v>
      </c>
      <c r="E102" s="19" t="s">
        <v>19</v>
      </c>
      <c r="F102" s="296">
        <v>0</v>
      </c>
      <c r="G102" s="40"/>
      <c r="H102" s="46"/>
    </row>
    <row r="103" s="2" customFormat="1" ht="16.8" customHeight="1">
      <c r="A103" s="40"/>
      <c r="B103" s="46"/>
      <c r="C103" s="295" t="s">
        <v>19</v>
      </c>
      <c r="D103" s="295" t="s">
        <v>381</v>
      </c>
      <c r="E103" s="19" t="s">
        <v>19</v>
      </c>
      <c r="F103" s="296">
        <v>0</v>
      </c>
      <c r="G103" s="40"/>
      <c r="H103" s="46"/>
    </row>
    <row r="104" s="2" customFormat="1" ht="16.8" customHeight="1">
      <c r="A104" s="40"/>
      <c r="B104" s="46"/>
      <c r="C104" s="295" t="s">
        <v>19</v>
      </c>
      <c r="D104" s="295" t="s">
        <v>666</v>
      </c>
      <c r="E104" s="19" t="s">
        <v>19</v>
      </c>
      <c r="F104" s="296">
        <v>5.7999999999999998</v>
      </c>
      <c r="G104" s="40"/>
      <c r="H104" s="46"/>
    </row>
    <row r="105" s="2" customFormat="1" ht="16.8" customHeight="1">
      <c r="A105" s="40"/>
      <c r="B105" s="46"/>
      <c r="C105" s="295" t="s">
        <v>19</v>
      </c>
      <c r="D105" s="295" t="s">
        <v>667</v>
      </c>
      <c r="E105" s="19" t="s">
        <v>19</v>
      </c>
      <c r="F105" s="296">
        <v>2.3399999999999999</v>
      </c>
      <c r="G105" s="40"/>
      <c r="H105" s="46"/>
    </row>
    <row r="106" s="2" customFormat="1" ht="16.8" customHeight="1">
      <c r="A106" s="40"/>
      <c r="B106" s="46"/>
      <c r="C106" s="295" t="s">
        <v>19</v>
      </c>
      <c r="D106" s="295" t="s">
        <v>668</v>
      </c>
      <c r="E106" s="19" t="s">
        <v>19</v>
      </c>
      <c r="F106" s="296">
        <v>2.8050000000000002</v>
      </c>
      <c r="G106" s="40"/>
      <c r="H106" s="46"/>
    </row>
    <row r="107" s="2" customFormat="1" ht="16.8" customHeight="1">
      <c r="A107" s="40"/>
      <c r="B107" s="46"/>
      <c r="C107" s="295" t="s">
        <v>19</v>
      </c>
      <c r="D107" s="295" t="s">
        <v>669</v>
      </c>
      <c r="E107" s="19" t="s">
        <v>19</v>
      </c>
      <c r="F107" s="296">
        <v>2.6000000000000001</v>
      </c>
      <c r="G107" s="40"/>
      <c r="H107" s="46"/>
    </row>
    <row r="108" s="2" customFormat="1" ht="16.8" customHeight="1">
      <c r="A108" s="40"/>
      <c r="B108" s="46"/>
      <c r="C108" s="295" t="s">
        <v>19</v>
      </c>
      <c r="D108" s="295" t="s">
        <v>670</v>
      </c>
      <c r="E108" s="19" t="s">
        <v>19</v>
      </c>
      <c r="F108" s="296">
        <v>3.2000000000000002</v>
      </c>
      <c r="G108" s="40"/>
      <c r="H108" s="46"/>
    </row>
    <row r="109" s="2" customFormat="1" ht="16.8" customHeight="1">
      <c r="A109" s="40"/>
      <c r="B109" s="46"/>
      <c r="C109" s="295" t="s">
        <v>19</v>
      </c>
      <c r="D109" s="295" t="s">
        <v>671</v>
      </c>
      <c r="E109" s="19" t="s">
        <v>19</v>
      </c>
      <c r="F109" s="296">
        <v>2.8999999999999999</v>
      </c>
      <c r="G109" s="40"/>
      <c r="H109" s="46"/>
    </row>
    <row r="110" s="2" customFormat="1" ht="16.8" customHeight="1">
      <c r="A110" s="40"/>
      <c r="B110" s="46"/>
      <c r="C110" s="295" t="s">
        <v>19</v>
      </c>
      <c r="D110" s="295" t="s">
        <v>672</v>
      </c>
      <c r="E110" s="19" t="s">
        <v>19</v>
      </c>
      <c r="F110" s="296">
        <v>2.8050000000000002</v>
      </c>
      <c r="G110" s="40"/>
      <c r="H110" s="46"/>
    </row>
    <row r="111" s="2" customFormat="1" ht="16.8" customHeight="1">
      <c r="A111" s="40"/>
      <c r="B111" s="46"/>
      <c r="C111" s="295" t="s">
        <v>19</v>
      </c>
      <c r="D111" s="295" t="s">
        <v>673</v>
      </c>
      <c r="E111" s="19" t="s">
        <v>19</v>
      </c>
      <c r="F111" s="296">
        <v>1.75</v>
      </c>
      <c r="G111" s="40"/>
      <c r="H111" s="46"/>
    </row>
    <row r="112" s="2" customFormat="1" ht="16.8" customHeight="1">
      <c r="A112" s="40"/>
      <c r="B112" s="46"/>
      <c r="C112" s="295" t="s">
        <v>181</v>
      </c>
      <c r="D112" s="295" t="s">
        <v>245</v>
      </c>
      <c r="E112" s="19" t="s">
        <v>19</v>
      </c>
      <c r="F112" s="296">
        <v>24.199999999999999</v>
      </c>
      <c r="G112" s="40"/>
      <c r="H112" s="46"/>
    </row>
    <row r="113" s="2" customFormat="1" ht="16.8" customHeight="1">
      <c r="A113" s="40"/>
      <c r="B113" s="46"/>
      <c r="C113" s="297" t="s">
        <v>1979</v>
      </c>
      <c r="D113" s="40"/>
      <c r="E113" s="40"/>
      <c r="F113" s="40"/>
      <c r="G113" s="40"/>
      <c r="H113" s="46"/>
    </row>
    <row r="114" s="2" customFormat="1" ht="16.8" customHeight="1">
      <c r="A114" s="40"/>
      <c r="B114" s="46"/>
      <c r="C114" s="295" t="s">
        <v>662</v>
      </c>
      <c r="D114" s="295" t="s">
        <v>1990</v>
      </c>
      <c r="E114" s="19" t="s">
        <v>176</v>
      </c>
      <c r="F114" s="296">
        <v>24.199999999999999</v>
      </c>
      <c r="G114" s="40"/>
      <c r="H114" s="46"/>
    </row>
    <row r="115" s="2" customFormat="1">
      <c r="A115" s="40"/>
      <c r="B115" s="46"/>
      <c r="C115" s="295" t="s">
        <v>330</v>
      </c>
      <c r="D115" s="295" t="s">
        <v>1982</v>
      </c>
      <c r="E115" s="19" t="s">
        <v>172</v>
      </c>
      <c r="F115" s="296">
        <v>15.5</v>
      </c>
      <c r="G115" s="40"/>
      <c r="H115" s="46"/>
    </row>
    <row r="116" s="2" customFormat="1" ht="16.8" customHeight="1">
      <c r="A116" s="40"/>
      <c r="B116" s="46"/>
      <c r="C116" s="295" t="s">
        <v>675</v>
      </c>
      <c r="D116" s="295" t="s">
        <v>1991</v>
      </c>
      <c r="E116" s="19" t="s">
        <v>176</v>
      </c>
      <c r="F116" s="296">
        <v>109.7</v>
      </c>
      <c r="G116" s="40"/>
      <c r="H116" s="46"/>
    </row>
    <row r="117" s="2" customFormat="1">
      <c r="A117" s="40"/>
      <c r="B117" s="46"/>
      <c r="C117" s="295" t="s">
        <v>377</v>
      </c>
      <c r="D117" s="295" t="s">
        <v>1992</v>
      </c>
      <c r="E117" s="19" t="s">
        <v>176</v>
      </c>
      <c r="F117" s="296">
        <v>109.7</v>
      </c>
      <c r="G117" s="40"/>
      <c r="H117" s="46"/>
    </row>
    <row r="118" s="2" customFormat="1" ht="16.8" customHeight="1">
      <c r="A118" s="40"/>
      <c r="B118" s="46"/>
      <c r="C118" s="291" t="s">
        <v>1110</v>
      </c>
      <c r="D118" s="292" t="s">
        <v>1993</v>
      </c>
      <c r="E118" s="293" t="s">
        <v>176</v>
      </c>
      <c r="F118" s="294">
        <v>118</v>
      </c>
      <c r="G118" s="40"/>
      <c r="H118" s="46"/>
    </row>
    <row r="119" s="2" customFormat="1" ht="16.8" customHeight="1">
      <c r="A119" s="40"/>
      <c r="B119" s="46"/>
      <c r="C119" s="295" t="s">
        <v>19</v>
      </c>
      <c r="D119" s="295" t="s">
        <v>907</v>
      </c>
      <c r="E119" s="19" t="s">
        <v>19</v>
      </c>
      <c r="F119" s="296">
        <v>0</v>
      </c>
      <c r="G119" s="40"/>
      <c r="H119" s="46"/>
    </row>
    <row r="120" s="2" customFormat="1" ht="16.8" customHeight="1">
      <c r="A120" s="40"/>
      <c r="B120" s="46"/>
      <c r="C120" s="295" t="s">
        <v>19</v>
      </c>
      <c r="D120" s="295" t="s">
        <v>1013</v>
      </c>
      <c r="E120" s="19" t="s">
        <v>19</v>
      </c>
      <c r="F120" s="296">
        <v>27.562999999999999</v>
      </c>
      <c r="G120" s="40"/>
      <c r="H120" s="46"/>
    </row>
    <row r="121" s="2" customFormat="1" ht="16.8" customHeight="1">
      <c r="A121" s="40"/>
      <c r="B121" s="46"/>
      <c r="C121" s="295" t="s">
        <v>19</v>
      </c>
      <c r="D121" s="295" t="s">
        <v>1014</v>
      </c>
      <c r="E121" s="19" t="s">
        <v>19</v>
      </c>
      <c r="F121" s="296">
        <v>-1.3999999999999999</v>
      </c>
      <c r="G121" s="40"/>
      <c r="H121" s="46"/>
    </row>
    <row r="122" s="2" customFormat="1" ht="16.8" customHeight="1">
      <c r="A122" s="40"/>
      <c r="B122" s="46"/>
      <c r="C122" s="295" t="s">
        <v>19</v>
      </c>
      <c r="D122" s="295" t="s">
        <v>1015</v>
      </c>
      <c r="E122" s="19" t="s">
        <v>19</v>
      </c>
      <c r="F122" s="296">
        <v>39</v>
      </c>
      <c r="G122" s="40"/>
      <c r="H122" s="46"/>
    </row>
    <row r="123" s="2" customFormat="1" ht="16.8" customHeight="1">
      <c r="A123" s="40"/>
      <c r="B123" s="46"/>
      <c r="C123" s="295" t="s">
        <v>19</v>
      </c>
      <c r="D123" s="295" t="s">
        <v>1016</v>
      </c>
      <c r="E123" s="19" t="s">
        <v>19</v>
      </c>
      <c r="F123" s="296">
        <v>-5.4080000000000004</v>
      </c>
      <c r="G123" s="40"/>
      <c r="H123" s="46"/>
    </row>
    <row r="124" s="2" customFormat="1" ht="16.8" customHeight="1">
      <c r="A124" s="40"/>
      <c r="B124" s="46"/>
      <c r="C124" s="295" t="s">
        <v>19</v>
      </c>
      <c r="D124" s="295" t="s">
        <v>214</v>
      </c>
      <c r="E124" s="19" t="s">
        <v>19</v>
      </c>
      <c r="F124" s="296">
        <v>7.1399999999999997</v>
      </c>
      <c r="G124" s="40"/>
      <c r="H124" s="46"/>
    </row>
    <row r="125" s="2" customFormat="1" ht="16.8" customHeight="1">
      <c r="A125" s="40"/>
      <c r="B125" s="46"/>
      <c r="C125" s="295" t="s">
        <v>19</v>
      </c>
      <c r="D125" s="295" t="s">
        <v>1017</v>
      </c>
      <c r="E125" s="19" t="s">
        <v>19</v>
      </c>
      <c r="F125" s="296">
        <v>41.895000000000003</v>
      </c>
      <c r="G125" s="40"/>
      <c r="H125" s="46"/>
    </row>
    <row r="126" s="2" customFormat="1" ht="16.8" customHeight="1">
      <c r="A126" s="40"/>
      <c r="B126" s="46"/>
      <c r="C126" s="295" t="s">
        <v>19</v>
      </c>
      <c r="D126" s="295" t="s">
        <v>1108</v>
      </c>
      <c r="E126" s="19" t="s">
        <v>19</v>
      </c>
      <c r="F126" s="296">
        <v>9.1300000000000008</v>
      </c>
      <c r="G126" s="40"/>
      <c r="H126" s="46"/>
    </row>
    <row r="127" s="2" customFormat="1" ht="16.8" customHeight="1">
      <c r="A127" s="40"/>
      <c r="B127" s="46"/>
      <c r="C127" s="295" t="s">
        <v>19</v>
      </c>
      <c r="D127" s="295" t="s">
        <v>1109</v>
      </c>
      <c r="E127" s="19" t="s">
        <v>19</v>
      </c>
      <c r="F127" s="296">
        <v>0.080000000000000002</v>
      </c>
      <c r="G127" s="40"/>
      <c r="H127" s="46"/>
    </row>
    <row r="128" s="2" customFormat="1" ht="16.8" customHeight="1">
      <c r="A128" s="40"/>
      <c r="B128" s="46"/>
      <c r="C128" s="295" t="s">
        <v>1110</v>
      </c>
      <c r="D128" s="295" t="s">
        <v>245</v>
      </c>
      <c r="E128" s="19" t="s">
        <v>19</v>
      </c>
      <c r="F128" s="296">
        <v>118</v>
      </c>
      <c r="G128" s="40"/>
      <c r="H128" s="46"/>
    </row>
    <row r="129" s="2" customFormat="1" ht="16.8" customHeight="1">
      <c r="A129" s="40"/>
      <c r="B129" s="46"/>
      <c r="C129" s="291" t="s">
        <v>183</v>
      </c>
      <c r="D129" s="292" t="s">
        <v>184</v>
      </c>
      <c r="E129" s="293" t="s">
        <v>176</v>
      </c>
      <c r="F129" s="294">
        <v>85.5</v>
      </c>
      <c r="G129" s="40"/>
      <c r="H129" s="46"/>
    </row>
    <row r="130" s="2" customFormat="1" ht="16.8" customHeight="1">
      <c r="A130" s="40"/>
      <c r="B130" s="46"/>
      <c r="C130" s="295" t="s">
        <v>19</v>
      </c>
      <c r="D130" s="295" t="s">
        <v>257</v>
      </c>
      <c r="E130" s="19" t="s">
        <v>19</v>
      </c>
      <c r="F130" s="296">
        <v>0</v>
      </c>
      <c r="G130" s="40"/>
      <c r="H130" s="46"/>
    </row>
    <row r="131" s="2" customFormat="1" ht="16.8" customHeight="1">
      <c r="A131" s="40"/>
      <c r="B131" s="46"/>
      <c r="C131" s="295" t="s">
        <v>19</v>
      </c>
      <c r="D131" s="295" t="s">
        <v>1104</v>
      </c>
      <c r="E131" s="19" t="s">
        <v>19</v>
      </c>
      <c r="F131" s="296">
        <v>0</v>
      </c>
      <c r="G131" s="40"/>
      <c r="H131" s="46"/>
    </row>
    <row r="132" s="2" customFormat="1" ht="16.8" customHeight="1">
      <c r="A132" s="40"/>
      <c r="B132" s="46"/>
      <c r="C132" s="295" t="s">
        <v>19</v>
      </c>
      <c r="D132" s="295" t="s">
        <v>1105</v>
      </c>
      <c r="E132" s="19" t="s">
        <v>19</v>
      </c>
      <c r="F132" s="296">
        <v>15</v>
      </c>
      <c r="G132" s="40"/>
      <c r="H132" s="46"/>
    </row>
    <row r="133" s="2" customFormat="1" ht="16.8" customHeight="1">
      <c r="A133" s="40"/>
      <c r="B133" s="46"/>
      <c r="C133" s="295" t="s">
        <v>19</v>
      </c>
      <c r="D133" s="295" t="s">
        <v>1106</v>
      </c>
      <c r="E133" s="19" t="s">
        <v>19</v>
      </c>
      <c r="F133" s="296">
        <v>50</v>
      </c>
      <c r="G133" s="40"/>
      <c r="H133" s="46"/>
    </row>
    <row r="134" s="2" customFormat="1" ht="16.8" customHeight="1">
      <c r="A134" s="40"/>
      <c r="B134" s="46"/>
      <c r="C134" s="295" t="s">
        <v>19</v>
      </c>
      <c r="D134" s="295" t="s">
        <v>1107</v>
      </c>
      <c r="E134" s="19" t="s">
        <v>19</v>
      </c>
      <c r="F134" s="296">
        <v>20.5</v>
      </c>
      <c r="G134" s="40"/>
      <c r="H134" s="46"/>
    </row>
    <row r="135" s="2" customFormat="1" ht="16.8" customHeight="1">
      <c r="A135" s="40"/>
      <c r="B135" s="46"/>
      <c r="C135" s="295" t="s">
        <v>183</v>
      </c>
      <c r="D135" s="295" t="s">
        <v>245</v>
      </c>
      <c r="E135" s="19" t="s">
        <v>19</v>
      </c>
      <c r="F135" s="296">
        <v>85.5</v>
      </c>
      <c r="G135" s="40"/>
      <c r="H135" s="46"/>
    </row>
    <row r="136" s="2" customFormat="1" ht="16.8" customHeight="1">
      <c r="A136" s="40"/>
      <c r="B136" s="46"/>
      <c r="C136" s="297" t="s">
        <v>1979</v>
      </c>
      <c r="D136" s="40"/>
      <c r="E136" s="40"/>
      <c r="F136" s="40"/>
      <c r="G136" s="40"/>
      <c r="H136" s="46"/>
    </row>
    <row r="137" s="2" customFormat="1" ht="16.8" customHeight="1">
      <c r="A137" s="40"/>
      <c r="B137" s="46"/>
      <c r="C137" s="295" t="s">
        <v>1100</v>
      </c>
      <c r="D137" s="295" t="s">
        <v>1994</v>
      </c>
      <c r="E137" s="19" t="s">
        <v>176</v>
      </c>
      <c r="F137" s="296">
        <v>203.5</v>
      </c>
      <c r="G137" s="40"/>
      <c r="H137" s="46"/>
    </row>
    <row r="138" s="2" customFormat="1">
      <c r="A138" s="40"/>
      <c r="B138" s="46"/>
      <c r="C138" s="295" t="s">
        <v>330</v>
      </c>
      <c r="D138" s="295" t="s">
        <v>1982</v>
      </c>
      <c r="E138" s="19" t="s">
        <v>172</v>
      </c>
      <c r="F138" s="296">
        <v>15.5</v>
      </c>
      <c r="G138" s="40"/>
      <c r="H138" s="46"/>
    </row>
    <row r="139" s="2" customFormat="1" ht="16.8" customHeight="1">
      <c r="A139" s="40"/>
      <c r="B139" s="46"/>
      <c r="C139" s="295" t="s">
        <v>657</v>
      </c>
      <c r="D139" s="295" t="s">
        <v>1995</v>
      </c>
      <c r="E139" s="19" t="s">
        <v>176</v>
      </c>
      <c r="F139" s="296">
        <v>85.5</v>
      </c>
      <c r="G139" s="40"/>
      <c r="H139" s="46"/>
    </row>
    <row r="140" s="2" customFormat="1" ht="16.8" customHeight="1">
      <c r="A140" s="40"/>
      <c r="B140" s="46"/>
      <c r="C140" s="295" t="s">
        <v>675</v>
      </c>
      <c r="D140" s="295" t="s">
        <v>1991</v>
      </c>
      <c r="E140" s="19" t="s">
        <v>176</v>
      </c>
      <c r="F140" s="296">
        <v>109.7</v>
      </c>
      <c r="G140" s="40"/>
      <c r="H140" s="46"/>
    </row>
    <row r="141" s="2" customFormat="1" ht="16.8" customHeight="1">
      <c r="A141" s="40"/>
      <c r="B141" s="46"/>
      <c r="C141" s="295" t="s">
        <v>913</v>
      </c>
      <c r="D141" s="295" t="s">
        <v>1996</v>
      </c>
      <c r="E141" s="19" t="s">
        <v>176</v>
      </c>
      <c r="F141" s="296">
        <v>85.5</v>
      </c>
      <c r="G141" s="40"/>
      <c r="H141" s="46"/>
    </row>
    <row r="142" s="2" customFormat="1" ht="16.8" customHeight="1">
      <c r="A142" s="40"/>
      <c r="B142" s="46"/>
      <c r="C142" s="295" t="s">
        <v>924</v>
      </c>
      <c r="D142" s="295" t="s">
        <v>1997</v>
      </c>
      <c r="E142" s="19" t="s">
        <v>176</v>
      </c>
      <c r="F142" s="296">
        <v>85.5</v>
      </c>
      <c r="G142" s="40"/>
      <c r="H142" s="46"/>
    </row>
    <row r="143" s="2" customFormat="1">
      <c r="A143" s="40"/>
      <c r="B143" s="46"/>
      <c r="C143" s="295" t="s">
        <v>377</v>
      </c>
      <c r="D143" s="295" t="s">
        <v>1992</v>
      </c>
      <c r="E143" s="19" t="s">
        <v>176</v>
      </c>
      <c r="F143" s="296">
        <v>109.7</v>
      </c>
      <c r="G143" s="40"/>
      <c r="H143" s="46"/>
    </row>
    <row r="144" s="2" customFormat="1" ht="16.8" customHeight="1">
      <c r="A144" s="40"/>
      <c r="B144" s="46"/>
      <c r="C144" s="295" t="s">
        <v>919</v>
      </c>
      <c r="D144" s="295" t="s">
        <v>920</v>
      </c>
      <c r="E144" s="19" t="s">
        <v>176</v>
      </c>
      <c r="F144" s="296">
        <v>88.920000000000002</v>
      </c>
      <c r="G144" s="40"/>
      <c r="H144" s="46"/>
    </row>
    <row r="145" s="2" customFormat="1" ht="7.44" customHeight="1">
      <c r="A145" s="40"/>
      <c r="B145" s="158"/>
      <c r="C145" s="159"/>
      <c r="D145" s="159"/>
      <c r="E145" s="159"/>
      <c r="F145" s="159"/>
      <c r="G145" s="159"/>
      <c r="H145" s="46"/>
    </row>
    <row r="146" s="2" customFormat="1">
      <c r="A146" s="40"/>
      <c r="B146" s="40"/>
      <c r="C146" s="40"/>
      <c r="D146" s="40"/>
      <c r="E146" s="40"/>
      <c r="F146" s="40"/>
      <c r="G146" s="40"/>
      <c r="H146" s="40"/>
    </row>
  </sheetData>
  <sheetProtection sheet="1" formatColumns="0" formatRows="0" objects="1" scenarios="1" spinCount="100000" saltValue="OeY6GEvp4wWyq8yjhXC2j34SbPaXEkJ0V4EJs0QR/FTvePQ1aOQqIne8NxdU6Y58KPR46t7q0QytMOdAw9GAWw==" hashValue="A8dy7zJP2VI0q4CZNlqCC+MhCjBNiL4YKyhb0feq1o8oW6S3vqRZ75xb5JkmT9W9yNqc/FsSY17pHxC5r+9G+Q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98" customWidth="1"/>
    <col min="2" max="2" width="1.667969" style="298" customWidth="1"/>
    <col min="3" max="4" width="5" style="298" customWidth="1"/>
    <col min="5" max="5" width="11.66016" style="298" customWidth="1"/>
    <col min="6" max="6" width="9.160156" style="298" customWidth="1"/>
    <col min="7" max="7" width="5" style="298" customWidth="1"/>
    <col min="8" max="8" width="77.83203" style="298" customWidth="1"/>
    <col min="9" max="10" width="20" style="298" customWidth="1"/>
    <col min="11" max="11" width="1.667969" style="298" customWidth="1"/>
  </cols>
  <sheetData>
    <row r="1" s="1" customFormat="1" ht="37.5" customHeight="1"/>
    <row r="2" s="1" customFormat="1" ht="7.5" customHeight="1">
      <c r="B2" s="299"/>
      <c r="C2" s="300"/>
      <c r="D2" s="300"/>
      <c r="E2" s="300"/>
      <c r="F2" s="300"/>
      <c r="G2" s="300"/>
      <c r="H2" s="300"/>
      <c r="I2" s="300"/>
      <c r="J2" s="300"/>
      <c r="K2" s="301"/>
    </row>
    <row r="3" s="17" customFormat="1" ht="45" customHeight="1">
      <c r="B3" s="302"/>
      <c r="C3" s="303" t="s">
        <v>1998</v>
      </c>
      <c r="D3" s="303"/>
      <c r="E3" s="303"/>
      <c r="F3" s="303"/>
      <c r="G3" s="303"/>
      <c r="H3" s="303"/>
      <c r="I3" s="303"/>
      <c r="J3" s="303"/>
      <c r="K3" s="304"/>
    </row>
    <row r="4" s="1" customFormat="1" ht="25.5" customHeight="1">
      <c r="B4" s="305"/>
      <c r="C4" s="306" t="s">
        <v>1999</v>
      </c>
      <c r="D4" s="306"/>
      <c r="E4" s="306"/>
      <c r="F4" s="306"/>
      <c r="G4" s="306"/>
      <c r="H4" s="306"/>
      <c r="I4" s="306"/>
      <c r="J4" s="306"/>
      <c r="K4" s="307"/>
    </row>
    <row r="5" s="1" customFormat="1" ht="5.25" customHeight="1">
      <c r="B5" s="305"/>
      <c r="C5" s="308"/>
      <c r="D5" s="308"/>
      <c r="E5" s="308"/>
      <c r="F5" s="308"/>
      <c r="G5" s="308"/>
      <c r="H5" s="308"/>
      <c r="I5" s="308"/>
      <c r="J5" s="308"/>
      <c r="K5" s="307"/>
    </row>
    <row r="6" s="1" customFormat="1" ht="15" customHeight="1">
      <c r="B6" s="305"/>
      <c r="C6" s="309" t="s">
        <v>2000</v>
      </c>
      <c r="D6" s="309"/>
      <c r="E6" s="309"/>
      <c r="F6" s="309"/>
      <c r="G6" s="309"/>
      <c r="H6" s="309"/>
      <c r="I6" s="309"/>
      <c r="J6" s="309"/>
      <c r="K6" s="307"/>
    </row>
    <row r="7" s="1" customFormat="1" ht="15" customHeight="1">
      <c r="B7" s="310"/>
      <c r="C7" s="309" t="s">
        <v>2001</v>
      </c>
      <c r="D7" s="309"/>
      <c r="E7" s="309"/>
      <c r="F7" s="309"/>
      <c r="G7" s="309"/>
      <c r="H7" s="309"/>
      <c r="I7" s="309"/>
      <c r="J7" s="309"/>
      <c r="K7" s="307"/>
    </row>
    <row r="8" s="1" customFormat="1" ht="12.75" customHeight="1">
      <c r="B8" s="310"/>
      <c r="C8" s="309"/>
      <c r="D8" s="309"/>
      <c r="E8" s="309"/>
      <c r="F8" s="309"/>
      <c r="G8" s="309"/>
      <c r="H8" s="309"/>
      <c r="I8" s="309"/>
      <c r="J8" s="309"/>
      <c r="K8" s="307"/>
    </row>
    <row r="9" s="1" customFormat="1" ht="15" customHeight="1">
      <c r="B9" s="310"/>
      <c r="C9" s="309" t="s">
        <v>2002</v>
      </c>
      <c r="D9" s="309"/>
      <c r="E9" s="309"/>
      <c r="F9" s="309"/>
      <c r="G9" s="309"/>
      <c r="H9" s="309"/>
      <c r="I9" s="309"/>
      <c r="J9" s="309"/>
      <c r="K9" s="307"/>
    </row>
    <row r="10" s="1" customFormat="1" ht="15" customHeight="1">
      <c r="B10" s="310"/>
      <c r="C10" s="309"/>
      <c r="D10" s="309" t="s">
        <v>2003</v>
      </c>
      <c r="E10" s="309"/>
      <c r="F10" s="309"/>
      <c r="G10" s="309"/>
      <c r="H10" s="309"/>
      <c r="I10" s="309"/>
      <c r="J10" s="309"/>
      <c r="K10" s="307"/>
    </row>
    <row r="11" s="1" customFormat="1" ht="15" customHeight="1">
      <c r="B11" s="310"/>
      <c r="C11" s="311"/>
      <c r="D11" s="309" t="s">
        <v>2004</v>
      </c>
      <c r="E11" s="309"/>
      <c r="F11" s="309"/>
      <c r="G11" s="309"/>
      <c r="H11" s="309"/>
      <c r="I11" s="309"/>
      <c r="J11" s="309"/>
      <c r="K11" s="307"/>
    </row>
    <row r="12" s="1" customFormat="1" ht="15" customHeight="1">
      <c r="B12" s="310"/>
      <c r="C12" s="311"/>
      <c r="D12" s="309"/>
      <c r="E12" s="309"/>
      <c r="F12" s="309"/>
      <c r="G12" s="309"/>
      <c r="H12" s="309"/>
      <c r="I12" s="309"/>
      <c r="J12" s="309"/>
      <c r="K12" s="307"/>
    </row>
    <row r="13" s="1" customFormat="1" ht="15" customHeight="1">
      <c r="B13" s="310"/>
      <c r="C13" s="311"/>
      <c r="D13" s="312" t="s">
        <v>2005</v>
      </c>
      <c r="E13" s="309"/>
      <c r="F13" s="309"/>
      <c r="G13" s="309"/>
      <c r="H13" s="309"/>
      <c r="I13" s="309"/>
      <c r="J13" s="309"/>
      <c r="K13" s="307"/>
    </row>
    <row r="14" s="1" customFormat="1" ht="12.75" customHeight="1">
      <c r="B14" s="310"/>
      <c r="C14" s="311"/>
      <c r="D14" s="311"/>
      <c r="E14" s="311"/>
      <c r="F14" s="311"/>
      <c r="G14" s="311"/>
      <c r="H14" s="311"/>
      <c r="I14" s="311"/>
      <c r="J14" s="311"/>
      <c r="K14" s="307"/>
    </row>
    <row r="15" s="1" customFormat="1" ht="15" customHeight="1">
      <c r="B15" s="310"/>
      <c r="C15" s="311"/>
      <c r="D15" s="309" t="s">
        <v>2006</v>
      </c>
      <c r="E15" s="309"/>
      <c r="F15" s="309"/>
      <c r="G15" s="309"/>
      <c r="H15" s="309"/>
      <c r="I15" s="309"/>
      <c r="J15" s="309"/>
      <c r="K15" s="307"/>
    </row>
    <row r="16" s="1" customFormat="1" ht="15" customHeight="1">
      <c r="B16" s="310"/>
      <c r="C16" s="311"/>
      <c r="D16" s="309" t="s">
        <v>2007</v>
      </c>
      <c r="E16" s="309"/>
      <c r="F16" s="309"/>
      <c r="G16" s="309"/>
      <c r="H16" s="309"/>
      <c r="I16" s="309"/>
      <c r="J16" s="309"/>
      <c r="K16" s="307"/>
    </row>
    <row r="17" s="1" customFormat="1" ht="15" customHeight="1">
      <c r="B17" s="310"/>
      <c r="C17" s="311"/>
      <c r="D17" s="309" t="s">
        <v>2008</v>
      </c>
      <c r="E17" s="309"/>
      <c r="F17" s="309"/>
      <c r="G17" s="309"/>
      <c r="H17" s="309"/>
      <c r="I17" s="309"/>
      <c r="J17" s="309"/>
      <c r="K17" s="307"/>
    </row>
    <row r="18" s="1" customFormat="1" ht="15" customHeight="1">
      <c r="B18" s="310"/>
      <c r="C18" s="311"/>
      <c r="D18" s="311"/>
      <c r="E18" s="313" t="s">
        <v>87</v>
      </c>
      <c r="F18" s="309" t="s">
        <v>2009</v>
      </c>
      <c r="G18" s="309"/>
      <c r="H18" s="309"/>
      <c r="I18" s="309"/>
      <c r="J18" s="309"/>
      <c r="K18" s="307"/>
    </row>
    <row r="19" s="1" customFormat="1" ht="15" customHeight="1">
      <c r="B19" s="310"/>
      <c r="C19" s="311"/>
      <c r="D19" s="311"/>
      <c r="E19" s="313" t="s">
        <v>2010</v>
      </c>
      <c r="F19" s="309" t="s">
        <v>2011</v>
      </c>
      <c r="G19" s="309"/>
      <c r="H19" s="309"/>
      <c r="I19" s="309"/>
      <c r="J19" s="309"/>
      <c r="K19" s="307"/>
    </row>
    <row r="20" s="1" customFormat="1" ht="15" customHeight="1">
      <c r="B20" s="310"/>
      <c r="C20" s="311"/>
      <c r="D20" s="311"/>
      <c r="E20" s="313" t="s">
        <v>2012</v>
      </c>
      <c r="F20" s="309" t="s">
        <v>2013</v>
      </c>
      <c r="G20" s="309"/>
      <c r="H20" s="309"/>
      <c r="I20" s="309"/>
      <c r="J20" s="309"/>
      <c r="K20" s="307"/>
    </row>
    <row r="21" s="1" customFormat="1" ht="15" customHeight="1">
      <c r="B21" s="310"/>
      <c r="C21" s="311"/>
      <c r="D21" s="311"/>
      <c r="E21" s="313" t="s">
        <v>81</v>
      </c>
      <c r="F21" s="309" t="s">
        <v>2014</v>
      </c>
      <c r="G21" s="309"/>
      <c r="H21" s="309"/>
      <c r="I21" s="309"/>
      <c r="J21" s="309"/>
      <c r="K21" s="307"/>
    </row>
    <row r="22" s="1" customFormat="1" ht="15" customHeight="1">
      <c r="B22" s="310"/>
      <c r="C22" s="311"/>
      <c r="D22" s="311"/>
      <c r="E22" s="313" t="s">
        <v>2015</v>
      </c>
      <c r="F22" s="309" t="s">
        <v>2016</v>
      </c>
      <c r="G22" s="309"/>
      <c r="H22" s="309"/>
      <c r="I22" s="309"/>
      <c r="J22" s="309"/>
      <c r="K22" s="307"/>
    </row>
    <row r="23" s="1" customFormat="1" ht="15" customHeight="1">
      <c r="B23" s="310"/>
      <c r="C23" s="311"/>
      <c r="D23" s="311"/>
      <c r="E23" s="313" t="s">
        <v>2017</v>
      </c>
      <c r="F23" s="309" t="s">
        <v>2018</v>
      </c>
      <c r="G23" s="309"/>
      <c r="H23" s="309"/>
      <c r="I23" s="309"/>
      <c r="J23" s="309"/>
      <c r="K23" s="307"/>
    </row>
    <row r="24" s="1" customFormat="1" ht="12.75" customHeight="1">
      <c r="B24" s="310"/>
      <c r="C24" s="311"/>
      <c r="D24" s="311"/>
      <c r="E24" s="311"/>
      <c r="F24" s="311"/>
      <c r="G24" s="311"/>
      <c r="H24" s="311"/>
      <c r="I24" s="311"/>
      <c r="J24" s="311"/>
      <c r="K24" s="307"/>
    </row>
    <row r="25" s="1" customFormat="1" ht="15" customHeight="1">
      <c r="B25" s="310"/>
      <c r="C25" s="309" t="s">
        <v>2019</v>
      </c>
      <c r="D25" s="309"/>
      <c r="E25" s="309"/>
      <c r="F25" s="309"/>
      <c r="G25" s="309"/>
      <c r="H25" s="309"/>
      <c r="I25" s="309"/>
      <c r="J25" s="309"/>
      <c r="K25" s="307"/>
    </row>
    <row r="26" s="1" customFormat="1" ht="15" customHeight="1">
      <c r="B26" s="310"/>
      <c r="C26" s="309" t="s">
        <v>2020</v>
      </c>
      <c r="D26" s="309"/>
      <c r="E26" s="309"/>
      <c r="F26" s="309"/>
      <c r="G26" s="309"/>
      <c r="H26" s="309"/>
      <c r="I26" s="309"/>
      <c r="J26" s="309"/>
      <c r="K26" s="307"/>
    </row>
    <row r="27" s="1" customFormat="1" ht="15" customHeight="1">
      <c r="B27" s="310"/>
      <c r="C27" s="309"/>
      <c r="D27" s="309" t="s">
        <v>2021</v>
      </c>
      <c r="E27" s="309"/>
      <c r="F27" s="309"/>
      <c r="G27" s="309"/>
      <c r="H27" s="309"/>
      <c r="I27" s="309"/>
      <c r="J27" s="309"/>
      <c r="K27" s="307"/>
    </row>
    <row r="28" s="1" customFormat="1" ht="15" customHeight="1">
      <c r="B28" s="310"/>
      <c r="C28" s="311"/>
      <c r="D28" s="309" t="s">
        <v>2022</v>
      </c>
      <c r="E28" s="309"/>
      <c r="F28" s="309"/>
      <c r="G28" s="309"/>
      <c r="H28" s="309"/>
      <c r="I28" s="309"/>
      <c r="J28" s="309"/>
      <c r="K28" s="307"/>
    </row>
    <row r="29" s="1" customFormat="1" ht="12.75" customHeight="1">
      <c r="B29" s="310"/>
      <c r="C29" s="311"/>
      <c r="D29" s="311"/>
      <c r="E29" s="311"/>
      <c r="F29" s="311"/>
      <c r="G29" s="311"/>
      <c r="H29" s="311"/>
      <c r="I29" s="311"/>
      <c r="J29" s="311"/>
      <c r="K29" s="307"/>
    </row>
    <row r="30" s="1" customFormat="1" ht="15" customHeight="1">
      <c r="B30" s="310"/>
      <c r="C30" s="311"/>
      <c r="D30" s="309" t="s">
        <v>2023</v>
      </c>
      <c r="E30" s="309"/>
      <c r="F30" s="309"/>
      <c r="G30" s="309"/>
      <c r="H30" s="309"/>
      <c r="I30" s="309"/>
      <c r="J30" s="309"/>
      <c r="K30" s="307"/>
    </row>
    <row r="31" s="1" customFormat="1" ht="15" customHeight="1">
      <c r="B31" s="310"/>
      <c r="C31" s="311"/>
      <c r="D31" s="309" t="s">
        <v>2024</v>
      </c>
      <c r="E31" s="309"/>
      <c r="F31" s="309"/>
      <c r="G31" s="309"/>
      <c r="H31" s="309"/>
      <c r="I31" s="309"/>
      <c r="J31" s="309"/>
      <c r="K31" s="307"/>
    </row>
    <row r="32" s="1" customFormat="1" ht="12.75" customHeight="1">
      <c r="B32" s="310"/>
      <c r="C32" s="311"/>
      <c r="D32" s="311"/>
      <c r="E32" s="311"/>
      <c r="F32" s="311"/>
      <c r="G32" s="311"/>
      <c r="H32" s="311"/>
      <c r="I32" s="311"/>
      <c r="J32" s="311"/>
      <c r="K32" s="307"/>
    </row>
    <row r="33" s="1" customFormat="1" ht="15" customHeight="1">
      <c r="B33" s="310"/>
      <c r="C33" s="311"/>
      <c r="D33" s="309" t="s">
        <v>2025</v>
      </c>
      <c r="E33" s="309"/>
      <c r="F33" s="309"/>
      <c r="G33" s="309"/>
      <c r="H33" s="309"/>
      <c r="I33" s="309"/>
      <c r="J33" s="309"/>
      <c r="K33" s="307"/>
    </row>
    <row r="34" s="1" customFormat="1" ht="15" customHeight="1">
      <c r="B34" s="310"/>
      <c r="C34" s="311"/>
      <c r="D34" s="309" t="s">
        <v>2026</v>
      </c>
      <c r="E34" s="309"/>
      <c r="F34" s="309"/>
      <c r="G34" s="309"/>
      <c r="H34" s="309"/>
      <c r="I34" s="309"/>
      <c r="J34" s="309"/>
      <c r="K34" s="307"/>
    </row>
    <row r="35" s="1" customFormat="1" ht="15" customHeight="1">
      <c r="B35" s="310"/>
      <c r="C35" s="311"/>
      <c r="D35" s="309" t="s">
        <v>2027</v>
      </c>
      <c r="E35" s="309"/>
      <c r="F35" s="309"/>
      <c r="G35" s="309"/>
      <c r="H35" s="309"/>
      <c r="I35" s="309"/>
      <c r="J35" s="309"/>
      <c r="K35" s="307"/>
    </row>
    <row r="36" s="1" customFormat="1" ht="15" customHeight="1">
      <c r="B36" s="310"/>
      <c r="C36" s="311"/>
      <c r="D36" s="309"/>
      <c r="E36" s="312" t="s">
        <v>105</v>
      </c>
      <c r="F36" s="309"/>
      <c r="G36" s="309" t="s">
        <v>2028</v>
      </c>
      <c r="H36" s="309"/>
      <c r="I36" s="309"/>
      <c r="J36" s="309"/>
      <c r="K36" s="307"/>
    </row>
    <row r="37" s="1" customFormat="1" ht="30.75" customHeight="1">
      <c r="B37" s="310"/>
      <c r="C37" s="311"/>
      <c r="D37" s="309"/>
      <c r="E37" s="312" t="s">
        <v>2029</v>
      </c>
      <c r="F37" s="309"/>
      <c r="G37" s="309" t="s">
        <v>2030</v>
      </c>
      <c r="H37" s="309"/>
      <c r="I37" s="309"/>
      <c r="J37" s="309"/>
      <c r="K37" s="307"/>
    </row>
    <row r="38" s="1" customFormat="1" ht="15" customHeight="1">
      <c r="B38" s="310"/>
      <c r="C38" s="311"/>
      <c r="D38" s="309"/>
      <c r="E38" s="312" t="s">
        <v>55</v>
      </c>
      <c r="F38" s="309"/>
      <c r="G38" s="309" t="s">
        <v>2031</v>
      </c>
      <c r="H38" s="309"/>
      <c r="I38" s="309"/>
      <c r="J38" s="309"/>
      <c r="K38" s="307"/>
    </row>
    <row r="39" s="1" customFormat="1" ht="15" customHeight="1">
      <c r="B39" s="310"/>
      <c r="C39" s="311"/>
      <c r="D39" s="309"/>
      <c r="E39" s="312" t="s">
        <v>56</v>
      </c>
      <c r="F39" s="309"/>
      <c r="G39" s="309" t="s">
        <v>2032</v>
      </c>
      <c r="H39" s="309"/>
      <c r="I39" s="309"/>
      <c r="J39" s="309"/>
      <c r="K39" s="307"/>
    </row>
    <row r="40" s="1" customFormat="1" ht="15" customHeight="1">
      <c r="B40" s="310"/>
      <c r="C40" s="311"/>
      <c r="D40" s="309"/>
      <c r="E40" s="312" t="s">
        <v>106</v>
      </c>
      <c r="F40" s="309"/>
      <c r="G40" s="309" t="s">
        <v>2033</v>
      </c>
      <c r="H40" s="309"/>
      <c r="I40" s="309"/>
      <c r="J40" s="309"/>
      <c r="K40" s="307"/>
    </row>
    <row r="41" s="1" customFormat="1" ht="15" customHeight="1">
      <c r="B41" s="310"/>
      <c r="C41" s="311"/>
      <c r="D41" s="309"/>
      <c r="E41" s="312" t="s">
        <v>107</v>
      </c>
      <c r="F41" s="309"/>
      <c r="G41" s="309" t="s">
        <v>2034</v>
      </c>
      <c r="H41" s="309"/>
      <c r="I41" s="309"/>
      <c r="J41" s="309"/>
      <c r="K41" s="307"/>
    </row>
    <row r="42" s="1" customFormat="1" ht="15" customHeight="1">
      <c r="B42" s="310"/>
      <c r="C42" s="311"/>
      <c r="D42" s="309"/>
      <c r="E42" s="312" t="s">
        <v>2035</v>
      </c>
      <c r="F42" s="309"/>
      <c r="G42" s="309" t="s">
        <v>2036</v>
      </c>
      <c r="H42" s="309"/>
      <c r="I42" s="309"/>
      <c r="J42" s="309"/>
      <c r="K42" s="307"/>
    </row>
    <row r="43" s="1" customFormat="1" ht="15" customHeight="1">
      <c r="B43" s="310"/>
      <c r="C43" s="311"/>
      <c r="D43" s="309"/>
      <c r="E43" s="312"/>
      <c r="F43" s="309"/>
      <c r="G43" s="309" t="s">
        <v>2037</v>
      </c>
      <c r="H43" s="309"/>
      <c r="I43" s="309"/>
      <c r="J43" s="309"/>
      <c r="K43" s="307"/>
    </row>
    <row r="44" s="1" customFormat="1" ht="15" customHeight="1">
      <c r="B44" s="310"/>
      <c r="C44" s="311"/>
      <c r="D44" s="309"/>
      <c r="E44" s="312" t="s">
        <v>2038</v>
      </c>
      <c r="F44" s="309"/>
      <c r="G44" s="309" t="s">
        <v>2039</v>
      </c>
      <c r="H44" s="309"/>
      <c r="I44" s="309"/>
      <c r="J44" s="309"/>
      <c r="K44" s="307"/>
    </row>
    <row r="45" s="1" customFormat="1" ht="15" customHeight="1">
      <c r="B45" s="310"/>
      <c r="C45" s="311"/>
      <c r="D45" s="309"/>
      <c r="E45" s="312" t="s">
        <v>109</v>
      </c>
      <c r="F45" s="309"/>
      <c r="G45" s="309" t="s">
        <v>2040</v>
      </c>
      <c r="H45" s="309"/>
      <c r="I45" s="309"/>
      <c r="J45" s="309"/>
      <c r="K45" s="307"/>
    </row>
    <row r="46" s="1" customFormat="1" ht="12.75" customHeight="1">
      <c r="B46" s="310"/>
      <c r="C46" s="311"/>
      <c r="D46" s="309"/>
      <c r="E46" s="309"/>
      <c r="F46" s="309"/>
      <c r="G46" s="309"/>
      <c r="H46" s="309"/>
      <c r="I46" s="309"/>
      <c r="J46" s="309"/>
      <c r="K46" s="307"/>
    </row>
    <row r="47" s="1" customFormat="1" ht="15" customHeight="1">
      <c r="B47" s="310"/>
      <c r="C47" s="311"/>
      <c r="D47" s="309" t="s">
        <v>2041</v>
      </c>
      <c r="E47" s="309"/>
      <c r="F47" s="309"/>
      <c r="G47" s="309"/>
      <c r="H47" s="309"/>
      <c r="I47" s="309"/>
      <c r="J47" s="309"/>
      <c r="K47" s="307"/>
    </row>
    <row r="48" s="1" customFormat="1" ht="15" customHeight="1">
      <c r="B48" s="310"/>
      <c r="C48" s="311"/>
      <c r="D48" s="311"/>
      <c r="E48" s="309" t="s">
        <v>2042</v>
      </c>
      <c r="F48" s="309"/>
      <c r="G48" s="309"/>
      <c r="H48" s="309"/>
      <c r="I48" s="309"/>
      <c r="J48" s="309"/>
      <c r="K48" s="307"/>
    </row>
    <row r="49" s="1" customFormat="1" ht="15" customHeight="1">
      <c r="B49" s="310"/>
      <c r="C49" s="311"/>
      <c r="D49" s="311"/>
      <c r="E49" s="309" t="s">
        <v>2043</v>
      </c>
      <c r="F49" s="309"/>
      <c r="G49" s="309"/>
      <c r="H49" s="309"/>
      <c r="I49" s="309"/>
      <c r="J49" s="309"/>
      <c r="K49" s="307"/>
    </row>
    <row r="50" s="1" customFormat="1" ht="15" customHeight="1">
      <c r="B50" s="310"/>
      <c r="C50" s="311"/>
      <c r="D50" s="311"/>
      <c r="E50" s="309" t="s">
        <v>2044</v>
      </c>
      <c r="F50" s="309"/>
      <c r="G50" s="309"/>
      <c r="H50" s="309"/>
      <c r="I50" s="309"/>
      <c r="J50" s="309"/>
      <c r="K50" s="307"/>
    </row>
    <row r="51" s="1" customFormat="1" ht="15" customHeight="1">
      <c r="B51" s="310"/>
      <c r="C51" s="311"/>
      <c r="D51" s="309" t="s">
        <v>2045</v>
      </c>
      <c r="E51" s="309"/>
      <c r="F51" s="309"/>
      <c r="G51" s="309"/>
      <c r="H51" s="309"/>
      <c r="I51" s="309"/>
      <c r="J51" s="309"/>
      <c r="K51" s="307"/>
    </row>
    <row r="52" s="1" customFormat="1" ht="25.5" customHeight="1">
      <c r="B52" s="305"/>
      <c r="C52" s="306" t="s">
        <v>2046</v>
      </c>
      <c r="D52" s="306"/>
      <c r="E52" s="306"/>
      <c r="F52" s="306"/>
      <c r="G52" s="306"/>
      <c r="H52" s="306"/>
      <c r="I52" s="306"/>
      <c r="J52" s="306"/>
      <c r="K52" s="307"/>
    </row>
    <row r="53" s="1" customFormat="1" ht="5.25" customHeight="1">
      <c r="B53" s="305"/>
      <c r="C53" s="308"/>
      <c r="D53" s="308"/>
      <c r="E53" s="308"/>
      <c r="F53" s="308"/>
      <c r="G53" s="308"/>
      <c r="H53" s="308"/>
      <c r="I53" s="308"/>
      <c r="J53" s="308"/>
      <c r="K53" s="307"/>
    </row>
    <row r="54" s="1" customFormat="1" ht="15" customHeight="1">
      <c r="B54" s="305"/>
      <c r="C54" s="309" t="s">
        <v>2047</v>
      </c>
      <c r="D54" s="309"/>
      <c r="E54" s="309"/>
      <c r="F54" s="309"/>
      <c r="G54" s="309"/>
      <c r="H54" s="309"/>
      <c r="I54" s="309"/>
      <c r="J54" s="309"/>
      <c r="K54" s="307"/>
    </row>
    <row r="55" s="1" customFormat="1" ht="15" customHeight="1">
      <c r="B55" s="305"/>
      <c r="C55" s="309" t="s">
        <v>2048</v>
      </c>
      <c r="D55" s="309"/>
      <c r="E55" s="309"/>
      <c r="F55" s="309"/>
      <c r="G55" s="309"/>
      <c r="H55" s="309"/>
      <c r="I55" s="309"/>
      <c r="J55" s="309"/>
      <c r="K55" s="307"/>
    </row>
    <row r="56" s="1" customFormat="1" ht="12.75" customHeight="1">
      <c r="B56" s="305"/>
      <c r="C56" s="309"/>
      <c r="D56" s="309"/>
      <c r="E56" s="309"/>
      <c r="F56" s="309"/>
      <c r="G56" s="309"/>
      <c r="H56" s="309"/>
      <c r="I56" s="309"/>
      <c r="J56" s="309"/>
      <c r="K56" s="307"/>
    </row>
    <row r="57" s="1" customFormat="1" ht="15" customHeight="1">
      <c r="B57" s="305"/>
      <c r="C57" s="309" t="s">
        <v>2049</v>
      </c>
      <c r="D57" s="309"/>
      <c r="E57" s="309"/>
      <c r="F57" s="309"/>
      <c r="G57" s="309"/>
      <c r="H57" s="309"/>
      <c r="I57" s="309"/>
      <c r="J57" s="309"/>
      <c r="K57" s="307"/>
    </row>
    <row r="58" s="1" customFormat="1" ht="15" customHeight="1">
      <c r="B58" s="305"/>
      <c r="C58" s="311"/>
      <c r="D58" s="309" t="s">
        <v>2050</v>
      </c>
      <c r="E58" s="309"/>
      <c r="F58" s="309"/>
      <c r="G58" s="309"/>
      <c r="H58" s="309"/>
      <c r="I58" s="309"/>
      <c r="J58" s="309"/>
      <c r="K58" s="307"/>
    </row>
    <row r="59" s="1" customFormat="1" ht="15" customHeight="1">
      <c r="B59" s="305"/>
      <c r="C59" s="311"/>
      <c r="D59" s="309" t="s">
        <v>2051</v>
      </c>
      <c r="E59" s="309"/>
      <c r="F59" s="309"/>
      <c r="G59" s="309"/>
      <c r="H59" s="309"/>
      <c r="I59" s="309"/>
      <c r="J59" s="309"/>
      <c r="K59" s="307"/>
    </row>
    <row r="60" s="1" customFormat="1" ht="15" customHeight="1">
      <c r="B60" s="305"/>
      <c r="C60" s="311"/>
      <c r="D60" s="309" t="s">
        <v>2052</v>
      </c>
      <c r="E60" s="309"/>
      <c r="F60" s="309"/>
      <c r="G60" s="309"/>
      <c r="H60" s="309"/>
      <c r="I60" s="309"/>
      <c r="J60" s="309"/>
      <c r="K60" s="307"/>
    </row>
    <row r="61" s="1" customFormat="1" ht="15" customHeight="1">
      <c r="B61" s="305"/>
      <c r="C61" s="311"/>
      <c r="D61" s="309" t="s">
        <v>2053</v>
      </c>
      <c r="E61" s="309"/>
      <c r="F61" s="309"/>
      <c r="G61" s="309"/>
      <c r="H61" s="309"/>
      <c r="I61" s="309"/>
      <c r="J61" s="309"/>
      <c r="K61" s="307"/>
    </row>
    <row r="62" s="1" customFormat="1" ht="15" customHeight="1">
      <c r="B62" s="305"/>
      <c r="C62" s="311"/>
      <c r="D62" s="314" t="s">
        <v>2054</v>
      </c>
      <c r="E62" s="314"/>
      <c r="F62" s="314"/>
      <c r="G62" s="314"/>
      <c r="H62" s="314"/>
      <c r="I62" s="314"/>
      <c r="J62" s="314"/>
      <c r="K62" s="307"/>
    </row>
    <row r="63" s="1" customFormat="1" ht="15" customHeight="1">
      <c r="B63" s="305"/>
      <c r="C63" s="311"/>
      <c r="D63" s="309" t="s">
        <v>2055</v>
      </c>
      <c r="E63" s="309"/>
      <c r="F63" s="309"/>
      <c r="G63" s="309"/>
      <c r="H63" s="309"/>
      <c r="I63" s="309"/>
      <c r="J63" s="309"/>
      <c r="K63" s="307"/>
    </row>
    <row r="64" s="1" customFormat="1" ht="12.75" customHeight="1">
      <c r="B64" s="305"/>
      <c r="C64" s="311"/>
      <c r="D64" s="311"/>
      <c r="E64" s="315"/>
      <c r="F64" s="311"/>
      <c r="G64" s="311"/>
      <c r="H64" s="311"/>
      <c r="I64" s="311"/>
      <c r="J64" s="311"/>
      <c r="K64" s="307"/>
    </row>
    <row r="65" s="1" customFormat="1" ht="15" customHeight="1">
      <c r="B65" s="305"/>
      <c r="C65" s="311"/>
      <c r="D65" s="309" t="s">
        <v>2056</v>
      </c>
      <c r="E65" s="309"/>
      <c r="F65" s="309"/>
      <c r="G65" s="309"/>
      <c r="H65" s="309"/>
      <c r="I65" s="309"/>
      <c r="J65" s="309"/>
      <c r="K65" s="307"/>
    </row>
    <row r="66" s="1" customFormat="1" ht="15" customHeight="1">
      <c r="B66" s="305"/>
      <c r="C66" s="311"/>
      <c r="D66" s="314" t="s">
        <v>2057</v>
      </c>
      <c r="E66" s="314"/>
      <c r="F66" s="314"/>
      <c r="G66" s="314"/>
      <c r="H66" s="314"/>
      <c r="I66" s="314"/>
      <c r="J66" s="314"/>
      <c r="K66" s="307"/>
    </row>
    <row r="67" s="1" customFormat="1" ht="15" customHeight="1">
      <c r="B67" s="305"/>
      <c r="C67" s="311"/>
      <c r="D67" s="309" t="s">
        <v>2058</v>
      </c>
      <c r="E67" s="309"/>
      <c r="F67" s="309"/>
      <c r="G67" s="309"/>
      <c r="H67" s="309"/>
      <c r="I67" s="309"/>
      <c r="J67" s="309"/>
      <c r="K67" s="307"/>
    </row>
    <row r="68" s="1" customFormat="1" ht="15" customHeight="1">
      <c r="B68" s="305"/>
      <c r="C68" s="311"/>
      <c r="D68" s="309" t="s">
        <v>2059</v>
      </c>
      <c r="E68" s="309"/>
      <c r="F68" s="309"/>
      <c r="G68" s="309"/>
      <c r="H68" s="309"/>
      <c r="I68" s="309"/>
      <c r="J68" s="309"/>
      <c r="K68" s="307"/>
    </row>
    <row r="69" s="1" customFormat="1" ht="15" customHeight="1">
      <c r="B69" s="305"/>
      <c r="C69" s="311"/>
      <c r="D69" s="309" t="s">
        <v>2060</v>
      </c>
      <c r="E69" s="309"/>
      <c r="F69" s="309"/>
      <c r="G69" s="309"/>
      <c r="H69" s="309"/>
      <c r="I69" s="309"/>
      <c r="J69" s="309"/>
      <c r="K69" s="307"/>
    </row>
    <row r="70" s="1" customFormat="1" ht="15" customHeight="1">
      <c r="B70" s="305"/>
      <c r="C70" s="311"/>
      <c r="D70" s="309" t="s">
        <v>2061</v>
      </c>
      <c r="E70" s="309"/>
      <c r="F70" s="309"/>
      <c r="G70" s="309"/>
      <c r="H70" s="309"/>
      <c r="I70" s="309"/>
      <c r="J70" s="309"/>
      <c r="K70" s="307"/>
    </row>
    <row r="71" s="1" customFormat="1" ht="12.75" customHeight="1">
      <c r="B71" s="316"/>
      <c r="C71" s="317"/>
      <c r="D71" s="317"/>
      <c r="E71" s="317"/>
      <c r="F71" s="317"/>
      <c r="G71" s="317"/>
      <c r="H71" s="317"/>
      <c r="I71" s="317"/>
      <c r="J71" s="317"/>
      <c r="K71" s="318"/>
    </row>
    <row r="72" s="1" customFormat="1" ht="18.75" customHeight="1">
      <c r="B72" s="319"/>
      <c r="C72" s="319"/>
      <c r="D72" s="319"/>
      <c r="E72" s="319"/>
      <c r="F72" s="319"/>
      <c r="G72" s="319"/>
      <c r="H72" s="319"/>
      <c r="I72" s="319"/>
      <c r="J72" s="319"/>
      <c r="K72" s="320"/>
    </row>
    <row r="73" s="1" customFormat="1" ht="18.75" customHeight="1">
      <c r="B73" s="320"/>
      <c r="C73" s="320"/>
      <c r="D73" s="320"/>
      <c r="E73" s="320"/>
      <c r="F73" s="320"/>
      <c r="G73" s="320"/>
      <c r="H73" s="320"/>
      <c r="I73" s="320"/>
      <c r="J73" s="320"/>
      <c r="K73" s="320"/>
    </row>
    <row r="74" s="1" customFormat="1" ht="7.5" customHeight="1">
      <c r="B74" s="321"/>
      <c r="C74" s="322"/>
      <c r="D74" s="322"/>
      <c r="E74" s="322"/>
      <c r="F74" s="322"/>
      <c r="G74" s="322"/>
      <c r="H74" s="322"/>
      <c r="I74" s="322"/>
      <c r="J74" s="322"/>
      <c r="K74" s="323"/>
    </row>
    <row r="75" s="1" customFormat="1" ht="45" customHeight="1">
      <c r="B75" s="324"/>
      <c r="C75" s="325" t="s">
        <v>2062</v>
      </c>
      <c r="D75" s="325"/>
      <c r="E75" s="325"/>
      <c r="F75" s="325"/>
      <c r="G75" s="325"/>
      <c r="H75" s="325"/>
      <c r="I75" s="325"/>
      <c r="J75" s="325"/>
      <c r="K75" s="326"/>
    </row>
    <row r="76" s="1" customFormat="1" ht="17.25" customHeight="1">
      <c r="B76" s="324"/>
      <c r="C76" s="327" t="s">
        <v>2063</v>
      </c>
      <c r="D76" s="327"/>
      <c r="E76" s="327"/>
      <c r="F76" s="327" t="s">
        <v>2064</v>
      </c>
      <c r="G76" s="328"/>
      <c r="H76" s="327" t="s">
        <v>56</v>
      </c>
      <c r="I76" s="327" t="s">
        <v>59</v>
      </c>
      <c r="J76" s="327" t="s">
        <v>2065</v>
      </c>
      <c r="K76" s="326"/>
    </row>
    <row r="77" s="1" customFormat="1" ht="17.25" customHeight="1">
      <c r="B77" s="324"/>
      <c r="C77" s="329" t="s">
        <v>2066</v>
      </c>
      <c r="D77" s="329"/>
      <c r="E77" s="329"/>
      <c r="F77" s="330" t="s">
        <v>2067</v>
      </c>
      <c r="G77" s="331"/>
      <c r="H77" s="329"/>
      <c r="I77" s="329"/>
      <c r="J77" s="329" t="s">
        <v>2068</v>
      </c>
      <c r="K77" s="326"/>
    </row>
    <row r="78" s="1" customFormat="1" ht="5.25" customHeight="1">
      <c r="B78" s="324"/>
      <c r="C78" s="332"/>
      <c r="D78" s="332"/>
      <c r="E78" s="332"/>
      <c r="F78" s="332"/>
      <c r="G78" s="333"/>
      <c r="H78" s="332"/>
      <c r="I78" s="332"/>
      <c r="J78" s="332"/>
      <c r="K78" s="326"/>
    </row>
    <row r="79" s="1" customFormat="1" ht="15" customHeight="1">
      <c r="B79" s="324"/>
      <c r="C79" s="312" t="s">
        <v>55</v>
      </c>
      <c r="D79" s="334"/>
      <c r="E79" s="334"/>
      <c r="F79" s="335" t="s">
        <v>2069</v>
      </c>
      <c r="G79" s="336"/>
      <c r="H79" s="312" t="s">
        <v>2070</v>
      </c>
      <c r="I79" s="312" t="s">
        <v>2071</v>
      </c>
      <c r="J79" s="312">
        <v>20</v>
      </c>
      <c r="K79" s="326"/>
    </row>
    <row r="80" s="1" customFormat="1" ht="15" customHeight="1">
      <c r="B80" s="324"/>
      <c r="C80" s="312" t="s">
        <v>2072</v>
      </c>
      <c r="D80" s="312"/>
      <c r="E80" s="312"/>
      <c r="F80" s="335" t="s">
        <v>2069</v>
      </c>
      <c r="G80" s="336"/>
      <c r="H80" s="312" t="s">
        <v>2073</v>
      </c>
      <c r="I80" s="312" t="s">
        <v>2071</v>
      </c>
      <c r="J80" s="312">
        <v>120</v>
      </c>
      <c r="K80" s="326"/>
    </row>
    <row r="81" s="1" customFormat="1" ht="15" customHeight="1">
      <c r="B81" s="337"/>
      <c r="C81" s="312" t="s">
        <v>2074</v>
      </c>
      <c r="D81" s="312"/>
      <c r="E81" s="312"/>
      <c r="F81" s="335" t="s">
        <v>2075</v>
      </c>
      <c r="G81" s="336"/>
      <c r="H81" s="312" t="s">
        <v>2076</v>
      </c>
      <c r="I81" s="312" t="s">
        <v>2071</v>
      </c>
      <c r="J81" s="312">
        <v>50</v>
      </c>
      <c r="K81" s="326"/>
    </row>
    <row r="82" s="1" customFormat="1" ht="15" customHeight="1">
      <c r="B82" s="337"/>
      <c r="C82" s="312" t="s">
        <v>2077</v>
      </c>
      <c r="D82" s="312"/>
      <c r="E82" s="312"/>
      <c r="F82" s="335" t="s">
        <v>2069</v>
      </c>
      <c r="G82" s="336"/>
      <c r="H82" s="312" t="s">
        <v>2078</v>
      </c>
      <c r="I82" s="312" t="s">
        <v>2079</v>
      </c>
      <c r="J82" s="312"/>
      <c r="K82" s="326"/>
    </row>
    <row r="83" s="1" customFormat="1" ht="15" customHeight="1">
      <c r="B83" s="337"/>
      <c r="C83" s="338" t="s">
        <v>2080</v>
      </c>
      <c r="D83" s="338"/>
      <c r="E83" s="338"/>
      <c r="F83" s="339" t="s">
        <v>2075</v>
      </c>
      <c r="G83" s="338"/>
      <c r="H83" s="338" t="s">
        <v>2081</v>
      </c>
      <c r="I83" s="338" t="s">
        <v>2071</v>
      </c>
      <c r="J83" s="338">
        <v>15</v>
      </c>
      <c r="K83" s="326"/>
    </row>
    <row r="84" s="1" customFormat="1" ht="15" customHeight="1">
      <c r="B84" s="337"/>
      <c r="C84" s="338" t="s">
        <v>2082</v>
      </c>
      <c r="D84" s="338"/>
      <c r="E84" s="338"/>
      <c r="F84" s="339" t="s">
        <v>2075</v>
      </c>
      <c r="G84" s="338"/>
      <c r="H84" s="338" t="s">
        <v>2083</v>
      </c>
      <c r="I84" s="338" t="s">
        <v>2071</v>
      </c>
      <c r="J84" s="338">
        <v>15</v>
      </c>
      <c r="K84" s="326"/>
    </row>
    <row r="85" s="1" customFormat="1" ht="15" customHeight="1">
      <c r="B85" s="337"/>
      <c r="C85" s="338" t="s">
        <v>2084</v>
      </c>
      <c r="D85" s="338"/>
      <c r="E85" s="338"/>
      <c r="F85" s="339" t="s">
        <v>2075</v>
      </c>
      <c r="G85" s="338"/>
      <c r="H85" s="338" t="s">
        <v>2085</v>
      </c>
      <c r="I85" s="338" t="s">
        <v>2071</v>
      </c>
      <c r="J85" s="338">
        <v>20</v>
      </c>
      <c r="K85" s="326"/>
    </row>
    <row r="86" s="1" customFormat="1" ht="15" customHeight="1">
      <c r="B86" s="337"/>
      <c r="C86" s="338" t="s">
        <v>2086</v>
      </c>
      <c r="D86" s="338"/>
      <c r="E86" s="338"/>
      <c r="F86" s="339" t="s">
        <v>2075</v>
      </c>
      <c r="G86" s="338"/>
      <c r="H86" s="338" t="s">
        <v>2087</v>
      </c>
      <c r="I86" s="338" t="s">
        <v>2071</v>
      </c>
      <c r="J86" s="338">
        <v>20</v>
      </c>
      <c r="K86" s="326"/>
    </row>
    <row r="87" s="1" customFormat="1" ht="15" customHeight="1">
      <c r="B87" s="337"/>
      <c r="C87" s="312" t="s">
        <v>2088</v>
      </c>
      <c r="D87" s="312"/>
      <c r="E87" s="312"/>
      <c r="F87" s="335" t="s">
        <v>2075</v>
      </c>
      <c r="G87" s="336"/>
      <c r="H87" s="312" t="s">
        <v>2089</v>
      </c>
      <c r="I87" s="312" t="s">
        <v>2071</v>
      </c>
      <c r="J87" s="312">
        <v>50</v>
      </c>
      <c r="K87" s="326"/>
    </row>
    <row r="88" s="1" customFormat="1" ht="15" customHeight="1">
      <c r="B88" s="337"/>
      <c r="C88" s="312" t="s">
        <v>2090</v>
      </c>
      <c r="D88" s="312"/>
      <c r="E88" s="312"/>
      <c r="F88" s="335" t="s">
        <v>2075</v>
      </c>
      <c r="G88" s="336"/>
      <c r="H88" s="312" t="s">
        <v>2091</v>
      </c>
      <c r="I88" s="312" t="s">
        <v>2071</v>
      </c>
      <c r="J88" s="312">
        <v>20</v>
      </c>
      <c r="K88" s="326"/>
    </row>
    <row r="89" s="1" customFormat="1" ht="15" customHeight="1">
      <c r="B89" s="337"/>
      <c r="C89" s="312" t="s">
        <v>2092</v>
      </c>
      <c r="D89" s="312"/>
      <c r="E89" s="312"/>
      <c r="F89" s="335" t="s">
        <v>2075</v>
      </c>
      <c r="G89" s="336"/>
      <c r="H89" s="312" t="s">
        <v>2093</v>
      </c>
      <c r="I89" s="312" t="s">
        <v>2071</v>
      </c>
      <c r="J89" s="312">
        <v>20</v>
      </c>
      <c r="K89" s="326"/>
    </row>
    <row r="90" s="1" customFormat="1" ht="15" customHeight="1">
      <c r="B90" s="337"/>
      <c r="C90" s="312" t="s">
        <v>2094</v>
      </c>
      <c r="D90" s="312"/>
      <c r="E90" s="312"/>
      <c r="F90" s="335" t="s">
        <v>2075</v>
      </c>
      <c r="G90" s="336"/>
      <c r="H90" s="312" t="s">
        <v>2095</v>
      </c>
      <c r="I90" s="312" t="s">
        <v>2071</v>
      </c>
      <c r="J90" s="312">
        <v>50</v>
      </c>
      <c r="K90" s="326"/>
    </row>
    <row r="91" s="1" customFormat="1" ht="15" customHeight="1">
      <c r="B91" s="337"/>
      <c r="C91" s="312" t="s">
        <v>2096</v>
      </c>
      <c r="D91" s="312"/>
      <c r="E91" s="312"/>
      <c r="F91" s="335" t="s">
        <v>2075</v>
      </c>
      <c r="G91" s="336"/>
      <c r="H91" s="312" t="s">
        <v>2096</v>
      </c>
      <c r="I91" s="312" t="s">
        <v>2071</v>
      </c>
      <c r="J91" s="312">
        <v>50</v>
      </c>
      <c r="K91" s="326"/>
    </row>
    <row r="92" s="1" customFormat="1" ht="15" customHeight="1">
      <c r="B92" s="337"/>
      <c r="C92" s="312" t="s">
        <v>2097</v>
      </c>
      <c r="D92" s="312"/>
      <c r="E92" s="312"/>
      <c r="F92" s="335" t="s">
        <v>2075</v>
      </c>
      <c r="G92" s="336"/>
      <c r="H92" s="312" t="s">
        <v>2098</v>
      </c>
      <c r="I92" s="312" t="s">
        <v>2071</v>
      </c>
      <c r="J92" s="312">
        <v>255</v>
      </c>
      <c r="K92" s="326"/>
    </row>
    <row r="93" s="1" customFormat="1" ht="15" customHeight="1">
      <c r="B93" s="337"/>
      <c r="C93" s="312" t="s">
        <v>2099</v>
      </c>
      <c r="D93" s="312"/>
      <c r="E93" s="312"/>
      <c r="F93" s="335" t="s">
        <v>2069</v>
      </c>
      <c r="G93" s="336"/>
      <c r="H93" s="312" t="s">
        <v>2100</v>
      </c>
      <c r="I93" s="312" t="s">
        <v>2101</v>
      </c>
      <c r="J93" s="312"/>
      <c r="K93" s="326"/>
    </row>
    <row r="94" s="1" customFormat="1" ht="15" customHeight="1">
      <c r="B94" s="337"/>
      <c r="C94" s="312" t="s">
        <v>2102</v>
      </c>
      <c r="D94" s="312"/>
      <c r="E94" s="312"/>
      <c r="F94" s="335" t="s">
        <v>2069</v>
      </c>
      <c r="G94" s="336"/>
      <c r="H94" s="312" t="s">
        <v>2103</v>
      </c>
      <c r="I94" s="312" t="s">
        <v>2104</v>
      </c>
      <c r="J94" s="312"/>
      <c r="K94" s="326"/>
    </row>
    <row r="95" s="1" customFormat="1" ht="15" customHeight="1">
      <c r="B95" s="337"/>
      <c r="C95" s="312" t="s">
        <v>2105</v>
      </c>
      <c r="D95" s="312"/>
      <c r="E95" s="312"/>
      <c r="F95" s="335" t="s">
        <v>2069</v>
      </c>
      <c r="G95" s="336"/>
      <c r="H95" s="312" t="s">
        <v>2105</v>
      </c>
      <c r="I95" s="312" t="s">
        <v>2104</v>
      </c>
      <c r="J95" s="312"/>
      <c r="K95" s="326"/>
    </row>
    <row r="96" s="1" customFormat="1" ht="15" customHeight="1">
      <c r="B96" s="337"/>
      <c r="C96" s="312" t="s">
        <v>40</v>
      </c>
      <c r="D96" s="312"/>
      <c r="E96" s="312"/>
      <c r="F96" s="335" t="s">
        <v>2069</v>
      </c>
      <c r="G96" s="336"/>
      <c r="H96" s="312" t="s">
        <v>2106</v>
      </c>
      <c r="I96" s="312" t="s">
        <v>2104</v>
      </c>
      <c r="J96" s="312"/>
      <c r="K96" s="326"/>
    </row>
    <row r="97" s="1" customFormat="1" ht="15" customHeight="1">
      <c r="B97" s="337"/>
      <c r="C97" s="312" t="s">
        <v>50</v>
      </c>
      <c r="D97" s="312"/>
      <c r="E97" s="312"/>
      <c r="F97" s="335" t="s">
        <v>2069</v>
      </c>
      <c r="G97" s="336"/>
      <c r="H97" s="312" t="s">
        <v>2107</v>
      </c>
      <c r="I97" s="312" t="s">
        <v>2104</v>
      </c>
      <c r="J97" s="312"/>
      <c r="K97" s="326"/>
    </row>
    <row r="98" s="1" customFormat="1" ht="15" customHeight="1">
      <c r="B98" s="340"/>
      <c r="C98" s="341"/>
      <c r="D98" s="341"/>
      <c r="E98" s="341"/>
      <c r="F98" s="341"/>
      <c r="G98" s="341"/>
      <c r="H98" s="341"/>
      <c r="I98" s="341"/>
      <c r="J98" s="341"/>
      <c r="K98" s="342"/>
    </row>
    <row r="99" s="1" customFormat="1" ht="18.75" customHeight="1">
      <c r="B99" s="343"/>
      <c r="C99" s="344"/>
      <c r="D99" s="344"/>
      <c r="E99" s="344"/>
      <c r="F99" s="344"/>
      <c r="G99" s="344"/>
      <c r="H99" s="344"/>
      <c r="I99" s="344"/>
      <c r="J99" s="344"/>
      <c r="K99" s="343"/>
    </row>
    <row r="100" s="1" customFormat="1" ht="18.75" customHeight="1"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</row>
    <row r="101" s="1" customFormat="1" ht="7.5" customHeight="1">
      <c r="B101" s="321"/>
      <c r="C101" s="322"/>
      <c r="D101" s="322"/>
      <c r="E101" s="322"/>
      <c r="F101" s="322"/>
      <c r="G101" s="322"/>
      <c r="H101" s="322"/>
      <c r="I101" s="322"/>
      <c r="J101" s="322"/>
      <c r="K101" s="323"/>
    </row>
    <row r="102" s="1" customFormat="1" ht="45" customHeight="1">
      <c r="B102" s="324"/>
      <c r="C102" s="325" t="s">
        <v>2108</v>
      </c>
      <c r="D102" s="325"/>
      <c r="E102" s="325"/>
      <c r="F102" s="325"/>
      <c r="G102" s="325"/>
      <c r="H102" s="325"/>
      <c r="I102" s="325"/>
      <c r="J102" s="325"/>
      <c r="K102" s="326"/>
    </row>
    <row r="103" s="1" customFormat="1" ht="17.25" customHeight="1">
      <c r="B103" s="324"/>
      <c r="C103" s="327" t="s">
        <v>2063</v>
      </c>
      <c r="D103" s="327"/>
      <c r="E103" s="327"/>
      <c r="F103" s="327" t="s">
        <v>2064</v>
      </c>
      <c r="G103" s="328"/>
      <c r="H103" s="327" t="s">
        <v>56</v>
      </c>
      <c r="I103" s="327" t="s">
        <v>59</v>
      </c>
      <c r="J103" s="327" t="s">
        <v>2065</v>
      </c>
      <c r="K103" s="326"/>
    </row>
    <row r="104" s="1" customFormat="1" ht="17.25" customHeight="1">
      <c r="B104" s="324"/>
      <c r="C104" s="329" t="s">
        <v>2066</v>
      </c>
      <c r="D104" s="329"/>
      <c r="E104" s="329"/>
      <c r="F104" s="330" t="s">
        <v>2067</v>
      </c>
      <c r="G104" s="331"/>
      <c r="H104" s="329"/>
      <c r="I104" s="329"/>
      <c r="J104" s="329" t="s">
        <v>2068</v>
      </c>
      <c r="K104" s="326"/>
    </row>
    <row r="105" s="1" customFormat="1" ht="5.25" customHeight="1">
      <c r="B105" s="324"/>
      <c r="C105" s="327"/>
      <c r="D105" s="327"/>
      <c r="E105" s="327"/>
      <c r="F105" s="327"/>
      <c r="G105" s="345"/>
      <c r="H105" s="327"/>
      <c r="I105" s="327"/>
      <c r="J105" s="327"/>
      <c r="K105" s="326"/>
    </row>
    <row r="106" s="1" customFormat="1" ht="15" customHeight="1">
      <c r="B106" s="324"/>
      <c r="C106" s="312" t="s">
        <v>55</v>
      </c>
      <c r="D106" s="334"/>
      <c r="E106" s="334"/>
      <c r="F106" s="335" t="s">
        <v>2069</v>
      </c>
      <c r="G106" s="312"/>
      <c r="H106" s="312" t="s">
        <v>2109</v>
      </c>
      <c r="I106" s="312" t="s">
        <v>2071</v>
      </c>
      <c r="J106" s="312">
        <v>20</v>
      </c>
      <c r="K106" s="326"/>
    </row>
    <row r="107" s="1" customFormat="1" ht="15" customHeight="1">
      <c r="B107" s="324"/>
      <c r="C107" s="312" t="s">
        <v>2072</v>
      </c>
      <c r="D107" s="312"/>
      <c r="E107" s="312"/>
      <c r="F107" s="335" t="s">
        <v>2069</v>
      </c>
      <c r="G107" s="312"/>
      <c r="H107" s="312" t="s">
        <v>2109</v>
      </c>
      <c r="I107" s="312" t="s">
        <v>2071</v>
      </c>
      <c r="J107" s="312">
        <v>120</v>
      </c>
      <c r="K107" s="326"/>
    </row>
    <row r="108" s="1" customFormat="1" ht="15" customHeight="1">
      <c r="B108" s="337"/>
      <c r="C108" s="312" t="s">
        <v>2074</v>
      </c>
      <c r="D108" s="312"/>
      <c r="E108" s="312"/>
      <c r="F108" s="335" t="s">
        <v>2075</v>
      </c>
      <c r="G108" s="312"/>
      <c r="H108" s="312" t="s">
        <v>2109</v>
      </c>
      <c r="I108" s="312" t="s">
        <v>2071</v>
      </c>
      <c r="J108" s="312">
        <v>50</v>
      </c>
      <c r="K108" s="326"/>
    </row>
    <row r="109" s="1" customFormat="1" ht="15" customHeight="1">
      <c r="B109" s="337"/>
      <c r="C109" s="312" t="s">
        <v>2077</v>
      </c>
      <c r="D109" s="312"/>
      <c r="E109" s="312"/>
      <c r="F109" s="335" t="s">
        <v>2069</v>
      </c>
      <c r="G109" s="312"/>
      <c r="H109" s="312" t="s">
        <v>2109</v>
      </c>
      <c r="I109" s="312" t="s">
        <v>2079</v>
      </c>
      <c r="J109" s="312"/>
      <c r="K109" s="326"/>
    </row>
    <row r="110" s="1" customFormat="1" ht="15" customHeight="1">
      <c r="B110" s="337"/>
      <c r="C110" s="312" t="s">
        <v>2088</v>
      </c>
      <c r="D110" s="312"/>
      <c r="E110" s="312"/>
      <c r="F110" s="335" t="s">
        <v>2075</v>
      </c>
      <c r="G110" s="312"/>
      <c r="H110" s="312" t="s">
        <v>2109</v>
      </c>
      <c r="I110" s="312" t="s">
        <v>2071</v>
      </c>
      <c r="J110" s="312">
        <v>50</v>
      </c>
      <c r="K110" s="326"/>
    </row>
    <row r="111" s="1" customFormat="1" ht="15" customHeight="1">
      <c r="B111" s="337"/>
      <c r="C111" s="312" t="s">
        <v>2096</v>
      </c>
      <c r="D111" s="312"/>
      <c r="E111" s="312"/>
      <c r="F111" s="335" t="s">
        <v>2075</v>
      </c>
      <c r="G111" s="312"/>
      <c r="H111" s="312" t="s">
        <v>2109</v>
      </c>
      <c r="I111" s="312" t="s">
        <v>2071</v>
      </c>
      <c r="J111" s="312">
        <v>50</v>
      </c>
      <c r="K111" s="326"/>
    </row>
    <row r="112" s="1" customFormat="1" ht="15" customHeight="1">
      <c r="B112" s="337"/>
      <c r="C112" s="312" t="s">
        <v>2094</v>
      </c>
      <c r="D112" s="312"/>
      <c r="E112" s="312"/>
      <c r="F112" s="335" t="s">
        <v>2075</v>
      </c>
      <c r="G112" s="312"/>
      <c r="H112" s="312" t="s">
        <v>2109</v>
      </c>
      <c r="I112" s="312" t="s">
        <v>2071</v>
      </c>
      <c r="J112" s="312">
        <v>50</v>
      </c>
      <c r="K112" s="326"/>
    </row>
    <row r="113" s="1" customFormat="1" ht="15" customHeight="1">
      <c r="B113" s="337"/>
      <c r="C113" s="312" t="s">
        <v>55</v>
      </c>
      <c r="D113" s="312"/>
      <c r="E113" s="312"/>
      <c r="F113" s="335" t="s">
        <v>2069</v>
      </c>
      <c r="G113" s="312"/>
      <c r="H113" s="312" t="s">
        <v>2110</v>
      </c>
      <c r="I113" s="312" t="s">
        <v>2071</v>
      </c>
      <c r="J113" s="312">
        <v>20</v>
      </c>
      <c r="K113" s="326"/>
    </row>
    <row r="114" s="1" customFormat="1" ht="15" customHeight="1">
      <c r="B114" s="337"/>
      <c r="C114" s="312" t="s">
        <v>2111</v>
      </c>
      <c r="D114" s="312"/>
      <c r="E114" s="312"/>
      <c r="F114" s="335" t="s">
        <v>2069</v>
      </c>
      <c r="G114" s="312"/>
      <c r="H114" s="312" t="s">
        <v>2112</v>
      </c>
      <c r="I114" s="312" t="s">
        <v>2071</v>
      </c>
      <c r="J114" s="312">
        <v>120</v>
      </c>
      <c r="K114" s="326"/>
    </row>
    <row r="115" s="1" customFormat="1" ht="15" customHeight="1">
      <c r="B115" s="337"/>
      <c r="C115" s="312" t="s">
        <v>40</v>
      </c>
      <c r="D115" s="312"/>
      <c r="E115" s="312"/>
      <c r="F115" s="335" t="s">
        <v>2069</v>
      </c>
      <c r="G115" s="312"/>
      <c r="H115" s="312" t="s">
        <v>2113</v>
      </c>
      <c r="I115" s="312" t="s">
        <v>2104</v>
      </c>
      <c r="J115" s="312"/>
      <c r="K115" s="326"/>
    </row>
    <row r="116" s="1" customFormat="1" ht="15" customHeight="1">
      <c r="B116" s="337"/>
      <c r="C116" s="312" t="s">
        <v>50</v>
      </c>
      <c r="D116" s="312"/>
      <c r="E116" s="312"/>
      <c r="F116" s="335" t="s">
        <v>2069</v>
      </c>
      <c r="G116" s="312"/>
      <c r="H116" s="312" t="s">
        <v>2114</v>
      </c>
      <c r="I116" s="312" t="s">
        <v>2104</v>
      </c>
      <c r="J116" s="312"/>
      <c r="K116" s="326"/>
    </row>
    <row r="117" s="1" customFormat="1" ht="15" customHeight="1">
      <c r="B117" s="337"/>
      <c r="C117" s="312" t="s">
        <v>59</v>
      </c>
      <c r="D117" s="312"/>
      <c r="E117" s="312"/>
      <c r="F117" s="335" t="s">
        <v>2069</v>
      </c>
      <c r="G117" s="312"/>
      <c r="H117" s="312" t="s">
        <v>2115</v>
      </c>
      <c r="I117" s="312" t="s">
        <v>2116</v>
      </c>
      <c r="J117" s="312"/>
      <c r="K117" s="326"/>
    </row>
    <row r="118" s="1" customFormat="1" ht="15" customHeight="1">
      <c r="B118" s="340"/>
      <c r="C118" s="346"/>
      <c r="D118" s="346"/>
      <c r="E118" s="346"/>
      <c r="F118" s="346"/>
      <c r="G118" s="346"/>
      <c r="H118" s="346"/>
      <c r="I118" s="346"/>
      <c r="J118" s="346"/>
      <c r="K118" s="342"/>
    </row>
    <row r="119" s="1" customFormat="1" ht="18.75" customHeight="1">
      <c r="B119" s="347"/>
      <c r="C119" s="348"/>
      <c r="D119" s="348"/>
      <c r="E119" s="348"/>
      <c r="F119" s="349"/>
      <c r="G119" s="348"/>
      <c r="H119" s="348"/>
      <c r="I119" s="348"/>
      <c r="J119" s="348"/>
      <c r="K119" s="347"/>
    </row>
    <row r="120" s="1" customFormat="1" ht="18.75" customHeight="1">
      <c r="B120" s="320"/>
      <c r="C120" s="320"/>
      <c r="D120" s="320"/>
      <c r="E120" s="320"/>
      <c r="F120" s="320"/>
      <c r="G120" s="320"/>
      <c r="H120" s="320"/>
      <c r="I120" s="320"/>
      <c r="J120" s="320"/>
      <c r="K120" s="320"/>
    </row>
    <row r="121" s="1" customFormat="1" ht="7.5" customHeight="1">
      <c r="B121" s="350"/>
      <c r="C121" s="351"/>
      <c r="D121" s="351"/>
      <c r="E121" s="351"/>
      <c r="F121" s="351"/>
      <c r="G121" s="351"/>
      <c r="H121" s="351"/>
      <c r="I121" s="351"/>
      <c r="J121" s="351"/>
      <c r="K121" s="352"/>
    </row>
    <row r="122" s="1" customFormat="1" ht="45" customHeight="1">
      <c r="B122" s="353"/>
      <c r="C122" s="303" t="s">
        <v>2117</v>
      </c>
      <c r="D122" s="303"/>
      <c r="E122" s="303"/>
      <c r="F122" s="303"/>
      <c r="G122" s="303"/>
      <c r="H122" s="303"/>
      <c r="I122" s="303"/>
      <c r="J122" s="303"/>
      <c r="K122" s="354"/>
    </row>
    <row r="123" s="1" customFormat="1" ht="17.25" customHeight="1">
      <c r="B123" s="355"/>
      <c r="C123" s="327" t="s">
        <v>2063</v>
      </c>
      <c r="D123" s="327"/>
      <c r="E123" s="327"/>
      <c r="F123" s="327" t="s">
        <v>2064</v>
      </c>
      <c r="G123" s="328"/>
      <c r="H123" s="327" t="s">
        <v>56</v>
      </c>
      <c r="I123" s="327" t="s">
        <v>59</v>
      </c>
      <c r="J123" s="327" t="s">
        <v>2065</v>
      </c>
      <c r="K123" s="356"/>
    </row>
    <row r="124" s="1" customFormat="1" ht="17.25" customHeight="1">
      <c r="B124" s="355"/>
      <c r="C124" s="329" t="s">
        <v>2066</v>
      </c>
      <c r="D124" s="329"/>
      <c r="E124" s="329"/>
      <c r="F124" s="330" t="s">
        <v>2067</v>
      </c>
      <c r="G124" s="331"/>
      <c r="H124" s="329"/>
      <c r="I124" s="329"/>
      <c r="J124" s="329" t="s">
        <v>2068</v>
      </c>
      <c r="K124" s="356"/>
    </row>
    <row r="125" s="1" customFormat="1" ht="5.25" customHeight="1">
      <c r="B125" s="357"/>
      <c r="C125" s="332"/>
      <c r="D125" s="332"/>
      <c r="E125" s="332"/>
      <c r="F125" s="332"/>
      <c r="G125" s="358"/>
      <c r="H125" s="332"/>
      <c r="I125" s="332"/>
      <c r="J125" s="332"/>
      <c r="K125" s="359"/>
    </row>
    <row r="126" s="1" customFormat="1" ht="15" customHeight="1">
      <c r="B126" s="357"/>
      <c r="C126" s="312" t="s">
        <v>2072</v>
      </c>
      <c r="D126" s="334"/>
      <c r="E126" s="334"/>
      <c r="F126" s="335" t="s">
        <v>2069</v>
      </c>
      <c r="G126" s="312"/>
      <c r="H126" s="312" t="s">
        <v>2109</v>
      </c>
      <c r="I126" s="312" t="s">
        <v>2071</v>
      </c>
      <c r="J126" s="312">
        <v>120</v>
      </c>
      <c r="K126" s="360"/>
    </row>
    <row r="127" s="1" customFormat="1" ht="15" customHeight="1">
      <c r="B127" s="357"/>
      <c r="C127" s="312" t="s">
        <v>2118</v>
      </c>
      <c r="D127" s="312"/>
      <c r="E127" s="312"/>
      <c r="F127" s="335" t="s">
        <v>2069</v>
      </c>
      <c r="G127" s="312"/>
      <c r="H127" s="312" t="s">
        <v>2119</v>
      </c>
      <c r="I127" s="312" t="s">
        <v>2071</v>
      </c>
      <c r="J127" s="312" t="s">
        <v>2120</v>
      </c>
      <c r="K127" s="360"/>
    </row>
    <row r="128" s="1" customFormat="1" ht="15" customHeight="1">
      <c r="B128" s="357"/>
      <c r="C128" s="312" t="s">
        <v>2017</v>
      </c>
      <c r="D128" s="312"/>
      <c r="E128" s="312"/>
      <c r="F128" s="335" t="s">
        <v>2069</v>
      </c>
      <c r="G128" s="312"/>
      <c r="H128" s="312" t="s">
        <v>2121</v>
      </c>
      <c r="I128" s="312" t="s">
        <v>2071</v>
      </c>
      <c r="J128" s="312" t="s">
        <v>2120</v>
      </c>
      <c r="K128" s="360"/>
    </row>
    <row r="129" s="1" customFormat="1" ht="15" customHeight="1">
      <c r="B129" s="357"/>
      <c r="C129" s="312" t="s">
        <v>2080</v>
      </c>
      <c r="D129" s="312"/>
      <c r="E129" s="312"/>
      <c r="F129" s="335" t="s">
        <v>2075</v>
      </c>
      <c r="G129" s="312"/>
      <c r="H129" s="312" t="s">
        <v>2081</v>
      </c>
      <c r="I129" s="312" t="s">
        <v>2071</v>
      </c>
      <c r="J129" s="312">
        <v>15</v>
      </c>
      <c r="K129" s="360"/>
    </row>
    <row r="130" s="1" customFormat="1" ht="15" customHeight="1">
      <c r="B130" s="357"/>
      <c r="C130" s="338" t="s">
        <v>2082</v>
      </c>
      <c r="D130" s="338"/>
      <c r="E130" s="338"/>
      <c r="F130" s="339" t="s">
        <v>2075</v>
      </c>
      <c r="G130" s="338"/>
      <c r="H130" s="338" t="s">
        <v>2083</v>
      </c>
      <c r="I130" s="338" t="s">
        <v>2071</v>
      </c>
      <c r="J130" s="338">
        <v>15</v>
      </c>
      <c r="K130" s="360"/>
    </row>
    <row r="131" s="1" customFormat="1" ht="15" customHeight="1">
      <c r="B131" s="357"/>
      <c r="C131" s="338" t="s">
        <v>2084</v>
      </c>
      <c r="D131" s="338"/>
      <c r="E131" s="338"/>
      <c r="F131" s="339" t="s">
        <v>2075</v>
      </c>
      <c r="G131" s="338"/>
      <c r="H131" s="338" t="s">
        <v>2085</v>
      </c>
      <c r="I131" s="338" t="s">
        <v>2071</v>
      </c>
      <c r="J131" s="338">
        <v>20</v>
      </c>
      <c r="K131" s="360"/>
    </row>
    <row r="132" s="1" customFormat="1" ht="15" customHeight="1">
      <c r="B132" s="357"/>
      <c r="C132" s="338" t="s">
        <v>2086</v>
      </c>
      <c r="D132" s="338"/>
      <c r="E132" s="338"/>
      <c r="F132" s="339" t="s">
        <v>2075</v>
      </c>
      <c r="G132" s="338"/>
      <c r="H132" s="338" t="s">
        <v>2087</v>
      </c>
      <c r="I132" s="338" t="s">
        <v>2071</v>
      </c>
      <c r="J132" s="338">
        <v>20</v>
      </c>
      <c r="K132" s="360"/>
    </row>
    <row r="133" s="1" customFormat="1" ht="15" customHeight="1">
      <c r="B133" s="357"/>
      <c r="C133" s="312" t="s">
        <v>2074</v>
      </c>
      <c r="D133" s="312"/>
      <c r="E133" s="312"/>
      <c r="F133" s="335" t="s">
        <v>2075</v>
      </c>
      <c r="G133" s="312"/>
      <c r="H133" s="312" t="s">
        <v>2109</v>
      </c>
      <c r="I133" s="312" t="s">
        <v>2071</v>
      </c>
      <c r="J133" s="312">
        <v>50</v>
      </c>
      <c r="K133" s="360"/>
    </row>
    <row r="134" s="1" customFormat="1" ht="15" customHeight="1">
      <c r="B134" s="357"/>
      <c r="C134" s="312" t="s">
        <v>2088</v>
      </c>
      <c r="D134" s="312"/>
      <c r="E134" s="312"/>
      <c r="F134" s="335" t="s">
        <v>2075</v>
      </c>
      <c r="G134" s="312"/>
      <c r="H134" s="312" t="s">
        <v>2109</v>
      </c>
      <c r="I134" s="312" t="s">
        <v>2071</v>
      </c>
      <c r="J134" s="312">
        <v>50</v>
      </c>
      <c r="K134" s="360"/>
    </row>
    <row r="135" s="1" customFormat="1" ht="15" customHeight="1">
      <c r="B135" s="357"/>
      <c r="C135" s="312" t="s">
        <v>2094</v>
      </c>
      <c r="D135" s="312"/>
      <c r="E135" s="312"/>
      <c r="F135" s="335" t="s">
        <v>2075</v>
      </c>
      <c r="G135" s="312"/>
      <c r="H135" s="312" t="s">
        <v>2109</v>
      </c>
      <c r="I135" s="312" t="s">
        <v>2071</v>
      </c>
      <c r="J135" s="312">
        <v>50</v>
      </c>
      <c r="K135" s="360"/>
    </row>
    <row r="136" s="1" customFormat="1" ht="15" customHeight="1">
      <c r="B136" s="357"/>
      <c r="C136" s="312" t="s">
        <v>2096</v>
      </c>
      <c r="D136" s="312"/>
      <c r="E136" s="312"/>
      <c r="F136" s="335" t="s">
        <v>2075</v>
      </c>
      <c r="G136" s="312"/>
      <c r="H136" s="312" t="s">
        <v>2109</v>
      </c>
      <c r="I136" s="312" t="s">
        <v>2071</v>
      </c>
      <c r="J136" s="312">
        <v>50</v>
      </c>
      <c r="K136" s="360"/>
    </row>
    <row r="137" s="1" customFormat="1" ht="15" customHeight="1">
      <c r="B137" s="357"/>
      <c r="C137" s="312" t="s">
        <v>2097</v>
      </c>
      <c r="D137" s="312"/>
      <c r="E137" s="312"/>
      <c r="F137" s="335" t="s">
        <v>2075</v>
      </c>
      <c r="G137" s="312"/>
      <c r="H137" s="312" t="s">
        <v>2122</v>
      </c>
      <c r="I137" s="312" t="s">
        <v>2071</v>
      </c>
      <c r="J137" s="312">
        <v>255</v>
      </c>
      <c r="K137" s="360"/>
    </row>
    <row r="138" s="1" customFormat="1" ht="15" customHeight="1">
      <c r="B138" s="357"/>
      <c r="C138" s="312" t="s">
        <v>2099</v>
      </c>
      <c r="D138" s="312"/>
      <c r="E138" s="312"/>
      <c r="F138" s="335" t="s">
        <v>2069</v>
      </c>
      <c r="G138" s="312"/>
      <c r="H138" s="312" t="s">
        <v>2123</v>
      </c>
      <c r="I138" s="312" t="s">
        <v>2101</v>
      </c>
      <c r="J138" s="312"/>
      <c r="K138" s="360"/>
    </row>
    <row r="139" s="1" customFormat="1" ht="15" customHeight="1">
      <c r="B139" s="357"/>
      <c r="C139" s="312" t="s">
        <v>2102</v>
      </c>
      <c r="D139" s="312"/>
      <c r="E139" s="312"/>
      <c r="F139" s="335" t="s">
        <v>2069</v>
      </c>
      <c r="G139" s="312"/>
      <c r="H139" s="312" t="s">
        <v>2124</v>
      </c>
      <c r="I139" s="312" t="s">
        <v>2104</v>
      </c>
      <c r="J139" s="312"/>
      <c r="K139" s="360"/>
    </row>
    <row r="140" s="1" customFormat="1" ht="15" customHeight="1">
      <c r="B140" s="357"/>
      <c r="C140" s="312" t="s">
        <v>2105</v>
      </c>
      <c r="D140" s="312"/>
      <c r="E140" s="312"/>
      <c r="F140" s="335" t="s">
        <v>2069</v>
      </c>
      <c r="G140" s="312"/>
      <c r="H140" s="312" t="s">
        <v>2105</v>
      </c>
      <c r="I140" s="312" t="s">
        <v>2104</v>
      </c>
      <c r="J140" s="312"/>
      <c r="K140" s="360"/>
    </row>
    <row r="141" s="1" customFormat="1" ht="15" customHeight="1">
      <c r="B141" s="357"/>
      <c r="C141" s="312" t="s">
        <v>40</v>
      </c>
      <c r="D141" s="312"/>
      <c r="E141" s="312"/>
      <c r="F141" s="335" t="s">
        <v>2069</v>
      </c>
      <c r="G141" s="312"/>
      <c r="H141" s="312" t="s">
        <v>2125</v>
      </c>
      <c r="I141" s="312" t="s">
        <v>2104</v>
      </c>
      <c r="J141" s="312"/>
      <c r="K141" s="360"/>
    </row>
    <row r="142" s="1" customFormat="1" ht="15" customHeight="1">
      <c r="B142" s="357"/>
      <c r="C142" s="312" t="s">
        <v>2126</v>
      </c>
      <c r="D142" s="312"/>
      <c r="E142" s="312"/>
      <c r="F142" s="335" t="s">
        <v>2069</v>
      </c>
      <c r="G142" s="312"/>
      <c r="H142" s="312" t="s">
        <v>2127</v>
      </c>
      <c r="I142" s="312" t="s">
        <v>2104</v>
      </c>
      <c r="J142" s="312"/>
      <c r="K142" s="360"/>
    </row>
    <row r="143" s="1" customFormat="1" ht="15" customHeight="1">
      <c r="B143" s="361"/>
      <c r="C143" s="362"/>
      <c r="D143" s="362"/>
      <c r="E143" s="362"/>
      <c r="F143" s="362"/>
      <c r="G143" s="362"/>
      <c r="H143" s="362"/>
      <c r="I143" s="362"/>
      <c r="J143" s="362"/>
      <c r="K143" s="363"/>
    </row>
    <row r="144" s="1" customFormat="1" ht="18.75" customHeight="1">
      <c r="B144" s="348"/>
      <c r="C144" s="348"/>
      <c r="D144" s="348"/>
      <c r="E144" s="348"/>
      <c r="F144" s="349"/>
      <c r="G144" s="348"/>
      <c r="H144" s="348"/>
      <c r="I144" s="348"/>
      <c r="J144" s="348"/>
      <c r="K144" s="348"/>
    </row>
    <row r="145" s="1" customFormat="1" ht="18.75" customHeight="1">
      <c r="B145" s="320"/>
      <c r="C145" s="320"/>
      <c r="D145" s="320"/>
      <c r="E145" s="320"/>
      <c r="F145" s="320"/>
      <c r="G145" s="320"/>
      <c r="H145" s="320"/>
      <c r="I145" s="320"/>
      <c r="J145" s="320"/>
      <c r="K145" s="320"/>
    </row>
    <row r="146" s="1" customFormat="1" ht="7.5" customHeight="1">
      <c r="B146" s="321"/>
      <c r="C146" s="322"/>
      <c r="D146" s="322"/>
      <c r="E146" s="322"/>
      <c r="F146" s="322"/>
      <c r="G146" s="322"/>
      <c r="H146" s="322"/>
      <c r="I146" s="322"/>
      <c r="J146" s="322"/>
      <c r="K146" s="323"/>
    </row>
    <row r="147" s="1" customFormat="1" ht="45" customHeight="1">
      <c r="B147" s="324"/>
      <c r="C147" s="325" t="s">
        <v>2128</v>
      </c>
      <c r="D147" s="325"/>
      <c r="E147" s="325"/>
      <c r="F147" s="325"/>
      <c r="G147" s="325"/>
      <c r="H147" s="325"/>
      <c r="I147" s="325"/>
      <c r="J147" s="325"/>
      <c r="K147" s="326"/>
    </row>
    <row r="148" s="1" customFormat="1" ht="17.25" customHeight="1">
      <c r="B148" s="324"/>
      <c r="C148" s="327" t="s">
        <v>2063</v>
      </c>
      <c r="D148" s="327"/>
      <c r="E148" s="327"/>
      <c r="F148" s="327" t="s">
        <v>2064</v>
      </c>
      <c r="G148" s="328"/>
      <c r="H148" s="327" t="s">
        <v>56</v>
      </c>
      <c r="I148" s="327" t="s">
        <v>59</v>
      </c>
      <c r="J148" s="327" t="s">
        <v>2065</v>
      </c>
      <c r="K148" s="326"/>
    </row>
    <row r="149" s="1" customFormat="1" ht="17.25" customHeight="1">
      <c r="B149" s="324"/>
      <c r="C149" s="329" t="s">
        <v>2066</v>
      </c>
      <c r="D149" s="329"/>
      <c r="E149" s="329"/>
      <c r="F149" s="330" t="s">
        <v>2067</v>
      </c>
      <c r="G149" s="331"/>
      <c r="H149" s="329"/>
      <c r="I149" s="329"/>
      <c r="J149" s="329" t="s">
        <v>2068</v>
      </c>
      <c r="K149" s="326"/>
    </row>
    <row r="150" s="1" customFormat="1" ht="5.25" customHeight="1">
      <c r="B150" s="337"/>
      <c r="C150" s="332"/>
      <c r="D150" s="332"/>
      <c r="E150" s="332"/>
      <c r="F150" s="332"/>
      <c r="G150" s="333"/>
      <c r="H150" s="332"/>
      <c r="I150" s="332"/>
      <c r="J150" s="332"/>
      <c r="K150" s="360"/>
    </row>
    <row r="151" s="1" customFormat="1" ht="15" customHeight="1">
      <c r="B151" s="337"/>
      <c r="C151" s="364" t="s">
        <v>2072</v>
      </c>
      <c r="D151" s="312"/>
      <c r="E151" s="312"/>
      <c r="F151" s="365" t="s">
        <v>2069</v>
      </c>
      <c r="G151" s="312"/>
      <c r="H151" s="364" t="s">
        <v>2109</v>
      </c>
      <c r="I151" s="364" t="s">
        <v>2071</v>
      </c>
      <c r="J151" s="364">
        <v>120</v>
      </c>
      <c r="K151" s="360"/>
    </row>
    <row r="152" s="1" customFormat="1" ht="15" customHeight="1">
      <c r="B152" s="337"/>
      <c r="C152" s="364" t="s">
        <v>2118</v>
      </c>
      <c r="D152" s="312"/>
      <c r="E152" s="312"/>
      <c r="F152" s="365" t="s">
        <v>2069</v>
      </c>
      <c r="G152" s="312"/>
      <c r="H152" s="364" t="s">
        <v>2129</v>
      </c>
      <c r="I152" s="364" t="s">
        <v>2071</v>
      </c>
      <c r="J152" s="364" t="s">
        <v>2120</v>
      </c>
      <c r="K152" s="360"/>
    </row>
    <row r="153" s="1" customFormat="1" ht="15" customHeight="1">
      <c r="B153" s="337"/>
      <c r="C153" s="364" t="s">
        <v>2017</v>
      </c>
      <c r="D153" s="312"/>
      <c r="E153" s="312"/>
      <c r="F153" s="365" t="s">
        <v>2069</v>
      </c>
      <c r="G153" s="312"/>
      <c r="H153" s="364" t="s">
        <v>2130</v>
      </c>
      <c r="I153" s="364" t="s">
        <v>2071</v>
      </c>
      <c r="J153" s="364" t="s">
        <v>2120</v>
      </c>
      <c r="K153" s="360"/>
    </row>
    <row r="154" s="1" customFormat="1" ht="15" customHeight="1">
      <c r="B154" s="337"/>
      <c r="C154" s="364" t="s">
        <v>2074</v>
      </c>
      <c r="D154" s="312"/>
      <c r="E154" s="312"/>
      <c r="F154" s="365" t="s">
        <v>2075</v>
      </c>
      <c r="G154" s="312"/>
      <c r="H154" s="364" t="s">
        <v>2109</v>
      </c>
      <c r="I154" s="364" t="s">
        <v>2071</v>
      </c>
      <c r="J154" s="364">
        <v>50</v>
      </c>
      <c r="K154" s="360"/>
    </row>
    <row r="155" s="1" customFormat="1" ht="15" customHeight="1">
      <c r="B155" s="337"/>
      <c r="C155" s="364" t="s">
        <v>2077</v>
      </c>
      <c r="D155" s="312"/>
      <c r="E155" s="312"/>
      <c r="F155" s="365" t="s">
        <v>2069</v>
      </c>
      <c r="G155" s="312"/>
      <c r="H155" s="364" t="s">
        <v>2109</v>
      </c>
      <c r="I155" s="364" t="s">
        <v>2079</v>
      </c>
      <c r="J155" s="364"/>
      <c r="K155" s="360"/>
    </row>
    <row r="156" s="1" customFormat="1" ht="15" customHeight="1">
      <c r="B156" s="337"/>
      <c r="C156" s="364" t="s">
        <v>2088</v>
      </c>
      <c r="D156" s="312"/>
      <c r="E156" s="312"/>
      <c r="F156" s="365" t="s">
        <v>2075</v>
      </c>
      <c r="G156" s="312"/>
      <c r="H156" s="364" t="s">
        <v>2109</v>
      </c>
      <c r="I156" s="364" t="s">
        <v>2071</v>
      </c>
      <c r="J156" s="364">
        <v>50</v>
      </c>
      <c r="K156" s="360"/>
    </row>
    <row r="157" s="1" customFormat="1" ht="15" customHeight="1">
      <c r="B157" s="337"/>
      <c r="C157" s="364" t="s">
        <v>2096</v>
      </c>
      <c r="D157" s="312"/>
      <c r="E157" s="312"/>
      <c r="F157" s="365" t="s">
        <v>2075</v>
      </c>
      <c r="G157" s="312"/>
      <c r="H157" s="364" t="s">
        <v>2109</v>
      </c>
      <c r="I157" s="364" t="s">
        <v>2071</v>
      </c>
      <c r="J157" s="364">
        <v>50</v>
      </c>
      <c r="K157" s="360"/>
    </row>
    <row r="158" s="1" customFormat="1" ht="15" customHeight="1">
      <c r="B158" s="337"/>
      <c r="C158" s="364" t="s">
        <v>2094</v>
      </c>
      <c r="D158" s="312"/>
      <c r="E158" s="312"/>
      <c r="F158" s="365" t="s">
        <v>2075</v>
      </c>
      <c r="G158" s="312"/>
      <c r="H158" s="364" t="s">
        <v>2109</v>
      </c>
      <c r="I158" s="364" t="s">
        <v>2071</v>
      </c>
      <c r="J158" s="364">
        <v>50</v>
      </c>
      <c r="K158" s="360"/>
    </row>
    <row r="159" s="1" customFormat="1" ht="15" customHeight="1">
      <c r="B159" s="337"/>
      <c r="C159" s="364" t="s">
        <v>96</v>
      </c>
      <c r="D159" s="312"/>
      <c r="E159" s="312"/>
      <c r="F159" s="365" t="s">
        <v>2069</v>
      </c>
      <c r="G159" s="312"/>
      <c r="H159" s="364" t="s">
        <v>2131</v>
      </c>
      <c r="I159" s="364" t="s">
        <v>2071</v>
      </c>
      <c r="J159" s="364" t="s">
        <v>2132</v>
      </c>
      <c r="K159" s="360"/>
    </row>
    <row r="160" s="1" customFormat="1" ht="15" customHeight="1">
      <c r="B160" s="337"/>
      <c r="C160" s="364" t="s">
        <v>2133</v>
      </c>
      <c r="D160" s="312"/>
      <c r="E160" s="312"/>
      <c r="F160" s="365" t="s">
        <v>2069</v>
      </c>
      <c r="G160" s="312"/>
      <c r="H160" s="364" t="s">
        <v>2134</v>
      </c>
      <c r="I160" s="364" t="s">
        <v>2104</v>
      </c>
      <c r="J160" s="364"/>
      <c r="K160" s="360"/>
    </row>
    <row r="161" s="1" customFormat="1" ht="15" customHeight="1">
      <c r="B161" s="366"/>
      <c r="C161" s="346"/>
      <c r="D161" s="346"/>
      <c r="E161" s="346"/>
      <c r="F161" s="346"/>
      <c r="G161" s="346"/>
      <c r="H161" s="346"/>
      <c r="I161" s="346"/>
      <c r="J161" s="346"/>
      <c r="K161" s="367"/>
    </row>
    <row r="162" s="1" customFormat="1" ht="18.75" customHeight="1">
      <c r="B162" s="348"/>
      <c r="C162" s="358"/>
      <c r="D162" s="358"/>
      <c r="E162" s="358"/>
      <c r="F162" s="368"/>
      <c r="G162" s="358"/>
      <c r="H162" s="358"/>
      <c r="I162" s="358"/>
      <c r="J162" s="358"/>
      <c r="K162" s="348"/>
    </row>
    <row r="163" s="1" customFormat="1" ht="18.75" customHeight="1">
      <c r="B163" s="320"/>
      <c r="C163" s="320"/>
      <c r="D163" s="320"/>
      <c r="E163" s="320"/>
      <c r="F163" s="320"/>
      <c r="G163" s="320"/>
      <c r="H163" s="320"/>
      <c r="I163" s="320"/>
      <c r="J163" s="320"/>
      <c r="K163" s="320"/>
    </row>
    <row r="164" s="1" customFormat="1" ht="7.5" customHeight="1">
      <c r="B164" s="299"/>
      <c r="C164" s="300"/>
      <c r="D164" s="300"/>
      <c r="E164" s="300"/>
      <c r="F164" s="300"/>
      <c r="G164" s="300"/>
      <c r="H164" s="300"/>
      <c r="I164" s="300"/>
      <c r="J164" s="300"/>
      <c r="K164" s="301"/>
    </row>
    <row r="165" s="1" customFormat="1" ht="45" customHeight="1">
      <c r="B165" s="302"/>
      <c r="C165" s="303" t="s">
        <v>2135</v>
      </c>
      <c r="D165" s="303"/>
      <c r="E165" s="303"/>
      <c r="F165" s="303"/>
      <c r="G165" s="303"/>
      <c r="H165" s="303"/>
      <c r="I165" s="303"/>
      <c r="J165" s="303"/>
      <c r="K165" s="304"/>
    </row>
    <row r="166" s="1" customFormat="1" ht="17.25" customHeight="1">
      <c r="B166" s="302"/>
      <c r="C166" s="327" t="s">
        <v>2063</v>
      </c>
      <c r="D166" s="327"/>
      <c r="E166" s="327"/>
      <c r="F166" s="327" t="s">
        <v>2064</v>
      </c>
      <c r="G166" s="369"/>
      <c r="H166" s="370" t="s">
        <v>56</v>
      </c>
      <c r="I166" s="370" t="s">
        <v>59</v>
      </c>
      <c r="J166" s="327" t="s">
        <v>2065</v>
      </c>
      <c r="K166" s="304"/>
    </row>
    <row r="167" s="1" customFormat="1" ht="17.25" customHeight="1">
      <c r="B167" s="305"/>
      <c r="C167" s="329" t="s">
        <v>2066</v>
      </c>
      <c r="D167" s="329"/>
      <c r="E167" s="329"/>
      <c r="F167" s="330" t="s">
        <v>2067</v>
      </c>
      <c r="G167" s="371"/>
      <c r="H167" s="372"/>
      <c r="I167" s="372"/>
      <c r="J167" s="329" t="s">
        <v>2068</v>
      </c>
      <c r="K167" s="307"/>
    </row>
    <row r="168" s="1" customFormat="1" ht="5.25" customHeight="1">
      <c r="B168" s="337"/>
      <c r="C168" s="332"/>
      <c r="D168" s="332"/>
      <c r="E168" s="332"/>
      <c r="F168" s="332"/>
      <c r="G168" s="333"/>
      <c r="H168" s="332"/>
      <c r="I168" s="332"/>
      <c r="J168" s="332"/>
      <c r="K168" s="360"/>
    </row>
    <row r="169" s="1" customFormat="1" ht="15" customHeight="1">
      <c r="B169" s="337"/>
      <c r="C169" s="312" t="s">
        <v>2072</v>
      </c>
      <c r="D169" s="312"/>
      <c r="E169" s="312"/>
      <c r="F169" s="335" t="s">
        <v>2069</v>
      </c>
      <c r="G169" s="312"/>
      <c r="H169" s="312" t="s">
        <v>2109</v>
      </c>
      <c r="I169" s="312" t="s">
        <v>2071</v>
      </c>
      <c r="J169" s="312">
        <v>120</v>
      </c>
      <c r="K169" s="360"/>
    </row>
    <row r="170" s="1" customFormat="1" ht="15" customHeight="1">
      <c r="B170" s="337"/>
      <c r="C170" s="312" t="s">
        <v>2118</v>
      </c>
      <c r="D170" s="312"/>
      <c r="E170" s="312"/>
      <c r="F170" s="335" t="s">
        <v>2069</v>
      </c>
      <c r="G170" s="312"/>
      <c r="H170" s="312" t="s">
        <v>2119</v>
      </c>
      <c r="I170" s="312" t="s">
        <v>2071</v>
      </c>
      <c r="J170" s="312" t="s">
        <v>2120</v>
      </c>
      <c r="K170" s="360"/>
    </row>
    <row r="171" s="1" customFormat="1" ht="15" customHeight="1">
      <c r="B171" s="337"/>
      <c r="C171" s="312" t="s">
        <v>2017</v>
      </c>
      <c r="D171" s="312"/>
      <c r="E171" s="312"/>
      <c r="F171" s="335" t="s">
        <v>2069</v>
      </c>
      <c r="G171" s="312"/>
      <c r="H171" s="312" t="s">
        <v>2136</v>
      </c>
      <c r="I171" s="312" t="s">
        <v>2071</v>
      </c>
      <c r="J171" s="312" t="s">
        <v>2120</v>
      </c>
      <c r="K171" s="360"/>
    </row>
    <row r="172" s="1" customFormat="1" ht="15" customHeight="1">
      <c r="B172" s="337"/>
      <c r="C172" s="312" t="s">
        <v>2074</v>
      </c>
      <c r="D172" s="312"/>
      <c r="E172" s="312"/>
      <c r="F172" s="335" t="s">
        <v>2075</v>
      </c>
      <c r="G172" s="312"/>
      <c r="H172" s="312" t="s">
        <v>2136</v>
      </c>
      <c r="I172" s="312" t="s">
        <v>2071</v>
      </c>
      <c r="J172" s="312">
        <v>50</v>
      </c>
      <c r="K172" s="360"/>
    </row>
    <row r="173" s="1" customFormat="1" ht="15" customHeight="1">
      <c r="B173" s="337"/>
      <c r="C173" s="312" t="s">
        <v>2077</v>
      </c>
      <c r="D173" s="312"/>
      <c r="E173" s="312"/>
      <c r="F173" s="335" t="s">
        <v>2069</v>
      </c>
      <c r="G173" s="312"/>
      <c r="H173" s="312" t="s">
        <v>2136</v>
      </c>
      <c r="I173" s="312" t="s">
        <v>2079</v>
      </c>
      <c r="J173" s="312"/>
      <c r="K173" s="360"/>
    </row>
    <row r="174" s="1" customFormat="1" ht="15" customHeight="1">
      <c r="B174" s="337"/>
      <c r="C174" s="312" t="s">
        <v>2088</v>
      </c>
      <c r="D174" s="312"/>
      <c r="E174" s="312"/>
      <c r="F174" s="335" t="s">
        <v>2075</v>
      </c>
      <c r="G174" s="312"/>
      <c r="H174" s="312" t="s">
        <v>2136</v>
      </c>
      <c r="I174" s="312" t="s">
        <v>2071</v>
      </c>
      <c r="J174" s="312">
        <v>50</v>
      </c>
      <c r="K174" s="360"/>
    </row>
    <row r="175" s="1" customFormat="1" ht="15" customHeight="1">
      <c r="B175" s="337"/>
      <c r="C175" s="312" t="s">
        <v>2096</v>
      </c>
      <c r="D175" s="312"/>
      <c r="E175" s="312"/>
      <c r="F175" s="335" t="s">
        <v>2075</v>
      </c>
      <c r="G175" s="312"/>
      <c r="H175" s="312" t="s">
        <v>2136</v>
      </c>
      <c r="I175" s="312" t="s">
        <v>2071</v>
      </c>
      <c r="J175" s="312">
        <v>50</v>
      </c>
      <c r="K175" s="360"/>
    </row>
    <row r="176" s="1" customFormat="1" ht="15" customHeight="1">
      <c r="B176" s="337"/>
      <c r="C176" s="312" t="s">
        <v>2094</v>
      </c>
      <c r="D176" s="312"/>
      <c r="E176" s="312"/>
      <c r="F176" s="335" t="s">
        <v>2075</v>
      </c>
      <c r="G176" s="312"/>
      <c r="H176" s="312" t="s">
        <v>2136</v>
      </c>
      <c r="I176" s="312" t="s">
        <v>2071</v>
      </c>
      <c r="J176" s="312">
        <v>50</v>
      </c>
      <c r="K176" s="360"/>
    </row>
    <row r="177" s="1" customFormat="1" ht="15" customHeight="1">
      <c r="B177" s="337"/>
      <c r="C177" s="312" t="s">
        <v>105</v>
      </c>
      <c r="D177" s="312"/>
      <c r="E177" s="312"/>
      <c r="F177" s="335" t="s">
        <v>2069</v>
      </c>
      <c r="G177" s="312"/>
      <c r="H177" s="312" t="s">
        <v>2137</v>
      </c>
      <c r="I177" s="312" t="s">
        <v>2138</v>
      </c>
      <c r="J177" s="312"/>
      <c r="K177" s="360"/>
    </row>
    <row r="178" s="1" customFormat="1" ht="15" customHeight="1">
      <c r="B178" s="337"/>
      <c r="C178" s="312" t="s">
        <v>59</v>
      </c>
      <c r="D178" s="312"/>
      <c r="E178" s="312"/>
      <c r="F178" s="335" t="s">
        <v>2069</v>
      </c>
      <c r="G178" s="312"/>
      <c r="H178" s="312" t="s">
        <v>2139</v>
      </c>
      <c r="I178" s="312" t="s">
        <v>2140</v>
      </c>
      <c r="J178" s="312">
        <v>1</v>
      </c>
      <c r="K178" s="360"/>
    </row>
    <row r="179" s="1" customFormat="1" ht="15" customHeight="1">
      <c r="B179" s="337"/>
      <c r="C179" s="312" t="s">
        <v>55</v>
      </c>
      <c r="D179" s="312"/>
      <c r="E179" s="312"/>
      <c r="F179" s="335" t="s">
        <v>2069</v>
      </c>
      <c r="G179" s="312"/>
      <c r="H179" s="312" t="s">
        <v>2141</v>
      </c>
      <c r="I179" s="312" t="s">
        <v>2071</v>
      </c>
      <c r="J179" s="312">
        <v>20</v>
      </c>
      <c r="K179" s="360"/>
    </row>
    <row r="180" s="1" customFormat="1" ht="15" customHeight="1">
      <c r="B180" s="337"/>
      <c r="C180" s="312" t="s">
        <v>56</v>
      </c>
      <c r="D180" s="312"/>
      <c r="E180" s="312"/>
      <c r="F180" s="335" t="s">
        <v>2069</v>
      </c>
      <c r="G180" s="312"/>
      <c r="H180" s="312" t="s">
        <v>2142</v>
      </c>
      <c r="I180" s="312" t="s">
        <v>2071</v>
      </c>
      <c r="J180" s="312">
        <v>255</v>
      </c>
      <c r="K180" s="360"/>
    </row>
    <row r="181" s="1" customFormat="1" ht="15" customHeight="1">
      <c r="B181" s="337"/>
      <c r="C181" s="312" t="s">
        <v>106</v>
      </c>
      <c r="D181" s="312"/>
      <c r="E181" s="312"/>
      <c r="F181" s="335" t="s">
        <v>2069</v>
      </c>
      <c r="G181" s="312"/>
      <c r="H181" s="312" t="s">
        <v>2033</v>
      </c>
      <c r="I181" s="312" t="s">
        <v>2071</v>
      </c>
      <c r="J181" s="312">
        <v>10</v>
      </c>
      <c r="K181" s="360"/>
    </row>
    <row r="182" s="1" customFormat="1" ht="15" customHeight="1">
      <c r="B182" s="337"/>
      <c r="C182" s="312" t="s">
        <v>107</v>
      </c>
      <c r="D182" s="312"/>
      <c r="E182" s="312"/>
      <c r="F182" s="335" t="s">
        <v>2069</v>
      </c>
      <c r="G182" s="312"/>
      <c r="H182" s="312" t="s">
        <v>2143</v>
      </c>
      <c r="I182" s="312" t="s">
        <v>2104</v>
      </c>
      <c r="J182" s="312"/>
      <c r="K182" s="360"/>
    </row>
    <row r="183" s="1" customFormat="1" ht="15" customHeight="1">
      <c r="B183" s="337"/>
      <c r="C183" s="312" t="s">
        <v>2144</v>
      </c>
      <c r="D183" s="312"/>
      <c r="E183" s="312"/>
      <c r="F183" s="335" t="s">
        <v>2069</v>
      </c>
      <c r="G183" s="312"/>
      <c r="H183" s="312" t="s">
        <v>2145</v>
      </c>
      <c r="I183" s="312" t="s">
        <v>2104</v>
      </c>
      <c r="J183" s="312"/>
      <c r="K183" s="360"/>
    </row>
    <row r="184" s="1" customFormat="1" ht="15" customHeight="1">
      <c r="B184" s="337"/>
      <c r="C184" s="312" t="s">
        <v>2133</v>
      </c>
      <c r="D184" s="312"/>
      <c r="E184" s="312"/>
      <c r="F184" s="335" t="s">
        <v>2069</v>
      </c>
      <c r="G184" s="312"/>
      <c r="H184" s="312" t="s">
        <v>2146</v>
      </c>
      <c r="I184" s="312" t="s">
        <v>2104</v>
      </c>
      <c r="J184" s="312"/>
      <c r="K184" s="360"/>
    </row>
    <row r="185" s="1" customFormat="1" ht="15" customHeight="1">
      <c r="B185" s="337"/>
      <c r="C185" s="312" t="s">
        <v>109</v>
      </c>
      <c r="D185" s="312"/>
      <c r="E185" s="312"/>
      <c r="F185" s="335" t="s">
        <v>2075</v>
      </c>
      <c r="G185" s="312"/>
      <c r="H185" s="312" t="s">
        <v>2147</v>
      </c>
      <c r="I185" s="312" t="s">
        <v>2071</v>
      </c>
      <c r="J185" s="312">
        <v>50</v>
      </c>
      <c r="K185" s="360"/>
    </row>
    <row r="186" s="1" customFormat="1" ht="15" customHeight="1">
      <c r="B186" s="337"/>
      <c r="C186" s="312" t="s">
        <v>2148</v>
      </c>
      <c r="D186" s="312"/>
      <c r="E186" s="312"/>
      <c r="F186" s="335" t="s">
        <v>2075</v>
      </c>
      <c r="G186" s="312"/>
      <c r="H186" s="312" t="s">
        <v>2149</v>
      </c>
      <c r="I186" s="312" t="s">
        <v>2150</v>
      </c>
      <c r="J186" s="312"/>
      <c r="K186" s="360"/>
    </row>
    <row r="187" s="1" customFormat="1" ht="15" customHeight="1">
      <c r="B187" s="337"/>
      <c r="C187" s="312" t="s">
        <v>2151</v>
      </c>
      <c r="D187" s="312"/>
      <c r="E187" s="312"/>
      <c r="F187" s="335" t="s">
        <v>2075</v>
      </c>
      <c r="G187" s="312"/>
      <c r="H187" s="312" t="s">
        <v>2152</v>
      </c>
      <c r="I187" s="312" t="s">
        <v>2150</v>
      </c>
      <c r="J187" s="312"/>
      <c r="K187" s="360"/>
    </row>
    <row r="188" s="1" customFormat="1" ht="15" customHeight="1">
      <c r="B188" s="337"/>
      <c r="C188" s="312" t="s">
        <v>2153</v>
      </c>
      <c r="D188" s="312"/>
      <c r="E188" s="312"/>
      <c r="F188" s="335" t="s">
        <v>2075</v>
      </c>
      <c r="G188" s="312"/>
      <c r="H188" s="312" t="s">
        <v>2154</v>
      </c>
      <c r="I188" s="312" t="s">
        <v>2150</v>
      </c>
      <c r="J188" s="312"/>
      <c r="K188" s="360"/>
    </row>
    <row r="189" s="1" customFormat="1" ht="15" customHeight="1">
      <c r="B189" s="337"/>
      <c r="C189" s="373" t="s">
        <v>2155</v>
      </c>
      <c r="D189" s="312"/>
      <c r="E189" s="312"/>
      <c r="F189" s="335" t="s">
        <v>2075</v>
      </c>
      <c r="G189" s="312"/>
      <c r="H189" s="312" t="s">
        <v>2156</v>
      </c>
      <c r="I189" s="312" t="s">
        <v>2157</v>
      </c>
      <c r="J189" s="374" t="s">
        <v>2158</v>
      </c>
      <c r="K189" s="360"/>
    </row>
    <row r="190" s="1" customFormat="1" ht="15" customHeight="1">
      <c r="B190" s="337"/>
      <c r="C190" s="373" t="s">
        <v>44</v>
      </c>
      <c r="D190" s="312"/>
      <c r="E190" s="312"/>
      <c r="F190" s="335" t="s">
        <v>2069</v>
      </c>
      <c r="G190" s="312"/>
      <c r="H190" s="309" t="s">
        <v>2159</v>
      </c>
      <c r="I190" s="312" t="s">
        <v>2160</v>
      </c>
      <c r="J190" s="312"/>
      <c r="K190" s="360"/>
    </row>
    <row r="191" s="1" customFormat="1" ht="15" customHeight="1">
      <c r="B191" s="337"/>
      <c r="C191" s="373" t="s">
        <v>2161</v>
      </c>
      <c r="D191" s="312"/>
      <c r="E191" s="312"/>
      <c r="F191" s="335" t="s">
        <v>2069</v>
      </c>
      <c r="G191" s="312"/>
      <c r="H191" s="312" t="s">
        <v>2162</v>
      </c>
      <c r="I191" s="312" t="s">
        <v>2104</v>
      </c>
      <c r="J191" s="312"/>
      <c r="K191" s="360"/>
    </row>
    <row r="192" s="1" customFormat="1" ht="15" customHeight="1">
      <c r="B192" s="337"/>
      <c r="C192" s="373" t="s">
        <v>2163</v>
      </c>
      <c r="D192" s="312"/>
      <c r="E192" s="312"/>
      <c r="F192" s="335" t="s">
        <v>2069</v>
      </c>
      <c r="G192" s="312"/>
      <c r="H192" s="312" t="s">
        <v>2164</v>
      </c>
      <c r="I192" s="312" t="s">
        <v>2104</v>
      </c>
      <c r="J192" s="312"/>
      <c r="K192" s="360"/>
    </row>
    <row r="193" s="1" customFormat="1" ht="15" customHeight="1">
      <c r="B193" s="337"/>
      <c r="C193" s="373" t="s">
        <v>2165</v>
      </c>
      <c r="D193" s="312"/>
      <c r="E193" s="312"/>
      <c r="F193" s="335" t="s">
        <v>2075</v>
      </c>
      <c r="G193" s="312"/>
      <c r="H193" s="312" t="s">
        <v>2166</v>
      </c>
      <c r="I193" s="312" t="s">
        <v>2104</v>
      </c>
      <c r="J193" s="312"/>
      <c r="K193" s="360"/>
    </row>
    <row r="194" s="1" customFormat="1" ht="15" customHeight="1">
      <c r="B194" s="366"/>
      <c r="C194" s="375"/>
      <c r="D194" s="346"/>
      <c r="E194" s="346"/>
      <c r="F194" s="346"/>
      <c r="G194" s="346"/>
      <c r="H194" s="346"/>
      <c r="I194" s="346"/>
      <c r="J194" s="346"/>
      <c r="K194" s="367"/>
    </row>
    <row r="195" s="1" customFormat="1" ht="18.75" customHeight="1">
      <c r="B195" s="348"/>
      <c r="C195" s="358"/>
      <c r="D195" s="358"/>
      <c r="E195" s="358"/>
      <c r="F195" s="368"/>
      <c r="G195" s="358"/>
      <c r="H195" s="358"/>
      <c r="I195" s="358"/>
      <c r="J195" s="358"/>
      <c r="K195" s="348"/>
    </row>
    <row r="196" s="1" customFormat="1" ht="18.75" customHeight="1">
      <c r="B196" s="348"/>
      <c r="C196" s="358"/>
      <c r="D196" s="358"/>
      <c r="E196" s="358"/>
      <c r="F196" s="368"/>
      <c r="G196" s="358"/>
      <c r="H196" s="358"/>
      <c r="I196" s="358"/>
      <c r="J196" s="358"/>
      <c r="K196" s="348"/>
    </row>
    <row r="197" s="1" customFormat="1" ht="18.75" customHeight="1">
      <c r="B197" s="320"/>
      <c r="C197" s="320"/>
      <c r="D197" s="320"/>
      <c r="E197" s="320"/>
      <c r="F197" s="320"/>
      <c r="G197" s="320"/>
      <c r="H197" s="320"/>
      <c r="I197" s="320"/>
      <c r="J197" s="320"/>
      <c r="K197" s="320"/>
    </row>
    <row r="198" s="1" customFormat="1" ht="13.5">
      <c r="B198" s="299"/>
      <c r="C198" s="300"/>
      <c r="D198" s="300"/>
      <c r="E198" s="300"/>
      <c r="F198" s="300"/>
      <c r="G198" s="300"/>
      <c r="H198" s="300"/>
      <c r="I198" s="300"/>
      <c r="J198" s="300"/>
      <c r="K198" s="301"/>
    </row>
    <row r="199" s="1" customFormat="1" ht="21">
      <c r="B199" s="302"/>
      <c r="C199" s="303" t="s">
        <v>2167</v>
      </c>
      <c r="D199" s="303"/>
      <c r="E199" s="303"/>
      <c r="F199" s="303"/>
      <c r="G199" s="303"/>
      <c r="H199" s="303"/>
      <c r="I199" s="303"/>
      <c r="J199" s="303"/>
      <c r="K199" s="304"/>
    </row>
    <row r="200" s="1" customFormat="1" ht="25.5" customHeight="1">
      <c r="B200" s="302"/>
      <c r="C200" s="376" t="s">
        <v>2168</v>
      </c>
      <c r="D200" s="376"/>
      <c r="E200" s="376"/>
      <c r="F200" s="376" t="s">
        <v>2169</v>
      </c>
      <c r="G200" s="377"/>
      <c r="H200" s="376" t="s">
        <v>2170</v>
      </c>
      <c r="I200" s="376"/>
      <c r="J200" s="376"/>
      <c r="K200" s="304"/>
    </row>
    <row r="201" s="1" customFormat="1" ht="5.25" customHeight="1">
      <c r="B201" s="337"/>
      <c r="C201" s="332"/>
      <c r="D201" s="332"/>
      <c r="E201" s="332"/>
      <c r="F201" s="332"/>
      <c r="G201" s="358"/>
      <c r="H201" s="332"/>
      <c r="I201" s="332"/>
      <c r="J201" s="332"/>
      <c r="K201" s="360"/>
    </row>
    <row r="202" s="1" customFormat="1" ht="15" customHeight="1">
      <c r="B202" s="337"/>
      <c r="C202" s="312" t="s">
        <v>2160</v>
      </c>
      <c r="D202" s="312"/>
      <c r="E202" s="312"/>
      <c r="F202" s="335" t="s">
        <v>45</v>
      </c>
      <c r="G202" s="312"/>
      <c r="H202" s="312" t="s">
        <v>2171</v>
      </c>
      <c r="I202" s="312"/>
      <c r="J202" s="312"/>
      <c r="K202" s="360"/>
    </row>
    <row r="203" s="1" customFormat="1" ht="15" customHeight="1">
      <c r="B203" s="337"/>
      <c r="C203" s="312"/>
      <c r="D203" s="312"/>
      <c r="E203" s="312"/>
      <c r="F203" s="335" t="s">
        <v>46</v>
      </c>
      <c r="G203" s="312"/>
      <c r="H203" s="312" t="s">
        <v>2172</v>
      </c>
      <c r="I203" s="312"/>
      <c r="J203" s="312"/>
      <c r="K203" s="360"/>
    </row>
    <row r="204" s="1" customFormat="1" ht="15" customHeight="1">
      <c r="B204" s="337"/>
      <c r="C204" s="312"/>
      <c r="D204" s="312"/>
      <c r="E204" s="312"/>
      <c r="F204" s="335" t="s">
        <v>49</v>
      </c>
      <c r="G204" s="312"/>
      <c r="H204" s="312" t="s">
        <v>2173</v>
      </c>
      <c r="I204" s="312"/>
      <c r="J204" s="312"/>
      <c r="K204" s="360"/>
    </row>
    <row r="205" s="1" customFormat="1" ht="15" customHeight="1">
      <c r="B205" s="337"/>
      <c r="C205" s="312"/>
      <c r="D205" s="312"/>
      <c r="E205" s="312"/>
      <c r="F205" s="335" t="s">
        <v>47</v>
      </c>
      <c r="G205" s="312"/>
      <c r="H205" s="312" t="s">
        <v>2174</v>
      </c>
      <c r="I205" s="312"/>
      <c r="J205" s="312"/>
      <c r="K205" s="360"/>
    </row>
    <row r="206" s="1" customFormat="1" ht="15" customHeight="1">
      <c r="B206" s="337"/>
      <c r="C206" s="312"/>
      <c r="D206" s="312"/>
      <c r="E206" s="312"/>
      <c r="F206" s="335" t="s">
        <v>48</v>
      </c>
      <c r="G206" s="312"/>
      <c r="H206" s="312" t="s">
        <v>2175</v>
      </c>
      <c r="I206" s="312"/>
      <c r="J206" s="312"/>
      <c r="K206" s="360"/>
    </row>
    <row r="207" s="1" customFormat="1" ht="15" customHeight="1">
      <c r="B207" s="337"/>
      <c r="C207" s="312"/>
      <c r="D207" s="312"/>
      <c r="E207" s="312"/>
      <c r="F207" s="335"/>
      <c r="G207" s="312"/>
      <c r="H207" s="312"/>
      <c r="I207" s="312"/>
      <c r="J207" s="312"/>
      <c r="K207" s="360"/>
    </row>
    <row r="208" s="1" customFormat="1" ht="15" customHeight="1">
      <c r="B208" s="337"/>
      <c r="C208" s="312" t="s">
        <v>2116</v>
      </c>
      <c r="D208" s="312"/>
      <c r="E208" s="312"/>
      <c r="F208" s="335" t="s">
        <v>87</v>
      </c>
      <c r="G208" s="312"/>
      <c r="H208" s="312" t="s">
        <v>2176</v>
      </c>
      <c r="I208" s="312"/>
      <c r="J208" s="312"/>
      <c r="K208" s="360"/>
    </row>
    <row r="209" s="1" customFormat="1" ht="15" customHeight="1">
      <c r="B209" s="337"/>
      <c r="C209" s="312"/>
      <c r="D209" s="312"/>
      <c r="E209" s="312"/>
      <c r="F209" s="335" t="s">
        <v>2012</v>
      </c>
      <c r="G209" s="312"/>
      <c r="H209" s="312" t="s">
        <v>2013</v>
      </c>
      <c r="I209" s="312"/>
      <c r="J209" s="312"/>
      <c r="K209" s="360"/>
    </row>
    <row r="210" s="1" customFormat="1" ht="15" customHeight="1">
      <c r="B210" s="337"/>
      <c r="C210" s="312"/>
      <c r="D210" s="312"/>
      <c r="E210" s="312"/>
      <c r="F210" s="335" t="s">
        <v>2010</v>
      </c>
      <c r="G210" s="312"/>
      <c r="H210" s="312" t="s">
        <v>2177</v>
      </c>
      <c r="I210" s="312"/>
      <c r="J210" s="312"/>
      <c r="K210" s="360"/>
    </row>
    <row r="211" s="1" customFormat="1" ht="15" customHeight="1">
      <c r="B211" s="378"/>
      <c r="C211" s="312"/>
      <c r="D211" s="312"/>
      <c r="E211" s="312"/>
      <c r="F211" s="335" t="s">
        <v>81</v>
      </c>
      <c r="G211" s="373"/>
      <c r="H211" s="364" t="s">
        <v>2014</v>
      </c>
      <c r="I211" s="364"/>
      <c r="J211" s="364"/>
      <c r="K211" s="379"/>
    </row>
    <row r="212" s="1" customFormat="1" ht="15" customHeight="1">
      <c r="B212" s="378"/>
      <c r="C212" s="312"/>
      <c r="D212" s="312"/>
      <c r="E212" s="312"/>
      <c r="F212" s="335" t="s">
        <v>2015</v>
      </c>
      <c r="G212" s="373"/>
      <c r="H212" s="364" t="s">
        <v>158</v>
      </c>
      <c r="I212" s="364"/>
      <c r="J212" s="364"/>
      <c r="K212" s="379"/>
    </row>
    <row r="213" s="1" customFormat="1" ht="15" customHeight="1">
      <c r="B213" s="378"/>
      <c r="C213" s="312"/>
      <c r="D213" s="312"/>
      <c r="E213" s="312"/>
      <c r="F213" s="335"/>
      <c r="G213" s="373"/>
      <c r="H213" s="364"/>
      <c r="I213" s="364"/>
      <c r="J213" s="364"/>
      <c r="K213" s="379"/>
    </row>
    <row r="214" s="1" customFormat="1" ht="15" customHeight="1">
      <c r="B214" s="378"/>
      <c r="C214" s="312" t="s">
        <v>2140</v>
      </c>
      <c r="D214" s="312"/>
      <c r="E214" s="312"/>
      <c r="F214" s="335">
        <v>1</v>
      </c>
      <c r="G214" s="373"/>
      <c r="H214" s="364" t="s">
        <v>2178</v>
      </c>
      <c r="I214" s="364"/>
      <c r="J214" s="364"/>
      <c r="K214" s="379"/>
    </row>
    <row r="215" s="1" customFormat="1" ht="15" customHeight="1">
      <c r="B215" s="378"/>
      <c r="C215" s="312"/>
      <c r="D215" s="312"/>
      <c r="E215" s="312"/>
      <c r="F215" s="335">
        <v>2</v>
      </c>
      <c r="G215" s="373"/>
      <c r="H215" s="364" t="s">
        <v>2179</v>
      </c>
      <c r="I215" s="364"/>
      <c r="J215" s="364"/>
      <c r="K215" s="379"/>
    </row>
    <row r="216" s="1" customFormat="1" ht="15" customHeight="1">
      <c r="B216" s="378"/>
      <c r="C216" s="312"/>
      <c r="D216" s="312"/>
      <c r="E216" s="312"/>
      <c r="F216" s="335">
        <v>3</v>
      </c>
      <c r="G216" s="373"/>
      <c r="H216" s="364" t="s">
        <v>2180</v>
      </c>
      <c r="I216" s="364"/>
      <c r="J216" s="364"/>
      <c r="K216" s="379"/>
    </row>
    <row r="217" s="1" customFormat="1" ht="15" customHeight="1">
      <c r="B217" s="378"/>
      <c r="C217" s="312"/>
      <c r="D217" s="312"/>
      <c r="E217" s="312"/>
      <c r="F217" s="335">
        <v>4</v>
      </c>
      <c r="G217" s="373"/>
      <c r="H217" s="364" t="s">
        <v>2181</v>
      </c>
      <c r="I217" s="364"/>
      <c r="J217" s="364"/>
      <c r="K217" s="379"/>
    </row>
    <row r="218" s="1" customFormat="1" ht="12.75" customHeight="1">
      <c r="B218" s="380"/>
      <c r="C218" s="381"/>
      <c r="D218" s="381"/>
      <c r="E218" s="381"/>
      <c r="F218" s="381"/>
      <c r="G218" s="381"/>
      <c r="H218" s="381"/>
      <c r="I218" s="381"/>
      <c r="J218" s="381"/>
      <c r="K218" s="382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moje\vlastnik</dc:creator>
  <cp:lastModifiedBy>moje\vlastnik</cp:lastModifiedBy>
  <dcterms:created xsi:type="dcterms:W3CDTF">2026-01-10T12:58:55Z</dcterms:created>
  <dcterms:modified xsi:type="dcterms:W3CDTF">2026-01-10T12:59:06Z</dcterms:modified>
</cp:coreProperties>
</file>