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626DFF2C-B97E-49EA-840B-621E66875DBF}" xr6:coauthVersionLast="47" xr6:coauthVersionMax="47" xr10:uidLastSave="{00000000-0000-0000-0000-000000000000}"/>
  <bookViews>
    <workbookView xWindow="-4815" yWindow="-18705" windowWidth="25650" windowHeight="18705" tabRatio="678" activeTab="2" xr2:uid="{00000000-000D-0000-FFFF-FFFF00000000}"/>
  </bookViews>
  <sheets>
    <sheet name="0. KRYCÍ LIST" sheetId="69" r:id="rId1"/>
    <sheet name="3. VÝPIS SVIETIDIEL" sheetId="71" r:id="rId2"/>
    <sheet name="5. VÝPIS POVRCHOVÝCH ÚPRAV" sheetId="73" r:id="rId3"/>
    <sheet name="12. VÝPIS PODHĽADOV" sheetId="80" r:id="rId4"/>
    <sheet name="13. VÝPIS OSTATNÝCH VÝROBKOV" sheetId="82" r:id="rId5"/>
  </sheets>
  <definedNames>
    <definedName name="_xlnm.Print_Area" localSheetId="3">'12. VÝPIS PODHĽADOV'!#REF!</definedName>
    <definedName name="_xlnm.Print_Area" localSheetId="4">'13. VÝPIS OSTATNÝCH VÝROBKOV'!#REF!</definedName>
    <definedName name="_xlnm.Print_Area" localSheetId="1">'3. VÝPIS SVIETIDIEL'!#REF!</definedName>
    <definedName name="_xlnm.Print_Area" localSheetId="2">'5. VÝPIS POVRCHOVÝCH ÚPRAV'!#REF!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6" i="82" l="1"/>
  <c r="Q6" i="82"/>
  <c r="P6" i="82"/>
  <c r="T38" i="73" l="1"/>
  <c r="Q38" i="73"/>
  <c r="P38" i="73"/>
  <c r="R38" i="73" s="1"/>
  <c r="V82" i="71" l="1"/>
  <c r="S82" i="71"/>
  <c r="P6" i="80" l="1"/>
  <c r="Q6" i="80"/>
  <c r="S6" i="80"/>
  <c r="N3" i="73" l="1"/>
  <c r="P3" i="73"/>
  <c r="N4" i="73"/>
  <c r="P4" i="73"/>
  <c r="N5" i="73"/>
  <c r="P5" i="73"/>
  <c r="N6" i="73"/>
  <c r="P6" i="73"/>
  <c r="N7" i="73"/>
  <c r="P7" i="73"/>
  <c r="N8" i="73"/>
  <c r="P8" i="73"/>
  <c r="N9" i="73"/>
  <c r="P9" i="73"/>
  <c r="N10" i="73"/>
  <c r="P10" i="73"/>
  <c r="N11" i="73"/>
  <c r="P11" i="73"/>
  <c r="N13" i="73"/>
  <c r="P13" i="73"/>
  <c r="N25" i="73"/>
  <c r="N26" i="73"/>
  <c r="T26" i="73" s="1"/>
  <c r="P26" i="73"/>
  <c r="R26" i="73" s="1"/>
  <c r="N27" i="73"/>
  <c r="N28" i="73"/>
  <c r="N29" i="73"/>
  <c r="N30" i="73"/>
  <c r="N34" i="73"/>
  <c r="Q34" i="73" s="1"/>
  <c r="P34" i="73"/>
  <c r="N35" i="73"/>
  <c r="Q35" i="73" s="1"/>
  <c r="P35" i="73"/>
  <c r="P36" i="73"/>
  <c r="R36" i="73" s="1"/>
  <c r="Q36" i="73"/>
  <c r="T36" i="73"/>
  <c r="P37" i="73"/>
  <c r="R37" i="73" s="1"/>
  <c r="Q37" i="73"/>
  <c r="T37" i="73"/>
  <c r="N40" i="73"/>
  <c r="Q40" i="73" s="1"/>
  <c r="P40" i="73"/>
  <c r="N41" i="73"/>
  <c r="Q41" i="73" s="1"/>
  <c r="P41" i="73"/>
  <c r="N42" i="73"/>
  <c r="Q42" i="73" s="1"/>
  <c r="P42" i="73"/>
  <c r="N43" i="73"/>
  <c r="Q43" i="73" s="1"/>
  <c r="P43" i="73"/>
  <c r="N44" i="73"/>
  <c r="T44" i="73" s="1"/>
  <c r="P44" i="73"/>
  <c r="Q44" i="73"/>
  <c r="R44" i="73"/>
  <c r="N46" i="73"/>
  <c r="P46" i="73"/>
  <c r="P47" i="73"/>
  <c r="R47" i="73" s="1"/>
  <c r="Q47" i="73"/>
  <c r="T47" i="73"/>
  <c r="P48" i="73"/>
  <c r="Q48" i="73"/>
  <c r="R48" i="73"/>
  <c r="T48" i="73"/>
  <c r="P49" i="73"/>
  <c r="R49" i="73" s="1"/>
  <c r="Q49" i="73"/>
  <c r="T49" i="73"/>
  <c r="N50" i="73"/>
  <c r="P50" i="73"/>
  <c r="N55" i="73"/>
  <c r="T55" i="73" s="1"/>
  <c r="P55" i="73"/>
  <c r="N56" i="73"/>
  <c r="Q56" i="73" s="1"/>
  <c r="P56" i="73"/>
  <c r="N57" i="73"/>
  <c r="T57" i="73" s="1"/>
  <c r="P57" i="73"/>
  <c r="R57" i="73" s="1"/>
  <c r="P59" i="73"/>
  <c r="R59" i="73" s="1"/>
  <c r="Q59" i="73"/>
  <c r="T59" i="73"/>
  <c r="N61" i="73"/>
  <c r="P61" i="73"/>
  <c r="R40" i="73" l="1"/>
  <c r="R56" i="73"/>
  <c r="R43" i="73"/>
  <c r="T42" i="73"/>
  <c r="Q26" i="73"/>
  <c r="T43" i="73"/>
  <c r="R41" i="73"/>
  <c r="Q55" i="73"/>
  <c r="R55" i="73"/>
  <c r="R42" i="73"/>
  <c r="T35" i="73"/>
  <c r="R35" i="73"/>
  <c r="Q57" i="73"/>
  <c r="T56" i="73"/>
  <c r="T34" i="73"/>
  <c r="R34" i="73"/>
  <c r="Q64" i="73" l="1"/>
  <c r="G13" i="69" s="1"/>
  <c r="H13" i="69" s="1"/>
  <c r="R64" i="73"/>
  <c r="T64" i="73"/>
  <c r="I13" i="69" s="1"/>
  <c r="I12" i="69"/>
  <c r="G12" i="69"/>
  <c r="H12" i="69" s="1"/>
  <c r="R3" i="71"/>
  <c r="R4" i="71"/>
  <c r="R5" i="71"/>
  <c r="R6" i="71"/>
  <c r="R7" i="71"/>
  <c r="R8" i="71"/>
  <c r="R9" i="71"/>
  <c r="R10" i="71"/>
  <c r="R11" i="71"/>
  <c r="R12" i="71"/>
  <c r="R13" i="71"/>
  <c r="R14" i="71"/>
  <c r="R15" i="71"/>
  <c r="R16" i="71"/>
  <c r="R17" i="71"/>
  <c r="R18" i="71"/>
  <c r="R19" i="71"/>
  <c r="R20" i="71"/>
  <c r="R21" i="71"/>
  <c r="R22" i="71"/>
  <c r="R23" i="71"/>
  <c r="R24" i="71"/>
  <c r="R25" i="71"/>
  <c r="R26" i="71"/>
  <c r="T26" i="71" s="1"/>
  <c r="S26" i="71"/>
  <c r="V26" i="71"/>
  <c r="R27" i="71"/>
  <c r="T27" i="71" s="1"/>
  <c r="S27" i="71"/>
  <c r="V27" i="71"/>
  <c r="R28" i="71"/>
  <c r="T28" i="71" s="1"/>
  <c r="S28" i="71"/>
  <c r="V28" i="71"/>
  <c r="R29" i="71"/>
  <c r="S29" i="71"/>
  <c r="T29" i="71"/>
  <c r="R31" i="71"/>
  <c r="R32" i="71"/>
  <c r="R33" i="71"/>
  <c r="R34" i="71"/>
  <c r="R35" i="71"/>
  <c r="R36" i="71"/>
  <c r="R37" i="71"/>
  <c r="R38" i="71"/>
  <c r="T38" i="71" s="1"/>
  <c r="S38" i="71"/>
  <c r="V38" i="71"/>
  <c r="R39" i="71"/>
  <c r="T39" i="71" s="1"/>
  <c r="S39" i="71"/>
  <c r="V39" i="71"/>
  <c r="R43" i="71"/>
  <c r="T43" i="71" s="1"/>
  <c r="S43" i="71"/>
  <c r="V43" i="71"/>
  <c r="R44" i="71"/>
  <c r="T44" i="71" s="1"/>
  <c r="S44" i="71"/>
  <c r="V44" i="71"/>
  <c r="R45" i="71"/>
  <c r="T45" i="71" s="1"/>
  <c r="S45" i="71"/>
  <c r="V45" i="71"/>
  <c r="R46" i="71"/>
  <c r="S46" i="71"/>
  <c r="T46" i="71"/>
  <c r="V46" i="71"/>
  <c r="R47" i="71"/>
  <c r="T47" i="71" s="1"/>
  <c r="S47" i="71"/>
  <c r="V47" i="71"/>
  <c r="R48" i="71"/>
  <c r="T48" i="71" s="1"/>
  <c r="S48" i="71"/>
  <c r="V48" i="71"/>
  <c r="R49" i="71"/>
  <c r="T49" i="71" s="1"/>
  <c r="S49" i="71"/>
  <c r="V49" i="71"/>
  <c r="R50" i="71"/>
  <c r="T50" i="71" s="1"/>
  <c r="S50" i="71"/>
  <c r="V50" i="71"/>
  <c r="R51" i="71"/>
  <c r="T51" i="71" s="1"/>
  <c r="S51" i="71"/>
  <c r="V51" i="71"/>
  <c r="R52" i="71"/>
  <c r="T52" i="71" s="1"/>
  <c r="S52" i="71"/>
  <c r="V52" i="71"/>
  <c r="R53" i="71"/>
  <c r="T53" i="71" s="1"/>
  <c r="S53" i="71"/>
  <c r="V53" i="71"/>
  <c r="R54" i="71"/>
  <c r="T54" i="71" s="1"/>
  <c r="S54" i="71"/>
  <c r="V54" i="71"/>
  <c r="R55" i="71"/>
  <c r="T55" i="71" s="1"/>
  <c r="S55" i="71"/>
  <c r="V55" i="71"/>
  <c r="R56" i="71"/>
  <c r="T56" i="71" s="1"/>
  <c r="S56" i="71"/>
  <c r="V56" i="71"/>
  <c r="R57" i="71"/>
  <c r="T57" i="71" s="1"/>
  <c r="S57" i="71"/>
  <c r="V57" i="71"/>
  <c r="R58" i="71"/>
  <c r="T58" i="71" s="1"/>
  <c r="S58" i="71"/>
  <c r="V58" i="71"/>
  <c r="R59" i="71"/>
  <c r="S59" i="71"/>
  <c r="T59" i="71"/>
  <c r="V59" i="71"/>
  <c r="R60" i="71"/>
  <c r="T60" i="71" s="1"/>
  <c r="S60" i="71"/>
  <c r="V60" i="71"/>
  <c r="R61" i="71"/>
  <c r="T61" i="71" s="1"/>
  <c r="S61" i="71"/>
  <c r="V61" i="71"/>
  <c r="R62" i="71"/>
  <c r="S62" i="71"/>
  <c r="T62" i="71"/>
  <c r="V62" i="71"/>
  <c r="R66" i="71"/>
  <c r="T66" i="71" s="1"/>
  <c r="S66" i="71"/>
  <c r="V66" i="71"/>
  <c r="R67" i="71"/>
  <c r="T67" i="71" s="1"/>
  <c r="S67" i="71"/>
  <c r="V67" i="71"/>
  <c r="R68" i="71"/>
  <c r="T68" i="71" s="1"/>
  <c r="S68" i="71"/>
  <c r="V68" i="71"/>
  <c r="R82" i="71"/>
  <c r="T82" i="71" s="1"/>
  <c r="S83" i="71" l="1"/>
  <c r="G11" i="69" s="1"/>
  <c r="H11" i="69" s="1"/>
  <c r="T83" i="71"/>
  <c r="V83" i="71"/>
  <c r="I11" i="69" s="1"/>
  <c r="I21" i="69" l="1"/>
  <c r="G21" i="69" l="1"/>
  <c r="H21" i="69"/>
  <c r="G22" i="69" s="1"/>
</calcChain>
</file>

<file path=xl/sharedStrings.xml><?xml version="1.0" encoding="utf-8"?>
<sst xmlns="http://schemas.openxmlformats.org/spreadsheetml/2006/main" count="1414" uniqueCount="661">
  <si>
    <t>MATERIÁL</t>
  </si>
  <si>
    <t>KÓD  VÝROBKU</t>
  </si>
  <si>
    <t>PODKATEGÓRIA</t>
  </si>
  <si>
    <t>KATEGÓRIA</t>
  </si>
  <si>
    <t>ROZMERY</t>
  </si>
  <si>
    <t>PLAST</t>
  </si>
  <si>
    <t>ČIERNA, RAL 9005</t>
  </si>
  <si>
    <r>
      <rPr>
        <b/>
        <sz val="6.5"/>
        <rFont val="Calibri"/>
        <family val="1"/>
      </rPr>
      <t>POPIS</t>
    </r>
    <r>
      <rPr>
        <b/>
        <sz val="6.5"/>
        <rFont val="Times New Roman"/>
        <family val="1"/>
      </rPr>
      <t xml:space="preserve"> </t>
    </r>
    <r>
      <rPr>
        <b/>
        <sz val="6.5"/>
        <rFont val="Calibri"/>
        <family val="1"/>
      </rPr>
      <t>STANDARDU</t>
    </r>
  </si>
  <si>
    <t>REFERENČNÉ FOTO</t>
  </si>
  <si>
    <t>LINK NA REF. VÝROBOK</t>
  </si>
  <si>
    <t>NEREZ</t>
  </si>
  <si>
    <t>JEDNOTKOVÁ CENA BEZ DPH</t>
  </si>
  <si>
    <t>JEDNOTKOVÁ CENA S DPH</t>
  </si>
  <si>
    <t>CENA CELKOM BEZ DPH</t>
  </si>
  <si>
    <t>CENA CELKOM S DPH</t>
  </si>
  <si>
    <t>BIELA</t>
  </si>
  <si>
    <t>BÉŽOVÁ</t>
  </si>
  <si>
    <t>ČIERNA</t>
  </si>
  <si>
    <t>HLINÍK</t>
  </si>
  <si>
    <t>DOPRAVA, MONTÁŽ, ODPADY/KS</t>
  </si>
  <si>
    <t>DOPRAVA, MONTÁŽ, ODPADY SPOLU</t>
  </si>
  <si>
    <t>Krycí list interiéru</t>
  </si>
  <si>
    <t>Stavba:</t>
  </si>
  <si>
    <t>Dobudovanie univerzitného campusu TnUAD - projekt interiéru</t>
  </si>
  <si>
    <t>Investor:</t>
  </si>
  <si>
    <t>Trenčianska Univerzita Alexandra Dubčeka v Trenčíne</t>
  </si>
  <si>
    <t>Miesto:</t>
  </si>
  <si>
    <t>Študentská 2, 911 50 Trenčín</t>
  </si>
  <si>
    <t>Spracoval:</t>
  </si>
  <si>
    <t>Akvadrát s.r.o.</t>
  </si>
  <si>
    <t>Dátum:</t>
  </si>
  <si>
    <t>22.09.2025.</t>
  </si>
  <si>
    <t>Položka</t>
  </si>
  <si>
    <t>1. Výpis nábytkov, mobiliaru</t>
  </si>
  <si>
    <t>2. Výpis spotrebičov a elektrických zariadení</t>
  </si>
  <si>
    <t>3. Výpis svietidiel</t>
  </si>
  <si>
    <t>4. Výpis sanitárnych prvkov</t>
  </si>
  <si>
    <t>5. Výpis povrchových úprav</t>
  </si>
  <si>
    <t xml:space="preserve">6. Výpis piktogramov </t>
  </si>
  <si>
    <t>7. Výpis kvetináčov</t>
  </si>
  <si>
    <t>9. Výpis zelených stien</t>
  </si>
  <si>
    <t>10. Výpis tieniacich prvkov (interiér)</t>
  </si>
  <si>
    <t>11. Výpis zámočníckych výrobkov</t>
  </si>
  <si>
    <t>Spolu</t>
  </si>
  <si>
    <t>Všetko spolu s DPH</t>
  </si>
  <si>
    <t>Cena celkom bez DPH / €</t>
  </si>
  <si>
    <t>Cena celkom s DPH / €</t>
  </si>
  <si>
    <t>Ostatné výdavky / €</t>
  </si>
  <si>
    <r>
      <rPr>
        <b/>
        <sz val="6.5"/>
        <rFont val="Calibri"/>
        <family val="1"/>
      </rPr>
      <t>POZNÁMKY</t>
    </r>
  </si>
  <si>
    <r>
      <rPr>
        <b/>
        <sz val="6.5"/>
        <rFont val="Calibri"/>
        <family val="1"/>
      </rPr>
      <t>REF.</t>
    </r>
    <r>
      <rPr>
        <b/>
        <sz val="6.5"/>
        <rFont val="Times New Roman"/>
        <family val="1"/>
      </rPr>
      <t xml:space="preserve"> </t>
    </r>
    <r>
      <rPr>
        <b/>
        <sz val="6.5"/>
        <rFont val="Calibri"/>
        <family val="1"/>
      </rPr>
      <t>VÝROBOK</t>
    </r>
  </si>
  <si>
    <r>
      <rPr>
        <b/>
        <sz val="6.5"/>
        <rFont val="Calibri"/>
        <family val="1"/>
      </rPr>
      <t>REF.</t>
    </r>
    <r>
      <rPr>
        <b/>
        <sz val="6.5"/>
        <rFont val="Times New Roman"/>
        <family val="1"/>
      </rPr>
      <t xml:space="preserve"> </t>
    </r>
    <r>
      <rPr>
        <b/>
        <sz val="6.5"/>
        <rFont val="Calibri"/>
        <family val="1"/>
      </rPr>
      <t>DODAVATEL,
VÝROBCA</t>
    </r>
  </si>
  <si>
    <r>
      <rPr>
        <b/>
        <sz val="6.5"/>
        <rFont val="Calibri"/>
        <family val="1"/>
      </rPr>
      <t>FARBA,</t>
    </r>
    <r>
      <rPr>
        <b/>
        <sz val="6.5"/>
        <rFont val="Times New Roman"/>
        <family val="1"/>
      </rPr>
      <t xml:space="preserve"> </t>
    </r>
    <r>
      <rPr>
        <b/>
        <sz val="6.5"/>
        <rFont val="Calibri"/>
        <family val="1"/>
      </rPr>
      <t>RAL</t>
    </r>
  </si>
  <si>
    <t>https://www.linealight.com/en/group_periskop/periskop60/84234w15?matrix-page=1</t>
  </si>
  <si>
    <t>Periskop60 (84234W15)</t>
  </si>
  <si>
    <t>Linea Light (https://www.linealight.com/)</t>
  </si>
  <si>
    <t>Black</t>
  </si>
  <si>
    <t>IP66</t>
  </si>
  <si>
    <t>180 - 264 V AC
8.7 W, 	
643 lm</t>
  </si>
  <si>
    <t>3000 K</t>
  </si>
  <si>
    <t>60 x 76 x 91 mm</t>
  </si>
  <si>
    <t>Dekoračné osvetlenie interiérovej zelene</t>
  </si>
  <si>
    <t>3.5.12</t>
  </si>
  <si>
    <t>https://www.linealight.com/en/group_parker/parker/84468w72?matrix-page=1</t>
  </si>
  <si>
    <t>Parker (84468W72)</t>
  </si>
  <si>
    <t>Anthracite Gray RAL 7016</t>
  </si>
  <si>
    <t>198-264 V
24 x powerLEDs 41 W DC - 44 W AC, 	
4694 lm</t>
  </si>
  <si>
    <t>419 x 251 x 187 mm</t>
  </si>
  <si>
    <t>Uličné svietidlo - vrátane montáže a dodávky</t>
  </si>
  <si>
    <t>3.5.11</t>
  </si>
  <si>
    <t>https://www.linealight.com/en/group_cubit/cubit-pro/76327w60?matrix-page=2</t>
  </si>
  <si>
    <t>Cubit Pro (76327W60)</t>
  </si>
  <si>
    <t>IP65</t>
  </si>
  <si>
    <t xml:space="preserve"> 198-264 V
4 x powerLEDs 6.3 W DC - 7.5 W AC, 	
674 lm</t>
  </si>
  <si>
    <t>114 x 114 x 113 mm</t>
  </si>
  <si>
    <t>Nástenné svietidlo - vrátane montáže a dodávky</t>
  </si>
  <si>
    <t>3.5.10</t>
  </si>
  <si>
    <t>https://www.linealight.com/en/group_lira/lirasb/9335?matrix-page=1</t>
  </si>
  <si>
    <t>Lira_SB (9335)</t>
  </si>
  <si>
    <t>220-240 V
126 topLED 19 W DC - 21 W AC, 1001 lm, CRI80</t>
  </si>
  <si>
    <t>dlžka 694 x šírka 43 x výška 74 mm</t>
  </si>
  <si>
    <t>Stropné svietidlo - vrátane montáže a dodávky</t>
  </si>
  <si>
    <t>3.5.09</t>
  </si>
  <si>
    <t>https://www.linealight.com/en/group_lira/liraw/9339?matrix-page=1</t>
  </si>
  <si>
    <t>Lira_W (9339)</t>
  </si>
  <si>
    <t>220-240 V,
84 topLED 13 W DC - 16 W AC, CRI80, 2068 lm</t>
  </si>
  <si>
    <t>dlžka 469 x šírka 88 x výška 31 mm</t>
  </si>
  <si>
    <t>3.5.08</t>
  </si>
  <si>
    <t>https://www.linealight.com/en/group_vuelta/vueltay/64523w07?matrix-page=1</t>
  </si>
  <si>
    <t>Vuelta_Y (64523W07)</t>
  </si>
  <si>
    <t>BK Grey - RAL7021</t>
  </si>
  <si>
    <t>100-264 V AC /176-264 V DC, 1750 lm, CRI80</t>
  </si>
  <si>
    <t>234 x 181 x 40 mm</t>
  </si>
  <si>
    <t>Podlahové svietidlo pre osvetlenie stromu - vrátane montáže a dodávky</t>
  </si>
  <si>
    <t>3.5.07</t>
  </si>
  <si>
    <t>https://www.linealight.com/en/group_xenia/xeniaaf/c00610amw3f?matrix-page=1</t>
  </si>
  <si>
    <t>Xenia_AF (C00610AMW3F)</t>
  </si>
  <si>
    <t>IP68</t>
  </si>
  <si>
    <t>144 topLED 16.5 W DC 24 V, 	
1767 lm</t>
  </si>
  <si>
    <t>dlžka 919 x šírka 32 x výška 45 mm</t>
  </si>
  <si>
    <t>Zapustené podlahové svietidlo - vrátane montáže a dodávky</t>
  </si>
  <si>
    <t>3.5.06</t>
  </si>
  <si>
    <t>https://www.linealight.com/en/group_xenia/xeniaw/c00519amwdi?matrix-page=1</t>
  </si>
  <si>
    <t>Xenia_W (C00519AMWDI)</t>
  </si>
  <si>
    <t>144 topLED 16.5 W DC 24 V, 	
763 lm</t>
  </si>
  <si>
    <t>dlžka 930 x šírka 35 x výška 35 mm</t>
  </si>
  <si>
    <t>Nástenné svietidlo - wall washer - vrátane montáže a dodávky</t>
  </si>
  <si>
    <t>3.5.05</t>
  </si>
  <si>
    <t>celkové dĺžky: 2,6 + 14,65 + 6 + 2,4 m</t>
  </si>
  <si>
    <t>https://www.linealight.com/en/search?keyword=+C0034MDI05019&amp;tab=codes</t>
  </si>
  <si>
    <t xml:space="preserve"> PU_C Plus 140 LEDs/m - LED Strip (C0034WDI05019)</t>
  </si>
  <si>
    <t>topLED 36 W DC 24 V, 7.2 W/m | 913.6 Lm/m</t>
  </si>
  <si>
    <t>šírka 12mm</t>
  </si>
  <si>
    <t>LED pás do vodiacej lišty 3.5.02 a 3.5.03 - vrátane montáže a dodávky</t>
  </si>
  <si>
    <t>3.5.04</t>
  </si>
  <si>
    <t>https://www.linealight.com/en/group_dirigo-cut-off/dirigo-cut-off-out-corner/c-k400067?matrix-page=1</t>
  </si>
  <si>
    <t xml:space="preserve"> Dirigo_CUT-OFF Alu OUT-corner ( C-K400067)</t>
  </si>
  <si>
    <t>Vodiaca lišta na podlahu - rohový kus - vrátane montáže a dodávky</t>
  </si>
  <si>
    <t>3.5.03</t>
  </si>
  <si>
    <t>celkové dĺžky: 2,6 + 3,7+ 3,7 + 5,25 + 4 + 2,4 m</t>
  </si>
  <si>
    <t>https://www.linealight.com/en/group_dirigo-cut-off/dirigo-cut-off-linear-profile?group=162608</t>
  </si>
  <si>
    <t>Dirigo_CUT-OFF ( C-K400070)</t>
  </si>
  <si>
    <t>Vodiaca lišta na podlahu - rovný kus - vrátane montáže a dodávky</t>
  </si>
  <si>
    <t>3.5.02</t>
  </si>
  <si>
    <t>celkové dĺžky:  6,6 + 10,9 + 39 + 48,7 + 20,4 + 29,2 m</t>
  </si>
  <si>
    <t>https://www.linealight.com/en/group_rubber/rubber-3d/c0013wdi10004?matrix-page=1</t>
  </si>
  <si>
    <t>RUBBER 3D (C0013WDI10004)</t>
  </si>
  <si>
    <t>IP67</t>
  </si>
  <si>
    <t>Svetelný zdroj:  50 W DC 24 V, 5 W/m | 412 Lm/m</t>
  </si>
  <si>
    <t>profil: 14 x 14 mm</t>
  </si>
  <si>
    <t>Flexibilný LED pás na fasádu - vrátane montáže a dodávky</t>
  </si>
  <si>
    <t>3.5.01</t>
  </si>
  <si>
    <t>3.5.x Exteriérové svietidlá</t>
  </si>
  <si>
    <t>3.4.04</t>
  </si>
  <si>
    <t>https://www.marset.com/en/indoor-lighting/floor-lamps/polo-floor/</t>
  </si>
  <si>
    <t>Polo</t>
  </si>
  <si>
    <t>Marset</t>
  </si>
  <si>
    <t>BIELA (RAL9001)</t>
  </si>
  <si>
    <t xml:space="preserve">LAKOVANÁ OCEĽ </t>
  </si>
  <si>
    <t xml:space="preserve"> LED 7W 350mA 
520lm </t>
  </si>
  <si>
    <t>3000K</t>
  </si>
  <si>
    <t>v 1170mm</t>
  </si>
  <si>
    <t xml:space="preserve">Stojacia lampa </t>
  </si>
  <si>
    <t>3.4.03</t>
  </si>
  <si>
    <t>https://eshop.casca.sk/produkt/nowodvorski-7714-mono-stojacia-lampa</t>
  </si>
  <si>
    <t>7713 MONO, Kód produktu: NOW7714</t>
  </si>
  <si>
    <t>Nowodvorski </t>
  </si>
  <si>
    <t>BIELA A ZLATÁ</t>
  </si>
  <si>
    <t>LAKOVANÁ OCEĽ A PLAST</t>
  </si>
  <si>
    <t>Svetelný zdroj: 1 x 10W / GU10</t>
  </si>
  <si>
    <t>150 - 240 mm x 270 mm x h.1200 - 1300 mm</t>
  </si>
  <si>
    <t>3.4.02</t>
  </si>
  <si>
    <t>https://eshop.casca.sk/produkt/nowodvorski-7713-mono-stolova-lampa</t>
  </si>
  <si>
    <t>7713 MONO, Kód produktu: NOW7713</t>
  </si>
  <si>
    <t>140 - 320 mm x 385 - 335mm x h.400 - 450 mm</t>
  </si>
  <si>
    <t xml:space="preserve">Stolová lampa </t>
  </si>
  <si>
    <t>3.4.01</t>
  </si>
  <si>
    <t>3.4.x Stojacie a stolné lampy</t>
  </si>
  <si>
    <t>3.3.22</t>
  </si>
  <si>
    <t>3.3.21</t>
  </si>
  <si>
    <t xml:space="preserve"> Súčasťou je lišta LED2 ALU MINI IN 7mm opal 2m - 10,00 (Kód: 8290206); APV-35-24 - 21,00</t>
  </si>
  <si>
    <t xml:space="preserve">LEDSTRIP (Katalógové číslo: 7261331) </t>
  </si>
  <si>
    <t>LED2 LIGHTING (www.led2.eu)</t>
  </si>
  <si>
    <t xml:space="preserve"> 10W/930 3000K 24V COB - 6,60</t>
  </si>
  <si>
    <t>DL= 1100 mm</t>
  </si>
  <si>
    <t>LED PÁS  - ZAFRÉZOVANÝ V SKRINE UMÝVADLOVÉJ DOSKY KNIŽNICE, Číslo položky: 1.5.53</t>
  </si>
  <si>
    <t>3.3.20</t>
  </si>
  <si>
    <t>DL= 1050 mm</t>
  </si>
  <si>
    <t>LED PÁS  - ZAFRÉZOVANÝ V SKRINE UMÝVADLOVÉJ DOSKY KNIŽNICE, Číslo položky: 1.5.52</t>
  </si>
  <si>
    <t>3.3.19</t>
  </si>
  <si>
    <t>DL= 1930 mm</t>
  </si>
  <si>
    <t>3.3.18</t>
  </si>
  <si>
    <t>DL= 1110 mm</t>
  </si>
  <si>
    <t>LED PÁS  - ZAFRÉZOVANÝ V SKRINE UMÝVADLOVÉJ DOSKY KNIŽNICE, Číslo položky: 1.5.50</t>
  </si>
  <si>
    <t>3.3.17</t>
  </si>
  <si>
    <t>DL= 880 mm</t>
  </si>
  <si>
    <t>LED PÁS  - ZAFRÉZOVANÝ V SKRINE UMÝVADLOVÉJ DOSKY KNIŽNICE, Číslo položky: 1.5.49 A  1.5.51</t>
  </si>
  <si>
    <t>3.3.16</t>
  </si>
  <si>
    <t>DL= 1980 mm</t>
  </si>
  <si>
    <t>LED PÁS  - ZAFRÉZOVANÝ V SKRINE UMÝVADLOVÉJ DOSKY KNIŽNICE, Číslo položky: 1.5.49</t>
  </si>
  <si>
    <t>3.3.15</t>
  </si>
  <si>
    <t>DL= 2060 mm</t>
  </si>
  <si>
    <t>LED PÁS  - ZAFRÉZOVANÝ V SKRINE UMÝVADLOVÉJ DOSKY KNIŽNICE, Číslo položky: 1.5.48</t>
  </si>
  <si>
    <t>3.3.14</t>
  </si>
  <si>
    <t>DL= 3980 mm</t>
  </si>
  <si>
    <t>LED PÁS  - ZAFRÉZOVANÝ V SKRINE UMÝVADLOVÉJ DOSKY KNIŽNICE, Číslo položky: 1.5.47</t>
  </si>
  <si>
    <t>3.3.13</t>
  </si>
  <si>
    <t>DL= 10 000 mm</t>
  </si>
  <si>
    <t>LED PÁS  - NA PODSVIETENIE SKLOKAMEŇA V KAVIARNI, Číslo položky: 1.5.42</t>
  </si>
  <si>
    <t>3.3.12</t>
  </si>
  <si>
    <t>DL= 5700 mm</t>
  </si>
  <si>
    <t>LED PÁS  - ZAFRÉZOVANÝ V RECEPČNOM PULTE KNIŽNICE, Číslo položky: 1.5.38</t>
  </si>
  <si>
    <t>3.3.11</t>
  </si>
  <si>
    <t>DL= 4600 mm</t>
  </si>
  <si>
    <t>LED PÁS  - ZAFRÉZOVANÝ V RECEPČNOM PULTE INTERNÁTU, Číslo položky: 1.5.12</t>
  </si>
  <si>
    <t>3.3.10</t>
  </si>
  <si>
    <t>DL= 2900 mm</t>
  </si>
  <si>
    <t>LED PÁS  - ZAFRÉZOVANÝ V SKRINE RECEPIÍ INTERNÁTU, Číslo položky: 1.5.11</t>
  </si>
  <si>
    <t>3.3.09</t>
  </si>
  <si>
    <t>DL= 1950 mm</t>
  </si>
  <si>
    <t>LED PÁS V KUCHYNI - ZAFRÉZOVANÝ V KUCHYNSKEJ ZOSTAVE č.11, Číslo položky: 1.4.11</t>
  </si>
  <si>
    <t>3.3.08</t>
  </si>
  <si>
    <t>DL= 1080 mm</t>
  </si>
  <si>
    <t>LED PÁS V KUCHYNI - ZAFRÉZOVANÝ V KUCHYNSKEJ ZOSTAVE č.8, Číslo položky: 1.4.08</t>
  </si>
  <si>
    <t>3.3.07</t>
  </si>
  <si>
    <t>DL= 1800 mm</t>
  </si>
  <si>
    <t>LED PÁS V KUCHYNI - ZAFRÉZOVANÝ V KUCHYNSKEJ ZOSTAVE č.7, 8, 9, 10. Číslo položky: 1.4.07, 1.4.08, 1.4.09, 1.4.10</t>
  </si>
  <si>
    <t>3.3.06</t>
  </si>
  <si>
    <t>DL= 2100 mm</t>
  </si>
  <si>
    <t>LED PÁS V KUCHYNI - ZAFRÉZOVANÝ V KUCHYNSKEJ ZOSTAVE č.6, Číslo položky: 1.4.06</t>
  </si>
  <si>
    <t>3.3.05</t>
  </si>
  <si>
    <t>DL= 1650 mm</t>
  </si>
  <si>
    <t>LED PÁS V KUCHYNI - ZAFRÉZOVANÝ V KUCHYNSKEJ ZOSTAVE č.5, Číslo položky: 1.4.05</t>
  </si>
  <si>
    <t>3.3.04</t>
  </si>
  <si>
    <t>DL= 1550 mm</t>
  </si>
  <si>
    <t>LED PÁS V KUCHYNI - ZAFRÉZOVANÝ V KUCHYNSKEJ ZOSTAVE č.4 a č.9, Číslo položky: 1.4.04, 1.4.09</t>
  </si>
  <si>
    <t>3.3.03</t>
  </si>
  <si>
    <t>DL= 2250 mm</t>
  </si>
  <si>
    <t>LED PÁS V KUCHYNI - ZAFRÉZOVANÝ V KUCHYNSKEJ ZOSTAVE č.3, Číslo položky: 1.4.03</t>
  </si>
  <si>
    <t>3.3.02</t>
  </si>
  <si>
    <t>DL= 2400 mm</t>
  </si>
  <si>
    <t>LED PÁS V KUCHYNI - ZAFRÉZOVANÝ V KUCHYNSKEJ ZOSTAVE č.1 a č.2, Číslo položky: 1.4.01, 1.4.02</t>
  </si>
  <si>
    <t>3.3.01</t>
  </si>
  <si>
    <t>3.3.x LED pásy</t>
  </si>
  <si>
    <t>3.2.07</t>
  </si>
  <si>
    <t>3.2.06</t>
  </si>
  <si>
    <t>DL= 3000 mm</t>
  </si>
  <si>
    <t xml:space="preserve"> + LED PÁS</t>
  </si>
  <si>
    <t>https://www.klusprofile.sk/led-profil-klus-lipod-50-anodizovany-c2609/</t>
  </si>
  <si>
    <t>š50 x v26 x d3000 mm</t>
  </si>
  <si>
    <t>Nástenné lineáry LED profil pri vhcodoch výťahov knižnice (so štyrmi LED pásmi)</t>
  </si>
  <si>
    <t>3.2.05</t>
  </si>
  <si>
    <t>https://www.fabbian.com/en/acustica/acustica-f58-lampada-a-parete</t>
  </si>
  <si>
    <t>Acustica F58</t>
  </si>
  <si>
    <t>FABBIAN (https://www.fabbian.com)</t>
  </si>
  <si>
    <t>CONCRETE</t>
  </si>
  <si>
    <t>RECYKLOVANÝ PET - HLINÍK</t>
  </si>
  <si>
    <t>IP40</t>
  </si>
  <si>
    <t>37W
Svetelný tok 1725 lm
CRI &gt; 90</t>
  </si>
  <si>
    <t>2700K</t>
  </si>
  <si>
    <t>Ø.900 mm x H.110 mm</t>
  </si>
  <si>
    <t>Nástenné svietidlo akustický pri schodoch v knižnici</t>
  </si>
  <si>
    <t>3.2.04B</t>
  </si>
  <si>
    <t>HONEY</t>
  </si>
  <si>
    <t>3.2.04A</t>
  </si>
  <si>
    <t>Ø.600 mm x H.110 mm</t>
  </si>
  <si>
    <t>3.2.03C</t>
  </si>
  <si>
    <t>3.2.03B</t>
  </si>
  <si>
    <t>LAWN GREEN</t>
  </si>
  <si>
    <t>3.2.03A</t>
  </si>
  <si>
    <t>https://led2.eu/product/quadra/?attribute_model=90</t>
  </si>
  <si>
    <t xml:space="preserve">QUADRA (Katalógové číslo: 4070855) </t>
  </si>
  <si>
    <t>CHRÓM</t>
  </si>
  <si>
    <t>HLINÍK, PMMA PLAST</t>
  </si>
  <si>
    <t>IP44</t>
  </si>
  <si>
    <t>Príkon 18W
Svetelný tok 1440 lm
CRI &gt; 90
Vyžarovací uhol 160°</t>
  </si>
  <si>
    <t>886 x 78 mm x H.40 mm</t>
  </si>
  <si>
    <t xml:space="preserve">Nástenné svietidlo do kúpeľne internátu </t>
  </si>
  <si>
    <t>3.2.02</t>
  </si>
  <si>
    <t>https://led2.eu/product/walk-ii/?attribute_pa_model=r&amp;attribute_pa_color=white</t>
  </si>
  <si>
    <t xml:space="preserve">WALK II (Katalógové číslo: 2390551) </t>
  </si>
  <si>
    <t>BIELA, RAL 9003</t>
  </si>
  <si>
    <t>Príkon 3W
Svetelný tok 120 lm
CRI &gt; 80
Vyžarovací uhol 38°</t>
  </si>
  <si>
    <t>Ø.85 mm x H.58 mm</t>
  </si>
  <si>
    <t>Nástenné svietidlo na osvetlenie schodových stupňov knižnice</t>
  </si>
  <si>
    <t>3.2.01</t>
  </si>
  <si>
    <t>3.2.x nástenné svietidlá</t>
  </si>
  <si>
    <t>3.1.19</t>
  </si>
  <si>
    <t>Osvetlenie zelenej steny v vstupnom priestora internátu: 1ks - dĺžka 3,0 m</t>
  </si>
  <si>
    <t>https://led2.eu/en/product/eco-track-3m-white/</t>
  </si>
  <si>
    <t>ECO TRACK 3M WHITE  (Katalógové číslo: 6360201)</t>
  </si>
  <si>
    <t>BIELA, RAL 9010</t>
  </si>
  <si>
    <r>
      <rPr>
        <b/>
        <sz val="6.5"/>
        <rFont val="Calibri"/>
        <family val="2"/>
        <charset val="238"/>
      </rPr>
      <t>dl 3000 mm</t>
    </r>
    <r>
      <rPr>
        <sz val="6.5"/>
        <rFont val="Calibri"/>
        <family val="2"/>
        <charset val="238"/>
      </rPr>
      <t xml:space="preserve"> x v 36mm x š 32mm</t>
    </r>
  </si>
  <si>
    <t>VODIACA LIŠTA PRE SVIETIDLÁ č. 3.1.18</t>
  </si>
  <si>
    <t>3.1.18C</t>
  </si>
  <si>
    <t>Osvetlenie zelenej steny vo vstupnom priestore knižnici: 1ks - dĺžka 3,3m</t>
  </si>
  <si>
    <t>https://led2.eu/en/product/eco-track-2m-white/</t>
  </si>
  <si>
    <t>ECO TRACK 2M WHITE  (Katalógové číslo: 6360101)</t>
  </si>
  <si>
    <r>
      <rPr>
        <b/>
        <sz val="6.5"/>
        <rFont val="Calibri"/>
        <family val="2"/>
        <charset val="238"/>
      </rPr>
      <t>dl 2000 mm</t>
    </r>
    <r>
      <rPr>
        <sz val="6.5"/>
        <rFont val="Calibri"/>
        <family val="2"/>
        <charset val="238"/>
      </rPr>
      <t xml:space="preserve"> x v 36mm x š 32mm</t>
    </r>
  </si>
  <si>
    <t>3.1.18B</t>
  </si>
  <si>
    <t>Svietidlo pre osvetlenie zelenej steny</t>
  </si>
  <si>
    <t>https://led2.eu/en/product/look-ii/?attribute_pa_color=white&amp;attribute_pa_light-color=3000k&amp;attribute_pa_control=on-off</t>
  </si>
  <si>
    <t>LOOK II (Katalógové číslo: 6091631)</t>
  </si>
  <si>
    <t>IP20</t>
  </si>
  <si>
    <t>Príkon 25-32W
Svetelný tok2250-2900lm
CRI &gt; 90
Vyžarovací uhol 36°</t>
  </si>
  <si>
    <t>Ø.95 mm x H.112 mm</t>
  </si>
  <si>
    <t>STROPNÝ Nastaviteľný reflektor určený pre montáž do 230 V 3 fázovej lišty - osvetlenie zelenej steny</t>
  </si>
  <si>
    <t>3.1.18</t>
  </si>
  <si>
    <t>2ks - spoločná dĺžka 3m</t>
  </si>
  <si>
    <t>https://led2.eu/product/mag-in-track-2m-dali-black/</t>
  </si>
  <si>
    <t>MAG IN TRACK 2M DALI WHITE (Katalógové číslo: 6093301)</t>
  </si>
  <si>
    <r>
      <rPr>
        <b/>
        <sz val="6.5"/>
        <rFont val="Calibri"/>
        <family val="2"/>
        <charset val="238"/>
      </rPr>
      <t xml:space="preserve">dl 2000 mm </t>
    </r>
    <r>
      <rPr>
        <sz val="6.5"/>
        <rFont val="Calibri"/>
        <family val="2"/>
        <charset val="238"/>
      </rPr>
      <t>x v 53mm x š 53mm</t>
    </r>
  </si>
  <si>
    <t>ZAPUSTENÁ VODIACA LIŠTA PRE SVIETIDLÁ č. 3.1.17</t>
  </si>
  <si>
    <t>3.1.17B</t>
  </si>
  <si>
    <t>Link na zapustenú lištu dĺžky 3 m: https://led2.eu/product/mag-in-track-2m-dali-black/</t>
  </si>
  <si>
    <t>https://led2.eu/product/mago-ii/?attribute_pa_color=white&amp;attribute_pa_light-color=3000k&amp;attribute_pa_control=on-off&amp;attribute_pa_model=m</t>
  </si>
  <si>
    <t>MAGO II (Katalógové číslo: 6094131)</t>
  </si>
  <si>
    <t>Príkon 10W
Svetelný tok 800lm
CRI &gt; 90
Vyžarovací uhol 36°</t>
  </si>
  <si>
    <t>Ø.50 mm x H.110 mm</t>
  </si>
  <si>
    <t>STROPNÝ Nastaviteľný reflektor určený pre montáž do 48V magnetickej lišty</t>
  </si>
  <si>
    <t>3.1.17</t>
  </si>
  <si>
    <t>https://led2.eu/product/noli-ii/?attribute_pa_model=120&amp;attribute_pa_color=black&amp;attribute_pa_control=on-off</t>
  </si>
  <si>
    <t>Príkon 20-40W
Svetelný tok 2200-4400lm
CRI &gt; 90
Vyžarovací uhol 110°</t>
  </si>
  <si>
    <r>
      <rPr>
        <b/>
        <sz val="6.5"/>
        <rFont val="Calibri"/>
        <family val="2"/>
        <charset val="238"/>
      </rPr>
      <t xml:space="preserve"> d1200 </t>
    </r>
    <r>
      <rPr>
        <sz val="6.5"/>
        <rFont val="Calibri"/>
        <family val="1"/>
      </rPr>
      <t>x š59 x v70 mm</t>
    </r>
  </si>
  <si>
    <t>STROPNÉ SVIETIDLO</t>
  </si>
  <si>
    <t>3.1.16</t>
  </si>
  <si>
    <t>https://www.ledlux.sk/arelux-xambit-suspended-black19</t>
  </si>
  <si>
    <t>XAMBIT AM05WW SBK</t>
  </si>
  <si>
    <t>ARELUX (https://en.arelux.ro/)</t>
  </si>
  <si>
    <t>MATNÁ ČIERNA</t>
  </si>
  <si>
    <t>HLINÍK,, POLYKARBONÁT</t>
  </si>
  <si>
    <t>120W
CRI = 80
Vyžarovací uhol 105°</t>
  </si>
  <si>
    <t>Ø.2040 mm x H.60 mm</t>
  </si>
  <si>
    <t>ZÁVESNÉ OKRÚHLE SVIETIDLO VO VELKEJ SÁLE V KNIŽNICI</t>
  </si>
  <si>
    <t>3.1.15</t>
  </si>
  <si>
    <t>plus konzoly vyrobene na mieru na spravne umiestnenie</t>
  </si>
  <si>
    <t>https://www.fabbian.com/en/acustica/acustica-f58-lampada-a-sospensione</t>
  </si>
  <si>
    <t>RECYKLOVANÝ PET - HLINÍK - PMMA</t>
  </si>
  <si>
    <t>20W
Svetelný tok 1604 lm
CRI &gt; 90</t>
  </si>
  <si>
    <t>Ø.1200 mm x H.110 mm</t>
  </si>
  <si>
    <t>ZÁVESNÉ SVIETIDLO AKUSTICKÝ</t>
  </si>
  <si>
    <t>3.1.14C</t>
  </si>
  <si>
    <t>3.1.14B</t>
  </si>
  <si>
    <t>3.1.14A</t>
  </si>
  <si>
    <t>Ø.900 mm x H.90 mm</t>
  </si>
  <si>
    <t>3.1.13C</t>
  </si>
  <si>
    <t>3.1.13B</t>
  </si>
  <si>
    <t>3.1.13A</t>
  </si>
  <si>
    <t>Ø.600 mm x H.70 mm</t>
  </si>
  <si>
    <t>3.1.12</t>
  </si>
  <si>
    <t>https://led2.eu/product/milo/?attribute_pa_model=60&amp;attribute_pa_color=white&amp;attribute_pa_control=triac</t>
  </si>
  <si>
    <t>MILO (Katalógové číslo: 1272351DT)</t>
  </si>
  <si>
    <t>BIELA, RAL 9016</t>
  </si>
  <si>
    <t>60W
Svetelný tok 4000 lm
CRI &gt; 80
Vyžarovací uhol 160°</t>
  </si>
  <si>
    <t>600x600x80 mm</t>
  </si>
  <si>
    <t>3.1.11</t>
  </si>
  <si>
    <t>Príkon 15-30W
Svetelný tok 1650-3300lm
CRI &gt; 90
Vyžarovací uhol 110°</t>
  </si>
  <si>
    <r>
      <rPr>
        <b/>
        <sz val="6.5"/>
        <rFont val="Calibri"/>
        <family val="2"/>
        <charset val="238"/>
      </rPr>
      <t xml:space="preserve">d900 </t>
    </r>
    <r>
      <rPr>
        <sz val="6.5"/>
        <rFont val="Calibri"/>
        <family val="1"/>
      </rPr>
      <t>x š59 x v70 mm + D.2500 mm</t>
    </r>
  </si>
  <si>
    <t>ZÁVESNÉ SVIETIDLO PRI LAMELOVOM PODHĽADE</t>
  </si>
  <si>
    <t>3.1.10</t>
  </si>
  <si>
    <t>https://led2.eu/product/noli-ii-p-z/?attribute_pa_model=120&amp;attribute_pa_color=white&amp;attribute_pa_control=on-off</t>
  </si>
  <si>
    <r>
      <rPr>
        <b/>
        <sz val="6.5"/>
        <rFont val="Calibri"/>
        <family val="2"/>
        <charset val="238"/>
      </rPr>
      <t xml:space="preserve">d1200 </t>
    </r>
    <r>
      <rPr>
        <sz val="6.5"/>
        <rFont val="Calibri"/>
        <family val="1"/>
      </rPr>
      <t>x š59 x v70 mm + D.2500 mm</t>
    </r>
  </si>
  <si>
    <t>3.1.09B</t>
  </si>
  <si>
    <t>3.1.09</t>
  </si>
  <si>
    <t>https://led2.eu/product/klip-on/?attribute_pa_base=black&amp;attribute_pa_reflector=black&amp;attribute_pa_light-color=3000k&amp;attribute_pa_control=on-off</t>
  </si>
  <si>
    <t>KLIP ON  (Katalógové číslo: 11508333 )</t>
  </si>
  <si>
    <t>Príkon 11W
Svetelný tok 770 lm
CRI 98
Vyžarovací uhol 30°</t>
  </si>
  <si>
    <t>Ø.77 mm x H.98,5 mm</t>
  </si>
  <si>
    <t>3.1.08</t>
  </si>
  <si>
    <t>https://led2.eu/product/duster-pro/?attribute_pa_model=150&amp;attribute_pa_control=on-off&amp;attribute_pa_emergency=no</t>
  </si>
  <si>
    <t>DUSTER PRO (Katalógové číslo: 1240851)</t>
  </si>
  <si>
    <t>SIVÁ, RAL 7038</t>
  </si>
  <si>
    <t>IP65, IK08</t>
  </si>
  <si>
    <t>Príkon 28-50W
Svetelný tok 4480-8000lm
CRI &gt; 80
Vyžarovací uhol 160°</t>
  </si>
  <si>
    <t>1500mm</t>
  </si>
  <si>
    <t>3.1.07</t>
  </si>
  <si>
    <t>https://led2.eu/product/noli-ii/?attribute_pa_model=90&amp;attribute_pa_color=white&amp;attribute_pa_control=on-off</t>
  </si>
  <si>
    <t>NOLI II (Katalógové číslo: 1238251)</t>
  </si>
  <si>
    <t>Príkon 40-60W
Svetelný tok 4400-6600lm
CRI &gt; 90
Vyžarovací uhol 110°</t>
  </si>
  <si>
    <r>
      <rPr>
        <b/>
        <sz val="6.5"/>
        <rFont val="Calibri"/>
        <family val="2"/>
        <charset val="238"/>
      </rPr>
      <t xml:space="preserve"> d900 </t>
    </r>
    <r>
      <rPr>
        <sz val="6.5"/>
        <rFont val="Calibri"/>
        <family val="1"/>
      </rPr>
      <t>x š59 x V70 mm</t>
    </r>
  </si>
  <si>
    <t xml:space="preserve">STROPNÉ SVIETIDLO </t>
  </si>
  <si>
    <t>3.1.06</t>
  </si>
  <si>
    <t>https://led2.eu/product/noli-ii/?attribute_pa_model=150&amp;attribute_pa_color=white&amp;attribute_pa_control=on-off</t>
  </si>
  <si>
    <r>
      <rPr>
        <b/>
        <sz val="6.5"/>
        <rFont val="Calibri"/>
        <family val="2"/>
        <charset val="238"/>
      </rPr>
      <t xml:space="preserve"> d1500 </t>
    </r>
    <r>
      <rPr>
        <sz val="6.5"/>
        <rFont val="Calibri"/>
        <family val="1"/>
      </rPr>
      <t>x š59 x v70 mm</t>
    </r>
  </si>
  <si>
    <t>3.1.05</t>
  </si>
  <si>
    <t>https://led2.eu/product/noli-ii-p-z/?attribute_pa_model=150&amp;attribute_pa_color=white&amp;attribute_pa_control=on-off</t>
  </si>
  <si>
    <r>
      <rPr>
        <b/>
        <sz val="6.5"/>
        <rFont val="Calibri"/>
        <family val="2"/>
        <charset val="238"/>
      </rPr>
      <t xml:space="preserve">d1500 </t>
    </r>
    <r>
      <rPr>
        <sz val="6.5"/>
        <rFont val="Calibri"/>
        <family val="1"/>
      </rPr>
      <t>x š59 x v70 mm + D.2500 mm</t>
    </r>
  </si>
  <si>
    <t>ZÁVESNÉ SVIETIDLO NOLI PRI LAMELOVOM PODHĽADE</t>
  </si>
  <si>
    <t>3.1.04</t>
  </si>
  <si>
    <t>https://led2.eu/product/noli-ii/?attribute_pa_model=90&amp;attribute_pa_color=black&amp;attribute_pa_control=on-off</t>
  </si>
  <si>
    <t>3.1.03</t>
  </si>
  <si>
    <t>https://led2.eu/product/gama/?attribute_pa_model=18&amp;attribute_pa_control=on-off</t>
  </si>
  <si>
    <t>GAMA (Katalógové číslo: 2460351)</t>
  </si>
  <si>
    <t>ABS PALST</t>
  </si>
  <si>
    <t>IP54</t>
  </si>
  <si>
    <t>Príkon 15W
Svetelný tok 1650 lm
CRI &gt; 80
Vyžarovací uhol 100°</t>
  </si>
  <si>
    <t>Ø.176 mm x H.53 mm</t>
  </si>
  <si>
    <t xml:space="preserve">STROPNÉ ZAPUSTENÉ SVIETIDLO </t>
  </si>
  <si>
    <t>3.1.02</t>
  </si>
  <si>
    <t>https://led2.eu/product/mila/?attribute_pa_model=40&amp;attribute_pa_color=white&amp;attribute_pa_control=on-off</t>
  </si>
  <si>
    <t>MILA  (Katalógové číslo: 1272051)</t>
  </si>
  <si>
    <t>OCEL</t>
  </si>
  <si>
    <t>Príkon 30W
Svetelný tok 2010 lm
CRI &gt; 80
Vyžarovací uhol 160°</t>
  </si>
  <si>
    <t>Ø.400 mm x H.80 mm</t>
  </si>
  <si>
    <t>3.1.01</t>
  </si>
  <si>
    <t>3.1.x stropné svietidlá</t>
  </si>
  <si>
    <t>3.x.x SVIETIDLÁ</t>
  </si>
  <si>
    <t>MNOŽSTVO (KS/M)</t>
  </si>
  <si>
    <t>KRYTIE</t>
  </si>
  <si>
    <t>VLASTNOSTI</t>
  </si>
  <si>
    <t>FARBA SVETLA</t>
  </si>
  <si>
    <t>0</t>
  </si>
  <si>
    <t>PANBEX</t>
  </si>
  <si>
    <t>SIKA</t>
  </si>
  <si>
    <t>BETÓN SO VSYPOM PRE PANCIEROVÉ PODLAHY</t>
  </si>
  <si>
    <t>5.8.01</t>
  </si>
  <si>
    <t>5.8.x BETÓNOVÉ PODLAHY</t>
  </si>
  <si>
    <t>https://www.sto.sk/s/p/a1F2p00000PivCqEAJ/stocolor-opticryl-matt</t>
  </si>
  <si>
    <t xml:space="preserve">StoColor Opticryl Matt - farba: </t>
  </si>
  <si>
    <t>STO</t>
  </si>
  <si>
    <t>BLEDOSIVÁ, RAL 9018</t>
  </si>
  <si>
    <t>PRÁŠKOVÁ MAĽBA NA POVRCH AKUSTICKEJ DOSKY INOIS MICRO VO VIACÚČELOVEJ SÁLE - SILUETA MESTA TRENČÍN</t>
  </si>
  <si>
    <t>AKRYLÁTOVÁ ODOLNÁ MAĽBA STIEN NA CHODBÁCH A V ŠTUDOVNIACH ŠTUDENTSKÉHO DOMOVA</t>
  </si>
  <si>
    <t>ŠEDÁ</t>
  </si>
  <si>
    <t>AKRYLÁTOVÁ ODOLNÁ MAĽBA STIEN NA CHODBÁCH ŠTUDENTSKÉHO DOMOVA - NAD DVERAMI</t>
  </si>
  <si>
    <t>AKRYLÁTOVÁ ODOLNÁ MAĽBA STIEN NA CHODBÁCH ŠTUDENTSKÉHO DOMOVA</t>
  </si>
  <si>
    <t>5.7.x MAĽBY STIEN</t>
  </si>
  <si>
    <t>5.6.08</t>
  </si>
  <si>
    <t>https://www.forbo.com/flooring/en-gl/products/entrance-flooring-systems/nuway-external-entrance-floors/nuway-grid-external/b1o4qt</t>
  </si>
  <si>
    <t>NUWAY GRID EXTERNAL</t>
  </si>
  <si>
    <t>FORBO</t>
  </si>
  <si>
    <t>výška: 12 mm</t>
  </si>
  <si>
    <t>ČISTIACA ZÓNA V EXTERIÉRI</t>
  </si>
  <si>
    <t>5.6.07</t>
  </si>
  <si>
    <t>https://www.forbo.com/flooring/en-gl/products/entrance-flooring-systems/nuway-internal-entrance-floors/nuway-grid-internal/b72385</t>
  </si>
  <si>
    <t>NUWAY GRID</t>
  </si>
  <si>
    <t>ČIERNA, 140142 Classic Anthracite</t>
  </si>
  <si>
    <t>ČISTIACA ZÓNA V INTERIÉRI</t>
  </si>
  <si>
    <t>5.6.06</t>
  </si>
  <si>
    <t>https://www.forbo.com/flooring/sk-sk/produkty/flotex-sametovy-vinyl/flotex-colour/flotex-colour/bpdhue?dnr=s246014</t>
  </si>
  <si>
    <t>s246014/t546014 Metro concrete </t>
  </si>
  <si>
    <t xml:space="preserve">KOBERCE NA PODLAHE A SOKLE  - VIACÚČELOVÁ SÁLA </t>
  </si>
  <si>
    <t>5.6.05</t>
  </si>
  <si>
    <t>https://www.domosslovakia.sk/produkty/kancelarie#metrazne-koberce</t>
  </si>
  <si>
    <t>LANO METROPOLE, FARBA: TORI 2609</t>
  </si>
  <si>
    <t>DOMOS (https://www.domosslovakia.sk)</t>
  </si>
  <si>
    <t>Ø2000 mm</t>
  </si>
  <si>
    <t>METRÁŽNE KOBERCE NAREZANÉ NA ROZMER Ø2000 mm PLUS OBŠÍVANIE OKRAJA KOBERCOV - V HALE KNIŽNICI</t>
  </si>
  <si>
    <t>5.6.04</t>
  </si>
  <si>
    <t>2000 x 2900 mm</t>
  </si>
  <si>
    <t>METRÁŽNE KOBERCE NAREZANÉ NA ROZMER 2000 x 2900 mm PLUS OBŠÍVANIE OKRAJA KOBERCOV - V HALE KNIŽNICI</t>
  </si>
  <si>
    <t>5.6.03</t>
  </si>
  <si>
    <t>LANO METROPOLE, FARBA: TORI 2541</t>
  </si>
  <si>
    <t>HNEDÁ</t>
  </si>
  <si>
    <t>1000 x 2300 mm</t>
  </si>
  <si>
    <t>METRÁŽNE KOBERCE NAREZANÉ NA ROZMER 1000 x 2300 mm PLUS OBŠÍVANIE OKRAJA KOBERCOV - NA 3,4,5 NP V KNIŽNICI</t>
  </si>
  <si>
    <t>5.6.02</t>
  </si>
  <si>
    <t>https://www.forbo.com/flooring/sk-sk/produkty/flotex-sametovy-vinyl/flotex-colour/flotex-colour/bpdhue?dnr=s482018</t>
  </si>
  <si>
    <t xml:space="preserve">s482018/t382018 Penang bamboo </t>
  </si>
  <si>
    <t>KOBERCE NA PODLAHE A SOKLE  - kancelárie, študovne, ekumenická miestnosť</t>
  </si>
  <si>
    <t>5.6.01</t>
  </si>
  <si>
    <t>5.6.x KOBERCE, ČISTIACE ZÓNY</t>
  </si>
  <si>
    <t>https://www.spm-international.com/en/products/decochoc</t>
  </si>
  <si>
    <t>DECOCHOC, FARBA: 0004 GRANITE</t>
  </si>
  <si>
    <t>SPM</t>
  </si>
  <si>
    <t>TMAVO ŠEDÁ</t>
  </si>
  <si>
    <t>PVC</t>
  </si>
  <si>
    <t>dl. 3000 x v1300 x hr. 2 mm</t>
  </si>
  <si>
    <t>ODOLNÉ NÁSTENNÉ PANELY VO FITNESS</t>
  </si>
  <si>
    <t>5.5.05</t>
  </si>
  <si>
    <t>https://www.fundermax.com/en/Portfolio/All%20Products/Star-Favorit-P3-E05-2206-Fango-FH-Fine-Hammer-Embossed_p_173150</t>
  </si>
  <si>
    <t>Star Favorit P3 E05 2206 Fango FH Fine Hammer Embossed</t>
  </si>
  <si>
    <t>FUNDERMAX STAR FAVORIT P3 E05</t>
  </si>
  <si>
    <t>DTD doska</t>
  </si>
  <si>
    <t>HRÚBKA 19 mm</t>
  </si>
  <si>
    <t>DOSKA NA OBKLADANIE STIEN OKOLO UMÝVADIEL V KNIŽNICI</t>
  </si>
  <si>
    <t>5.5.04</t>
  </si>
  <si>
    <t>https://www.europlac.com/sk/product/inois-micro</t>
  </si>
  <si>
    <t>W1000 ST19 Premiově bílá</t>
  </si>
  <si>
    <t>EUROPLAC INOIS MICRO</t>
  </si>
  <si>
    <t>BIELA, MATNÁ</t>
  </si>
  <si>
    <t>MDF doska</t>
  </si>
  <si>
    <t>AKUSTICKÁ DOSKA V MULTIFUNKČNEJ SÁLE</t>
  </si>
  <si>
    <t>5.5.03</t>
  </si>
  <si>
    <t>https://www.fundermax.com/en/Portfolio/All%20Products/m.look-Interior-A2-2206-Fango-FH-Fine-Hammer-Embossed_p_56890</t>
  </si>
  <si>
    <t>m.look Interior A2 2206 Fango FH Fine Hammer Embossed</t>
  </si>
  <si>
    <t>FUNDERMAX M.LOOK</t>
  </si>
  <si>
    <t>TMAVO BÉŽOVÁ</t>
  </si>
  <si>
    <t>HPL doska</t>
  </si>
  <si>
    <t>HRÚBKA 9 mm</t>
  </si>
  <si>
    <t>5.5.02</t>
  </si>
  <si>
    <t>https://www.fundermax.com/en/Portfolio/All%20Products/m.look-Interior-A2-2289-Tortora-FH-Fine-Hammer-Embossed_p_56894</t>
  </si>
  <si>
    <t>m.look Interior A2 2289 Tortora FH Fine Hammer Embossed</t>
  </si>
  <si>
    <t>5.5.01</t>
  </si>
  <si>
    <t>5.5.x KOMPOZITNÉ OBKLADY</t>
  </si>
  <si>
    <t>5.4.05</t>
  </si>
  <si>
    <t>https://h2kgroup.sk/eshop/fotoprodukty/fototapeta/?srsltid=AfmBOoqcngTaeY8bvgLinCUdU5G6bLjy79fcSJGNNJXuDXTkRB30H-Dr</t>
  </si>
  <si>
    <t>H2K Group, s.r.o.</t>
  </si>
  <si>
    <t>š4530 x v3610 mm</t>
  </si>
  <si>
    <t>FOTOTAPÉTA MESTA TRENČÍN VO VSTUPE ŠTUDENTSKÉHO DOMOVA - NA MIERU</t>
  </si>
  <si>
    <t>5.4.04</t>
  </si>
  <si>
    <t>š4130 x v2630 mm</t>
  </si>
  <si>
    <t xml:space="preserve">FOTOTAPÉTA - NA MIERU (KANCELÁRIA KNIŽNICA 1.NP-VEDÚCA) </t>
  </si>
  <si>
    <t>5.4.03</t>
  </si>
  <si>
    <t>https://vescom.com/en/products/tonga</t>
  </si>
  <si>
    <t>TONGA 1082.03</t>
  </si>
  <si>
    <t>VESCOM</t>
  </si>
  <si>
    <t>TAPETA NA STENÁCH KAVIARNE</t>
  </si>
  <si>
    <t>5.4.02</t>
  </si>
  <si>
    <t>TONGA 1082.17</t>
  </si>
  <si>
    <t>TAPETA NA STENÁCH V ADMINISTRATÍVNÝCH PRIESTOROCH</t>
  </si>
  <si>
    <t>5.4.01</t>
  </si>
  <si>
    <t xml:space="preserve">5.4.x TAPÉTY </t>
  </si>
  <si>
    <t>5.3.07</t>
  </si>
  <si>
    <t>5.3.06</t>
  </si>
  <si>
    <t>https://www.forbo.com/flooring/sk-sk/produkty/esd-a-ciste-provozy/sphera-ec/sphera-ec/b9zm2t?dnr=ec__450003</t>
  </si>
  <si>
    <t>Forbo Sphera EC 450003 - light neutral grey</t>
  </si>
  <si>
    <t>VODIVÝ VINYL V ELEKTROROZVODNI A V SERVEROVNI</t>
  </si>
  <si>
    <t>5.3.05</t>
  </si>
  <si>
    <t>https://www.forbo.com/flooring/sk-sk/produkty/heterogenni-vinyly/sarlon-19-db-akusticky-vinyl/sarlon-19-db-material/b2zh8v?dnr=4573t4319</t>
  </si>
  <si>
    <t>4573T4319 clay cement </t>
  </si>
  <si>
    <t>VINYL NA PODLAHE V KNIŽNICI</t>
  </si>
  <si>
    <t>5.3.04</t>
  </si>
  <si>
    <t>https://www.forbo.com/flooring/sk-sk/produkty/homogenni-vinyl/sphera-elite/sphera-elite/b9hfet?dnr=50481</t>
  </si>
  <si>
    <t>Forbo Sphera Elite, 50481 - seiryu</t>
  </si>
  <si>
    <t>VINYL NA PODLAHE CHODIEB ŠTUDENTSKÉHO DOMOVA</t>
  </si>
  <si>
    <t>5.3.03</t>
  </si>
  <si>
    <t>https://www.forbo.com/flooring/sk-sk/produkty/homogenni-vinyl/sphera-elite/sphera-elite/b9hfet?dnr=50486</t>
  </si>
  <si>
    <t>Forbo Sphera Elite, 50486 - sardonyx</t>
  </si>
  <si>
    <t>Vinyl v izbách: podlahy a sokle</t>
  </si>
  <si>
    <t>5.3.02B</t>
  </si>
  <si>
    <t>Vinyl v izbách: steny a kuchynské zásteny</t>
  </si>
  <si>
    <t>5.3.02</t>
  </si>
  <si>
    <t>https://www.fitplus.sk/pavigym-sportova-podlaha-endurance/</t>
  </si>
  <si>
    <t>Endurance 7mm</t>
  </si>
  <si>
    <t>PAVIGYM</t>
  </si>
  <si>
    <t>ORANŽOVÁ</t>
  </si>
  <si>
    <t>GUMA</t>
  </si>
  <si>
    <t>100 x 100 x 7mm</t>
  </si>
  <si>
    <t>Športová gumená podlaha - fitness</t>
  </si>
  <si>
    <t>5.3.01</t>
  </si>
  <si>
    <t>5.3.x VINYLOVÉ A GUMOVÉ OBKLADY</t>
  </si>
  <si>
    <t>5.2.08</t>
  </si>
  <si>
    <t>5.2.07</t>
  </si>
  <si>
    <t>Tento výpis má iba informatívny charakter o výrobku</t>
  </si>
  <si>
    <t>https://www.egger.com/cs/vyroba-nabytku-a-interierovy-design/dekory/H3041_TM12?country=SK</t>
  </si>
  <si>
    <t>H3041 TM12 Eukalyptus přírodní</t>
  </si>
  <si>
    <t>EGGER</t>
  </si>
  <si>
    <t>Drevodekor časti nábytku v kaviarni</t>
  </si>
  <si>
    <t>5.2.06</t>
  </si>
  <si>
    <t>prachovo sivá U732</t>
  </si>
  <si>
    <t>SAPELI</t>
  </si>
  <si>
    <t>HPL ANTIFINGER MAT</t>
  </si>
  <si>
    <t>DYHA NA DVERÁCH (referenčný produkt: Sapeli, Dvere Elegant Komfort)</t>
  </si>
  <si>
    <t>5.2.05</t>
  </si>
  <si>
    <t>https://www.egger.com/cs/vyroba-nabytku-a-interierovy-design/dekory/U732_9?country=SK</t>
  </si>
  <si>
    <t>U732 ST9 Prachově šedá</t>
  </si>
  <si>
    <t>Rám v otvore medzi izbou a kuchynkou v izbách doktorantov na 4NP</t>
  </si>
  <si>
    <t>5.2.04</t>
  </si>
  <si>
    <t>https://www.egger.com/cs/vyroba-nabytku-a-interierovy-design/dekory/F486_76?country=SK</t>
  </si>
  <si>
    <t>F486 ST76 Sparkle Grain bílý</t>
  </si>
  <si>
    <t>Pracovná doska v kuchynkách</t>
  </si>
  <si>
    <t>5.2.03</t>
  </si>
  <si>
    <t>https://www.egger.com/cs/vyroba-nabytku-a-interierovy-design/dekory/H3303_10?country=SK</t>
  </si>
  <si>
    <t>H3303 ST10 Dub Hamilton přírodní</t>
  </si>
  <si>
    <t>Drevodekor časti nábytku</t>
  </si>
  <si>
    <t>5.2.02</t>
  </si>
  <si>
    <t>Biele časti nábytku</t>
  </si>
  <si>
    <t>5.2.01</t>
  </si>
  <si>
    <t>5.2.x DEKORY NÁBYTKOV</t>
  </si>
  <si>
    <t>5.1.12</t>
  </si>
  <si>
    <t>https://www.casalgrandepadana.com/product/pietre-di-paragone</t>
  </si>
  <si>
    <t>Gré Grigio</t>
  </si>
  <si>
    <t>Casalgrande Padana, Pietre di Paragone</t>
  </si>
  <si>
    <t>600x600</t>
  </si>
  <si>
    <t xml:space="preserve"> DLAŽBA 60x60cm V ŠTUDENTSKOM DOMOVE: kúpelňa, wc</t>
  </si>
  <si>
    <t>5.1.11</t>
  </si>
  <si>
    <t>5.1.10</t>
  </si>
  <si>
    <t xml:space="preserve">https://www.keope.com/en/collections/grey-marble-effect-tiles </t>
  </si>
  <si>
    <t>Keope Versilia Fiorito Ivory</t>
  </si>
  <si>
    <t>Keope</t>
  </si>
  <si>
    <t xml:space="preserve"> DLAŽBA 60x60cm V KNIŽNICI V TOALETÁCH NA PRÍZEMÍ</t>
  </si>
  <si>
    <t>5.1.09</t>
  </si>
  <si>
    <t>Keope Versilia Bardiglio Silver</t>
  </si>
  <si>
    <t>1200x1200</t>
  </si>
  <si>
    <t xml:space="preserve"> DLAŽBA 120x120cm V KNIŽNICI - prvé a posledné stupne schodov</t>
  </si>
  <si>
    <t>5.1.08</t>
  </si>
  <si>
    <t>https://lafenicegc.com/en/collections/amazing/</t>
  </si>
  <si>
    <t>Amazing, Antracite</t>
  </si>
  <si>
    <t>La fenice ceramica</t>
  </si>
  <si>
    <t xml:space="preserve"> DLAŽBA 60x60cm v ZÁZEMIACH - prvé a posledné stupne schodov</t>
  </si>
  <si>
    <t>5.1.07</t>
  </si>
  <si>
    <t>https://www.keope.com/en/collections/portland-stone-effect-tiles-heritage</t>
  </si>
  <si>
    <t>Keope Heritage grey</t>
  </si>
  <si>
    <t>1200 x 1200</t>
  </si>
  <si>
    <t xml:space="preserve"> DLAŽBA 120x120cm V ŠTUDENTSKOM DOMOVE - prvé a posledné stupne schodov</t>
  </si>
  <si>
    <t>5.1.06</t>
  </si>
  <si>
    <t xml:space="preserve"> DLAŽBA 120x120cm V KNIŽNICI</t>
  </si>
  <si>
    <t>5.1.05</t>
  </si>
  <si>
    <t>https://eliosceramica.com/collezione/grand-place/</t>
  </si>
  <si>
    <t>Grand place: Namur</t>
  </si>
  <si>
    <t>Elios keramika</t>
  </si>
  <si>
    <t>600x600x20</t>
  </si>
  <si>
    <t>DLAŽBA NA TERČOCH 60x60 - LODŽIE ŠTUDENTSKÉHO DOMOVA</t>
  </si>
  <si>
    <t>5.1.04</t>
  </si>
  <si>
    <t>Keope Heritage pearl</t>
  </si>
  <si>
    <t xml:space="preserve"> DLAŽBA 120x120cm V ŠTUDENTSKOM DOMOVE</t>
  </si>
  <si>
    <t>5.1.03</t>
  </si>
  <si>
    <t>Gré Bianco</t>
  </si>
  <si>
    <t>5.1.02</t>
  </si>
  <si>
    <t>Amazing, Avorio</t>
  </si>
  <si>
    <t xml:space="preserve"> DLAŽBA 60x60cm v ZÁZEMIACH</t>
  </si>
  <si>
    <t>5.1.01</t>
  </si>
  <si>
    <t>5.1.x KERAMICKÉ A GRESOVÉ OBKLADY</t>
  </si>
  <si>
    <t>5.x.x POVRCHOVÉ ÚPRAVY</t>
  </si>
  <si>
    <t>objednávka (%)</t>
  </si>
  <si>
    <t>DOPRAVA, MONTÁŽ, ODPADY/M2</t>
  </si>
  <si>
    <t>MNOŽSTVO PRE OBJEDNÁVKU (m2)</t>
  </si>
  <si>
    <t>MNOŽSTVO (m2)</t>
  </si>
  <si>
    <t>ROZMERY/MM</t>
  </si>
  <si>
    <t>5.7.01</t>
  </si>
  <si>
    <t>5.7.02</t>
  </si>
  <si>
    <t>5.7.03</t>
  </si>
  <si>
    <t>5.7.04</t>
  </si>
  <si>
    <t>5.7.05</t>
  </si>
  <si>
    <t>KOMPOZITNÁ DOSKA NA OBKLADANIE STIEN A NÁBYYTKOV - SVETLÉ POVRCHY - VRÁTANE MONTÁŽE A DOPRAVY</t>
  </si>
  <si>
    <t>KOMPOZITNÁ DOSKA NA OBKLADANIE STIEN A NÁBYYTKOV - TMAVÉ POVRCHY - VRÁTANE MONTÁŽE A DOPRAVY</t>
  </si>
  <si>
    <t>Medzera medzi lamelami: 70 mm</t>
  </si>
  <si>
    <t>https://www.nemitrade.sk/produkt/hlinikove-lamely-c-65-na-strop/#drevodekor</t>
  </si>
  <si>
    <t>C65</t>
  </si>
  <si>
    <t>NEMITRADE (https://www.nemitrade.sk)</t>
  </si>
  <si>
    <t>TMAVOHNEDÁ - RAL 8011 - NA MIERU</t>
  </si>
  <si>
    <t>š30 x v65 mm</t>
  </si>
  <si>
    <t>LAMELOVÝ PODHĽAD V KAVIARNI</t>
  </si>
  <si>
    <t>12.1.03</t>
  </si>
  <si>
    <t>LAMELOVÝ PODHĽAD VO VSTUPE KNIŽNICE</t>
  </si>
  <si>
    <t>12.1.02</t>
  </si>
  <si>
    <t>DREVODEKOR, ČÍSLO 1493</t>
  </si>
  <si>
    <t>LAMELOVÝ PODHĽAD</t>
  </si>
  <si>
    <t>12.1.01</t>
  </si>
  <si>
    <t>12.1.x LAMELOVÉ PODHĽADY</t>
  </si>
  <si>
    <t>12.x.x PODHĽADY</t>
  </si>
  <si>
    <t>12. Výpis podhľadov</t>
  </si>
  <si>
    <t>MNOŽSTVO (M2) / (M)</t>
  </si>
  <si>
    <t>ČERVENOU ZVÝRAZNENÉ POLOŽKY SÚ VYKÁZANÉ V REALIZAČNOM PROJEKTE -  MNOŽSTVÁ OBJEDNAŤ PODĽA TOHTO ROZPOČTU</t>
  </si>
  <si>
    <t>8. Výpis tieniacich prvkov (exteriér)</t>
  </si>
  <si>
    <t>ZELENOU ZVÝRAZNENÉ POLOŽKY VO VÝPISOCH SÚ ATYPICKÉ PRVKY VYROBENÉ NA MIERU</t>
  </si>
  <si>
    <t>StoColor Opticryl Matt - farba: Y07 93 03</t>
  </si>
  <si>
    <t>StoColor Opticryl Matt - farba:  Y15 39 01</t>
  </si>
  <si>
    <t>StoColor Opticryl Matt - farba: Y08 85 10</t>
  </si>
  <si>
    <t>Pracovná doska v kaviarni</t>
  </si>
  <si>
    <t>https://www.egger.com/cs/vyroba-nabytku-a-interierovy-design/dekory/F311_87?country=SK</t>
  </si>
  <si>
    <t>F311 ST87 Keramika antracitová</t>
  </si>
  <si>
    <t>W1000 ST9 Premiově bílá</t>
  </si>
  <si>
    <t>https://www.egger.com/cs/vyroba-nabytku-a-interierovy-design/dekory/W1000_9?country=SK</t>
  </si>
  <si>
    <t>Ø800  mm</t>
  </si>
  <si>
    <t>FOTOTAPÉTA - LOGO UNIVERZITY  VO VSTUPE ŠTUDENTSKÉHO DOMOVA A V INFOPULTOCH KNIŽNICE - NA MIERU</t>
  </si>
  <si>
    <t>ŠTUDENTSKÝ DOMOV VSTUP - 1ks, KNIŽNICA 3,4,5 np - 3ks</t>
  </si>
  <si>
    <t>13.x.x OSTATNÉ VÝROBKY</t>
  </si>
  <si>
    <t xml:space="preserve">13.1.x </t>
  </si>
  <si>
    <t>13.1.01</t>
  </si>
  <si>
    <t>13.1.02</t>
  </si>
  <si>
    <t>https://led2.eu/product/noli-ii-p-z/?attribute_pa_model=90&amp;attribute_pa_color=black&amp;attribute_pa_control=on-off</t>
  </si>
  <si>
    <t>NOLI II (Katalógové číslo: 3237953)</t>
  </si>
  <si>
    <t xml:space="preserve">NOLI II P-Z  (Katalógové číslo: 3238151 ) </t>
  </si>
  <si>
    <t xml:space="preserve">NOLI II P-Z  (Katalógové číslo: 3238153 ) </t>
  </si>
  <si>
    <t xml:space="preserve">NOLI II P-Z  (Katalógové číslo: 3238253 ) </t>
  </si>
  <si>
    <t>NOLI II (Katalógové číslo: 1238253)</t>
  </si>
  <si>
    <t>NOLI II (Katalógové číslo: 1237953)</t>
  </si>
  <si>
    <t>NOLI II (Katalógové číslo: 1238153)</t>
  </si>
  <si>
    <t>ČERVENOU ZVÝRAZNENÉ POLOŽKY VO VÝPISOCH  SÚ VYKÁZANÉ V REALIZAČNOM PROJEKTE -  NENACENIŤ V RÁMCI INTERIÉRU, NACENENÁ V ROZPOČTE STAVBY, MNOŽSTVÁ OBJEDNAŤ PODĽA TOHTO ROZPOČTU</t>
  </si>
  <si>
    <t>NENACENIŤ V RÁMCI INTERIÉRU, NACENENÁ V ROZPOČTE STAVBY</t>
  </si>
  <si>
    <t>KĽUČKA INTERIÉROVÝCH DVERÍ</t>
  </si>
  <si>
    <t>INTERIÉROVÉ VYPÍNAČE A ZÁSUVKY</t>
  </si>
  <si>
    <t>https://www.mp-kovania.sk/mpk-favorit-r-p4353</t>
  </si>
  <si>
    <t>MPK - FAVORIT - R</t>
  </si>
  <si>
    <t>MP KOVANIA (https://www.mp-kovania.sk)</t>
  </si>
  <si>
    <t>NEM - Nerez matná</t>
  </si>
  <si>
    <t>d135 x h69 x šØ54 mm</t>
  </si>
  <si>
    <t>VALENA LIFE</t>
  </si>
  <si>
    <t>LEGRAND (www.legrand.sk)</t>
  </si>
  <si>
    <t>VYPLNIŤ S CENOU POLOŽKY!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</si>
</sst>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&quot; €&quot;"/>
    <numFmt numFmtId="165" formatCode="0.00&quot; bm&quot;"/>
    <numFmt numFmtId="166" formatCode="0.00&quot; m&quot;"/>
  </numFmts>
  <fonts count="4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6.5"/>
      <name val="Calibri"/>
      <family val="1"/>
    </font>
    <font>
      <u/>
      <sz val="10"/>
      <color theme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6.5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6.5"/>
      <name val="Calibri"/>
      <family val="2"/>
      <charset val="238"/>
      <scheme val="minor"/>
    </font>
    <font>
      <b/>
      <sz val="6.5"/>
      <name val="Calibri"/>
      <family val="1"/>
      <charset val="238"/>
    </font>
    <font>
      <b/>
      <sz val="10"/>
      <color rgb="FF000000"/>
      <name val="Times New Roman"/>
      <family val="1"/>
      <charset val="238"/>
    </font>
    <font>
      <b/>
      <sz val="6.5"/>
      <name val="Calibri"/>
      <family val="1"/>
    </font>
    <font>
      <b/>
      <sz val="6.5"/>
      <name val="Times New Roman"/>
      <family val="1"/>
    </font>
    <font>
      <sz val="6.5"/>
      <name val="Calibri"/>
      <family val="2"/>
      <charset val="238"/>
    </font>
    <font>
      <sz val="6.5"/>
      <name val="Calibri"/>
      <family val="1"/>
      <charset val="238"/>
    </font>
    <font>
      <b/>
      <sz val="6.5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6.5"/>
      <name val="Times New Roman"/>
      <family val="1"/>
      <charset val="238"/>
    </font>
    <font>
      <sz val="10"/>
      <name val="Times New Roman"/>
      <family val="1"/>
      <charset val="238"/>
    </font>
    <font>
      <u/>
      <sz val="6"/>
      <color theme="10"/>
      <name val="Times New Roman"/>
      <family val="1"/>
      <charset val="238"/>
    </font>
    <font>
      <sz val="6.5"/>
      <color rgb="FFFF0000"/>
      <name val="Calibri"/>
      <family val="1"/>
    </font>
    <font>
      <u/>
      <sz val="8"/>
      <color rgb="FFFF0000"/>
      <name val="Times New Roman"/>
      <family val="1"/>
      <charset val="238"/>
    </font>
    <font>
      <b/>
      <sz val="6.5"/>
      <name val="Calibri"/>
      <family val="2"/>
      <charset val="238"/>
    </font>
    <font>
      <b/>
      <sz val="6.5"/>
      <name val="Times New Roman"/>
      <family val="1"/>
      <charset val="238"/>
    </font>
    <font>
      <b/>
      <sz val="6.5"/>
      <color rgb="FF000000"/>
      <name val="Calibri"/>
      <family val="2"/>
      <charset val="238"/>
      <scheme val="minor"/>
    </font>
    <font>
      <sz val="9"/>
      <color rgb="FFFFFFFF"/>
      <name val="Arial"/>
      <family val="2"/>
      <charset val="238"/>
    </font>
    <font>
      <sz val="6.5"/>
      <color rgb="FFFF0000"/>
      <name val="Calibri"/>
      <family val="2"/>
      <charset val="238"/>
      <scheme val="minor"/>
    </font>
    <font>
      <sz val="5"/>
      <name val="Calibri"/>
      <family val="2"/>
      <charset val="238"/>
      <scheme val="minor"/>
    </font>
    <font>
      <u/>
      <sz val="8"/>
      <name val="Times New Roman"/>
      <family val="1"/>
      <charset val="238"/>
    </font>
    <font>
      <sz val="8"/>
      <color rgb="FF000000"/>
      <name val="Calibri"/>
      <family val="2"/>
      <charset val="238"/>
      <scheme val="minor"/>
    </font>
    <font>
      <u/>
      <sz val="8"/>
      <color theme="10"/>
      <name val="Times New Roman"/>
      <family val="1"/>
      <charset val="238"/>
    </font>
    <font>
      <u/>
      <sz val="8"/>
      <color theme="1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color rgb="FF22222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4F4F0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/>
      <top style="thin">
        <color indexed="64"/>
      </top>
      <bottom style="medium">
        <color indexed="64"/>
      </bottom>
      <diagonal style="medium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medium">
        <color indexed="64"/>
      </diagonal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18" fillId="0" borderId="0"/>
    <xf numFmtId="0" fontId="37" fillId="5" borderId="0" applyNumberFormat="0" applyBorder="0" applyAlignment="0" applyProtection="0"/>
    <xf numFmtId="0" fontId="38" fillId="0" borderId="0"/>
  </cellStyleXfs>
  <cellXfs count="282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9" fillId="0" borderId="1" xfId="0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0" fontId="3" fillId="0" borderId="2" xfId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10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3" fillId="0" borderId="2" xfId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top" wrapText="1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4" xfId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3" fillId="0" borderId="0" xfId="1" applyFill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8" fillId="0" borderId="0" xfId="2"/>
    <xf numFmtId="0" fontId="18" fillId="0" borderId="0" xfId="2" applyAlignment="1">
      <alignment horizontal="left"/>
    </xf>
    <xf numFmtId="0" fontId="18" fillId="0" borderId="0" xfId="2" applyAlignment="1">
      <alignment vertical="center"/>
    </xf>
    <xf numFmtId="0" fontId="18" fillId="0" borderId="19" xfId="2" applyBorder="1"/>
    <xf numFmtId="0" fontId="18" fillId="0" borderId="21" xfId="2" applyBorder="1"/>
    <xf numFmtId="0" fontId="17" fillId="0" borderId="13" xfId="2" applyFont="1" applyBorder="1" applyAlignment="1">
      <alignment horizontal="center" vertical="center" wrapText="1"/>
    </xf>
    <xf numFmtId="0" fontId="17" fillId="0" borderId="14" xfId="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90" wrapText="1"/>
    </xf>
    <xf numFmtId="0" fontId="22" fillId="0" borderId="0" xfId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27" fillId="0" borderId="12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4" fontId="27" fillId="0" borderId="31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left" vertical="top" wrapText="1"/>
    </xf>
    <xf numFmtId="0" fontId="3" fillId="0" borderId="6" xfId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2" fontId="5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top" wrapText="1"/>
    </xf>
    <xf numFmtId="0" fontId="8" fillId="6" borderId="2" xfId="0" applyFont="1" applyFill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6" borderId="2" xfId="0" applyFont="1" applyFill="1" applyBorder="1" applyAlignment="1">
      <alignment horizontal="left" vertical="center" wrapText="1"/>
    </xf>
    <xf numFmtId="49" fontId="14" fillId="3" borderId="8" xfId="0" applyNumberFormat="1" applyFont="1" applyFill="1" applyBorder="1" applyAlignment="1">
      <alignment vertical="center" wrapText="1"/>
    </xf>
    <xf numFmtId="49" fontId="14" fillId="3" borderId="2" xfId="0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2" fontId="29" fillId="0" borderId="2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left"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left" vertical="top" wrapText="1"/>
    </xf>
    <xf numFmtId="0" fontId="31" fillId="0" borderId="2" xfId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vertical="top"/>
    </xf>
    <xf numFmtId="0" fontId="21" fillId="3" borderId="2" xfId="0" applyFont="1" applyFill="1" applyBorder="1" applyAlignment="1">
      <alignment vertical="top"/>
    </xf>
    <xf numFmtId="0" fontId="14" fillId="0" borderId="2" xfId="0" applyFont="1" applyBorder="1" applyAlignment="1">
      <alignment horizontal="left" vertical="top" wrapText="1"/>
    </xf>
    <xf numFmtId="0" fontId="5" fillId="3" borderId="8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2" fillId="0" borderId="2" xfId="0" applyFont="1" applyBorder="1" applyAlignment="1">
      <alignment horizontal="left" vertical="top" wrapText="1"/>
    </xf>
    <xf numFmtId="0" fontId="2" fillId="6" borderId="2" xfId="0" applyFont="1" applyFill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textRotation="90" wrapText="1"/>
    </xf>
    <xf numFmtId="0" fontId="0" fillId="0" borderId="4" xfId="0" applyBorder="1" applyAlignment="1">
      <alignment horizontal="left" vertical="top"/>
    </xf>
    <xf numFmtId="0" fontId="3" fillId="0" borderId="0" xfId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top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49" fontId="16" fillId="0" borderId="0" xfId="0" applyNumberFormat="1" applyFont="1" applyAlignment="1">
      <alignment horizontal="center" vertical="center" wrapText="1"/>
    </xf>
    <xf numFmtId="4" fontId="27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left" vertical="top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49" fontId="16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left" vertical="top"/>
    </xf>
    <xf numFmtId="49" fontId="16" fillId="0" borderId="2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3" fillId="0" borderId="2" xfId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left" vertical="center" wrapText="1"/>
    </xf>
    <xf numFmtId="4" fontId="5" fillId="3" borderId="2" xfId="0" applyNumberFormat="1" applyFont="1" applyFill="1" applyBorder="1" applyAlignment="1">
      <alignment horizontal="center" vertical="center"/>
    </xf>
    <xf numFmtId="49" fontId="16" fillId="3" borderId="8" xfId="0" applyNumberFormat="1" applyFont="1" applyFill="1" applyBorder="1" applyAlignment="1">
      <alignment vertical="center" wrapText="1"/>
    </xf>
    <xf numFmtId="49" fontId="16" fillId="3" borderId="2" xfId="0" applyNumberFormat="1" applyFont="1" applyFill="1" applyBorder="1" applyAlignment="1">
      <alignment vertical="center" wrapText="1"/>
    </xf>
    <xf numFmtId="0" fontId="16" fillId="0" borderId="8" xfId="0" applyFont="1" applyBorder="1" applyAlignment="1">
      <alignment horizontal="center" vertical="center" wrapText="1"/>
    </xf>
    <xf numFmtId="0" fontId="34" fillId="0" borderId="2" xfId="1" applyFont="1" applyFill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left" vertical="top"/>
    </xf>
    <xf numFmtId="4" fontId="4" fillId="0" borderId="2" xfId="0" applyNumberFormat="1" applyFont="1" applyBorder="1" applyAlignment="1">
      <alignment horizontal="left" vertical="top"/>
    </xf>
    <xf numFmtId="4" fontId="35" fillId="0" borderId="8" xfId="0" applyNumberFormat="1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2" fillId="3" borderId="2" xfId="0" applyFont="1" applyFill="1" applyBorder="1" applyAlignment="1">
      <alignment vertical="top"/>
    </xf>
    <xf numFmtId="0" fontId="36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center" vertical="center"/>
    </xf>
    <xf numFmtId="0" fontId="33" fillId="0" borderId="2" xfId="1" applyFont="1" applyFill="1" applyBorder="1" applyAlignment="1">
      <alignment horizontal="left" vertical="top" wrapText="1"/>
    </xf>
    <xf numFmtId="4" fontId="0" fillId="0" borderId="8" xfId="0" applyNumberFormat="1" applyBorder="1" applyAlignment="1">
      <alignment horizontal="left" vertical="top"/>
    </xf>
    <xf numFmtId="4" fontId="0" fillId="0" borderId="2" xfId="0" applyNumberFormat="1" applyBorder="1" applyAlignment="1">
      <alignment horizontal="left" vertical="top"/>
    </xf>
    <xf numFmtId="4" fontId="16" fillId="0" borderId="8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wrapText="1"/>
    </xf>
    <xf numFmtId="0" fontId="15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8" fillId="0" borderId="0" xfId="4" applyAlignment="1">
      <alignment horizontal="left" vertical="top"/>
    </xf>
    <xf numFmtId="0" fontId="20" fillId="0" borderId="0" xfId="4" applyFont="1" applyAlignment="1">
      <alignment horizontal="left" vertical="top"/>
    </xf>
    <xf numFmtId="0" fontId="14" fillId="0" borderId="0" xfId="4" applyFont="1" applyAlignment="1">
      <alignment horizontal="center" vertical="center" wrapText="1"/>
    </xf>
    <xf numFmtId="0" fontId="21" fillId="0" borderId="0" xfId="4" applyFont="1" applyAlignment="1">
      <alignment horizontal="left" vertical="top" wrapText="1"/>
    </xf>
    <xf numFmtId="0" fontId="14" fillId="0" borderId="0" xfId="4" applyFont="1" applyAlignment="1">
      <alignment horizontal="left" vertical="center" wrapText="1"/>
    </xf>
    <xf numFmtId="49" fontId="2" fillId="0" borderId="0" xfId="4" applyNumberFormat="1" applyFont="1" applyAlignment="1">
      <alignment horizontal="center" vertical="center" wrapText="1"/>
    </xf>
    <xf numFmtId="0" fontId="7" fillId="0" borderId="0" xfId="4" applyFont="1" applyAlignment="1">
      <alignment vertical="center" textRotation="90" wrapText="1"/>
    </xf>
    <xf numFmtId="0" fontId="6" fillId="0" borderId="0" xfId="4" applyFont="1" applyAlignment="1">
      <alignment vertical="center" textRotation="90" wrapText="1"/>
    </xf>
    <xf numFmtId="0" fontId="4" fillId="0" borderId="0" xfId="4" applyFont="1" applyAlignment="1">
      <alignment horizontal="left" vertical="top"/>
    </xf>
    <xf numFmtId="0" fontId="2" fillId="0" borderId="0" xfId="4" applyFont="1" applyAlignment="1">
      <alignment horizontal="center" vertical="center" wrapText="1"/>
    </xf>
    <xf numFmtId="49" fontId="2" fillId="0" borderId="0" xfId="4" applyNumberFormat="1" applyFont="1" applyAlignment="1">
      <alignment vertical="center" wrapText="1"/>
    </xf>
    <xf numFmtId="0" fontId="23" fillId="0" borderId="0" xfId="4" applyFont="1" applyAlignment="1">
      <alignment horizontal="center" vertical="center" wrapText="1"/>
    </xf>
    <xf numFmtId="0" fontId="4" fillId="0" borderId="0" xfId="4" applyFont="1" applyAlignment="1">
      <alignment horizontal="left" vertical="top" wrapText="1"/>
    </xf>
    <xf numFmtId="0" fontId="23" fillId="0" borderId="0" xfId="4" applyFont="1" applyAlignment="1">
      <alignment horizontal="left" vertical="center" wrapText="1"/>
    </xf>
    <xf numFmtId="0" fontId="23" fillId="0" borderId="0" xfId="4" applyFont="1" applyAlignment="1">
      <alignment horizontal="left" vertical="top" wrapText="1"/>
    </xf>
    <xf numFmtId="0" fontId="13" fillId="0" borderId="0" xfId="4" applyFont="1" applyAlignment="1">
      <alignment horizontal="left" vertical="center" wrapText="1"/>
    </xf>
    <xf numFmtId="0" fontId="38" fillId="0" borderId="0" xfId="4" applyAlignment="1">
      <alignment vertical="top"/>
    </xf>
    <xf numFmtId="2" fontId="8" fillId="0" borderId="0" xfId="4" applyNumberFormat="1" applyFont="1" applyAlignment="1">
      <alignment horizontal="center" vertical="center"/>
    </xf>
    <xf numFmtId="0" fontId="38" fillId="0" borderId="0" xfId="4" applyAlignment="1">
      <alignment horizontal="left" vertical="top" wrapText="1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 wrapText="1"/>
    </xf>
    <xf numFmtId="0" fontId="5" fillId="0" borderId="0" xfId="4" applyFont="1" applyAlignment="1">
      <alignment horizontal="center" vertical="center" wrapText="1"/>
    </xf>
    <xf numFmtId="0" fontId="5" fillId="0" borderId="0" xfId="4" applyFont="1" applyAlignment="1">
      <alignment horizontal="center" vertical="center"/>
    </xf>
    <xf numFmtId="164" fontId="25" fillId="0" borderId="6" xfId="4" applyNumberFormat="1" applyFont="1" applyBorder="1" applyAlignment="1">
      <alignment vertical="center" wrapText="1"/>
    </xf>
    <xf numFmtId="164" fontId="13" fillId="0" borderId="6" xfId="4" applyNumberFormat="1" applyFont="1" applyBorder="1" applyAlignment="1">
      <alignment vertical="center" wrapText="1"/>
    </xf>
    <xf numFmtId="164" fontId="2" fillId="0" borderId="6" xfId="4" applyNumberFormat="1" applyFont="1" applyBorder="1" applyAlignment="1">
      <alignment vertical="center" wrapText="1"/>
    </xf>
    <xf numFmtId="49" fontId="2" fillId="0" borderId="6" xfId="4" applyNumberFormat="1" applyFont="1" applyBorder="1" applyAlignment="1">
      <alignment vertical="center" wrapText="1"/>
    </xf>
    <xf numFmtId="0" fontId="7" fillId="0" borderId="5" xfId="4" applyFont="1" applyBorder="1" applyAlignment="1">
      <alignment vertical="center" textRotation="90" wrapText="1"/>
    </xf>
    <xf numFmtId="0" fontId="5" fillId="0" borderId="0" xfId="4" applyFont="1" applyAlignment="1">
      <alignment horizontal="left" vertical="top"/>
    </xf>
    <xf numFmtId="0" fontId="5" fillId="3" borderId="2" xfId="4" applyFont="1" applyFill="1" applyBorder="1" applyAlignment="1">
      <alignment wrapText="1"/>
    </xf>
    <xf numFmtId="0" fontId="15" fillId="0" borderId="1" xfId="4" applyFont="1" applyBorder="1" applyAlignment="1">
      <alignment horizontal="center" vertical="center" wrapText="1"/>
    </xf>
    <xf numFmtId="2" fontId="15" fillId="0" borderId="1" xfId="4" applyNumberFormat="1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center" wrapText="1"/>
    </xf>
    <xf numFmtId="0" fontId="25" fillId="0" borderId="1" xfId="4" applyFont="1" applyBorder="1" applyAlignment="1">
      <alignment horizontal="center" vertical="center" wrapText="1"/>
    </xf>
    <xf numFmtId="0" fontId="26" fillId="0" borderId="1" xfId="4" applyFont="1" applyBorder="1" applyAlignment="1">
      <alignment horizontal="center" vertical="center" wrapText="1"/>
    </xf>
    <xf numFmtId="0" fontId="10" fillId="0" borderId="1" xfId="4" applyFont="1" applyBorder="1" applyAlignment="1">
      <alignment horizontal="left" vertical="center" wrapText="1"/>
    </xf>
    <xf numFmtId="0" fontId="2" fillId="6" borderId="2" xfId="4" applyFont="1" applyFill="1" applyBorder="1" applyAlignment="1">
      <alignment horizontal="left" vertical="center" wrapText="1"/>
    </xf>
    <xf numFmtId="0" fontId="18" fillId="4" borderId="2" xfId="2" applyFill="1" applyBorder="1"/>
    <xf numFmtId="0" fontId="5" fillId="6" borderId="2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left" vertical="top"/>
    </xf>
    <xf numFmtId="0" fontId="8" fillId="6" borderId="2" xfId="0" applyFont="1" applyFill="1" applyBorder="1" applyAlignment="1">
      <alignment horizontal="center" vertical="center" wrapText="1"/>
    </xf>
    <xf numFmtId="0" fontId="3" fillId="6" borderId="2" xfId="1" applyFill="1" applyBorder="1" applyAlignment="1">
      <alignment horizontal="left" vertical="center" wrapText="1"/>
    </xf>
    <xf numFmtId="0" fontId="0" fillId="6" borderId="2" xfId="0" applyFill="1" applyBorder="1" applyAlignment="1">
      <alignment horizontal="left" vertical="top" wrapText="1"/>
    </xf>
    <xf numFmtId="0" fontId="5" fillId="6" borderId="2" xfId="0" applyFont="1" applyFill="1" applyBorder="1" applyAlignment="1">
      <alignment horizontal="center" vertical="center"/>
    </xf>
    <xf numFmtId="2" fontId="5" fillId="6" borderId="2" xfId="0" applyNumberFormat="1" applyFont="1" applyFill="1" applyBorder="1" applyAlignment="1">
      <alignment horizontal="center" vertical="center"/>
    </xf>
    <xf numFmtId="0" fontId="3" fillId="6" borderId="2" xfId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horizontal="left" vertical="top" wrapText="1"/>
    </xf>
    <xf numFmtId="0" fontId="14" fillId="6" borderId="2" xfId="0" applyFont="1" applyFill="1" applyBorder="1" applyAlignment="1">
      <alignment horizontal="left" vertical="top" wrapText="1"/>
    </xf>
    <xf numFmtId="0" fontId="0" fillId="6" borderId="2" xfId="0" applyFill="1" applyBorder="1" applyAlignment="1">
      <alignment horizontal="left" vertical="top"/>
    </xf>
    <xf numFmtId="49" fontId="2" fillId="6" borderId="2" xfId="0" applyNumberFormat="1" applyFont="1" applyFill="1" applyBorder="1" applyAlignment="1">
      <alignment horizontal="center" vertical="center" wrapText="1"/>
    </xf>
    <xf numFmtId="49" fontId="16" fillId="6" borderId="2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33" fillId="6" borderId="2" xfId="1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4" fontId="5" fillId="6" borderId="2" xfId="0" applyNumberFormat="1" applyFont="1" applyFill="1" applyBorder="1" applyAlignment="1">
      <alignment horizontal="center" vertical="center"/>
    </xf>
    <xf numFmtId="0" fontId="35" fillId="6" borderId="2" xfId="0" applyFont="1" applyFill="1" applyBorder="1" applyAlignment="1">
      <alignment horizontal="center" vertical="center" wrapText="1"/>
    </xf>
    <xf numFmtId="0" fontId="34" fillId="6" borderId="2" xfId="1" applyFont="1" applyFill="1" applyBorder="1" applyAlignment="1">
      <alignment horizontal="center" vertical="center" wrapText="1"/>
    </xf>
    <xf numFmtId="49" fontId="2" fillId="6" borderId="2" xfId="4" applyNumberFormat="1" applyFont="1" applyFill="1" applyBorder="1" applyAlignment="1">
      <alignment horizontal="center" vertical="center" wrapText="1"/>
    </xf>
    <xf numFmtId="0" fontId="2" fillId="6" borderId="2" xfId="4" applyFont="1" applyFill="1" applyBorder="1" applyAlignment="1">
      <alignment horizontal="center" vertical="center" wrapText="1"/>
    </xf>
    <xf numFmtId="0" fontId="38" fillId="6" borderId="7" xfId="4" applyFill="1" applyBorder="1" applyAlignment="1">
      <alignment horizontal="left" vertical="top" wrapText="1"/>
    </xf>
    <xf numFmtId="166" fontId="2" fillId="6" borderId="2" xfId="4" applyNumberFormat="1" applyFont="1" applyFill="1" applyBorder="1" applyAlignment="1">
      <alignment horizontal="center" vertical="center" wrapText="1"/>
    </xf>
    <xf numFmtId="165" fontId="8" fillId="6" borderId="2" xfId="4" applyNumberFormat="1" applyFont="1" applyFill="1" applyBorder="1" applyAlignment="1">
      <alignment horizontal="center" vertical="center"/>
    </xf>
    <xf numFmtId="2" fontId="8" fillId="6" borderId="2" xfId="4" applyNumberFormat="1" applyFont="1" applyFill="1" applyBorder="1" applyAlignment="1">
      <alignment horizontal="center" vertical="center"/>
    </xf>
    <xf numFmtId="2" fontId="8" fillId="6" borderId="7" xfId="4" applyNumberFormat="1" applyFont="1" applyFill="1" applyBorder="1" applyAlignment="1">
      <alignment horizontal="center" vertical="center"/>
    </xf>
    <xf numFmtId="2" fontId="8" fillId="6" borderId="4" xfId="4" applyNumberFormat="1" applyFont="1" applyFill="1" applyBorder="1" applyAlignment="1">
      <alignment horizontal="center" vertical="center"/>
    </xf>
    <xf numFmtId="49" fontId="14" fillId="6" borderId="2" xfId="0" applyNumberFormat="1" applyFont="1" applyFill="1" applyBorder="1" applyAlignment="1">
      <alignment horizontal="center" vertical="center" wrapText="1"/>
    </xf>
    <xf numFmtId="2" fontId="29" fillId="7" borderId="7" xfId="0" applyNumberFormat="1" applyFont="1" applyFill="1" applyBorder="1" applyAlignment="1">
      <alignment horizontal="center" vertical="center"/>
    </xf>
    <xf numFmtId="2" fontId="29" fillId="7" borderId="2" xfId="0" applyNumberFormat="1" applyFont="1" applyFill="1" applyBorder="1" applyAlignment="1">
      <alignment horizontal="center" vertical="center"/>
    </xf>
    <xf numFmtId="2" fontId="29" fillId="7" borderId="4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0" fontId="15" fillId="0" borderId="0" xfId="4" applyFont="1" applyAlignment="1">
      <alignment horizontal="center" vertical="center" wrapText="1"/>
    </xf>
    <xf numFmtId="0" fontId="18" fillId="6" borderId="4" xfId="2" applyFill="1" applyBorder="1"/>
    <xf numFmtId="2" fontId="40" fillId="0" borderId="2" xfId="2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" fontId="18" fillId="0" borderId="2" xfId="2" applyNumberFormat="1" applyBorder="1" applyAlignment="1">
      <alignment horizontal="center"/>
    </xf>
    <xf numFmtId="4" fontId="18" fillId="0" borderId="15" xfId="2" applyNumberFormat="1" applyBorder="1" applyAlignment="1">
      <alignment horizontal="center"/>
    </xf>
    <xf numFmtId="4" fontId="18" fillId="0" borderId="37" xfId="2" applyNumberFormat="1" applyBorder="1" applyAlignment="1">
      <alignment horizontal="center"/>
    </xf>
    <xf numFmtId="4" fontId="18" fillId="0" borderId="38" xfId="2" applyNumberFormat="1" applyBorder="1" applyAlignment="1">
      <alignment horizontal="center"/>
    </xf>
    <xf numFmtId="4" fontId="18" fillId="0" borderId="40" xfId="2" applyNumberFormat="1" applyBorder="1" applyAlignment="1">
      <alignment horizontal="center"/>
    </xf>
    <xf numFmtId="4" fontId="18" fillId="0" borderId="39" xfId="2" applyNumberFormat="1" applyBorder="1" applyAlignment="1">
      <alignment horizontal="center"/>
    </xf>
    <xf numFmtId="4" fontId="1" fillId="0" borderId="37" xfId="2" applyNumberFormat="1" applyFont="1" applyBorder="1" applyAlignment="1">
      <alignment horizontal="center"/>
    </xf>
    <xf numFmtId="4" fontId="17" fillId="0" borderId="37" xfId="2" applyNumberFormat="1" applyFont="1" applyBorder="1" applyAlignment="1">
      <alignment horizontal="center"/>
    </xf>
    <xf numFmtId="4" fontId="17" fillId="0" borderId="38" xfId="2" applyNumberFormat="1" applyFont="1" applyBorder="1" applyAlignment="1">
      <alignment horizontal="center"/>
    </xf>
    <xf numFmtId="0" fontId="17" fillId="0" borderId="34" xfId="2" applyFont="1" applyBorder="1" applyAlignment="1">
      <alignment horizontal="left"/>
    </xf>
    <xf numFmtId="0" fontId="17" fillId="0" borderId="35" xfId="2" applyFont="1" applyBorder="1" applyAlignment="1">
      <alignment horizontal="left"/>
    </xf>
    <xf numFmtId="0" fontId="17" fillId="0" borderId="36" xfId="2" applyFont="1" applyBorder="1" applyAlignment="1">
      <alignment horizontal="left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8" fillId="0" borderId="27" xfId="2" applyBorder="1" applyAlignment="1">
      <alignment horizontal="left"/>
    </xf>
    <xf numFmtId="0" fontId="18" fillId="0" borderId="9" xfId="2" applyBorder="1" applyAlignment="1">
      <alignment horizontal="left"/>
    </xf>
    <xf numFmtId="0" fontId="18" fillId="0" borderId="10" xfId="2" applyBorder="1" applyAlignment="1">
      <alignment horizontal="left"/>
    </xf>
    <xf numFmtId="0" fontId="18" fillId="0" borderId="22" xfId="2" applyBorder="1" applyAlignment="1">
      <alignment horizontal="left"/>
    </xf>
    <xf numFmtId="0" fontId="18" fillId="0" borderId="23" xfId="2" applyBorder="1" applyAlignment="1">
      <alignment horizontal="left"/>
    </xf>
    <xf numFmtId="0" fontId="17" fillId="0" borderId="16" xfId="2" applyFont="1" applyBorder="1" applyAlignment="1">
      <alignment horizontal="center"/>
    </xf>
    <xf numFmtId="0" fontId="17" fillId="0" borderId="17" xfId="2" applyFont="1" applyBorder="1" applyAlignment="1">
      <alignment horizontal="center"/>
    </xf>
    <xf numFmtId="0" fontId="17" fillId="0" borderId="18" xfId="2" applyFont="1" applyBorder="1" applyAlignment="1">
      <alignment horizontal="center"/>
    </xf>
    <xf numFmtId="0" fontId="18" fillId="0" borderId="0" xfId="2" applyAlignment="1">
      <alignment horizontal="left"/>
    </xf>
    <xf numFmtId="0" fontId="18" fillId="0" borderId="20" xfId="2" applyBorder="1" applyAlignment="1">
      <alignment horizontal="left"/>
    </xf>
    <xf numFmtId="0" fontId="18" fillId="0" borderId="2" xfId="2" applyBorder="1" applyAlignment="1">
      <alignment horizontal="left"/>
    </xf>
    <xf numFmtId="0" fontId="18" fillId="0" borderId="2" xfId="2" applyBorder="1" applyAlignment="1">
      <alignment horizontal="left" vertical="center" wrapText="1"/>
    </xf>
    <xf numFmtId="4" fontId="19" fillId="0" borderId="44" xfId="2" applyNumberFormat="1" applyFont="1" applyBorder="1" applyAlignment="1">
      <alignment horizontal="center" vertical="center"/>
    </xf>
    <xf numFmtId="4" fontId="19" fillId="0" borderId="45" xfId="2" applyNumberFormat="1" applyFont="1" applyBorder="1" applyAlignment="1">
      <alignment horizontal="center" vertical="center"/>
    </xf>
    <xf numFmtId="0" fontId="17" fillId="0" borderId="24" xfId="2" applyFont="1" applyBorder="1" applyAlignment="1">
      <alignment horizontal="left" vertical="center"/>
    </xf>
    <xf numFmtId="0" fontId="17" fillId="0" borderId="25" xfId="2" applyFont="1" applyBorder="1" applyAlignment="1">
      <alignment horizontal="left" vertical="center"/>
    </xf>
    <xf numFmtId="0" fontId="17" fillId="0" borderId="26" xfId="2" applyFont="1" applyBorder="1" applyAlignment="1">
      <alignment horizontal="left" vertical="center"/>
    </xf>
    <xf numFmtId="0" fontId="18" fillId="0" borderId="34" xfId="2" applyBorder="1" applyAlignment="1">
      <alignment horizontal="left"/>
    </xf>
    <xf numFmtId="0" fontId="18" fillId="0" borderId="35" xfId="2" applyBorder="1" applyAlignment="1">
      <alignment horizontal="left"/>
    </xf>
    <xf numFmtId="0" fontId="18" fillId="0" borderId="36" xfId="2" applyBorder="1" applyAlignment="1">
      <alignment horizontal="left"/>
    </xf>
    <xf numFmtId="0" fontId="5" fillId="6" borderId="8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textRotation="90" wrapText="1"/>
    </xf>
    <xf numFmtId="0" fontId="7" fillId="0" borderId="4" xfId="0" applyFont="1" applyBorder="1" applyAlignment="1">
      <alignment horizontal="center" vertical="center" textRotation="90" wrapText="1"/>
    </xf>
    <xf numFmtId="0" fontId="6" fillId="0" borderId="30" xfId="0" applyFont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39" fillId="3" borderId="8" xfId="0" applyFont="1" applyFill="1" applyBorder="1" applyAlignment="1">
      <alignment horizontal="left" wrapText="1"/>
    </xf>
    <xf numFmtId="0" fontId="39" fillId="3" borderId="9" xfId="0" applyFont="1" applyFill="1" applyBorder="1" applyAlignment="1">
      <alignment horizontal="left" wrapText="1"/>
    </xf>
    <xf numFmtId="49" fontId="14" fillId="3" borderId="8" xfId="0" applyNumberFormat="1" applyFont="1" applyFill="1" applyBorder="1" applyAlignment="1">
      <alignment horizontal="center" vertical="center" wrapText="1"/>
    </xf>
    <xf numFmtId="49" fontId="14" fillId="3" borderId="9" xfId="0" applyNumberFormat="1" applyFont="1" applyFill="1" applyBorder="1" applyAlignment="1">
      <alignment horizontal="center" vertical="center" wrapText="1"/>
    </xf>
    <xf numFmtId="49" fontId="14" fillId="3" borderId="10" xfId="0" applyNumberFormat="1" applyFont="1" applyFill="1" applyBorder="1" applyAlignment="1">
      <alignment horizontal="center" vertical="center" wrapText="1"/>
    </xf>
    <xf numFmtId="0" fontId="21" fillId="3" borderId="8" xfId="0" applyFont="1" applyFill="1" applyBorder="1" applyAlignment="1">
      <alignment horizontal="center" vertical="top"/>
    </xf>
    <xf numFmtId="0" fontId="21" fillId="3" borderId="9" xfId="0" applyFont="1" applyFill="1" applyBorder="1" applyAlignment="1">
      <alignment horizontal="center" vertical="top"/>
    </xf>
    <xf numFmtId="0" fontId="21" fillId="3" borderId="10" xfId="0" applyFont="1" applyFill="1" applyBorder="1" applyAlignment="1">
      <alignment horizontal="center" vertical="top"/>
    </xf>
    <xf numFmtId="0" fontId="39" fillId="3" borderId="10" xfId="0" applyFont="1" applyFill="1" applyBorder="1" applyAlignment="1">
      <alignment horizontal="left" wrapText="1"/>
    </xf>
    <xf numFmtId="0" fontId="6" fillId="0" borderId="33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 textRotation="90" wrapText="1"/>
    </xf>
    <xf numFmtId="49" fontId="16" fillId="3" borderId="2" xfId="0" applyNumberFormat="1" applyFont="1" applyFill="1" applyBorder="1" applyAlignment="1">
      <alignment horizontal="center" vertical="center" wrapText="1"/>
    </xf>
    <xf numFmtId="0" fontId="39" fillId="3" borderId="8" xfId="4" applyFont="1" applyFill="1" applyBorder="1" applyAlignment="1">
      <alignment horizontal="left" wrapText="1"/>
    </xf>
    <xf numFmtId="0" fontId="39" fillId="3" borderId="9" xfId="4" applyFont="1" applyFill="1" applyBorder="1" applyAlignment="1">
      <alignment horizontal="left" wrapText="1"/>
    </xf>
    <xf numFmtId="0" fontId="39" fillId="3" borderId="10" xfId="4" applyFont="1" applyFill="1" applyBorder="1" applyAlignment="1">
      <alignment horizontal="left" wrapText="1"/>
    </xf>
    <xf numFmtId="49" fontId="16" fillId="3" borderId="8" xfId="0" applyNumberFormat="1" applyFont="1" applyFill="1" applyBorder="1" applyAlignment="1">
      <alignment horizontal="center" vertical="center" wrapText="1"/>
    </xf>
    <xf numFmtId="49" fontId="16" fillId="3" borderId="9" xfId="0" applyNumberFormat="1" applyFont="1" applyFill="1" applyBorder="1" applyAlignment="1">
      <alignment horizontal="center" vertical="center" wrapText="1"/>
    </xf>
    <xf numFmtId="0" fontId="6" fillId="0" borderId="4" xfId="4" applyFont="1" applyBorder="1" applyAlignment="1">
      <alignment horizontal="center" vertical="center" textRotation="90" wrapText="1"/>
    </xf>
    <xf numFmtId="0" fontId="6" fillId="0" borderId="3" xfId="4" applyFont="1" applyBorder="1" applyAlignment="1">
      <alignment horizontal="center" vertical="center" textRotation="90" wrapText="1"/>
    </xf>
    <xf numFmtId="0" fontId="6" fillId="0" borderId="11" xfId="4" applyFont="1" applyBorder="1" applyAlignment="1">
      <alignment horizontal="center" vertical="center" textRotation="90" wrapText="1"/>
    </xf>
    <xf numFmtId="0" fontId="6" fillId="0" borderId="2" xfId="4" applyFont="1" applyBorder="1" applyAlignment="1">
      <alignment horizontal="center" vertical="center" textRotation="90" wrapText="1"/>
    </xf>
  </cellXfs>
  <cellStyles count="5">
    <cellStyle name="Hypertextové prepojenie" xfId="1" builtinId="8"/>
    <cellStyle name="Normál 2" xfId="2" xr:uid="{00000000-0005-0000-0000-000005000000}"/>
    <cellStyle name="Normál 3" xfId="4" xr:uid="{00000000-0005-0000-0000-000006000000}"/>
    <cellStyle name="Normálna" xfId="0" builtinId="0"/>
    <cellStyle name="Semleges 2" xfId="3" xr:uid="{00000000-0005-0000-0000-000007000000}"/>
  </cellStyles>
  <dxfs count="0"/>
  <tableStyles count="0" defaultTableStyle="TableStyleMedium9" defaultPivotStyle="PivotStyleLight16"/>
  <colors>
    <mruColors>
      <color rgb="FFF4F4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6.jpeg"/><Relationship Id="rId1" Type="http://schemas.openxmlformats.org/officeDocument/2006/relationships/image" Target="../media/image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380999</xdr:colOff>
      <xdr:row>2</xdr:row>
      <xdr:rowOff>22411</xdr:rowOff>
    </xdr:from>
    <xdr:ext cx="739589" cy="457943"/>
    <xdr:pic>
      <xdr:nvPicPr>
        <xdr:cNvPr id="2" name="Obrázok 4">
          <a:extLst>
            <a:ext uri="{FF2B5EF4-FFF2-40B4-BE49-F238E27FC236}">
              <a16:creationId xmlns:a16="http://schemas.microsoft.com/office/drawing/2014/main" id="{D624B291-58F8-41A7-88EA-AA52881C1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15199" y="346261"/>
          <a:ext cx="739589" cy="457943"/>
        </a:xfrm>
        <a:prstGeom prst="rect">
          <a:avLst/>
        </a:prstGeom>
      </xdr:spPr>
    </xdr:pic>
    <xdr:clientData/>
  </xdr:oneCellAnchor>
  <xdr:oneCellAnchor>
    <xdr:from>
      <xdr:col>13</xdr:col>
      <xdr:colOff>325243</xdr:colOff>
      <xdr:row>3</xdr:row>
      <xdr:rowOff>22656</xdr:rowOff>
    </xdr:from>
    <xdr:ext cx="902463" cy="449982"/>
    <xdr:pic>
      <xdr:nvPicPr>
        <xdr:cNvPr id="3" name="Obrázok 6">
          <a:extLst>
            <a:ext uri="{FF2B5EF4-FFF2-40B4-BE49-F238E27FC236}">
              <a16:creationId xmlns:a16="http://schemas.microsoft.com/office/drawing/2014/main" id="{C049AC4F-BE24-402B-A2B6-2F715CB6A1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59443" y="508431"/>
          <a:ext cx="902463" cy="449982"/>
        </a:xfrm>
        <a:prstGeom prst="rect">
          <a:avLst/>
        </a:prstGeom>
      </xdr:spPr>
    </xdr:pic>
    <xdr:clientData/>
  </xdr:oneCellAnchor>
  <xdr:oneCellAnchor>
    <xdr:from>
      <xdr:col>13</xdr:col>
      <xdr:colOff>524564</xdr:colOff>
      <xdr:row>5</xdr:row>
      <xdr:rowOff>17318</xdr:rowOff>
    </xdr:from>
    <xdr:ext cx="479202" cy="457421"/>
    <xdr:pic>
      <xdr:nvPicPr>
        <xdr:cNvPr id="4" name="Obrázok 10">
          <a:extLst>
            <a:ext uri="{FF2B5EF4-FFF2-40B4-BE49-F238E27FC236}">
              <a16:creationId xmlns:a16="http://schemas.microsoft.com/office/drawing/2014/main" id="{8E08C3BE-E8CE-4732-9243-FF5F1D3C5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764" y="826943"/>
          <a:ext cx="479202" cy="457421"/>
        </a:xfrm>
        <a:prstGeom prst="rect">
          <a:avLst/>
        </a:prstGeom>
      </xdr:spPr>
    </xdr:pic>
    <xdr:clientData/>
  </xdr:oneCellAnchor>
  <xdr:oneCellAnchor>
    <xdr:from>
      <xdr:col>13</xdr:col>
      <xdr:colOff>462404</xdr:colOff>
      <xdr:row>6</xdr:row>
      <xdr:rowOff>16214</xdr:rowOff>
    </xdr:from>
    <xdr:ext cx="591084" cy="459384"/>
    <xdr:pic>
      <xdr:nvPicPr>
        <xdr:cNvPr id="5" name="Obrázok 12">
          <a:extLst>
            <a:ext uri="{FF2B5EF4-FFF2-40B4-BE49-F238E27FC236}">
              <a16:creationId xmlns:a16="http://schemas.microsoft.com/office/drawing/2014/main" id="{A0E1984B-07AE-446D-A582-3DB8E65A8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6604" y="987764"/>
          <a:ext cx="591084" cy="459384"/>
        </a:xfrm>
        <a:prstGeom prst="rect">
          <a:avLst/>
        </a:prstGeom>
      </xdr:spPr>
    </xdr:pic>
    <xdr:clientData/>
  </xdr:oneCellAnchor>
  <xdr:oneCellAnchor>
    <xdr:from>
      <xdr:col>13</xdr:col>
      <xdr:colOff>335756</xdr:colOff>
      <xdr:row>8</xdr:row>
      <xdr:rowOff>28576</xdr:rowOff>
    </xdr:from>
    <xdr:ext cx="866775" cy="426486"/>
    <xdr:pic>
      <xdr:nvPicPr>
        <xdr:cNvPr id="6" name="Obrázok 14">
          <a:extLst>
            <a:ext uri="{FF2B5EF4-FFF2-40B4-BE49-F238E27FC236}">
              <a16:creationId xmlns:a16="http://schemas.microsoft.com/office/drawing/2014/main" id="{1DE5A5D2-7E51-4495-825F-208EFD28ECC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69956" y="1323976"/>
          <a:ext cx="866775" cy="426486"/>
        </a:xfrm>
        <a:prstGeom prst="rect">
          <a:avLst/>
        </a:prstGeom>
      </xdr:spPr>
    </xdr:pic>
    <xdr:clientData/>
  </xdr:oneCellAnchor>
  <xdr:oneCellAnchor>
    <xdr:from>
      <xdr:col>13</xdr:col>
      <xdr:colOff>637304</xdr:colOff>
      <xdr:row>9</xdr:row>
      <xdr:rowOff>17388</xdr:rowOff>
    </xdr:from>
    <xdr:ext cx="328159" cy="451893"/>
    <xdr:pic>
      <xdr:nvPicPr>
        <xdr:cNvPr id="7" name="Obrázok 16">
          <a:extLst>
            <a:ext uri="{FF2B5EF4-FFF2-40B4-BE49-F238E27FC236}">
              <a16:creationId xmlns:a16="http://schemas.microsoft.com/office/drawing/2014/main" id="{5EC5738A-3048-47D1-80A9-8281380AA3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66729" y="1474713"/>
          <a:ext cx="328159" cy="451893"/>
        </a:xfrm>
        <a:prstGeom prst="rect">
          <a:avLst/>
        </a:prstGeom>
      </xdr:spPr>
    </xdr:pic>
    <xdr:clientData/>
  </xdr:oneCellAnchor>
  <xdr:oneCellAnchor>
    <xdr:from>
      <xdr:col>13</xdr:col>
      <xdr:colOff>524564</xdr:colOff>
      <xdr:row>10</xdr:row>
      <xdr:rowOff>17318</xdr:rowOff>
    </xdr:from>
    <xdr:ext cx="479202" cy="457421"/>
    <xdr:pic>
      <xdr:nvPicPr>
        <xdr:cNvPr id="8" name="Obrázok 9">
          <a:extLst>
            <a:ext uri="{FF2B5EF4-FFF2-40B4-BE49-F238E27FC236}">
              <a16:creationId xmlns:a16="http://schemas.microsoft.com/office/drawing/2014/main" id="{1C95F0D0-1892-4F33-9B86-00F07E80A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764" y="1636568"/>
          <a:ext cx="479202" cy="457421"/>
        </a:xfrm>
        <a:prstGeom prst="rect">
          <a:avLst/>
        </a:prstGeom>
      </xdr:spPr>
    </xdr:pic>
    <xdr:clientData/>
  </xdr:oneCellAnchor>
  <xdr:oneCellAnchor>
    <xdr:from>
      <xdr:col>13</xdr:col>
      <xdr:colOff>562208</xdr:colOff>
      <xdr:row>65</xdr:row>
      <xdr:rowOff>23233</xdr:rowOff>
    </xdr:from>
    <xdr:ext cx="339183" cy="325908"/>
    <xdr:pic>
      <xdr:nvPicPr>
        <xdr:cNvPr id="9" name="Obrázok 7">
          <a:extLst>
            <a:ext uri="{FF2B5EF4-FFF2-40B4-BE49-F238E27FC236}">
              <a16:creationId xmlns:a16="http://schemas.microsoft.com/office/drawing/2014/main" id="{1250D5C8-13B5-47B6-9EF4-1AC38CD3B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7833" y="10548358"/>
          <a:ext cx="339183" cy="325908"/>
        </a:xfrm>
        <a:prstGeom prst="rect">
          <a:avLst/>
        </a:prstGeom>
      </xdr:spPr>
    </xdr:pic>
    <xdr:clientData/>
  </xdr:oneCellAnchor>
  <xdr:oneCellAnchor>
    <xdr:from>
      <xdr:col>13</xdr:col>
      <xdr:colOff>144519</xdr:colOff>
      <xdr:row>31</xdr:row>
      <xdr:rowOff>25501</xdr:rowOff>
    </xdr:from>
    <xdr:ext cx="1175844" cy="445234"/>
    <xdr:pic>
      <xdr:nvPicPr>
        <xdr:cNvPr id="10" name="Obrázok 5">
          <a:extLst>
            <a:ext uri="{FF2B5EF4-FFF2-40B4-BE49-F238E27FC236}">
              <a16:creationId xmlns:a16="http://schemas.microsoft.com/office/drawing/2014/main" id="{8E8BA85E-E8B0-4A76-A2C0-8BE929D85D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078719" y="5045176"/>
          <a:ext cx="1175844" cy="445234"/>
        </a:xfrm>
        <a:prstGeom prst="rect">
          <a:avLst/>
        </a:prstGeom>
      </xdr:spPr>
    </xdr:pic>
    <xdr:clientData/>
  </xdr:oneCellAnchor>
  <xdr:oneCellAnchor>
    <xdr:from>
      <xdr:col>13</xdr:col>
      <xdr:colOff>381001</xdr:colOff>
      <xdr:row>69</xdr:row>
      <xdr:rowOff>133350</xdr:rowOff>
    </xdr:from>
    <xdr:ext cx="662608" cy="653207"/>
    <xdr:pic>
      <xdr:nvPicPr>
        <xdr:cNvPr id="11" name="Obrázok 11">
          <a:extLst>
            <a:ext uri="{FF2B5EF4-FFF2-40B4-BE49-F238E27FC236}">
              <a16:creationId xmlns:a16="http://schemas.microsoft.com/office/drawing/2014/main" id="{817F97CF-3EB2-4FD3-9E35-9B14AF9A6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1" y="11306175"/>
          <a:ext cx="662608" cy="653207"/>
        </a:xfrm>
        <a:prstGeom prst="rect">
          <a:avLst/>
        </a:prstGeom>
      </xdr:spPr>
    </xdr:pic>
    <xdr:clientData/>
  </xdr:oneCellAnchor>
  <xdr:oneCellAnchor>
    <xdr:from>
      <xdr:col>13</xdr:col>
      <xdr:colOff>424779</xdr:colOff>
      <xdr:row>71</xdr:row>
      <xdr:rowOff>21890</xdr:rowOff>
    </xdr:from>
    <xdr:ext cx="715195" cy="591023"/>
    <xdr:pic>
      <xdr:nvPicPr>
        <xdr:cNvPr id="12" name="Obrázok 17">
          <a:extLst>
            <a:ext uri="{FF2B5EF4-FFF2-40B4-BE49-F238E27FC236}">
              <a16:creationId xmlns:a16="http://schemas.microsoft.com/office/drawing/2014/main" id="{26393260-960A-481E-8E09-DA05A35EE1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358979" y="11518565"/>
          <a:ext cx="715195" cy="591023"/>
        </a:xfrm>
        <a:prstGeom prst="rect">
          <a:avLst/>
        </a:prstGeom>
      </xdr:spPr>
    </xdr:pic>
    <xdr:clientData/>
  </xdr:oneCellAnchor>
  <xdr:oneCellAnchor>
    <xdr:from>
      <xdr:col>13</xdr:col>
      <xdr:colOff>390525</xdr:colOff>
      <xdr:row>72</xdr:row>
      <xdr:rowOff>0</xdr:rowOff>
    </xdr:from>
    <xdr:ext cx="658091" cy="646653"/>
    <xdr:pic>
      <xdr:nvPicPr>
        <xdr:cNvPr id="13" name="Obrázok 19">
          <a:extLst>
            <a:ext uri="{FF2B5EF4-FFF2-40B4-BE49-F238E27FC236}">
              <a16:creationId xmlns:a16="http://schemas.microsoft.com/office/drawing/2014/main" id="{EAB252FD-F50C-4521-9F43-3568419E6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11658600"/>
          <a:ext cx="658091" cy="646653"/>
        </a:xfrm>
        <a:prstGeom prst="rect">
          <a:avLst/>
        </a:prstGeom>
      </xdr:spPr>
    </xdr:pic>
    <xdr:clientData/>
  </xdr:oneCellAnchor>
  <xdr:oneCellAnchor>
    <xdr:from>
      <xdr:col>13</xdr:col>
      <xdr:colOff>381001</xdr:colOff>
      <xdr:row>73</xdr:row>
      <xdr:rowOff>533400</xdr:rowOff>
    </xdr:from>
    <xdr:ext cx="785812" cy="823472"/>
    <xdr:pic>
      <xdr:nvPicPr>
        <xdr:cNvPr id="14" name="Obrázok 21">
          <a:extLst>
            <a:ext uri="{FF2B5EF4-FFF2-40B4-BE49-F238E27FC236}">
              <a16:creationId xmlns:a16="http://schemas.microsoft.com/office/drawing/2014/main" id="{F8DB469A-7935-4461-AA63-A6E7DE642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1" y="11982450"/>
          <a:ext cx="785812" cy="823472"/>
        </a:xfrm>
        <a:prstGeom prst="rect">
          <a:avLst/>
        </a:prstGeom>
      </xdr:spPr>
    </xdr:pic>
    <xdr:clientData/>
  </xdr:oneCellAnchor>
  <xdr:oneCellAnchor>
    <xdr:from>
      <xdr:col>13</xdr:col>
      <xdr:colOff>419100</xdr:colOff>
      <xdr:row>74</xdr:row>
      <xdr:rowOff>609600</xdr:rowOff>
    </xdr:from>
    <xdr:ext cx="710045" cy="702109"/>
    <xdr:pic>
      <xdr:nvPicPr>
        <xdr:cNvPr id="15" name="Obrázok 23">
          <a:extLst>
            <a:ext uri="{FF2B5EF4-FFF2-40B4-BE49-F238E27FC236}">
              <a16:creationId xmlns:a16="http://schemas.microsoft.com/office/drawing/2014/main" id="{521666CD-9E45-4609-84EE-78A5E9A63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12144375"/>
          <a:ext cx="710045" cy="702109"/>
        </a:xfrm>
        <a:prstGeom prst="rect">
          <a:avLst/>
        </a:prstGeom>
      </xdr:spPr>
    </xdr:pic>
    <xdr:clientData/>
  </xdr:oneCellAnchor>
  <xdr:oneCellAnchor>
    <xdr:from>
      <xdr:col>13</xdr:col>
      <xdr:colOff>414131</xdr:colOff>
      <xdr:row>76</xdr:row>
      <xdr:rowOff>0</xdr:rowOff>
    </xdr:from>
    <xdr:ext cx="678924" cy="666750"/>
    <xdr:pic>
      <xdr:nvPicPr>
        <xdr:cNvPr id="16" name="Obrázok 25">
          <a:extLst>
            <a:ext uri="{FF2B5EF4-FFF2-40B4-BE49-F238E27FC236}">
              <a16:creationId xmlns:a16="http://schemas.microsoft.com/office/drawing/2014/main" id="{B242D4BD-38D8-4275-A8DD-45CF3B7CA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331" y="12306300"/>
          <a:ext cx="678924" cy="666750"/>
        </a:xfrm>
        <a:prstGeom prst="rect">
          <a:avLst/>
        </a:prstGeom>
      </xdr:spPr>
    </xdr:pic>
    <xdr:clientData/>
  </xdr:oneCellAnchor>
  <xdr:oneCellAnchor>
    <xdr:from>
      <xdr:col>13</xdr:col>
      <xdr:colOff>256762</xdr:colOff>
      <xdr:row>76</xdr:row>
      <xdr:rowOff>447260</xdr:rowOff>
    </xdr:from>
    <xdr:ext cx="969064" cy="967849"/>
    <xdr:pic>
      <xdr:nvPicPr>
        <xdr:cNvPr id="17" name="Obrázok 27">
          <a:extLst>
            <a:ext uri="{FF2B5EF4-FFF2-40B4-BE49-F238E27FC236}">
              <a16:creationId xmlns:a16="http://schemas.microsoft.com/office/drawing/2014/main" id="{7404A7E3-11DF-4E6E-B0D8-41225DEDD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90962" y="12467810"/>
          <a:ext cx="969064" cy="967849"/>
        </a:xfrm>
        <a:prstGeom prst="rect">
          <a:avLst/>
        </a:prstGeom>
      </xdr:spPr>
    </xdr:pic>
    <xdr:clientData/>
  </xdr:oneCellAnchor>
  <xdr:oneCellAnchor>
    <xdr:from>
      <xdr:col>13</xdr:col>
      <xdr:colOff>249115</xdr:colOff>
      <xdr:row>77</xdr:row>
      <xdr:rowOff>456218</xdr:rowOff>
    </xdr:from>
    <xdr:ext cx="1034513" cy="990751"/>
    <xdr:pic>
      <xdr:nvPicPr>
        <xdr:cNvPr id="18" name="Obrázok 29">
          <a:extLst>
            <a:ext uri="{FF2B5EF4-FFF2-40B4-BE49-F238E27FC236}">
              <a16:creationId xmlns:a16="http://schemas.microsoft.com/office/drawing/2014/main" id="{76D41641-E421-42C2-BCFC-5DFAF0181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3315" y="12629168"/>
          <a:ext cx="1034513" cy="990751"/>
        </a:xfrm>
        <a:prstGeom prst="rect">
          <a:avLst/>
        </a:prstGeom>
      </xdr:spPr>
    </xdr:pic>
    <xdr:clientData/>
  </xdr:oneCellAnchor>
  <xdr:oneCellAnchor>
    <xdr:from>
      <xdr:col>13</xdr:col>
      <xdr:colOff>302173</xdr:colOff>
      <xdr:row>79</xdr:row>
      <xdr:rowOff>32844</xdr:rowOff>
    </xdr:from>
    <xdr:ext cx="802806" cy="526676"/>
    <xdr:pic>
      <xdr:nvPicPr>
        <xdr:cNvPr id="19" name="Obrázok 31">
          <a:extLst>
            <a:ext uri="{FF2B5EF4-FFF2-40B4-BE49-F238E27FC236}">
              <a16:creationId xmlns:a16="http://schemas.microsoft.com/office/drawing/2014/main" id="{3A797D9A-9A9B-4572-B92B-D57C0B067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236373" y="12824919"/>
          <a:ext cx="802806" cy="526676"/>
        </a:xfrm>
        <a:prstGeom prst="rect">
          <a:avLst/>
        </a:prstGeom>
      </xdr:spPr>
    </xdr:pic>
    <xdr:clientData/>
  </xdr:oneCellAnchor>
  <xdr:oneCellAnchor>
    <xdr:from>
      <xdr:col>13</xdr:col>
      <xdr:colOff>659614</xdr:colOff>
      <xdr:row>66</xdr:row>
      <xdr:rowOff>35053</xdr:rowOff>
    </xdr:from>
    <xdr:ext cx="120246" cy="296216"/>
    <xdr:pic>
      <xdr:nvPicPr>
        <xdr:cNvPr id="20" name="Obrázok 13">
          <a:extLst>
            <a:ext uri="{FF2B5EF4-FFF2-40B4-BE49-F238E27FC236}">
              <a16:creationId xmlns:a16="http://schemas.microsoft.com/office/drawing/2014/main" id="{3DC6B23A-7862-40B4-B3EF-0E2283BE75E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055" t="5980" r="36929" b="5203"/>
        <a:stretch/>
      </xdr:blipFill>
      <xdr:spPr>
        <a:xfrm>
          <a:off x="7469989" y="10722103"/>
          <a:ext cx="120246" cy="296216"/>
        </a:xfrm>
        <a:prstGeom prst="rect">
          <a:avLst/>
        </a:prstGeom>
      </xdr:spPr>
    </xdr:pic>
    <xdr:clientData/>
  </xdr:oneCellAnchor>
  <xdr:oneCellAnchor>
    <xdr:from>
      <xdr:col>13</xdr:col>
      <xdr:colOff>462404</xdr:colOff>
      <xdr:row>4</xdr:row>
      <xdr:rowOff>16214</xdr:rowOff>
    </xdr:from>
    <xdr:ext cx="591084" cy="459384"/>
    <xdr:pic>
      <xdr:nvPicPr>
        <xdr:cNvPr id="21" name="Obrázok 24">
          <a:extLst>
            <a:ext uri="{FF2B5EF4-FFF2-40B4-BE49-F238E27FC236}">
              <a16:creationId xmlns:a16="http://schemas.microsoft.com/office/drawing/2014/main" id="{EFB349BA-8E76-4EEC-8118-9D541447E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6604" y="663914"/>
          <a:ext cx="591084" cy="459384"/>
        </a:xfrm>
        <a:prstGeom prst="rect">
          <a:avLst/>
        </a:prstGeom>
      </xdr:spPr>
    </xdr:pic>
    <xdr:clientData/>
  </xdr:oneCellAnchor>
  <xdr:oneCellAnchor>
    <xdr:from>
      <xdr:col>13</xdr:col>
      <xdr:colOff>333375</xdr:colOff>
      <xdr:row>13</xdr:row>
      <xdr:rowOff>0</xdr:rowOff>
    </xdr:from>
    <xdr:ext cx="847725" cy="483575"/>
    <xdr:pic>
      <xdr:nvPicPr>
        <xdr:cNvPr id="23" name="Kép 22">
          <a:extLst>
            <a:ext uri="{FF2B5EF4-FFF2-40B4-BE49-F238E27FC236}">
              <a16:creationId xmlns:a16="http://schemas.microsoft.com/office/drawing/2014/main" id="{07B4AC87-EAF1-4CCF-9568-9CC8073BA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2105025"/>
          <a:ext cx="847725" cy="483575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14</xdr:row>
      <xdr:rowOff>14008</xdr:rowOff>
    </xdr:from>
    <xdr:ext cx="672352" cy="480689"/>
    <xdr:pic>
      <xdr:nvPicPr>
        <xdr:cNvPr id="24" name="Kép 23">
          <a:extLst>
            <a:ext uri="{FF2B5EF4-FFF2-40B4-BE49-F238E27FC236}">
              <a16:creationId xmlns:a16="http://schemas.microsoft.com/office/drawing/2014/main" id="{CCBF3004-DD88-4279-84B8-B8D753B61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280958"/>
          <a:ext cx="672352" cy="480689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15</xdr:row>
      <xdr:rowOff>14008</xdr:rowOff>
    </xdr:from>
    <xdr:ext cx="672352" cy="484382"/>
    <xdr:pic>
      <xdr:nvPicPr>
        <xdr:cNvPr id="25" name="Kép 24">
          <a:extLst>
            <a:ext uri="{FF2B5EF4-FFF2-40B4-BE49-F238E27FC236}">
              <a16:creationId xmlns:a16="http://schemas.microsoft.com/office/drawing/2014/main" id="{A617A939-C8C2-47BF-A114-C38629F76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442883"/>
          <a:ext cx="672352" cy="484382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18</xdr:row>
      <xdr:rowOff>14008</xdr:rowOff>
    </xdr:from>
    <xdr:ext cx="672352" cy="484382"/>
    <xdr:pic>
      <xdr:nvPicPr>
        <xdr:cNvPr id="26" name="Kép 25">
          <a:extLst>
            <a:ext uri="{FF2B5EF4-FFF2-40B4-BE49-F238E27FC236}">
              <a16:creationId xmlns:a16="http://schemas.microsoft.com/office/drawing/2014/main" id="{B6538C44-F266-412E-9469-B57F7F109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928658"/>
          <a:ext cx="672352" cy="484382"/>
        </a:xfrm>
        <a:prstGeom prst="rect">
          <a:avLst/>
        </a:prstGeom>
      </xdr:spPr>
    </xdr:pic>
    <xdr:clientData/>
  </xdr:oneCellAnchor>
  <xdr:oneCellAnchor>
    <xdr:from>
      <xdr:col>13</xdr:col>
      <xdr:colOff>567298</xdr:colOff>
      <xdr:row>30</xdr:row>
      <xdr:rowOff>14008</xdr:rowOff>
    </xdr:from>
    <xdr:ext cx="420220" cy="473041"/>
    <xdr:pic>
      <xdr:nvPicPr>
        <xdr:cNvPr id="27" name="Kép 26">
          <a:extLst>
            <a:ext uri="{FF2B5EF4-FFF2-40B4-BE49-F238E27FC236}">
              <a16:creationId xmlns:a16="http://schemas.microsoft.com/office/drawing/2014/main" id="{CBB24E55-0F2F-4D6B-ADFB-4D03CEF57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3398" y="4871758"/>
          <a:ext cx="420220" cy="473041"/>
        </a:xfrm>
        <a:prstGeom prst="rect">
          <a:avLst/>
        </a:prstGeom>
      </xdr:spPr>
    </xdr:pic>
    <xdr:clientData/>
  </xdr:oneCellAnchor>
  <xdr:oneCellAnchor>
    <xdr:from>
      <xdr:col>13</xdr:col>
      <xdr:colOff>504266</xdr:colOff>
      <xdr:row>32</xdr:row>
      <xdr:rowOff>14008</xdr:rowOff>
    </xdr:from>
    <xdr:ext cx="504264" cy="475754"/>
    <xdr:pic>
      <xdr:nvPicPr>
        <xdr:cNvPr id="28" name="Kép 27">
          <a:extLst>
            <a:ext uri="{FF2B5EF4-FFF2-40B4-BE49-F238E27FC236}">
              <a16:creationId xmlns:a16="http://schemas.microsoft.com/office/drawing/2014/main" id="{7E57B7C4-AC9D-43C1-B244-40E1E68C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8466" y="5195608"/>
          <a:ext cx="504264" cy="475754"/>
        </a:xfrm>
        <a:prstGeom prst="rect">
          <a:avLst/>
        </a:prstGeom>
      </xdr:spPr>
    </xdr:pic>
    <xdr:clientData/>
  </xdr:oneCellAnchor>
  <xdr:oneCellAnchor>
    <xdr:from>
      <xdr:col>13</xdr:col>
      <xdr:colOff>504266</xdr:colOff>
      <xdr:row>36</xdr:row>
      <xdr:rowOff>14008</xdr:rowOff>
    </xdr:from>
    <xdr:ext cx="504264" cy="475754"/>
    <xdr:pic>
      <xdr:nvPicPr>
        <xdr:cNvPr id="29" name="Kép 28">
          <a:extLst>
            <a:ext uri="{FF2B5EF4-FFF2-40B4-BE49-F238E27FC236}">
              <a16:creationId xmlns:a16="http://schemas.microsoft.com/office/drawing/2014/main" id="{71C0C424-6A96-4EA0-96F7-F8CAA4626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8466" y="5843308"/>
          <a:ext cx="504264" cy="475754"/>
        </a:xfrm>
        <a:prstGeom prst="rect">
          <a:avLst/>
        </a:prstGeom>
      </xdr:spPr>
    </xdr:pic>
    <xdr:clientData/>
  </xdr:oneCellAnchor>
  <xdr:oneCellAnchor>
    <xdr:from>
      <xdr:col>13</xdr:col>
      <xdr:colOff>462404</xdr:colOff>
      <xdr:row>22</xdr:row>
      <xdr:rowOff>16214</xdr:rowOff>
    </xdr:from>
    <xdr:ext cx="591084" cy="459384"/>
    <xdr:pic>
      <xdr:nvPicPr>
        <xdr:cNvPr id="30" name="Obrázok 12">
          <a:extLst>
            <a:ext uri="{FF2B5EF4-FFF2-40B4-BE49-F238E27FC236}">
              <a16:creationId xmlns:a16="http://schemas.microsoft.com/office/drawing/2014/main" id="{693A84B9-B175-4CB6-8755-B7B881A3D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6604" y="3578564"/>
          <a:ext cx="591084" cy="459384"/>
        </a:xfrm>
        <a:prstGeom prst="rect">
          <a:avLst/>
        </a:prstGeom>
      </xdr:spPr>
    </xdr:pic>
    <xdr:clientData/>
  </xdr:oneCellAnchor>
  <xdr:oneCellAnchor>
    <xdr:from>
      <xdr:col>13</xdr:col>
      <xdr:colOff>398495</xdr:colOff>
      <xdr:row>23</xdr:row>
      <xdr:rowOff>1573</xdr:rowOff>
    </xdr:from>
    <xdr:ext cx="728954" cy="474868"/>
    <xdr:pic>
      <xdr:nvPicPr>
        <xdr:cNvPr id="31" name="Kép 30">
          <a:extLst>
            <a:ext uri="{FF2B5EF4-FFF2-40B4-BE49-F238E27FC236}">
              <a16:creationId xmlns:a16="http://schemas.microsoft.com/office/drawing/2014/main" id="{B7A4F6D2-FE06-4D1E-9477-AFA39F2C3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2695" y="3725848"/>
          <a:ext cx="728954" cy="474868"/>
        </a:xfrm>
        <a:prstGeom prst="rect">
          <a:avLst/>
        </a:prstGeom>
      </xdr:spPr>
    </xdr:pic>
    <xdr:clientData/>
  </xdr:oneCellAnchor>
  <xdr:oneCellAnchor>
    <xdr:from>
      <xdr:col>13</xdr:col>
      <xdr:colOff>467745</xdr:colOff>
      <xdr:row>21</xdr:row>
      <xdr:rowOff>34018</xdr:rowOff>
    </xdr:from>
    <xdr:ext cx="586808" cy="451688"/>
    <xdr:pic>
      <xdr:nvPicPr>
        <xdr:cNvPr id="32" name="Kép 31">
          <a:extLst>
            <a:ext uri="{FF2B5EF4-FFF2-40B4-BE49-F238E27FC236}">
              <a16:creationId xmlns:a16="http://schemas.microsoft.com/office/drawing/2014/main" id="{5782BF77-928F-4154-972B-D36AC7E8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1945" y="3434443"/>
          <a:ext cx="586808" cy="451688"/>
        </a:xfrm>
        <a:prstGeom prst="rect">
          <a:avLst/>
        </a:prstGeom>
      </xdr:spPr>
    </xdr:pic>
    <xdr:clientData/>
  </xdr:oneCellAnchor>
  <xdr:oneCellAnchor>
    <xdr:from>
      <xdr:col>13</xdr:col>
      <xdr:colOff>432289</xdr:colOff>
      <xdr:row>80</xdr:row>
      <xdr:rowOff>21819</xdr:rowOff>
    </xdr:from>
    <xdr:ext cx="606136" cy="572976"/>
    <xdr:pic>
      <xdr:nvPicPr>
        <xdr:cNvPr id="33" name="Obrázok 33">
          <a:extLst>
            <a:ext uri="{FF2B5EF4-FFF2-40B4-BE49-F238E27FC236}">
              <a16:creationId xmlns:a16="http://schemas.microsoft.com/office/drawing/2014/main" id="{C93E5CF4-FB68-46E8-8C38-087A61A45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489" y="12975819"/>
          <a:ext cx="606136" cy="572976"/>
        </a:xfrm>
        <a:prstGeom prst="rect">
          <a:avLst/>
        </a:prstGeom>
      </xdr:spPr>
    </xdr:pic>
    <xdr:clientData/>
  </xdr:oneCellAnchor>
  <xdr:oneCellAnchor>
    <xdr:from>
      <xdr:col>13</xdr:col>
      <xdr:colOff>394153</xdr:colOff>
      <xdr:row>81</xdr:row>
      <xdr:rowOff>17009</xdr:rowOff>
    </xdr:from>
    <xdr:ext cx="689062" cy="595312"/>
    <xdr:pic>
      <xdr:nvPicPr>
        <xdr:cNvPr id="34" name="Kép 33">
          <a:extLst>
            <a:ext uri="{FF2B5EF4-FFF2-40B4-BE49-F238E27FC236}">
              <a16:creationId xmlns:a16="http://schemas.microsoft.com/office/drawing/2014/main" id="{E730AD07-1D20-4C54-954A-07348831D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8353" y="13132934"/>
          <a:ext cx="689062" cy="595312"/>
        </a:xfrm>
        <a:prstGeom prst="rect">
          <a:avLst/>
        </a:prstGeom>
      </xdr:spPr>
    </xdr:pic>
    <xdr:clientData/>
  </xdr:oneCellAnchor>
  <xdr:oneCellAnchor>
    <xdr:from>
      <xdr:col>13</xdr:col>
      <xdr:colOff>524564</xdr:colOff>
      <xdr:row>11</xdr:row>
      <xdr:rowOff>24217</xdr:rowOff>
    </xdr:from>
    <xdr:ext cx="479202" cy="443623"/>
    <xdr:pic>
      <xdr:nvPicPr>
        <xdr:cNvPr id="35" name="Obrázok 9">
          <a:extLst>
            <a:ext uri="{FF2B5EF4-FFF2-40B4-BE49-F238E27FC236}">
              <a16:creationId xmlns:a16="http://schemas.microsoft.com/office/drawing/2014/main" id="{CD4AF7CE-A2C6-4CD2-A97A-F4FA3AFD7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764" y="1805392"/>
          <a:ext cx="479202" cy="443623"/>
        </a:xfrm>
        <a:prstGeom prst="rect">
          <a:avLst/>
        </a:prstGeom>
      </xdr:spPr>
    </xdr:pic>
    <xdr:clientData/>
  </xdr:oneCellAnchor>
  <xdr:oneCellAnchor>
    <xdr:from>
      <xdr:col>13</xdr:col>
      <xdr:colOff>520852</xdr:colOff>
      <xdr:row>25</xdr:row>
      <xdr:rowOff>1573</xdr:rowOff>
    </xdr:from>
    <xdr:ext cx="484240" cy="474868"/>
    <xdr:pic>
      <xdr:nvPicPr>
        <xdr:cNvPr id="36" name="Kép 35">
          <a:extLst>
            <a:ext uri="{FF2B5EF4-FFF2-40B4-BE49-F238E27FC236}">
              <a16:creationId xmlns:a16="http://schemas.microsoft.com/office/drawing/2014/main" id="{095718A5-04A5-4D2D-8393-6DF9BC1116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5052" y="4049698"/>
          <a:ext cx="484240" cy="474868"/>
        </a:xfrm>
        <a:prstGeom prst="rect">
          <a:avLst/>
        </a:prstGeom>
      </xdr:spPr>
    </xdr:pic>
    <xdr:clientData/>
  </xdr:oneCellAnchor>
  <xdr:oneCellAnchor>
    <xdr:from>
      <xdr:col>13</xdr:col>
      <xdr:colOff>238125</xdr:colOff>
      <xdr:row>7</xdr:row>
      <xdr:rowOff>59530</xdr:rowOff>
    </xdr:from>
    <xdr:ext cx="1003528" cy="404231"/>
    <xdr:pic>
      <xdr:nvPicPr>
        <xdr:cNvPr id="37" name="Obrázok 9">
          <a:extLst>
            <a:ext uri="{FF2B5EF4-FFF2-40B4-BE49-F238E27FC236}">
              <a16:creationId xmlns:a16="http://schemas.microsoft.com/office/drawing/2014/main" id="{E8B421DC-7311-448A-BE87-E181EDC801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172325" y="1193005"/>
          <a:ext cx="1003528" cy="404231"/>
        </a:xfrm>
        <a:prstGeom prst="rect">
          <a:avLst/>
        </a:prstGeom>
      </xdr:spPr>
    </xdr:pic>
    <xdr:clientData/>
  </xdr:oneCellAnchor>
  <xdr:oneCellAnchor>
    <xdr:from>
      <xdr:col>13</xdr:col>
      <xdr:colOff>610915</xdr:colOff>
      <xdr:row>67</xdr:row>
      <xdr:rowOff>26277</xdr:rowOff>
    </xdr:from>
    <xdr:ext cx="269327" cy="328250"/>
    <xdr:pic>
      <xdr:nvPicPr>
        <xdr:cNvPr id="38" name="Obrázok 2">
          <a:extLst>
            <a:ext uri="{FF2B5EF4-FFF2-40B4-BE49-F238E27FC236}">
              <a16:creationId xmlns:a16="http://schemas.microsoft.com/office/drawing/2014/main" id="{839BA67D-5EB7-4C3C-9977-0A1D6AEEA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68915" y="10875252"/>
          <a:ext cx="269327" cy="328250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15</xdr:row>
      <xdr:rowOff>14008</xdr:rowOff>
    </xdr:from>
    <xdr:ext cx="672352" cy="482421"/>
    <xdr:pic>
      <xdr:nvPicPr>
        <xdr:cNvPr id="39" name="Kép 38">
          <a:extLst>
            <a:ext uri="{FF2B5EF4-FFF2-40B4-BE49-F238E27FC236}">
              <a16:creationId xmlns:a16="http://schemas.microsoft.com/office/drawing/2014/main" id="{67F1B266-C7F2-4A0D-9FCD-C5E7F78AE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442883"/>
          <a:ext cx="672352" cy="482421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16</xdr:row>
      <xdr:rowOff>14008</xdr:rowOff>
    </xdr:from>
    <xdr:ext cx="672352" cy="484382"/>
    <xdr:pic>
      <xdr:nvPicPr>
        <xdr:cNvPr id="40" name="Kép 39">
          <a:extLst>
            <a:ext uri="{FF2B5EF4-FFF2-40B4-BE49-F238E27FC236}">
              <a16:creationId xmlns:a16="http://schemas.microsoft.com/office/drawing/2014/main" id="{F6987EA9-ED28-4142-A7D2-07DA7D8A6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604808"/>
          <a:ext cx="672352" cy="484382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16</xdr:row>
      <xdr:rowOff>14008</xdr:rowOff>
    </xdr:from>
    <xdr:ext cx="672352" cy="482421"/>
    <xdr:pic>
      <xdr:nvPicPr>
        <xdr:cNvPr id="41" name="Kép 40">
          <a:extLst>
            <a:ext uri="{FF2B5EF4-FFF2-40B4-BE49-F238E27FC236}">
              <a16:creationId xmlns:a16="http://schemas.microsoft.com/office/drawing/2014/main" id="{8E307EF8-24C3-4613-819F-F3429384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604808"/>
          <a:ext cx="672352" cy="482421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17</xdr:row>
      <xdr:rowOff>14008</xdr:rowOff>
    </xdr:from>
    <xdr:ext cx="672352" cy="484382"/>
    <xdr:pic>
      <xdr:nvPicPr>
        <xdr:cNvPr id="42" name="Kép 41">
          <a:extLst>
            <a:ext uri="{FF2B5EF4-FFF2-40B4-BE49-F238E27FC236}">
              <a16:creationId xmlns:a16="http://schemas.microsoft.com/office/drawing/2014/main" id="{0E158111-9D1F-4E0A-9F94-652FE9A38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766733"/>
          <a:ext cx="672352" cy="484382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17</xdr:row>
      <xdr:rowOff>14008</xdr:rowOff>
    </xdr:from>
    <xdr:ext cx="672352" cy="482421"/>
    <xdr:pic>
      <xdr:nvPicPr>
        <xdr:cNvPr id="43" name="Kép 42">
          <a:extLst>
            <a:ext uri="{FF2B5EF4-FFF2-40B4-BE49-F238E27FC236}">
              <a16:creationId xmlns:a16="http://schemas.microsoft.com/office/drawing/2014/main" id="{B3510C56-C059-4E90-BB09-4EE55715E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766733"/>
          <a:ext cx="672352" cy="482421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19</xdr:row>
      <xdr:rowOff>14008</xdr:rowOff>
    </xdr:from>
    <xdr:ext cx="672352" cy="484382"/>
    <xdr:pic>
      <xdr:nvPicPr>
        <xdr:cNvPr id="44" name="Kép 43">
          <a:extLst>
            <a:ext uri="{FF2B5EF4-FFF2-40B4-BE49-F238E27FC236}">
              <a16:creationId xmlns:a16="http://schemas.microsoft.com/office/drawing/2014/main" id="{1242D55A-62B5-4C3C-A873-C7D6D4FD1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3090583"/>
          <a:ext cx="672352" cy="484382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18</xdr:row>
      <xdr:rowOff>14008</xdr:rowOff>
    </xdr:from>
    <xdr:ext cx="672352" cy="484382"/>
    <xdr:pic>
      <xdr:nvPicPr>
        <xdr:cNvPr id="45" name="Kép 44">
          <a:extLst>
            <a:ext uri="{FF2B5EF4-FFF2-40B4-BE49-F238E27FC236}">
              <a16:creationId xmlns:a16="http://schemas.microsoft.com/office/drawing/2014/main" id="{3D488011-6C15-4DDF-903D-E5D1321D1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928658"/>
          <a:ext cx="672352" cy="484382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18</xdr:row>
      <xdr:rowOff>14008</xdr:rowOff>
    </xdr:from>
    <xdr:ext cx="672352" cy="482421"/>
    <xdr:pic>
      <xdr:nvPicPr>
        <xdr:cNvPr id="46" name="Kép 45">
          <a:extLst>
            <a:ext uri="{FF2B5EF4-FFF2-40B4-BE49-F238E27FC236}">
              <a16:creationId xmlns:a16="http://schemas.microsoft.com/office/drawing/2014/main" id="{E28CF22C-232E-4D88-A070-B4616379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2928658"/>
          <a:ext cx="672352" cy="482421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20</xdr:row>
      <xdr:rowOff>14008</xdr:rowOff>
    </xdr:from>
    <xdr:ext cx="672352" cy="484382"/>
    <xdr:pic>
      <xdr:nvPicPr>
        <xdr:cNvPr id="47" name="Kép 46">
          <a:extLst>
            <a:ext uri="{FF2B5EF4-FFF2-40B4-BE49-F238E27FC236}">
              <a16:creationId xmlns:a16="http://schemas.microsoft.com/office/drawing/2014/main" id="{41BE79CD-8210-4965-8864-3D0B9CF6C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3252508"/>
          <a:ext cx="672352" cy="484382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19</xdr:row>
      <xdr:rowOff>14008</xdr:rowOff>
    </xdr:from>
    <xdr:ext cx="672352" cy="484382"/>
    <xdr:pic>
      <xdr:nvPicPr>
        <xdr:cNvPr id="48" name="Kép 47">
          <a:extLst>
            <a:ext uri="{FF2B5EF4-FFF2-40B4-BE49-F238E27FC236}">
              <a16:creationId xmlns:a16="http://schemas.microsoft.com/office/drawing/2014/main" id="{1F1A6A49-09BF-4EAE-817C-7525CC5A4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3090583"/>
          <a:ext cx="672352" cy="484382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19</xdr:row>
      <xdr:rowOff>14008</xdr:rowOff>
    </xdr:from>
    <xdr:ext cx="672352" cy="482421"/>
    <xdr:pic>
      <xdr:nvPicPr>
        <xdr:cNvPr id="49" name="Kép 48">
          <a:extLst>
            <a:ext uri="{FF2B5EF4-FFF2-40B4-BE49-F238E27FC236}">
              <a16:creationId xmlns:a16="http://schemas.microsoft.com/office/drawing/2014/main" id="{F10B6423-64A2-49FD-80A0-61D6E3568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3090583"/>
          <a:ext cx="672352" cy="482421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20</xdr:row>
      <xdr:rowOff>14008</xdr:rowOff>
    </xdr:from>
    <xdr:ext cx="672352" cy="484382"/>
    <xdr:pic>
      <xdr:nvPicPr>
        <xdr:cNvPr id="50" name="Kép 49">
          <a:extLst>
            <a:ext uri="{FF2B5EF4-FFF2-40B4-BE49-F238E27FC236}">
              <a16:creationId xmlns:a16="http://schemas.microsoft.com/office/drawing/2014/main" id="{A5E9D1AE-35FA-42D9-B197-349FFD39C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3252508"/>
          <a:ext cx="672352" cy="484382"/>
        </a:xfrm>
        <a:prstGeom prst="rect">
          <a:avLst/>
        </a:prstGeom>
      </xdr:spPr>
    </xdr:pic>
    <xdr:clientData/>
  </xdr:oneCellAnchor>
  <xdr:oneCellAnchor>
    <xdr:from>
      <xdr:col>13</xdr:col>
      <xdr:colOff>420221</xdr:colOff>
      <xdr:row>20</xdr:row>
      <xdr:rowOff>14008</xdr:rowOff>
    </xdr:from>
    <xdr:ext cx="672352" cy="482421"/>
    <xdr:pic>
      <xdr:nvPicPr>
        <xdr:cNvPr id="51" name="Kép 50">
          <a:extLst>
            <a:ext uri="{FF2B5EF4-FFF2-40B4-BE49-F238E27FC236}">
              <a16:creationId xmlns:a16="http://schemas.microsoft.com/office/drawing/2014/main" id="{A8FC001F-1273-46B8-BC21-ED4D2B137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4421" y="3252508"/>
          <a:ext cx="672352" cy="482421"/>
        </a:xfrm>
        <a:prstGeom prst="rect">
          <a:avLst/>
        </a:prstGeom>
      </xdr:spPr>
    </xdr:pic>
    <xdr:clientData/>
  </xdr:oneCellAnchor>
  <xdr:oneCellAnchor>
    <xdr:from>
      <xdr:col>13</xdr:col>
      <xdr:colOff>504266</xdr:colOff>
      <xdr:row>35</xdr:row>
      <xdr:rowOff>14008</xdr:rowOff>
    </xdr:from>
    <xdr:ext cx="504264" cy="475754"/>
    <xdr:pic>
      <xdr:nvPicPr>
        <xdr:cNvPr id="52" name="Kép 51">
          <a:extLst>
            <a:ext uri="{FF2B5EF4-FFF2-40B4-BE49-F238E27FC236}">
              <a16:creationId xmlns:a16="http://schemas.microsoft.com/office/drawing/2014/main" id="{FF12893A-87EC-4985-8E45-BE809856D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8466" y="5681383"/>
          <a:ext cx="504264" cy="475754"/>
        </a:xfrm>
        <a:prstGeom prst="rect">
          <a:avLst/>
        </a:prstGeom>
      </xdr:spPr>
    </xdr:pic>
    <xdr:clientData/>
  </xdr:oneCellAnchor>
  <xdr:oneCellAnchor>
    <xdr:from>
      <xdr:col>13</xdr:col>
      <xdr:colOff>504266</xdr:colOff>
      <xdr:row>33</xdr:row>
      <xdr:rowOff>14008</xdr:rowOff>
    </xdr:from>
    <xdr:ext cx="504264" cy="475754"/>
    <xdr:pic>
      <xdr:nvPicPr>
        <xdr:cNvPr id="53" name="Kép 52">
          <a:extLst>
            <a:ext uri="{FF2B5EF4-FFF2-40B4-BE49-F238E27FC236}">
              <a16:creationId xmlns:a16="http://schemas.microsoft.com/office/drawing/2014/main" id="{ED9AE3B3-2036-464F-928B-F2981D114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8466" y="5357533"/>
          <a:ext cx="504264" cy="475754"/>
        </a:xfrm>
        <a:prstGeom prst="rect">
          <a:avLst/>
        </a:prstGeom>
      </xdr:spPr>
    </xdr:pic>
    <xdr:clientData/>
  </xdr:oneCellAnchor>
  <xdr:oneCellAnchor>
    <xdr:from>
      <xdr:col>13</xdr:col>
      <xdr:colOff>504266</xdr:colOff>
      <xdr:row>34</xdr:row>
      <xdr:rowOff>14008</xdr:rowOff>
    </xdr:from>
    <xdr:ext cx="504264" cy="475754"/>
    <xdr:pic>
      <xdr:nvPicPr>
        <xdr:cNvPr id="54" name="Kép 53">
          <a:extLst>
            <a:ext uri="{FF2B5EF4-FFF2-40B4-BE49-F238E27FC236}">
              <a16:creationId xmlns:a16="http://schemas.microsoft.com/office/drawing/2014/main" id="{F5317A50-36A0-4A31-B549-8414D5849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8466" y="5519458"/>
          <a:ext cx="504264" cy="475754"/>
        </a:xfrm>
        <a:prstGeom prst="rect">
          <a:avLst/>
        </a:prstGeom>
      </xdr:spPr>
    </xdr:pic>
    <xdr:clientData/>
  </xdr:oneCellAnchor>
  <xdr:oneCellAnchor>
    <xdr:from>
      <xdr:col>13</xdr:col>
      <xdr:colOff>438151</xdr:colOff>
      <xdr:row>37</xdr:row>
      <xdr:rowOff>9787</xdr:rowOff>
    </xdr:from>
    <xdr:ext cx="638174" cy="485474"/>
    <xdr:pic>
      <xdr:nvPicPr>
        <xdr:cNvPr id="55" name="Kép 54">
          <a:extLst>
            <a:ext uri="{FF2B5EF4-FFF2-40B4-BE49-F238E27FC236}">
              <a16:creationId xmlns:a16="http://schemas.microsoft.com/office/drawing/2014/main" id="{3DF9EA81-C0A0-49D1-9A2C-51EB41842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1" y="6001012"/>
          <a:ext cx="638174" cy="485474"/>
        </a:xfrm>
        <a:prstGeom prst="rect">
          <a:avLst/>
        </a:prstGeom>
      </xdr:spPr>
    </xdr:pic>
    <xdr:clientData/>
  </xdr:oneCellAnchor>
  <xdr:oneCellAnchor>
    <xdr:from>
      <xdr:col>13</xdr:col>
      <xdr:colOff>524564</xdr:colOff>
      <xdr:row>12</xdr:row>
      <xdr:rowOff>17318</xdr:rowOff>
    </xdr:from>
    <xdr:ext cx="479202" cy="457421"/>
    <xdr:pic>
      <xdr:nvPicPr>
        <xdr:cNvPr id="56" name="Obrázok 9">
          <a:extLst>
            <a:ext uri="{FF2B5EF4-FFF2-40B4-BE49-F238E27FC236}">
              <a16:creationId xmlns:a16="http://schemas.microsoft.com/office/drawing/2014/main" id="{B53BDB1A-C7E0-488D-8FC9-291CF5AC8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44766" y="4649233"/>
          <a:ext cx="479202" cy="4574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419100</xdr:colOff>
      <xdr:row>37</xdr:row>
      <xdr:rowOff>30512</xdr:rowOff>
    </xdr:from>
    <xdr:ext cx="704849" cy="701182"/>
    <xdr:pic>
      <xdr:nvPicPr>
        <xdr:cNvPr id="2" name="Obrázok 19">
          <a:extLst>
            <a:ext uri="{FF2B5EF4-FFF2-40B4-BE49-F238E27FC236}">
              <a16:creationId xmlns:a16="http://schemas.microsoft.com/office/drawing/2014/main" id="{41FBF93D-6F2A-41DF-AAA2-A84A869AF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25900412"/>
          <a:ext cx="704849" cy="70118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317549</xdr:colOff>
      <xdr:row>2</xdr:row>
      <xdr:rowOff>20868</xdr:rowOff>
    </xdr:from>
    <xdr:ext cx="854026" cy="710236"/>
    <xdr:pic>
      <xdr:nvPicPr>
        <xdr:cNvPr id="2" name="Picture 12">
          <a:extLst>
            <a:ext uri="{FF2B5EF4-FFF2-40B4-BE49-F238E27FC236}">
              <a16:creationId xmlns:a16="http://schemas.microsoft.com/office/drawing/2014/main" id="{15C6E12D-5117-4F13-9877-FF897BDF2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49" y="344718"/>
          <a:ext cx="854026" cy="710236"/>
        </a:xfrm>
        <a:prstGeom prst="rect">
          <a:avLst/>
        </a:prstGeom>
      </xdr:spPr>
    </xdr:pic>
    <xdr:clientData/>
  </xdr:oneCellAnchor>
  <xdr:oneCellAnchor>
    <xdr:from>
      <xdr:col>10</xdr:col>
      <xdr:colOff>317549</xdr:colOff>
      <xdr:row>3</xdr:row>
      <xdr:rowOff>20868</xdr:rowOff>
    </xdr:from>
    <xdr:ext cx="854026" cy="710236"/>
    <xdr:pic>
      <xdr:nvPicPr>
        <xdr:cNvPr id="3" name="Picture 12">
          <a:extLst>
            <a:ext uri="{FF2B5EF4-FFF2-40B4-BE49-F238E27FC236}">
              <a16:creationId xmlns:a16="http://schemas.microsoft.com/office/drawing/2014/main" id="{C990F36C-D977-416E-B8B5-66F3134F1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49" y="506643"/>
          <a:ext cx="854026" cy="710236"/>
        </a:xfrm>
        <a:prstGeom prst="rect">
          <a:avLst/>
        </a:prstGeom>
      </xdr:spPr>
    </xdr:pic>
    <xdr:clientData/>
  </xdr:oneCellAnchor>
  <xdr:oneCellAnchor>
    <xdr:from>
      <xdr:col>10</xdr:col>
      <xdr:colOff>317549</xdr:colOff>
      <xdr:row>4</xdr:row>
      <xdr:rowOff>20868</xdr:rowOff>
    </xdr:from>
    <xdr:ext cx="854026" cy="710236"/>
    <xdr:pic>
      <xdr:nvPicPr>
        <xdr:cNvPr id="4" name="Picture 12">
          <a:extLst>
            <a:ext uri="{FF2B5EF4-FFF2-40B4-BE49-F238E27FC236}">
              <a16:creationId xmlns:a16="http://schemas.microsoft.com/office/drawing/2014/main" id="{D859FAE2-E4D1-4369-854E-FF877B9E7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1549" y="668568"/>
          <a:ext cx="854026" cy="71023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298499</xdr:colOff>
      <xdr:row>2</xdr:row>
      <xdr:rowOff>30816</xdr:rowOff>
    </xdr:from>
    <xdr:ext cx="892126" cy="681337"/>
    <xdr:pic>
      <xdr:nvPicPr>
        <xdr:cNvPr id="2" name="Picture 12">
          <a:extLst>
            <a:ext uri="{FF2B5EF4-FFF2-40B4-BE49-F238E27FC236}">
              <a16:creationId xmlns:a16="http://schemas.microsoft.com/office/drawing/2014/main" id="{4F252255-E6E4-41C9-B7F4-BF30C7192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85574" y="707091"/>
          <a:ext cx="892126" cy="681337"/>
        </a:xfrm>
        <a:prstGeom prst="rect">
          <a:avLst/>
        </a:prstGeom>
      </xdr:spPr>
    </xdr:pic>
    <xdr:clientData/>
  </xdr:oneCellAnchor>
  <xdr:oneCellAnchor>
    <xdr:from>
      <xdr:col>10</xdr:col>
      <xdr:colOff>56041</xdr:colOff>
      <xdr:row>3</xdr:row>
      <xdr:rowOff>209550</xdr:rowOff>
    </xdr:from>
    <xdr:ext cx="1418530" cy="342900"/>
    <xdr:pic>
      <xdr:nvPicPr>
        <xdr:cNvPr id="3" name="Picture 12">
          <a:extLst>
            <a:ext uri="{FF2B5EF4-FFF2-40B4-BE49-F238E27FC236}">
              <a16:creationId xmlns:a16="http://schemas.microsoft.com/office/drawing/2014/main" id="{EFB962E4-891F-432D-B9A5-99DF57092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3116" y="1647825"/>
          <a:ext cx="1418530" cy="3429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linealight.com/en/group_xenia/xeniaw/c00519amwdi?matrix-page=1" TargetMode="External"/><Relationship Id="rId18" Type="http://schemas.openxmlformats.org/officeDocument/2006/relationships/hyperlink" Target="https://www.linealight.com/en/group_cubit/cubit-pro/76327w60?matrix-page=2" TargetMode="External"/><Relationship Id="rId26" Type="http://schemas.openxmlformats.org/officeDocument/2006/relationships/hyperlink" Target="https://www.fabbian.com/en/acustica/acustica-f58-lampada-a-sospensione" TargetMode="External"/><Relationship Id="rId39" Type="http://schemas.openxmlformats.org/officeDocument/2006/relationships/hyperlink" Target="https://led2.eu/en/product/eco-track-3m-white/" TargetMode="External"/><Relationship Id="rId21" Type="http://schemas.openxmlformats.org/officeDocument/2006/relationships/hyperlink" Target="https://eshop.casca.sk/produkt/nowodvorski-7714-mono-stojacia-lampa" TargetMode="External"/><Relationship Id="rId34" Type="http://schemas.openxmlformats.org/officeDocument/2006/relationships/hyperlink" Target="https://led2.eu/product/mago-ii/?attribute_pa_color=white&amp;attribute_pa_light-color=3000k&amp;attribute_pa_control=on-off&amp;attribute_pa_model=m" TargetMode="External"/><Relationship Id="rId42" Type="http://schemas.openxmlformats.org/officeDocument/2006/relationships/hyperlink" Target="https://www.fabbian.com/en/acustica/acustica-f58-lampada-a-sospensione" TargetMode="External"/><Relationship Id="rId47" Type="http://schemas.openxmlformats.org/officeDocument/2006/relationships/hyperlink" Target="https://www.fabbian.com/en/acustica/acustica-f58-lampada-a-parete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led2.eu/product/noli-ii-p-z/?attribute_pa_model=120&amp;attribute_pa_color=white&amp;attribute_pa_control=on-off" TargetMode="External"/><Relationship Id="rId2" Type="http://schemas.openxmlformats.org/officeDocument/2006/relationships/hyperlink" Target="https://led2.eu/product/gama/?attribute_pa_model=18&amp;attribute_pa_control=on-off" TargetMode="External"/><Relationship Id="rId16" Type="http://schemas.openxmlformats.org/officeDocument/2006/relationships/hyperlink" Target="https://www.linealight.com/en/group_lira/liraw/9339?matrix-page=1" TargetMode="External"/><Relationship Id="rId29" Type="http://schemas.openxmlformats.org/officeDocument/2006/relationships/hyperlink" Target="https://led2.eu/product/walk-ii/?attribute_pa_model=r&amp;attribute_pa_color=white" TargetMode="External"/><Relationship Id="rId11" Type="http://schemas.openxmlformats.org/officeDocument/2006/relationships/hyperlink" Target="https://www.linealight.com/en/group_dirigo-cut-off/dirigo-cut-off-out-corner/c-k400067?matrix-page=1" TargetMode="External"/><Relationship Id="rId24" Type="http://schemas.openxmlformats.org/officeDocument/2006/relationships/hyperlink" Target="https://www.marset.com/en/indoor-lighting/floor-lamps/polo-floor/" TargetMode="External"/><Relationship Id="rId32" Type="http://schemas.openxmlformats.org/officeDocument/2006/relationships/hyperlink" Target="https://www.ledlux.sk/arelux-xambit-suspended-black19" TargetMode="External"/><Relationship Id="rId37" Type="http://schemas.openxmlformats.org/officeDocument/2006/relationships/hyperlink" Target="https://led2.eu/product/noli-ii/?attribute_pa_model=90&amp;attribute_pa_color=white&amp;attribute_pa_control=on-off" TargetMode="External"/><Relationship Id="rId40" Type="http://schemas.openxmlformats.org/officeDocument/2006/relationships/hyperlink" Target="https://led2.eu/en/product/eco-track-2m-white/" TargetMode="External"/><Relationship Id="rId45" Type="http://schemas.openxmlformats.org/officeDocument/2006/relationships/hyperlink" Target="https://led2.eu/product/mag-in-track-2m-dali-black/" TargetMode="External"/><Relationship Id="rId5" Type="http://schemas.openxmlformats.org/officeDocument/2006/relationships/hyperlink" Target="https://led2.eu/product/duster-pro/?attribute_pa_model=150&amp;attribute_pa_control=on-off&amp;attribute_pa_emergency=no" TargetMode="External"/><Relationship Id="rId15" Type="http://schemas.openxmlformats.org/officeDocument/2006/relationships/hyperlink" Target="https://www.linealight.com/en/group_vuelta/vueltay/64523w07?matrix-page=1" TargetMode="External"/><Relationship Id="rId23" Type="http://schemas.openxmlformats.org/officeDocument/2006/relationships/hyperlink" Target="https://led2.eu/product/noli-ii-p-z/?attribute_pa_model=90&amp;attribute_pa_color=black&amp;attribute_pa_control=on-off" TargetMode="External"/><Relationship Id="rId28" Type="http://schemas.openxmlformats.org/officeDocument/2006/relationships/hyperlink" Target="https://www.fabbian.com/en/acustica/acustica-f58-lampada-a-sospensione" TargetMode="External"/><Relationship Id="rId36" Type="http://schemas.openxmlformats.org/officeDocument/2006/relationships/hyperlink" Target="https://led2.eu/product/noli-ii-p-z/?attribute_pa_model=120&amp;attribute_pa_color=white&amp;attribute_pa_control=on-off" TargetMode="External"/><Relationship Id="rId49" Type="http://schemas.openxmlformats.org/officeDocument/2006/relationships/hyperlink" Target="https://www.fabbian.com/en/acustica/acustica-f58-lampada-a-parete" TargetMode="External"/><Relationship Id="rId10" Type="http://schemas.openxmlformats.org/officeDocument/2006/relationships/hyperlink" Target="https://www.linealight.com/en/group_rubber/rubber-3d/c0013wdi10004?matrix-page=1" TargetMode="External"/><Relationship Id="rId19" Type="http://schemas.openxmlformats.org/officeDocument/2006/relationships/hyperlink" Target="https://www.linealight.com/en/group_periskop/periskop60/84234w15?matrix-page=1" TargetMode="External"/><Relationship Id="rId31" Type="http://schemas.openxmlformats.org/officeDocument/2006/relationships/hyperlink" Target="https://www.fabbian.com/en/acustica/acustica-f58-lampada-a-parete" TargetMode="External"/><Relationship Id="rId44" Type="http://schemas.openxmlformats.org/officeDocument/2006/relationships/hyperlink" Target="https://www.fabbian.com/en/acustica/acustica-f58-lampada-a-sospensione" TargetMode="External"/><Relationship Id="rId4" Type="http://schemas.openxmlformats.org/officeDocument/2006/relationships/hyperlink" Target="https://led2.eu/product/noli-ii/?attribute_pa_model=150&amp;attribute_pa_color=white&amp;attribute_pa_control=on-off" TargetMode="External"/><Relationship Id="rId9" Type="http://schemas.openxmlformats.org/officeDocument/2006/relationships/hyperlink" Target="https://led2.eu/product/quadra/?attribute_model=90" TargetMode="External"/><Relationship Id="rId14" Type="http://schemas.openxmlformats.org/officeDocument/2006/relationships/hyperlink" Target="https://www.linealight.com/en/group_xenia/xeniaaf/c00610amw3f?matrix-page=1" TargetMode="External"/><Relationship Id="rId22" Type="http://schemas.openxmlformats.org/officeDocument/2006/relationships/hyperlink" Target="https://led2.eu/product/noli-ii/?attribute_pa_model=90&amp;attribute_pa_color=black&amp;attribute_pa_control=on-off" TargetMode="External"/><Relationship Id="rId27" Type="http://schemas.openxmlformats.org/officeDocument/2006/relationships/hyperlink" Target="https://www.fabbian.com/en/acustica/acustica-f58-lampada-a-sospensione" TargetMode="External"/><Relationship Id="rId30" Type="http://schemas.openxmlformats.org/officeDocument/2006/relationships/hyperlink" Target="https://www.fabbian.com/en/acustica/acustica-f58-lampada-a-parete" TargetMode="External"/><Relationship Id="rId35" Type="http://schemas.openxmlformats.org/officeDocument/2006/relationships/hyperlink" Target="https://www.linealight.com/en/group_parker/parker/84468w72?matrix-page=1" TargetMode="External"/><Relationship Id="rId43" Type="http://schemas.openxmlformats.org/officeDocument/2006/relationships/hyperlink" Target="https://www.fabbian.com/en/acustica/acustica-f58-lampada-a-sospensione" TargetMode="External"/><Relationship Id="rId48" Type="http://schemas.openxmlformats.org/officeDocument/2006/relationships/hyperlink" Target="https://www.fabbian.com/en/acustica/acustica-f58-lampada-a-parete" TargetMode="External"/><Relationship Id="rId8" Type="http://schemas.openxmlformats.org/officeDocument/2006/relationships/hyperlink" Target="https://eshop.casca.sk/produkt/nowodvorski-7713-mono-stolova-lampa" TargetMode="External"/><Relationship Id="rId51" Type="http://schemas.openxmlformats.org/officeDocument/2006/relationships/drawing" Target="../drawings/drawing1.xml"/><Relationship Id="rId3" Type="http://schemas.openxmlformats.org/officeDocument/2006/relationships/hyperlink" Target="https://led2.eu/product/noli-ii-p-z/?attribute_pa_model=150&amp;attribute_pa_color=white&amp;attribute_pa_control=on-off" TargetMode="External"/><Relationship Id="rId12" Type="http://schemas.openxmlformats.org/officeDocument/2006/relationships/hyperlink" Target="https://www.linealight.com/en/search?keyword=+C0034MDI05019&amp;tab=codes" TargetMode="External"/><Relationship Id="rId17" Type="http://schemas.openxmlformats.org/officeDocument/2006/relationships/hyperlink" Target="https://www.linealight.com/en/group_lira/lirasb/9335?matrix-page=1" TargetMode="External"/><Relationship Id="rId25" Type="http://schemas.openxmlformats.org/officeDocument/2006/relationships/hyperlink" Target="https://led2.eu/product/milo/?attribute_pa_model=60&amp;attribute_pa_color=white&amp;attribute_pa_control=triac" TargetMode="External"/><Relationship Id="rId33" Type="http://schemas.openxmlformats.org/officeDocument/2006/relationships/hyperlink" Target="https://led2.eu/product/noli-ii/?attribute_pa_model=120&amp;attribute_pa_color=black&amp;attribute_pa_control=on-off" TargetMode="External"/><Relationship Id="rId38" Type="http://schemas.openxmlformats.org/officeDocument/2006/relationships/hyperlink" Target="https://led2.eu/en/product/look-ii/?attribute_pa_color=white&amp;attribute_pa_light-color=3000k&amp;attribute_pa_control=on-off" TargetMode="External"/><Relationship Id="rId46" Type="http://schemas.openxmlformats.org/officeDocument/2006/relationships/hyperlink" Target="https://www.klusprofile.sk/led-profil-klus-lipod-50-anodizovany-c2609/" TargetMode="External"/><Relationship Id="rId20" Type="http://schemas.openxmlformats.org/officeDocument/2006/relationships/hyperlink" Target="https://www.linealight.com/en/group_dirigo-cut-off/dirigo-cut-off-linear-profile?group=162608" TargetMode="External"/><Relationship Id="rId41" Type="http://schemas.openxmlformats.org/officeDocument/2006/relationships/hyperlink" Target="https://www.fabbian.com/en/acustica/acustica-f58-lampada-a-sospensione" TargetMode="External"/><Relationship Id="rId1" Type="http://schemas.openxmlformats.org/officeDocument/2006/relationships/hyperlink" Target="https://led2.eu/product/mila/?attribute_pa_model=40&amp;attribute_pa_color=white&amp;attribute_pa_control=on-off" TargetMode="External"/><Relationship Id="rId6" Type="http://schemas.openxmlformats.org/officeDocument/2006/relationships/hyperlink" Target="https://led2.eu/product/klip-on/?attribute_pa_base=black&amp;attribute_pa_reflector=black&amp;attribute_pa_light-color=3000k&amp;attribute_pa_control=on-off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forbo.com/flooring/sk-sk/produkty/heterogenni-vinyly/sarlon-19-db-akusticky-vinyl/sarlon-19-db-material/b2zh8v?dnr=4573t4319" TargetMode="External"/><Relationship Id="rId18" Type="http://schemas.openxmlformats.org/officeDocument/2006/relationships/hyperlink" Target="https://www.sto.sk/s/p/a1F2p00000PivCqEAJ/stocolor-opticryl-matt" TargetMode="External"/><Relationship Id="rId26" Type="http://schemas.openxmlformats.org/officeDocument/2006/relationships/hyperlink" Target="https://www.europlac.com/sk/product/inois-micro" TargetMode="External"/><Relationship Id="rId39" Type="http://schemas.openxmlformats.org/officeDocument/2006/relationships/hyperlink" Target="https://www.spm-international.com/en/products/decochoc" TargetMode="External"/><Relationship Id="rId21" Type="http://schemas.openxmlformats.org/officeDocument/2006/relationships/hyperlink" Target="https://www.domosslovakia.sk/produkty/kancelarie" TargetMode="External"/><Relationship Id="rId34" Type="http://schemas.openxmlformats.org/officeDocument/2006/relationships/hyperlink" Target="https://www.forbo.com/flooring/en-gl/products/entrance-flooring-systems/nuway-internal-entrance-floors/nuway-grid-internal/b72385" TargetMode="External"/><Relationship Id="rId42" Type="http://schemas.openxmlformats.org/officeDocument/2006/relationships/hyperlink" Target="https://h2kgroup.sk/eshop/fotoprodukty/fototapeta/?srsltid=AfmBOoqcngTaeY8bvgLinCUdU5G6bLjy79fcSJGNNJXuDXTkRB30H-Dr" TargetMode="External"/><Relationship Id="rId7" Type="http://schemas.openxmlformats.org/officeDocument/2006/relationships/hyperlink" Target="https://lafenicegc.com/en/collections/amazing/" TargetMode="External"/><Relationship Id="rId2" Type="http://schemas.openxmlformats.org/officeDocument/2006/relationships/hyperlink" Target="https://www.egger.com/cs/vyroba-nabytku-a-interierovy-design/dekory/H3303_10?country=SK" TargetMode="External"/><Relationship Id="rId16" Type="http://schemas.openxmlformats.org/officeDocument/2006/relationships/hyperlink" Target="https://www.sto.sk/s/p/a1F2p00000PivCqEAJ/stocolor-opticryl-matt" TargetMode="External"/><Relationship Id="rId20" Type="http://schemas.openxmlformats.org/officeDocument/2006/relationships/hyperlink" Target="https://www.domosslovakia.sk/produkty/kancelarie" TargetMode="External"/><Relationship Id="rId29" Type="http://schemas.openxmlformats.org/officeDocument/2006/relationships/hyperlink" Target="https://h2kgroup.sk/eshop/fotoprodukty/fototapeta/?srsltid=AfmBOoqcngTaeY8bvgLinCUdU5G6bLjy79fcSJGNNJXuDXTkRB30H-Dr" TargetMode="External"/><Relationship Id="rId41" Type="http://schemas.openxmlformats.org/officeDocument/2006/relationships/hyperlink" Target="https://www.egger.com/cs/vyroba-nabytku-a-interierovy-design/dekory/F311_87?country=SK" TargetMode="External"/><Relationship Id="rId1" Type="http://schemas.openxmlformats.org/officeDocument/2006/relationships/hyperlink" Target="https://www.egger.com/cs/vyroba-nabytku-a-interierovy-design/dekory/W1000_9?country=SK" TargetMode="External"/><Relationship Id="rId6" Type="http://schemas.openxmlformats.org/officeDocument/2006/relationships/hyperlink" Target="https://www.fitplus.sk/pavigym-sportova-podlaha-endurance/" TargetMode="External"/><Relationship Id="rId11" Type="http://schemas.openxmlformats.org/officeDocument/2006/relationships/hyperlink" Target="https://www.forbo.com/flooring/sk-sk/produkty/homogenni-vinyl/sphera-elite/sphera-elite/b9hfet?dnr=50481" TargetMode="External"/><Relationship Id="rId24" Type="http://schemas.openxmlformats.org/officeDocument/2006/relationships/hyperlink" Target="https://www.keope.com/en/collections/grey-marble-effect-tiles" TargetMode="External"/><Relationship Id="rId32" Type="http://schemas.openxmlformats.org/officeDocument/2006/relationships/hyperlink" Target="https://lafenicegc.com/en/collections/amazing/" TargetMode="External"/><Relationship Id="rId37" Type="http://schemas.openxmlformats.org/officeDocument/2006/relationships/hyperlink" Target="https://www.forbo.com/flooring/sk-sk/produkty/esd-a-ciste-provozy/sphera-ec/sphera-ec/b9zm2t?dnr=ec__450003" TargetMode="External"/><Relationship Id="rId40" Type="http://schemas.openxmlformats.org/officeDocument/2006/relationships/hyperlink" Target="https://www.forbo.com/flooring/sk-sk/produkty/homogenni-vinyl/sphera-elite/sphera-elite/b9hfet?dnr=50486" TargetMode="External"/><Relationship Id="rId5" Type="http://schemas.openxmlformats.org/officeDocument/2006/relationships/hyperlink" Target="https://www.fundermax.com/en/Portfolio/All%20Products/m.look-Interior-A2-2289-Tortora-FH-Fine-Hammer-Embossed_p_56894" TargetMode="External"/><Relationship Id="rId15" Type="http://schemas.openxmlformats.org/officeDocument/2006/relationships/hyperlink" Target="https://vescom.com/en/products/tonga" TargetMode="External"/><Relationship Id="rId23" Type="http://schemas.openxmlformats.org/officeDocument/2006/relationships/hyperlink" Target="https://vescom.com/en/products/tonga" TargetMode="External"/><Relationship Id="rId28" Type="http://schemas.openxmlformats.org/officeDocument/2006/relationships/hyperlink" Target="https://www.sto.sk/s/p/a1F2p00000PivCqEAJ/stocolor-opticryl-matt" TargetMode="External"/><Relationship Id="rId36" Type="http://schemas.openxmlformats.org/officeDocument/2006/relationships/hyperlink" Target="https://www.keope.com/en/collections/grey-marble-effect-tiles" TargetMode="External"/><Relationship Id="rId10" Type="http://schemas.openxmlformats.org/officeDocument/2006/relationships/hyperlink" Target="https://www.casalgrandepadana.com/product/pietre-di-paragone" TargetMode="External"/><Relationship Id="rId19" Type="http://schemas.openxmlformats.org/officeDocument/2006/relationships/hyperlink" Target="https://www.domosslovakia.sk/produkty/kancelarie" TargetMode="External"/><Relationship Id="rId31" Type="http://schemas.openxmlformats.org/officeDocument/2006/relationships/hyperlink" Target="https://www.keope.com/en/collections/portland-stone-effect-tiles-heritage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www.egger.com/cs/vyroba-nabytku-a-interierovy-design/dekory/U732_9?country=SK" TargetMode="External"/><Relationship Id="rId9" Type="http://schemas.openxmlformats.org/officeDocument/2006/relationships/hyperlink" Target="https://www.forbo.com/flooring/sk-sk/produkty/homogenni-vinyl/sphera-elite/sphera-elite/b9hfet?dnr=50486" TargetMode="External"/><Relationship Id="rId14" Type="http://schemas.openxmlformats.org/officeDocument/2006/relationships/hyperlink" Target="https://eliosceramica.com/collezione/grand-place/" TargetMode="External"/><Relationship Id="rId22" Type="http://schemas.openxmlformats.org/officeDocument/2006/relationships/hyperlink" Target="https://www.egger.com/cs/vyroba-nabytku-a-interierovy-design/dekory/H3041_TM12?country=SK" TargetMode="External"/><Relationship Id="rId27" Type="http://schemas.openxmlformats.org/officeDocument/2006/relationships/hyperlink" Target="https://www.fundermax.com/en/Portfolio/All%20Products/Star-Favorit-P3-E05-2206-Fango-FH-Fine-Hammer-Embossed_p_173150" TargetMode="External"/><Relationship Id="rId30" Type="http://schemas.openxmlformats.org/officeDocument/2006/relationships/hyperlink" Target="https://h2kgroup.sk/eshop/fotoprodukty/fototapeta/?srsltid=AfmBOoqcngTaeY8bvgLinCUdU5G6bLjy79fcSJGNNJXuDXTkRB30H-Dr" TargetMode="External"/><Relationship Id="rId35" Type="http://schemas.openxmlformats.org/officeDocument/2006/relationships/hyperlink" Target="https://www.forbo.com/flooring/en-gl/products/entrance-flooring-systems/nuway-external-entrance-floors/nuway-grid-external/b1o4qt" TargetMode="External"/><Relationship Id="rId43" Type="http://schemas.openxmlformats.org/officeDocument/2006/relationships/printerSettings" Target="../printerSettings/printerSettings3.bin"/><Relationship Id="rId8" Type="http://schemas.openxmlformats.org/officeDocument/2006/relationships/hyperlink" Target="https://www.fundermax.com/en/Portfolio/All%20Products/m.look-Interior-A2-2206-Fango-FH-Fine-Hammer-Embossed_p_56890" TargetMode="External"/><Relationship Id="rId3" Type="http://schemas.openxmlformats.org/officeDocument/2006/relationships/hyperlink" Target="https://www.egger.com/cs/vyroba-nabytku-a-interierovy-design/dekory/F486_76?country=SK" TargetMode="External"/><Relationship Id="rId12" Type="http://schemas.openxmlformats.org/officeDocument/2006/relationships/hyperlink" Target="https://www.keope.com/en/collections/portland-stone-effect-tiles-heritage" TargetMode="External"/><Relationship Id="rId17" Type="http://schemas.openxmlformats.org/officeDocument/2006/relationships/hyperlink" Target="https://www.sto.sk/s/p/a1F2p00000PivCqEAJ/stocolor-opticryl-matt" TargetMode="External"/><Relationship Id="rId25" Type="http://schemas.openxmlformats.org/officeDocument/2006/relationships/hyperlink" Target="https://www.forbo.com/flooring/sk-sk/produkty/flotex-sametovy-vinyl/flotex-colour/flotex-colour/bpdhue?dnr=s246014" TargetMode="External"/><Relationship Id="rId33" Type="http://schemas.openxmlformats.org/officeDocument/2006/relationships/hyperlink" Target="https://www.keope.com/en/collections/grey-marble-effect-tiles" TargetMode="External"/><Relationship Id="rId38" Type="http://schemas.openxmlformats.org/officeDocument/2006/relationships/hyperlink" Target="https://www.casalgrandepadana.com/product/pietre-di-paragone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mitrade.sk/produkt/hlinikove-lamely-c-65-na-strop/" TargetMode="External"/><Relationship Id="rId2" Type="http://schemas.openxmlformats.org/officeDocument/2006/relationships/hyperlink" Target="https://www.nemitrade.sk/produkt/hlinikove-lamely-c-65-na-strop/" TargetMode="External"/><Relationship Id="rId1" Type="http://schemas.openxmlformats.org/officeDocument/2006/relationships/hyperlink" Target="https://www.nemitrade.sk/produkt/hlinikove-lamely-c-65-na-strop/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.nemitrade.sk/produkt/hlinikove-lamely-c-65-na-strop/" TargetMode="External"/><Relationship Id="rId1" Type="http://schemas.openxmlformats.org/officeDocument/2006/relationships/hyperlink" Target="https://www.mp-kovania.sk/mpk-favorit-r-p4353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workbookViewId="0">
      <selection activeCell="H33" sqref="H33"/>
    </sheetView>
  </sheetViews>
  <sheetFormatPr defaultColWidth="9.35546875" defaultRowHeight="14.25" x14ac:dyDescent="0.45"/>
  <cols>
    <col min="1" max="1" width="11.85546875" style="24" customWidth="1"/>
    <col min="2" max="5" width="9.35546875" style="24"/>
    <col min="6" max="6" width="6.35546875" style="24" customWidth="1"/>
    <col min="7" max="7" width="13.640625" style="24" bestFit="1" customWidth="1"/>
    <col min="8" max="8" width="13.5" style="24" bestFit="1" customWidth="1"/>
    <col min="9" max="9" width="11.640625" style="24" bestFit="1" customWidth="1"/>
    <col min="10" max="16384" width="9.35546875" style="24"/>
  </cols>
  <sheetData>
    <row r="1" spans="1:9" x14ac:dyDescent="0.45">
      <c r="A1" s="235" t="s">
        <v>21</v>
      </c>
      <c r="B1" s="236"/>
      <c r="C1" s="236"/>
      <c r="D1" s="236"/>
      <c r="E1" s="236"/>
      <c r="F1" s="236"/>
      <c r="G1" s="236"/>
      <c r="H1" s="236"/>
      <c r="I1" s="237"/>
    </row>
    <row r="2" spans="1:9" x14ac:dyDescent="0.45">
      <c r="A2" s="27" t="s">
        <v>22</v>
      </c>
      <c r="B2" s="238" t="s">
        <v>23</v>
      </c>
      <c r="C2" s="238"/>
      <c r="D2" s="238"/>
      <c r="E2" s="238"/>
      <c r="F2" s="238"/>
      <c r="G2" s="238"/>
      <c r="H2" s="238"/>
      <c r="I2" s="239"/>
    </row>
    <row r="3" spans="1:9" x14ac:dyDescent="0.45">
      <c r="A3" s="27" t="s">
        <v>24</v>
      </c>
      <c r="B3" s="238" t="s">
        <v>25</v>
      </c>
      <c r="C3" s="238"/>
      <c r="D3" s="238"/>
      <c r="E3" s="238"/>
      <c r="F3" s="238"/>
      <c r="G3" s="238"/>
      <c r="H3" s="238"/>
      <c r="I3" s="239"/>
    </row>
    <row r="4" spans="1:9" x14ac:dyDescent="0.45">
      <c r="A4" s="27" t="s">
        <v>26</v>
      </c>
      <c r="B4" s="238" t="s">
        <v>27</v>
      </c>
      <c r="C4" s="238"/>
      <c r="D4" s="238"/>
      <c r="E4" s="238"/>
      <c r="F4" s="238"/>
      <c r="G4" s="238"/>
      <c r="H4" s="238"/>
      <c r="I4" s="239"/>
    </row>
    <row r="5" spans="1:9" x14ac:dyDescent="0.45">
      <c r="A5" s="27" t="s">
        <v>28</v>
      </c>
      <c r="B5" s="238" t="s">
        <v>29</v>
      </c>
      <c r="C5" s="238"/>
      <c r="D5" s="238"/>
      <c r="E5" s="238"/>
      <c r="F5" s="238"/>
      <c r="G5" s="238"/>
      <c r="H5" s="238"/>
      <c r="I5" s="239"/>
    </row>
    <row r="6" spans="1:9" ht="14.65" thickBot="1" x14ac:dyDescent="0.5">
      <c r="A6" s="28" t="s">
        <v>30</v>
      </c>
      <c r="B6" s="233" t="s">
        <v>31</v>
      </c>
      <c r="C6" s="233"/>
      <c r="D6" s="233"/>
      <c r="E6" s="233"/>
      <c r="F6" s="233"/>
      <c r="G6" s="233"/>
      <c r="H6" s="233"/>
      <c r="I6" s="234"/>
    </row>
    <row r="7" spans="1:9" ht="14.65" thickBot="1" x14ac:dyDescent="0.5">
      <c r="B7" s="25"/>
      <c r="C7" s="25"/>
      <c r="D7" s="25"/>
      <c r="E7" s="25"/>
      <c r="F7" s="25"/>
      <c r="G7" s="25"/>
      <c r="H7" s="25"/>
      <c r="I7" s="25"/>
    </row>
    <row r="8" spans="1:9" s="26" customFormat="1" ht="45" customHeight="1" x14ac:dyDescent="0.4">
      <c r="A8" s="244" t="s">
        <v>32</v>
      </c>
      <c r="B8" s="245"/>
      <c r="C8" s="245"/>
      <c r="D8" s="245"/>
      <c r="E8" s="245"/>
      <c r="F8" s="246"/>
      <c r="G8" s="29" t="s">
        <v>45</v>
      </c>
      <c r="H8" s="29" t="s">
        <v>46</v>
      </c>
      <c r="I8" s="30" t="s">
        <v>47</v>
      </c>
    </row>
    <row r="9" spans="1:9" x14ac:dyDescent="0.45">
      <c r="A9" s="247" t="s">
        <v>33</v>
      </c>
      <c r="B9" s="248"/>
      <c r="C9" s="248"/>
      <c r="D9" s="248"/>
      <c r="E9" s="248"/>
      <c r="F9" s="249"/>
      <c r="G9" s="219"/>
      <c r="H9" s="219"/>
      <c r="I9" s="220"/>
    </row>
    <row r="10" spans="1:9" x14ac:dyDescent="0.45">
      <c r="A10" s="247" t="s">
        <v>34</v>
      </c>
      <c r="B10" s="248"/>
      <c r="C10" s="248"/>
      <c r="D10" s="248"/>
      <c r="E10" s="248"/>
      <c r="F10" s="249"/>
      <c r="G10" s="219"/>
      <c r="H10" s="219"/>
      <c r="I10" s="220"/>
    </row>
    <row r="11" spans="1:9" x14ac:dyDescent="0.45">
      <c r="A11" s="230" t="s">
        <v>35</v>
      </c>
      <c r="B11" s="231"/>
      <c r="C11" s="231"/>
      <c r="D11" s="231"/>
      <c r="E11" s="231"/>
      <c r="F11" s="232"/>
      <c r="G11" s="215">
        <f>'3. VÝPIS SVIETIDIEL'!S83</f>
        <v>0</v>
      </c>
      <c r="H11" s="215">
        <f>G11*1.23</f>
        <v>0</v>
      </c>
      <c r="I11" s="216">
        <f>'3. VÝPIS SVIETIDIEL'!V83</f>
        <v>0</v>
      </c>
    </row>
    <row r="12" spans="1:9" x14ac:dyDescent="0.45">
      <c r="A12" s="247" t="s">
        <v>36</v>
      </c>
      <c r="B12" s="248"/>
      <c r="C12" s="248"/>
      <c r="D12" s="248"/>
      <c r="E12" s="248"/>
      <c r="F12" s="249"/>
      <c r="G12" s="217" t="e">
        <f>#REF!</f>
        <v>#REF!</v>
      </c>
      <c r="H12" s="217" t="e">
        <f t="shared" ref="H12:H13" si="0">G12*1.23</f>
        <v>#REF!</v>
      </c>
      <c r="I12" s="218" t="e">
        <f>#REF!</f>
        <v>#REF!</v>
      </c>
    </row>
    <row r="13" spans="1:9" x14ac:dyDescent="0.45">
      <c r="A13" s="230" t="s">
        <v>37</v>
      </c>
      <c r="B13" s="231"/>
      <c r="C13" s="231"/>
      <c r="D13" s="231"/>
      <c r="E13" s="231"/>
      <c r="F13" s="232"/>
      <c r="G13" s="215">
        <f>'5. VÝPIS POVRCHOVÝCH ÚPRAV'!Q64</f>
        <v>0</v>
      </c>
      <c r="H13" s="215">
        <f t="shared" si="0"/>
        <v>0</v>
      </c>
      <c r="I13" s="216">
        <f>'5. VÝPIS POVRCHOVÝCH ÚPRAV'!T64</f>
        <v>0</v>
      </c>
    </row>
    <row r="14" spans="1:9" x14ac:dyDescent="0.45">
      <c r="A14" s="247" t="s">
        <v>38</v>
      </c>
      <c r="B14" s="248"/>
      <c r="C14" s="248"/>
      <c r="D14" s="248"/>
      <c r="E14" s="248"/>
      <c r="F14" s="249"/>
      <c r="G14" s="219"/>
      <c r="H14" s="219"/>
      <c r="I14" s="220"/>
    </row>
    <row r="15" spans="1:9" x14ac:dyDescent="0.45">
      <c r="A15" s="247" t="s">
        <v>39</v>
      </c>
      <c r="B15" s="248"/>
      <c r="C15" s="248"/>
      <c r="D15" s="248"/>
      <c r="E15" s="248"/>
      <c r="F15" s="249"/>
      <c r="G15" s="219"/>
      <c r="H15" s="219"/>
      <c r="I15" s="220"/>
    </row>
    <row r="16" spans="1:9" x14ac:dyDescent="0.45">
      <c r="A16" s="247" t="s">
        <v>624</v>
      </c>
      <c r="B16" s="248"/>
      <c r="C16" s="248"/>
      <c r="D16" s="248"/>
      <c r="E16" s="248"/>
      <c r="F16" s="249"/>
      <c r="G16" s="219"/>
      <c r="H16" s="219"/>
      <c r="I16" s="220"/>
    </row>
    <row r="17" spans="1:9" x14ac:dyDescent="0.45">
      <c r="A17" s="247" t="s">
        <v>40</v>
      </c>
      <c r="B17" s="248"/>
      <c r="C17" s="248"/>
      <c r="D17" s="248"/>
      <c r="E17" s="248"/>
      <c r="F17" s="249"/>
      <c r="G17" s="219"/>
      <c r="H17" s="219"/>
      <c r="I17" s="220"/>
    </row>
    <row r="18" spans="1:9" x14ac:dyDescent="0.45">
      <c r="A18" s="247" t="s">
        <v>41</v>
      </c>
      <c r="B18" s="248"/>
      <c r="C18" s="248"/>
      <c r="D18" s="248"/>
      <c r="E18" s="248"/>
      <c r="F18" s="249"/>
      <c r="G18" s="219"/>
      <c r="H18" s="219"/>
      <c r="I18" s="220"/>
    </row>
    <row r="19" spans="1:9" x14ac:dyDescent="0.45">
      <c r="A19" s="247" t="s">
        <v>42</v>
      </c>
      <c r="B19" s="248"/>
      <c r="C19" s="248"/>
      <c r="D19" s="248"/>
      <c r="E19" s="248"/>
      <c r="F19" s="249"/>
      <c r="G19" s="219"/>
      <c r="H19" s="219"/>
      <c r="I19" s="220"/>
    </row>
    <row r="20" spans="1:9" x14ac:dyDescent="0.45">
      <c r="A20" s="230" t="s">
        <v>621</v>
      </c>
      <c r="B20" s="231"/>
      <c r="C20" s="231"/>
      <c r="D20" s="231"/>
      <c r="E20" s="231"/>
      <c r="F20" s="232"/>
      <c r="G20" s="219"/>
      <c r="H20" s="219"/>
      <c r="I20" s="220"/>
    </row>
    <row r="21" spans="1:9" x14ac:dyDescent="0.45">
      <c r="A21" s="224" t="s">
        <v>43</v>
      </c>
      <c r="B21" s="225"/>
      <c r="C21" s="225"/>
      <c r="D21" s="225"/>
      <c r="E21" s="225"/>
      <c r="F21" s="226"/>
      <c r="G21" s="221" t="e">
        <f>SUM(G9:G19)</f>
        <v>#REF!</v>
      </c>
      <c r="H21" s="222" t="e">
        <f t="shared" ref="H21:I21" si="1">SUM(H9:H19)</f>
        <v>#REF!</v>
      </c>
      <c r="I21" s="223" t="e">
        <f t="shared" si="1"/>
        <v>#REF!</v>
      </c>
    </row>
    <row r="22" spans="1:9" s="26" customFormat="1" ht="30" customHeight="1" thickBot="1" x14ac:dyDescent="0.45">
      <c r="A22" s="227" t="s">
        <v>44</v>
      </c>
      <c r="B22" s="228"/>
      <c r="C22" s="228"/>
      <c r="D22" s="228"/>
      <c r="E22" s="228"/>
      <c r="F22" s="229"/>
      <c r="G22" s="242" t="e">
        <f>SUM(H21+I21)</f>
        <v>#REF!</v>
      </c>
      <c r="H22" s="242"/>
      <c r="I22" s="243"/>
    </row>
    <row r="24" spans="1:9" ht="30" customHeight="1" x14ac:dyDescent="0.45">
      <c r="A24" s="173"/>
      <c r="B24" s="241" t="s">
        <v>625</v>
      </c>
      <c r="C24" s="241"/>
      <c r="D24" s="241"/>
      <c r="E24" s="241"/>
      <c r="F24" s="241"/>
      <c r="G24" s="241"/>
      <c r="H24" s="241"/>
      <c r="I24" s="241"/>
    </row>
    <row r="25" spans="1:9" ht="45" customHeight="1" x14ac:dyDescent="0.45">
      <c r="A25" s="211"/>
      <c r="B25" s="241" t="s">
        <v>649</v>
      </c>
      <c r="C25" s="241"/>
      <c r="D25" s="241"/>
      <c r="E25" s="241"/>
      <c r="F25" s="241"/>
      <c r="G25" s="241"/>
      <c r="H25" s="241"/>
      <c r="I25" s="241"/>
    </row>
    <row r="26" spans="1:9" x14ac:dyDescent="0.45">
      <c r="A26" s="212">
        <v>0</v>
      </c>
      <c r="B26" s="240" t="s">
        <v>660</v>
      </c>
      <c r="C26" s="240"/>
      <c r="D26" s="240"/>
      <c r="E26" s="240"/>
      <c r="F26" s="240"/>
      <c r="G26" s="240"/>
      <c r="H26" s="240"/>
      <c r="I26" s="240"/>
    </row>
  </sheetData>
  <mergeCells count="25">
    <mergeCell ref="B26:I26"/>
    <mergeCell ref="B24:I24"/>
    <mergeCell ref="B25:I25"/>
    <mergeCell ref="G22:I22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21:F21"/>
    <mergeCell ref="A22:F22"/>
    <mergeCell ref="A20:F20"/>
    <mergeCell ref="B6:I6"/>
    <mergeCell ref="A1:I1"/>
    <mergeCell ref="B2:I2"/>
    <mergeCell ref="B3:I3"/>
    <mergeCell ref="B4:I4"/>
    <mergeCell ref="B5:I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83"/>
  <sheetViews>
    <sheetView topLeftCell="N1" zoomScale="160" zoomScaleNormal="160" workbookViewId="0">
      <pane ySplit="1" topLeftCell="A80" activePane="bottomLeft" state="frozen"/>
      <selection activeCell="E1" sqref="E1"/>
      <selection pane="bottomLeft" activeCell="V83" sqref="V83"/>
    </sheetView>
  </sheetViews>
  <sheetFormatPr defaultRowHeight="13.15" x14ac:dyDescent="0.4"/>
  <cols>
    <col min="1" max="1" width="8.640625" customWidth="1"/>
    <col min="2" max="2" width="13.85546875" customWidth="1"/>
    <col min="3" max="3" width="6.640625" customWidth="1"/>
    <col min="4" max="4" width="59.35546875" customWidth="1"/>
    <col min="5" max="5" width="16.35546875" customWidth="1"/>
    <col min="6" max="6" width="9.35546875" style="40" customWidth="1"/>
    <col min="7" max="7" width="19.640625" customWidth="1"/>
    <col min="8" max="8" width="6.640625" style="40" customWidth="1"/>
    <col min="9" max="9" width="16.140625" customWidth="1"/>
    <col min="10" max="10" width="13.35546875" customWidth="1"/>
    <col min="11" max="11" width="13.140625" customWidth="1"/>
    <col min="12" max="12" width="15.5" customWidth="1"/>
    <col min="13" max="13" width="27.5" customWidth="1"/>
    <col min="14" max="14" width="26.85546875" customWidth="1"/>
    <col min="15" max="15" width="20" customWidth="1"/>
    <col min="16" max="16" width="8.35546875" customWidth="1"/>
    <col min="17" max="17" width="9.35546875" style="40"/>
    <col min="18" max="18" width="9.35546875" style="39"/>
    <col min="23" max="23" width="9.35546875" style="213"/>
  </cols>
  <sheetData>
    <row r="1" spans="1:25" ht="42" customHeight="1" x14ac:dyDescent="0.4">
      <c r="A1" s="3" t="s">
        <v>3</v>
      </c>
      <c r="B1" s="3" t="s">
        <v>2</v>
      </c>
      <c r="C1" s="3" t="s">
        <v>1</v>
      </c>
      <c r="D1" s="7" t="s">
        <v>7</v>
      </c>
      <c r="E1" s="3" t="s">
        <v>4</v>
      </c>
      <c r="F1" s="3" t="s">
        <v>389</v>
      </c>
      <c r="G1" s="3" t="s">
        <v>388</v>
      </c>
      <c r="H1" s="3" t="s">
        <v>387</v>
      </c>
      <c r="I1" s="3" t="s">
        <v>0</v>
      </c>
      <c r="J1" s="38" t="s">
        <v>51</v>
      </c>
      <c r="K1" s="38" t="s">
        <v>50</v>
      </c>
      <c r="L1" s="38" t="s">
        <v>49</v>
      </c>
      <c r="M1" s="3" t="s">
        <v>9</v>
      </c>
      <c r="N1" s="3" t="s">
        <v>8</v>
      </c>
      <c r="O1" s="37" t="s">
        <v>48</v>
      </c>
      <c r="P1" s="3" t="s">
        <v>386</v>
      </c>
      <c r="Q1" s="3" t="s">
        <v>11</v>
      </c>
      <c r="R1" s="83" t="s">
        <v>12</v>
      </c>
      <c r="S1" s="3" t="s">
        <v>13</v>
      </c>
      <c r="T1" s="82" t="s">
        <v>14</v>
      </c>
      <c r="U1" s="23" t="s">
        <v>19</v>
      </c>
      <c r="V1" s="23" t="s">
        <v>20</v>
      </c>
      <c r="X1" s="208"/>
      <c r="Y1" s="208"/>
    </row>
    <row r="2" spans="1:25" s="2" customFormat="1" ht="13.5" customHeight="1" x14ac:dyDescent="0.4">
      <c r="A2" s="255" t="s">
        <v>385</v>
      </c>
      <c r="B2" s="257" t="s">
        <v>384</v>
      </c>
      <c r="C2" s="258" t="s">
        <v>623</v>
      </c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66"/>
      <c r="W2" s="214"/>
    </row>
    <row r="3" spans="1:25" ht="39" customHeight="1" x14ac:dyDescent="0.4">
      <c r="A3" s="256"/>
      <c r="B3" s="257"/>
      <c r="C3" s="188" t="s">
        <v>383</v>
      </c>
      <c r="D3" s="81" t="s">
        <v>303</v>
      </c>
      <c r="E3" s="81" t="s">
        <v>382</v>
      </c>
      <c r="F3" s="133" t="s">
        <v>139</v>
      </c>
      <c r="G3" s="81" t="s">
        <v>381</v>
      </c>
      <c r="H3" s="133" t="s">
        <v>282</v>
      </c>
      <c r="I3" s="133" t="s">
        <v>380</v>
      </c>
      <c r="J3" s="133" t="s">
        <v>260</v>
      </c>
      <c r="K3" s="133" t="s">
        <v>161</v>
      </c>
      <c r="L3" s="133" t="s">
        <v>379</v>
      </c>
      <c r="M3" s="177" t="s">
        <v>378</v>
      </c>
      <c r="N3" s="178"/>
      <c r="O3" s="178"/>
      <c r="P3" s="133">
        <v>192</v>
      </c>
      <c r="Q3" s="180">
        <v>0</v>
      </c>
      <c r="R3" s="180">
        <f t="shared" ref="R3:R29" si="0">Q3*1.23</f>
        <v>0</v>
      </c>
      <c r="S3" s="250" t="s">
        <v>650</v>
      </c>
      <c r="T3" s="251"/>
      <c r="U3" s="251"/>
      <c r="V3" s="252"/>
      <c r="X3" s="16"/>
      <c r="Y3" s="16"/>
    </row>
    <row r="4" spans="1:25" ht="39" customHeight="1" x14ac:dyDescent="0.4">
      <c r="A4" s="256"/>
      <c r="B4" s="257"/>
      <c r="C4" s="188" t="s">
        <v>377</v>
      </c>
      <c r="D4" s="81" t="s">
        <v>376</v>
      </c>
      <c r="E4" s="81" t="s">
        <v>375</v>
      </c>
      <c r="F4" s="133" t="s">
        <v>139</v>
      </c>
      <c r="G4" s="81" t="s">
        <v>374</v>
      </c>
      <c r="H4" s="133" t="s">
        <v>373</v>
      </c>
      <c r="I4" s="133" t="s">
        <v>372</v>
      </c>
      <c r="J4" s="133" t="s">
        <v>260</v>
      </c>
      <c r="K4" s="133" t="s">
        <v>161</v>
      </c>
      <c r="L4" s="133" t="s">
        <v>371</v>
      </c>
      <c r="M4" s="181" t="s">
        <v>370</v>
      </c>
      <c r="N4" s="178"/>
      <c r="O4" s="178"/>
      <c r="P4" s="133">
        <v>228</v>
      </c>
      <c r="Q4" s="180">
        <v>0</v>
      </c>
      <c r="R4" s="180">
        <f t="shared" si="0"/>
        <v>0</v>
      </c>
      <c r="S4" s="250" t="s">
        <v>650</v>
      </c>
      <c r="T4" s="251" t="s">
        <v>650</v>
      </c>
      <c r="U4" s="251" t="s">
        <v>650</v>
      </c>
      <c r="V4" s="252" t="s">
        <v>650</v>
      </c>
    </row>
    <row r="5" spans="1:25" ht="39" customHeight="1" x14ac:dyDescent="0.4">
      <c r="A5" s="256"/>
      <c r="B5" s="257"/>
      <c r="C5" s="188" t="s">
        <v>369</v>
      </c>
      <c r="D5" s="81" t="s">
        <v>359</v>
      </c>
      <c r="E5" s="182" t="s">
        <v>358</v>
      </c>
      <c r="F5" s="133" t="s">
        <v>139</v>
      </c>
      <c r="G5" s="81" t="s">
        <v>357</v>
      </c>
      <c r="H5" s="133" t="s">
        <v>282</v>
      </c>
      <c r="I5" s="133" t="s">
        <v>18</v>
      </c>
      <c r="J5" s="133" t="s">
        <v>6</v>
      </c>
      <c r="K5" s="133" t="s">
        <v>161</v>
      </c>
      <c r="L5" s="133" t="s">
        <v>647</v>
      </c>
      <c r="M5" s="181" t="s">
        <v>368</v>
      </c>
      <c r="N5" s="178"/>
      <c r="O5" s="178"/>
      <c r="P5" s="133">
        <v>197</v>
      </c>
      <c r="Q5" s="180">
        <v>0</v>
      </c>
      <c r="R5" s="180">
        <f t="shared" si="0"/>
        <v>0</v>
      </c>
      <c r="S5" s="250" t="s">
        <v>650</v>
      </c>
      <c r="T5" s="251" t="s">
        <v>650</v>
      </c>
      <c r="U5" s="251" t="s">
        <v>650</v>
      </c>
      <c r="V5" s="252" t="s">
        <v>650</v>
      </c>
    </row>
    <row r="6" spans="1:25" ht="39" customHeight="1" x14ac:dyDescent="0.4">
      <c r="A6" s="256"/>
      <c r="B6" s="257"/>
      <c r="C6" s="188" t="s">
        <v>367</v>
      </c>
      <c r="D6" s="81" t="s">
        <v>366</v>
      </c>
      <c r="E6" s="182" t="s">
        <v>365</v>
      </c>
      <c r="F6" s="133" t="s">
        <v>139</v>
      </c>
      <c r="G6" s="81" t="s">
        <v>357</v>
      </c>
      <c r="H6" s="133" t="s">
        <v>282</v>
      </c>
      <c r="I6" s="133" t="s">
        <v>18</v>
      </c>
      <c r="J6" s="133" t="s">
        <v>6</v>
      </c>
      <c r="K6" s="133" t="s">
        <v>161</v>
      </c>
      <c r="L6" s="133" t="s">
        <v>645</v>
      </c>
      <c r="M6" s="181" t="s">
        <v>364</v>
      </c>
      <c r="N6" s="178"/>
      <c r="O6" s="178"/>
      <c r="P6" s="133">
        <v>207</v>
      </c>
      <c r="Q6" s="180">
        <v>0</v>
      </c>
      <c r="R6" s="180">
        <f t="shared" si="0"/>
        <v>0</v>
      </c>
      <c r="S6" s="250" t="s">
        <v>650</v>
      </c>
      <c r="T6" s="251" t="s">
        <v>650</v>
      </c>
      <c r="U6" s="251" t="s">
        <v>650</v>
      </c>
      <c r="V6" s="252" t="s">
        <v>650</v>
      </c>
    </row>
    <row r="7" spans="1:25" ht="39" customHeight="1" x14ac:dyDescent="0.4">
      <c r="A7" s="256"/>
      <c r="B7" s="257"/>
      <c r="C7" s="188" t="s">
        <v>363</v>
      </c>
      <c r="D7" s="81" t="s">
        <v>359</v>
      </c>
      <c r="E7" s="182" t="s">
        <v>362</v>
      </c>
      <c r="F7" s="133" t="s">
        <v>139</v>
      </c>
      <c r="G7" s="81" t="s">
        <v>357</v>
      </c>
      <c r="H7" s="133" t="s">
        <v>282</v>
      </c>
      <c r="I7" s="133" t="s">
        <v>18</v>
      </c>
      <c r="J7" s="133" t="s">
        <v>6</v>
      </c>
      <c r="K7" s="133" t="s">
        <v>161</v>
      </c>
      <c r="L7" s="133" t="s">
        <v>646</v>
      </c>
      <c r="M7" s="181" t="s">
        <v>361</v>
      </c>
      <c r="N7" s="178"/>
      <c r="O7" s="178"/>
      <c r="P7" s="133">
        <v>62</v>
      </c>
      <c r="Q7" s="180">
        <v>0</v>
      </c>
      <c r="R7" s="180">
        <f t="shared" si="0"/>
        <v>0</v>
      </c>
      <c r="S7" s="250" t="s">
        <v>650</v>
      </c>
      <c r="T7" s="251" t="s">
        <v>650</v>
      </c>
      <c r="U7" s="251" t="s">
        <v>650</v>
      </c>
      <c r="V7" s="252" t="s">
        <v>650</v>
      </c>
    </row>
    <row r="8" spans="1:25" ht="39" customHeight="1" x14ac:dyDescent="0.4">
      <c r="A8" s="256"/>
      <c r="B8" s="257"/>
      <c r="C8" s="188" t="s">
        <v>360</v>
      </c>
      <c r="D8" s="81" t="s">
        <v>359</v>
      </c>
      <c r="E8" s="182" t="s">
        <v>358</v>
      </c>
      <c r="F8" s="133" t="s">
        <v>139</v>
      </c>
      <c r="G8" s="81" t="s">
        <v>357</v>
      </c>
      <c r="H8" s="133" t="s">
        <v>282</v>
      </c>
      <c r="I8" s="133" t="s">
        <v>18</v>
      </c>
      <c r="J8" s="133" t="s">
        <v>260</v>
      </c>
      <c r="K8" s="133" t="s">
        <v>161</v>
      </c>
      <c r="L8" s="133" t="s">
        <v>356</v>
      </c>
      <c r="M8" s="181" t="s">
        <v>355</v>
      </c>
      <c r="N8" s="178"/>
      <c r="O8" s="178"/>
      <c r="P8" s="133">
        <v>4</v>
      </c>
      <c r="Q8" s="180">
        <v>0</v>
      </c>
      <c r="R8" s="180">
        <f t="shared" si="0"/>
        <v>0</v>
      </c>
      <c r="S8" s="250" t="s">
        <v>650</v>
      </c>
      <c r="T8" s="251" t="s">
        <v>650</v>
      </c>
      <c r="U8" s="251" t="s">
        <v>650</v>
      </c>
      <c r="V8" s="252" t="s">
        <v>650</v>
      </c>
    </row>
    <row r="9" spans="1:25" ht="39" customHeight="1" x14ac:dyDescent="0.4">
      <c r="A9" s="256"/>
      <c r="B9" s="257"/>
      <c r="C9" s="188" t="s">
        <v>354</v>
      </c>
      <c r="D9" s="81" t="s">
        <v>303</v>
      </c>
      <c r="E9" s="81" t="s">
        <v>353</v>
      </c>
      <c r="F9" s="133" t="s">
        <v>139</v>
      </c>
      <c r="G9" s="81" t="s">
        <v>352</v>
      </c>
      <c r="H9" s="133" t="s">
        <v>351</v>
      </c>
      <c r="I9" s="133" t="s">
        <v>5</v>
      </c>
      <c r="J9" s="133" t="s">
        <v>350</v>
      </c>
      <c r="K9" s="133" t="s">
        <v>161</v>
      </c>
      <c r="L9" s="133" t="s">
        <v>349</v>
      </c>
      <c r="M9" s="181" t="s">
        <v>348</v>
      </c>
      <c r="N9" s="178"/>
      <c r="O9" s="178"/>
      <c r="P9" s="133">
        <v>40</v>
      </c>
      <c r="Q9" s="180">
        <v>0</v>
      </c>
      <c r="R9" s="180">
        <f t="shared" si="0"/>
        <v>0</v>
      </c>
      <c r="S9" s="250" t="s">
        <v>650</v>
      </c>
      <c r="T9" s="251" t="s">
        <v>650</v>
      </c>
      <c r="U9" s="251" t="s">
        <v>650</v>
      </c>
      <c r="V9" s="252" t="s">
        <v>650</v>
      </c>
    </row>
    <row r="10" spans="1:25" ht="39" customHeight="1" x14ac:dyDescent="0.4">
      <c r="A10" s="256"/>
      <c r="B10" s="257"/>
      <c r="C10" s="188" t="s">
        <v>347</v>
      </c>
      <c r="D10" s="81" t="s">
        <v>303</v>
      </c>
      <c r="E10" s="81" t="s">
        <v>346</v>
      </c>
      <c r="F10" s="133" t="s">
        <v>58</v>
      </c>
      <c r="G10" s="81" t="s">
        <v>345</v>
      </c>
      <c r="H10" s="133" t="s">
        <v>282</v>
      </c>
      <c r="I10" s="133" t="s">
        <v>18</v>
      </c>
      <c r="J10" s="133" t="s">
        <v>6</v>
      </c>
      <c r="K10" s="133" t="s">
        <v>161</v>
      </c>
      <c r="L10" s="133" t="s">
        <v>344</v>
      </c>
      <c r="M10" s="181" t="s">
        <v>343</v>
      </c>
      <c r="N10" s="178"/>
      <c r="O10" s="178"/>
      <c r="P10" s="133">
        <v>2</v>
      </c>
      <c r="Q10" s="180">
        <v>0</v>
      </c>
      <c r="R10" s="180">
        <f t="shared" si="0"/>
        <v>0</v>
      </c>
      <c r="S10" s="250" t="s">
        <v>650</v>
      </c>
      <c r="T10" s="251" t="s">
        <v>650</v>
      </c>
      <c r="U10" s="251" t="s">
        <v>650</v>
      </c>
      <c r="V10" s="252" t="s">
        <v>650</v>
      </c>
    </row>
    <row r="11" spans="1:25" ht="39" customHeight="1" x14ac:dyDescent="0.4">
      <c r="A11" s="256"/>
      <c r="B11" s="257"/>
      <c r="C11" s="188" t="s">
        <v>342</v>
      </c>
      <c r="D11" s="81" t="s">
        <v>337</v>
      </c>
      <c r="E11" s="182" t="s">
        <v>340</v>
      </c>
      <c r="F11" s="133" t="s">
        <v>139</v>
      </c>
      <c r="G11" s="81" t="s">
        <v>301</v>
      </c>
      <c r="H11" s="133" t="s">
        <v>282</v>
      </c>
      <c r="I11" s="133" t="s">
        <v>18</v>
      </c>
      <c r="J11" s="133" t="s">
        <v>6</v>
      </c>
      <c r="K11" s="133" t="s">
        <v>161</v>
      </c>
      <c r="L11" s="133" t="s">
        <v>644</v>
      </c>
      <c r="M11" s="181" t="s">
        <v>339</v>
      </c>
      <c r="N11" s="178"/>
      <c r="O11" s="178"/>
      <c r="P11" s="133">
        <v>99</v>
      </c>
      <c r="Q11" s="180">
        <v>0</v>
      </c>
      <c r="R11" s="180">
        <f t="shared" si="0"/>
        <v>0</v>
      </c>
      <c r="S11" s="250" t="s">
        <v>650</v>
      </c>
      <c r="T11" s="251" t="s">
        <v>650</v>
      </c>
      <c r="U11" s="251" t="s">
        <v>650</v>
      </c>
      <c r="V11" s="252" t="s">
        <v>650</v>
      </c>
    </row>
    <row r="12" spans="1:25" ht="39" customHeight="1" x14ac:dyDescent="0.4">
      <c r="A12" s="256"/>
      <c r="B12" s="257"/>
      <c r="C12" s="188" t="s">
        <v>341</v>
      </c>
      <c r="D12" s="81" t="s">
        <v>337</v>
      </c>
      <c r="E12" s="182" t="s">
        <v>340</v>
      </c>
      <c r="F12" s="133" t="s">
        <v>139</v>
      </c>
      <c r="G12" s="81" t="s">
        <v>301</v>
      </c>
      <c r="H12" s="133" t="s">
        <v>282</v>
      </c>
      <c r="I12" s="133" t="s">
        <v>18</v>
      </c>
      <c r="J12" s="133" t="s">
        <v>331</v>
      </c>
      <c r="K12" s="133" t="s">
        <v>161</v>
      </c>
      <c r="L12" s="133" t="s">
        <v>643</v>
      </c>
      <c r="M12" s="181" t="s">
        <v>339</v>
      </c>
      <c r="N12" s="178"/>
      <c r="O12" s="178"/>
      <c r="P12" s="133">
        <v>30</v>
      </c>
      <c r="Q12" s="180">
        <v>0</v>
      </c>
      <c r="R12" s="180">
        <f t="shared" si="0"/>
        <v>0</v>
      </c>
      <c r="S12" s="250" t="s">
        <v>650</v>
      </c>
      <c r="T12" s="251" t="s">
        <v>650</v>
      </c>
      <c r="U12" s="251" t="s">
        <v>650</v>
      </c>
      <c r="V12" s="252" t="s">
        <v>650</v>
      </c>
    </row>
    <row r="13" spans="1:25" ht="39" customHeight="1" x14ac:dyDescent="0.4">
      <c r="A13" s="256"/>
      <c r="B13" s="257"/>
      <c r="C13" s="188" t="s">
        <v>338</v>
      </c>
      <c r="D13" s="81" t="s">
        <v>337</v>
      </c>
      <c r="E13" s="182" t="s">
        <v>336</v>
      </c>
      <c r="F13" s="133" t="s">
        <v>139</v>
      </c>
      <c r="G13" s="81" t="s">
        <v>335</v>
      </c>
      <c r="H13" s="133" t="s">
        <v>282</v>
      </c>
      <c r="I13" s="133" t="s">
        <v>18</v>
      </c>
      <c r="J13" s="133" t="s">
        <v>6</v>
      </c>
      <c r="K13" s="133" t="s">
        <v>161</v>
      </c>
      <c r="L13" s="133" t="s">
        <v>642</v>
      </c>
      <c r="M13" s="181" t="s">
        <v>641</v>
      </c>
      <c r="N13" s="178"/>
      <c r="O13" s="178"/>
      <c r="P13" s="133">
        <v>31</v>
      </c>
      <c r="Q13" s="180">
        <v>0</v>
      </c>
      <c r="R13" s="180">
        <f t="shared" si="0"/>
        <v>0</v>
      </c>
      <c r="S13" s="250" t="s">
        <v>650</v>
      </c>
      <c r="T13" s="251" t="s">
        <v>650</v>
      </c>
      <c r="U13" s="251" t="s">
        <v>650</v>
      </c>
      <c r="V13" s="252" t="s">
        <v>650</v>
      </c>
    </row>
    <row r="14" spans="1:25" ht="39" customHeight="1" x14ac:dyDescent="0.4">
      <c r="A14" s="256"/>
      <c r="B14" s="257"/>
      <c r="C14" s="188" t="s">
        <v>334</v>
      </c>
      <c r="D14" s="81" t="s">
        <v>303</v>
      </c>
      <c r="E14" s="81" t="s">
        <v>333</v>
      </c>
      <c r="F14" s="133" t="s">
        <v>139</v>
      </c>
      <c r="G14" s="81" t="s">
        <v>332</v>
      </c>
      <c r="H14" s="133" t="s">
        <v>282</v>
      </c>
      <c r="I14" s="133" t="s">
        <v>18</v>
      </c>
      <c r="J14" s="133" t="s">
        <v>331</v>
      </c>
      <c r="K14" s="133" t="s">
        <v>161</v>
      </c>
      <c r="L14" s="133" t="s">
        <v>330</v>
      </c>
      <c r="M14" s="181" t="s">
        <v>329</v>
      </c>
      <c r="N14" s="183"/>
      <c r="O14" s="183"/>
      <c r="P14" s="133">
        <v>6</v>
      </c>
      <c r="Q14" s="180">
        <v>0</v>
      </c>
      <c r="R14" s="180">
        <f t="shared" si="0"/>
        <v>0</v>
      </c>
      <c r="S14" s="250" t="s">
        <v>650</v>
      </c>
      <c r="T14" s="251" t="s">
        <v>650</v>
      </c>
      <c r="U14" s="251" t="s">
        <v>650</v>
      </c>
      <c r="V14" s="252" t="s">
        <v>650</v>
      </c>
    </row>
    <row r="15" spans="1:25" ht="39" customHeight="1" x14ac:dyDescent="0.4">
      <c r="A15" s="256"/>
      <c r="B15" s="257"/>
      <c r="C15" s="188" t="s">
        <v>328</v>
      </c>
      <c r="D15" s="81" t="s">
        <v>319</v>
      </c>
      <c r="E15" s="81" t="s">
        <v>327</v>
      </c>
      <c r="F15" s="133" t="s">
        <v>238</v>
      </c>
      <c r="G15" s="81" t="s">
        <v>317</v>
      </c>
      <c r="H15" s="133" t="s">
        <v>236</v>
      </c>
      <c r="I15" s="133" t="s">
        <v>316</v>
      </c>
      <c r="J15" s="133" t="s">
        <v>242</v>
      </c>
      <c r="K15" s="133" t="s">
        <v>233</v>
      </c>
      <c r="L15" s="133" t="s">
        <v>232</v>
      </c>
      <c r="M15" s="181" t="s">
        <v>315</v>
      </c>
      <c r="N15" s="183"/>
      <c r="O15" s="183" t="s">
        <v>314</v>
      </c>
      <c r="P15" s="133">
        <v>3</v>
      </c>
      <c r="Q15" s="180">
        <v>0</v>
      </c>
      <c r="R15" s="180">
        <f t="shared" si="0"/>
        <v>0</v>
      </c>
      <c r="S15" s="250" t="s">
        <v>650</v>
      </c>
      <c r="T15" s="251" t="s">
        <v>650</v>
      </c>
      <c r="U15" s="251" t="s">
        <v>650</v>
      </c>
      <c r="V15" s="252" t="s">
        <v>650</v>
      </c>
    </row>
    <row r="16" spans="1:25" ht="39" customHeight="1" x14ac:dyDescent="0.4">
      <c r="A16" s="256"/>
      <c r="B16" s="257"/>
      <c r="C16" s="188" t="s">
        <v>326</v>
      </c>
      <c r="D16" s="81" t="s">
        <v>319</v>
      </c>
      <c r="E16" s="81" t="s">
        <v>323</v>
      </c>
      <c r="F16" s="133" t="s">
        <v>238</v>
      </c>
      <c r="G16" s="81" t="s">
        <v>317</v>
      </c>
      <c r="H16" s="133" t="s">
        <v>236</v>
      </c>
      <c r="I16" s="133" t="s">
        <v>316</v>
      </c>
      <c r="J16" s="133" t="s">
        <v>242</v>
      </c>
      <c r="K16" s="133" t="s">
        <v>233</v>
      </c>
      <c r="L16" s="133" t="s">
        <v>232</v>
      </c>
      <c r="M16" s="181" t="s">
        <v>315</v>
      </c>
      <c r="N16" s="183"/>
      <c r="O16" s="183" t="s">
        <v>314</v>
      </c>
      <c r="P16" s="133">
        <v>10</v>
      </c>
      <c r="Q16" s="180">
        <v>0</v>
      </c>
      <c r="R16" s="180">
        <f t="shared" si="0"/>
        <v>0</v>
      </c>
      <c r="S16" s="250" t="s">
        <v>650</v>
      </c>
      <c r="T16" s="251" t="s">
        <v>650</v>
      </c>
      <c r="U16" s="251" t="s">
        <v>650</v>
      </c>
      <c r="V16" s="252" t="s">
        <v>650</v>
      </c>
    </row>
    <row r="17" spans="1:22" ht="39" customHeight="1" x14ac:dyDescent="0.4">
      <c r="A17" s="256"/>
      <c r="B17" s="257"/>
      <c r="C17" s="188" t="s">
        <v>325</v>
      </c>
      <c r="D17" s="81" t="s">
        <v>319</v>
      </c>
      <c r="E17" s="81" t="s">
        <v>323</v>
      </c>
      <c r="F17" s="133" t="s">
        <v>238</v>
      </c>
      <c r="G17" s="81" t="s">
        <v>317</v>
      </c>
      <c r="H17" s="133" t="s">
        <v>236</v>
      </c>
      <c r="I17" s="133" t="s">
        <v>316</v>
      </c>
      <c r="J17" s="133" t="s">
        <v>247</v>
      </c>
      <c r="K17" s="133" t="s">
        <v>233</v>
      </c>
      <c r="L17" s="133" t="s">
        <v>232</v>
      </c>
      <c r="M17" s="181" t="s">
        <v>315</v>
      </c>
      <c r="N17" s="183"/>
      <c r="O17" s="183" t="s">
        <v>314</v>
      </c>
      <c r="P17" s="133">
        <v>5</v>
      </c>
      <c r="Q17" s="180">
        <v>0</v>
      </c>
      <c r="R17" s="180">
        <f t="shared" si="0"/>
        <v>0</v>
      </c>
      <c r="S17" s="250" t="s">
        <v>650</v>
      </c>
      <c r="T17" s="251" t="s">
        <v>650</v>
      </c>
      <c r="U17" s="251" t="s">
        <v>650</v>
      </c>
      <c r="V17" s="252" t="s">
        <v>650</v>
      </c>
    </row>
    <row r="18" spans="1:22" ht="39" customHeight="1" x14ac:dyDescent="0.4">
      <c r="A18" s="256"/>
      <c r="B18" s="257"/>
      <c r="C18" s="188" t="s">
        <v>324</v>
      </c>
      <c r="D18" s="81" t="s">
        <v>319</v>
      </c>
      <c r="E18" s="81" t="s">
        <v>323</v>
      </c>
      <c r="F18" s="133" t="s">
        <v>238</v>
      </c>
      <c r="G18" s="81" t="s">
        <v>317</v>
      </c>
      <c r="H18" s="133" t="s">
        <v>236</v>
      </c>
      <c r="I18" s="133" t="s">
        <v>316</v>
      </c>
      <c r="J18" s="133" t="s">
        <v>234</v>
      </c>
      <c r="K18" s="133" t="s">
        <v>233</v>
      </c>
      <c r="L18" s="133" t="s">
        <v>232</v>
      </c>
      <c r="M18" s="181" t="s">
        <v>315</v>
      </c>
      <c r="N18" s="183"/>
      <c r="O18" s="183" t="s">
        <v>314</v>
      </c>
      <c r="P18" s="133">
        <v>6</v>
      </c>
      <c r="Q18" s="180">
        <v>0</v>
      </c>
      <c r="R18" s="180">
        <f t="shared" si="0"/>
        <v>0</v>
      </c>
      <c r="S18" s="250" t="s">
        <v>650</v>
      </c>
      <c r="T18" s="251" t="s">
        <v>650</v>
      </c>
      <c r="U18" s="251" t="s">
        <v>650</v>
      </c>
      <c r="V18" s="252" t="s">
        <v>650</v>
      </c>
    </row>
    <row r="19" spans="1:22" ht="39" customHeight="1" x14ac:dyDescent="0.4">
      <c r="A19" s="256"/>
      <c r="B19" s="257"/>
      <c r="C19" s="188" t="s">
        <v>322</v>
      </c>
      <c r="D19" s="81" t="s">
        <v>319</v>
      </c>
      <c r="E19" s="81" t="s">
        <v>318</v>
      </c>
      <c r="F19" s="133" t="s">
        <v>238</v>
      </c>
      <c r="G19" s="81" t="s">
        <v>317</v>
      </c>
      <c r="H19" s="133" t="s">
        <v>236</v>
      </c>
      <c r="I19" s="133" t="s">
        <v>316</v>
      </c>
      <c r="J19" s="133" t="s">
        <v>242</v>
      </c>
      <c r="K19" s="133" t="s">
        <v>233</v>
      </c>
      <c r="L19" s="133" t="s">
        <v>232</v>
      </c>
      <c r="M19" s="181" t="s">
        <v>315</v>
      </c>
      <c r="N19" s="183"/>
      <c r="O19" s="183" t="s">
        <v>314</v>
      </c>
      <c r="P19" s="133">
        <v>1</v>
      </c>
      <c r="Q19" s="180">
        <v>0</v>
      </c>
      <c r="R19" s="180">
        <f t="shared" si="0"/>
        <v>0</v>
      </c>
      <c r="S19" s="250" t="s">
        <v>650</v>
      </c>
      <c r="T19" s="251" t="s">
        <v>650</v>
      </c>
      <c r="U19" s="251" t="s">
        <v>650</v>
      </c>
      <c r="V19" s="252" t="s">
        <v>650</v>
      </c>
    </row>
    <row r="20" spans="1:22" ht="39" customHeight="1" x14ac:dyDescent="0.4">
      <c r="A20" s="256"/>
      <c r="B20" s="257"/>
      <c r="C20" s="188" t="s">
        <v>321</v>
      </c>
      <c r="D20" s="81" t="s">
        <v>319</v>
      </c>
      <c r="E20" s="81" t="s">
        <v>318</v>
      </c>
      <c r="F20" s="133" t="s">
        <v>238</v>
      </c>
      <c r="G20" s="81" t="s">
        <v>317</v>
      </c>
      <c r="H20" s="133" t="s">
        <v>236</v>
      </c>
      <c r="I20" s="133" t="s">
        <v>316</v>
      </c>
      <c r="J20" s="133" t="s">
        <v>247</v>
      </c>
      <c r="K20" s="133" t="s">
        <v>233</v>
      </c>
      <c r="L20" s="133" t="s">
        <v>232</v>
      </c>
      <c r="M20" s="181" t="s">
        <v>315</v>
      </c>
      <c r="N20" s="183"/>
      <c r="O20" s="183" t="s">
        <v>314</v>
      </c>
      <c r="P20" s="133">
        <v>5</v>
      </c>
      <c r="Q20" s="180">
        <v>0</v>
      </c>
      <c r="R20" s="180">
        <f t="shared" si="0"/>
        <v>0</v>
      </c>
      <c r="S20" s="250" t="s">
        <v>650</v>
      </c>
      <c r="T20" s="251" t="s">
        <v>650</v>
      </c>
      <c r="U20" s="251" t="s">
        <v>650</v>
      </c>
      <c r="V20" s="252" t="s">
        <v>650</v>
      </c>
    </row>
    <row r="21" spans="1:22" ht="39" customHeight="1" x14ac:dyDescent="0.4">
      <c r="A21" s="256"/>
      <c r="B21" s="257"/>
      <c r="C21" s="188" t="s">
        <v>320</v>
      </c>
      <c r="D21" s="81" t="s">
        <v>319</v>
      </c>
      <c r="E21" s="81" t="s">
        <v>318</v>
      </c>
      <c r="F21" s="133" t="s">
        <v>238</v>
      </c>
      <c r="G21" s="81" t="s">
        <v>317</v>
      </c>
      <c r="H21" s="133" t="s">
        <v>236</v>
      </c>
      <c r="I21" s="133" t="s">
        <v>316</v>
      </c>
      <c r="J21" s="133" t="s">
        <v>234</v>
      </c>
      <c r="K21" s="133" t="s">
        <v>233</v>
      </c>
      <c r="L21" s="133" t="s">
        <v>232</v>
      </c>
      <c r="M21" s="181" t="s">
        <v>315</v>
      </c>
      <c r="N21" s="183"/>
      <c r="O21" s="183" t="s">
        <v>314</v>
      </c>
      <c r="P21" s="133">
        <v>4</v>
      </c>
      <c r="Q21" s="180">
        <v>0</v>
      </c>
      <c r="R21" s="180">
        <f t="shared" si="0"/>
        <v>0</v>
      </c>
      <c r="S21" s="250" t="s">
        <v>650</v>
      </c>
      <c r="T21" s="251" t="s">
        <v>650</v>
      </c>
      <c r="U21" s="251" t="s">
        <v>650</v>
      </c>
      <c r="V21" s="252" t="s">
        <v>650</v>
      </c>
    </row>
    <row r="22" spans="1:22" ht="39" customHeight="1" x14ac:dyDescent="0.4">
      <c r="A22" s="256"/>
      <c r="B22" s="257"/>
      <c r="C22" s="188" t="s">
        <v>313</v>
      </c>
      <c r="D22" s="81" t="s">
        <v>312</v>
      </c>
      <c r="E22" s="81" t="s">
        <v>311</v>
      </c>
      <c r="F22" s="133" t="s">
        <v>139</v>
      </c>
      <c r="G22" s="81" t="s">
        <v>310</v>
      </c>
      <c r="H22" s="133" t="s">
        <v>236</v>
      </c>
      <c r="I22" s="133" t="s">
        <v>309</v>
      </c>
      <c r="J22" s="133" t="s">
        <v>308</v>
      </c>
      <c r="K22" s="133" t="s">
        <v>307</v>
      </c>
      <c r="L22" s="133" t="s">
        <v>306</v>
      </c>
      <c r="M22" s="181" t="s">
        <v>305</v>
      </c>
      <c r="N22" s="183"/>
      <c r="O22" s="183"/>
      <c r="P22" s="133">
        <v>8</v>
      </c>
      <c r="Q22" s="180">
        <v>0</v>
      </c>
      <c r="R22" s="180">
        <f t="shared" si="0"/>
        <v>0</v>
      </c>
      <c r="S22" s="250" t="s">
        <v>650</v>
      </c>
      <c r="T22" s="251" t="s">
        <v>650</v>
      </c>
      <c r="U22" s="251" t="s">
        <v>650</v>
      </c>
      <c r="V22" s="252" t="s">
        <v>650</v>
      </c>
    </row>
    <row r="23" spans="1:22" ht="39" customHeight="1" x14ac:dyDescent="0.4">
      <c r="A23" s="256"/>
      <c r="B23" s="257"/>
      <c r="C23" s="188" t="s">
        <v>304</v>
      </c>
      <c r="D23" s="81" t="s">
        <v>303</v>
      </c>
      <c r="E23" s="182" t="s">
        <v>302</v>
      </c>
      <c r="F23" s="133" t="s">
        <v>139</v>
      </c>
      <c r="G23" s="81" t="s">
        <v>301</v>
      </c>
      <c r="H23" s="133" t="s">
        <v>282</v>
      </c>
      <c r="I23" s="133" t="s">
        <v>18</v>
      </c>
      <c r="J23" s="133" t="s">
        <v>6</v>
      </c>
      <c r="K23" s="133" t="s">
        <v>161</v>
      </c>
      <c r="L23" s="133" t="s">
        <v>648</v>
      </c>
      <c r="M23" s="181" t="s">
        <v>300</v>
      </c>
      <c r="N23" s="178"/>
      <c r="O23" s="183"/>
      <c r="P23" s="133">
        <v>32</v>
      </c>
      <c r="Q23" s="180">
        <v>0</v>
      </c>
      <c r="R23" s="180">
        <f t="shared" si="0"/>
        <v>0</v>
      </c>
      <c r="S23" s="250" t="s">
        <v>650</v>
      </c>
      <c r="T23" s="251" t="s">
        <v>650</v>
      </c>
      <c r="U23" s="251" t="s">
        <v>650</v>
      </c>
      <c r="V23" s="252" t="s">
        <v>650</v>
      </c>
    </row>
    <row r="24" spans="1:22" ht="39" customHeight="1" x14ac:dyDescent="0.4">
      <c r="A24" s="256"/>
      <c r="B24" s="257"/>
      <c r="C24" s="188" t="s">
        <v>299</v>
      </c>
      <c r="D24" s="81" t="s">
        <v>298</v>
      </c>
      <c r="E24" s="182" t="s">
        <v>297</v>
      </c>
      <c r="F24" s="133" t="s">
        <v>139</v>
      </c>
      <c r="G24" s="81" t="s">
        <v>296</v>
      </c>
      <c r="H24" s="133" t="s">
        <v>282</v>
      </c>
      <c r="I24" s="133" t="s">
        <v>18</v>
      </c>
      <c r="J24" s="133" t="s">
        <v>260</v>
      </c>
      <c r="K24" s="133" t="s">
        <v>161</v>
      </c>
      <c r="L24" s="133" t="s">
        <v>295</v>
      </c>
      <c r="M24" s="181" t="s">
        <v>294</v>
      </c>
      <c r="N24" s="178"/>
      <c r="O24" s="183" t="s">
        <v>293</v>
      </c>
      <c r="P24" s="133">
        <v>6</v>
      </c>
      <c r="Q24" s="180">
        <v>0</v>
      </c>
      <c r="R24" s="180">
        <f t="shared" si="0"/>
        <v>0</v>
      </c>
      <c r="S24" s="250" t="s">
        <v>650</v>
      </c>
      <c r="T24" s="251" t="s">
        <v>650</v>
      </c>
      <c r="U24" s="251" t="s">
        <v>650</v>
      </c>
      <c r="V24" s="252" t="s">
        <v>650</v>
      </c>
    </row>
    <row r="25" spans="1:22" ht="39" customHeight="1" x14ac:dyDescent="0.4">
      <c r="A25" s="256"/>
      <c r="B25" s="257"/>
      <c r="C25" s="188" t="s">
        <v>292</v>
      </c>
      <c r="D25" s="81" t="s">
        <v>291</v>
      </c>
      <c r="E25" s="182" t="s">
        <v>290</v>
      </c>
      <c r="F25" s="133"/>
      <c r="G25" s="81"/>
      <c r="H25" s="133"/>
      <c r="I25" s="133" t="s">
        <v>18</v>
      </c>
      <c r="J25" s="133" t="s">
        <v>260</v>
      </c>
      <c r="K25" s="133" t="s">
        <v>161</v>
      </c>
      <c r="L25" s="133" t="s">
        <v>289</v>
      </c>
      <c r="M25" s="181" t="s">
        <v>288</v>
      </c>
      <c r="N25" s="178"/>
      <c r="O25" s="183" t="s">
        <v>287</v>
      </c>
      <c r="P25" s="133">
        <v>4</v>
      </c>
      <c r="Q25" s="180">
        <v>0</v>
      </c>
      <c r="R25" s="180">
        <f t="shared" si="0"/>
        <v>0</v>
      </c>
      <c r="S25" s="250" t="s">
        <v>650</v>
      </c>
      <c r="T25" s="251" t="s">
        <v>650</v>
      </c>
      <c r="U25" s="251" t="s">
        <v>650</v>
      </c>
      <c r="V25" s="252" t="s">
        <v>650</v>
      </c>
    </row>
    <row r="26" spans="1:22" ht="39" customHeight="1" x14ac:dyDescent="0.4">
      <c r="A26" s="256"/>
      <c r="B26" s="257"/>
      <c r="C26" s="8" t="s">
        <v>286</v>
      </c>
      <c r="D26" s="9" t="s">
        <v>285</v>
      </c>
      <c r="E26" s="12" t="s">
        <v>284</v>
      </c>
      <c r="F26" s="35" t="s">
        <v>139</v>
      </c>
      <c r="G26" s="9" t="s">
        <v>283</v>
      </c>
      <c r="H26" s="35" t="s">
        <v>282</v>
      </c>
      <c r="I26" s="35" t="s">
        <v>18</v>
      </c>
      <c r="J26" s="35" t="s">
        <v>260</v>
      </c>
      <c r="K26" s="35" t="s">
        <v>161</v>
      </c>
      <c r="L26" s="35" t="s">
        <v>281</v>
      </c>
      <c r="M26" s="11" t="s">
        <v>280</v>
      </c>
      <c r="N26" s="13"/>
      <c r="O26" s="80" t="s">
        <v>279</v>
      </c>
      <c r="P26" s="35">
        <v>13</v>
      </c>
      <c r="Q26" s="206">
        <v>0</v>
      </c>
      <c r="R26" s="59">
        <f t="shared" si="0"/>
        <v>0</v>
      </c>
      <c r="S26" s="36">
        <f>P26*Q26</f>
        <v>0</v>
      </c>
      <c r="T26" s="58">
        <f>P26*R26</f>
        <v>0</v>
      </c>
      <c r="U26" s="205">
        <v>0</v>
      </c>
      <c r="V26" s="22">
        <f>U26*P26</f>
        <v>0</v>
      </c>
    </row>
    <row r="27" spans="1:22" ht="39" customHeight="1" x14ac:dyDescent="0.4">
      <c r="A27" s="256"/>
      <c r="B27" s="257"/>
      <c r="C27" s="8" t="s">
        <v>278</v>
      </c>
      <c r="D27" s="9" t="s">
        <v>272</v>
      </c>
      <c r="E27" s="12" t="s">
        <v>277</v>
      </c>
      <c r="F27" s="35"/>
      <c r="G27" s="9"/>
      <c r="H27" s="35"/>
      <c r="I27" s="35" t="s">
        <v>18</v>
      </c>
      <c r="J27" s="35" t="s">
        <v>270</v>
      </c>
      <c r="K27" s="35" t="s">
        <v>161</v>
      </c>
      <c r="L27" s="35" t="s">
        <v>276</v>
      </c>
      <c r="M27" s="11" t="s">
        <v>275</v>
      </c>
      <c r="N27" s="13"/>
      <c r="O27" s="80" t="s">
        <v>274</v>
      </c>
      <c r="P27" s="35">
        <v>2</v>
      </c>
      <c r="Q27" s="206">
        <v>0</v>
      </c>
      <c r="R27" s="59">
        <f t="shared" si="0"/>
        <v>0</v>
      </c>
      <c r="S27" s="36">
        <f>P27*Q27</f>
        <v>0</v>
      </c>
      <c r="T27" s="58">
        <f>P27*R27</f>
        <v>0</v>
      </c>
      <c r="U27" s="205">
        <v>0</v>
      </c>
      <c r="V27" s="22">
        <f>U27*P27</f>
        <v>0</v>
      </c>
    </row>
    <row r="28" spans="1:22" ht="39" customHeight="1" x14ac:dyDescent="0.4">
      <c r="A28" s="256"/>
      <c r="B28" s="257"/>
      <c r="C28" s="8" t="s">
        <v>273</v>
      </c>
      <c r="D28" s="9" t="s">
        <v>272</v>
      </c>
      <c r="E28" s="12" t="s">
        <v>271</v>
      </c>
      <c r="F28" s="35"/>
      <c r="G28" s="9"/>
      <c r="H28" s="35"/>
      <c r="I28" s="35" t="s">
        <v>18</v>
      </c>
      <c r="J28" s="35" t="s">
        <v>270</v>
      </c>
      <c r="K28" s="35" t="s">
        <v>161</v>
      </c>
      <c r="L28" s="35" t="s">
        <v>269</v>
      </c>
      <c r="M28" s="11" t="s">
        <v>268</v>
      </c>
      <c r="N28" s="13"/>
      <c r="O28" s="80" t="s">
        <v>267</v>
      </c>
      <c r="P28" s="35">
        <v>1</v>
      </c>
      <c r="Q28" s="206">
        <v>0</v>
      </c>
      <c r="R28" s="59">
        <f t="shared" si="0"/>
        <v>0</v>
      </c>
      <c r="S28" s="36">
        <f>P28*Q28</f>
        <v>0</v>
      </c>
      <c r="T28" s="58">
        <f>P28*R28</f>
        <v>0</v>
      </c>
      <c r="U28" s="205">
        <v>0</v>
      </c>
      <c r="V28" s="22">
        <f>U28*P28</f>
        <v>0</v>
      </c>
    </row>
    <row r="29" spans="1:22" ht="39" customHeight="1" x14ac:dyDescent="0.4">
      <c r="A29" s="256"/>
      <c r="B29" s="31"/>
      <c r="C29" s="8" t="s">
        <v>266</v>
      </c>
      <c r="D29" s="9"/>
      <c r="E29" s="12"/>
      <c r="F29" s="35"/>
      <c r="G29" s="9"/>
      <c r="H29" s="35"/>
      <c r="I29" s="35"/>
      <c r="J29" s="35"/>
      <c r="K29" s="35"/>
      <c r="L29" s="35"/>
      <c r="M29" s="11"/>
      <c r="N29" s="13"/>
      <c r="O29" s="6"/>
      <c r="P29" s="35"/>
      <c r="Q29" s="36"/>
      <c r="R29" s="59">
        <f t="shared" si="0"/>
        <v>0</v>
      </c>
      <c r="S29" s="36">
        <f>P29*Q29</f>
        <v>0</v>
      </c>
      <c r="T29" s="58">
        <f>P29*R29</f>
        <v>0</v>
      </c>
      <c r="U29" s="6"/>
      <c r="V29" s="6"/>
    </row>
    <row r="30" spans="1:22" ht="13.5" customHeight="1" x14ac:dyDescent="0.4">
      <c r="A30" s="256"/>
      <c r="B30" s="253" t="s">
        <v>265</v>
      </c>
      <c r="C30" s="258" t="s">
        <v>623</v>
      </c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79"/>
      <c r="Q30" s="79"/>
      <c r="R30" s="79"/>
      <c r="S30" s="79"/>
      <c r="T30" s="78"/>
      <c r="U30" s="34"/>
      <c r="V30" s="34"/>
    </row>
    <row r="31" spans="1:22" ht="39" customHeight="1" x14ac:dyDescent="0.4">
      <c r="A31" s="256"/>
      <c r="B31" s="253"/>
      <c r="C31" s="188" t="s">
        <v>264</v>
      </c>
      <c r="D31" s="64" t="s">
        <v>263</v>
      </c>
      <c r="E31" s="64" t="s">
        <v>262</v>
      </c>
      <c r="F31" s="184" t="s">
        <v>139</v>
      </c>
      <c r="G31" s="64" t="s">
        <v>261</v>
      </c>
      <c r="H31" s="184" t="s">
        <v>253</v>
      </c>
      <c r="I31" s="184" t="s">
        <v>18</v>
      </c>
      <c r="J31" s="133" t="s">
        <v>260</v>
      </c>
      <c r="K31" s="133" t="s">
        <v>161</v>
      </c>
      <c r="L31" s="184" t="s">
        <v>259</v>
      </c>
      <c r="M31" s="181" t="s">
        <v>258</v>
      </c>
      <c r="N31" s="185"/>
      <c r="O31" s="186"/>
      <c r="P31" s="184">
        <v>42</v>
      </c>
      <c r="Q31" s="180">
        <v>0</v>
      </c>
      <c r="R31" s="180">
        <f t="shared" ref="R31:R39" si="1">Q31*1.23</f>
        <v>0</v>
      </c>
      <c r="S31" s="250" t="s">
        <v>650</v>
      </c>
      <c r="T31" s="251" t="s">
        <v>650</v>
      </c>
      <c r="U31" s="251" t="s">
        <v>650</v>
      </c>
      <c r="V31" s="252" t="s">
        <v>650</v>
      </c>
    </row>
    <row r="32" spans="1:22" ht="39.75" customHeight="1" x14ac:dyDescent="0.4">
      <c r="A32" s="256"/>
      <c r="B32" s="253"/>
      <c r="C32" s="204" t="s">
        <v>257</v>
      </c>
      <c r="D32" s="64" t="s">
        <v>256</v>
      </c>
      <c r="E32" s="64" t="s">
        <v>255</v>
      </c>
      <c r="F32" s="133" t="s">
        <v>139</v>
      </c>
      <c r="G32" s="64" t="s">
        <v>254</v>
      </c>
      <c r="H32" s="184" t="s">
        <v>253</v>
      </c>
      <c r="I32" s="184" t="s">
        <v>252</v>
      </c>
      <c r="J32" s="184" t="s">
        <v>251</v>
      </c>
      <c r="K32" s="133" t="s">
        <v>161</v>
      </c>
      <c r="L32" s="184" t="s">
        <v>250</v>
      </c>
      <c r="M32" s="181" t="s">
        <v>249</v>
      </c>
      <c r="N32" s="185"/>
      <c r="O32" s="186"/>
      <c r="P32" s="184">
        <v>40</v>
      </c>
      <c r="Q32" s="180">
        <v>0</v>
      </c>
      <c r="R32" s="180">
        <f t="shared" si="1"/>
        <v>0</v>
      </c>
      <c r="S32" s="250" t="s">
        <v>650</v>
      </c>
      <c r="T32" s="251" t="s">
        <v>650</v>
      </c>
      <c r="U32" s="251" t="s">
        <v>650</v>
      </c>
      <c r="V32" s="252" t="s">
        <v>650</v>
      </c>
    </row>
    <row r="33" spans="1:23" ht="39" customHeight="1" x14ac:dyDescent="0.4">
      <c r="A33" s="256"/>
      <c r="B33" s="253"/>
      <c r="C33" s="188" t="s">
        <v>248</v>
      </c>
      <c r="D33" s="64" t="s">
        <v>240</v>
      </c>
      <c r="E33" s="81" t="s">
        <v>244</v>
      </c>
      <c r="F33" s="133" t="s">
        <v>238</v>
      </c>
      <c r="G33" s="81" t="s">
        <v>237</v>
      </c>
      <c r="H33" s="133" t="s">
        <v>236</v>
      </c>
      <c r="I33" s="133" t="s">
        <v>235</v>
      </c>
      <c r="J33" s="133" t="s">
        <v>247</v>
      </c>
      <c r="K33" s="133" t="s">
        <v>233</v>
      </c>
      <c r="L33" s="133" t="s">
        <v>232</v>
      </c>
      <c r="M33" s="181" t="s">
        <v>231</v>
      </c>
      <c r="N33" s="185"/>
      <c r="O33" s="186"/>
      <c r="P33" s="184">
        <v>4</v>
      </c>
      <c r="Q33" s="180">
        <v>0</v>
      </c>
      <c r="R33" s="180">
        <f t="shared" si="1"/>
        <v>0</v>
      </c>
      <c r="S33" s="250" t="s">
        <v>650</v>
      </c>
      <c r="T33" s="251" t="s">
        <v>650</v>
      </c>
      <c r="U33" s="251" t="s">
        <v>650</v>
      </c>
      <c r="V33" s="252" t="s">
        <v>650</v>
      </c>
    </row>
    <row r="34" spans="1:23" ht="39" customHeight="1" x14ac:dyDescent="0.4">
      <c r="A34" s="256"/>
      <c r="B34" s="253"/>
      <c r="C34" s="188" t="s">
        <v>246</v>
      </c>
      <c r="D34" s="64" t="s">
        <v>240</v>
      </c>
      <c r="E34" s="81" t="s">
        <v>244</v>
      </c>
      <c r="F34" s="133" t="s">
        <v>238</v>
      </c>
      <c r="G34" s="81" t="s">
        <v>237</v>
      </c>
      <c r="H34" s="133" t="s">
        <v>236</v>
      </c>
      <c r="I34" s="133" t="s">
        <v>235</v>
      </c>
      <c r="J34" s="133" t="s">
        <v>234</v>
      </c>
      <c r="K34" s="133" t="s">
        <v>233</v>
      </c>
      <c r="L34" s="133" t="s">
        <v>232</v>
      </c>
      <c r="M34" s="181" t="s">
        <v>231</v>
      </c>
      <c r="N34" s="185"/>
      <c r="O34" s="186"/>
      <c r="P34" s="184">
        <v>2</v>
      </c>
      <c r="Q34" s="180">
        <v>0</v>
      </c>
      <c r="R34" s="180">
        <f t="shared" si="1"/>
        <v>0</v>
      </c>
      <c r="S34" s="250" t="s">
        <v>650</v>
      </c>
      <c r="T34" s="251" t="s">
        <v>650</v>
      </c>
      <c r="U34" s="251" t="s">
        <v>650</v>
      </c>
      <c r="V34" s="252" t="s">
        <v>650</v>
      </c>
    </row>
    <row r="35" spans="1:23" ht="39" customHeight="1" x14ac:dyDescent="0.4">
      <c r="A35" s="256"/>
      <c r="B35" s="253"/>
      <c r="C35" s="188" t="s">
        <v>245</v>
      </c>
      <c r="D35" s="64" t="s">
        <v>240</v>
      </c>
      <c r="E35" s="81" t="s">
        <v>244</v>
      </c>
      <c r="F35" s="133" t="s">
        <v>238</v>
      </c>
      <c r="G35" s="81" t="s">
        <v>237</v>
      </c>
      <c r="H35" s="133" t="s">
        <v>236</v>
      </c>
      <c r="I35" s="133" t="s">
        <v>235</v>
      </c>
      <c r="J35" s="133" t="s">
        <v>242</v>
      </c>
      <c r="K35" s="133" t="s">
        <v>233</v>
      </c>
      <c r="L35" s="133" t="s">
        <v>232</v>
      </c>
      <c r="M35" s="181" t="s">
        <v>231</v>
      </c>
      <c r="N35" s="185"/>
      <c r="O35" s="186"/>
      <c r="P35" s="184">
        <v>1</v>
      </c>
      <c r="Q35" s="180">
        <v>0</v>
      </c>
      <c r="R35" s="180">
        <f t="shared" si="1"/>
        <v>0</v>
      </c>
      <c r="S35" s="250" t="s">
        <v>650</v>
      </c>
      <c r="T35" s="251" t="s">
        <v>650</v>
      </c>
      <c r="U35" s="251" t="s">
        <v>650</v>
      </c>
      <c r="V35" s="252" t="s">
        <v>650</v>
      </c>
    </row>
    <row r="36" spans="1:23" ht="39" customHeight="1" x14ac:dyDescent="0.4">
      <c r="A36" s="256"/>
      <c r="B36" s="253"/>
      <c r="C36" s="204" t="s">
        <v>243</v>
      </c>
      <c r="D36" s="64" t="s">
        <v>240</v>
      </c>
      <c r="E36" s="81" t="s">
        <v>239</v>
      </c>
      <c r="F36" s="133" t="s">
        <v>238</v>
      </c>
      <c r="G36" s="81" t="s">
        <v>237</v>
      </c>
      <c r="H36" s="133" t="s">
        <v>236</v>
      </c>
      <c r="I36" s="133" t="s">
        <v>235</v>
      </c>
      <c r="J36" s="133" t="s">
        <v>242</v>
      </c>
      <c r="K36" s="133" t="s">
        <v>233</v>
      </c>
      <c r="L36" s="133" t="s">
        <v>232</v>
      </c>
      <c r="M36" s="181" t="s">
        <v>231</v>
      </c>
      <c r="N36" s="185"/>
      <c r="O36" s="186"/>
      <c r="P36" s="184">
        <v>1</v>
      </c>
      <c r="Q36" s="180">
        <v>0</v>
      </c>
      <c r="R36" s="180">
        <f t="shared" si="1"/>
        <v>0</v>
      </c>
      <c r="S36" s="250" t="s">
        <v>650</v>
      </c>
      <c r="T36" s="251" t="s">
        <v>650</v>
      </c>
      <c r="U36" s="251" t="s">
        <v>650</v>
      </c>
      <c r="V36" s="252" t="s">
        <v>650</v>
      </c>
    </row>
    <row r="37" spans="1:23" ht="39" customHeight="1" x14ac:dyDescent="0.4">
      <c r="A37" s="256"/>
      <c r="B37" s="253"/>
      <c r="C37" s="204" t="s">
        <v>241</v>
      </c>
      <c r="D37" s="64" t="s">
        <v>240</v>
      </c>
      <c r="E37" s="81" t="s">
        <v>239</v>
      </c>
      <c r="F37" s="133" t="s">
        <v>238</v>
      </c>
      <c r="G37" s="81" t="s">
        <v>237</v>
      </c>
      <c r="H37" s="133" t="s">
        <v>236</v>
      </c>
      <c r="I37" s="133" t="s">
        <v>235</v>
      </c>
      <c r="J37" s="133" t="s">
        <v>234</v>
      </c>
      <c r="K37" s="133" t="s">
        <v>233</v>
      </c>
      <c r="L37" s="133" t="s">
        <v>232</v>
      </c>
      <c r="M37" s="181" t="s">
        <v>231</v>
      </c>
      <c r="N37" s="185"/>
      <c r="O37" s="186"/>
      <c r="P37" s="184">
        <v>2</v>
      </c>
      <c r="Q37" s="180">
        <v>0</v>
      </c>
      <c r="R37" s="180">
        <f t="shared" si="1"/>
        <v>0</v>
      </c>
      <c r="S37" s="250" t="s">
        <v>650</v>
      </c>
      <c r="T37" s="251" t="s">
        <v>650</v>
      </c>
      <c r="U37" s="251" t="s">
        <v>650</v>
      </c>
      <c r="V37" s="252" t="s">
        <v>650</v>
      </c>
    </row>
    <row r="38" spans="1:23" ht="39" customHeight="1" x14ac:dyDescent="0.4">
      <c r="A38" s="256"/>
      <c r="B38" s="253"/>
      <c r="C38" s="8" t="s">
        <v>230</v>
      </c>
      <c r="D38" s="10" t="s">
        <v>229</v>
      </c>
      <c r="E38" s="10" t="s">
        <v>228</v>
      </c>
      <c r="F38" s="60"/>
      <c r="G38" s="10"/>
      <c r="H38" s="60" t="s">
        <v>71</v>
      </c>
      <c r="I38" s="60"/>
      <c r="J38" s="60" t="s">
        <v>17</v>
      </c>
      <c r="K38" s="60"/>
      <c r="L38" s="60"/>
      <c r="M38" s="11" t="s">
        <v>227</v>
      </c>
      <c r="N38" s="61"/>
      <c r="O38" s="77"/>
      <c r="P38" s="60">
        <v>16</v>
      </c>
      <c r="Q38" s="206">
        <v>0</v>
      </c>
      <c r="R38" s="59">
        <f t="shared" si="1"/>
        <v>0</v>
      </c>
      <c r="S38" s="36">
        <f>P38*Q38</f>
        <v>0</v>
      </c>
      <c r="T38" s="58">
        <f>P38*R38</f>
        <v>0</v>
      </c>
      <c r="U38" s="205">
        <v>0</v>
      </c>
      <c r="V38" s="22">
        <f>U38*P38</f>
        <v>0</v>
      </c>
    </row>
    <row r="39" spans="1:23" ht="39" customHeight="1" x14ac:dyDescent="0.4">
      <c r="A39" s="256"/>
      <c r="B39" s="253"/>
      <c r="C39" s="8"/>
      <c r="D39" s="10" t="s">
        <v>226</v>
      </c>
      <c r="E39" s="10" t="s">
        <v>225</v>
      </c>
      <c r="F39" s="35" t="s">
        <v>139</v>
      </c>
      <c r="G39" s="10" t="s">
        <v>162</v>
      </c>
      <c r="H39" s="60"/>
      <c r="I39" s="60"/>
      <c r="J39" s="60"/>
      <c r="K39" s="35" t="s">
        <v>161</v>
      </c>
      <c r="L39" s="60" t="s">
        <v>160</v>
      </c>
      <c r="M39" s="60"/>
      <c r="N39" s="61"/>
      <c r="O39" s="60" t="s">
        <v>159</v>
      </c>
      <c r="P39" s="60">
        <v>64</v>
      </c>
      <c r="Q39" s="206">
        <v>0</v>
      </c>
      <c r="R39" s="59">
        <f t="shared" si="1"/>
        <v>0</v>
      </c>
      <c r="S39" s="36">
        <f>P39*Q39</f>
        <v>0</v>
      </c>
      <c r="T39" s="58">
        <f>P39*R39</f>
        <v>0</v>
      </c>
      <c r="U39" s="205">
        <v>0</v>
      </c>
      <c r="V39" s="22">
        <f>U39*P39</f>
        <v>0</v>
      </c>
    </row>
    <row r="40" spans="1:23" ht="39" customHeight="1" x14ac:dyDescent="0.4">
      <c r="A40" s="256"/>
      <c r="B40" s="253"/>
      <c r="C40" s="63" t="s">
        <v>224</v>
      </c>
      <c r="D40" s="10"/>
      <c r="E40" s="10"/>
      <c r="F40" s="60"/>
      <c r="G40" s="10"/>
      <c r="H40" s="60"/>
      <c r="I40" s="60"/>
      <c r="J40" s="60"/>
      <c r="K40" s="60"/>
      <c r="L40" s="60"/>
      <c r="M40" s="60"/>
      <c r="N40" s="61"/>
      <c r="O40" s="60"/>
      <c r="P40" s="60"/>
      <c r="Q40" s="36"/>
      <c r="R40" s="59"/>
      <c r="S40" s="36"/>
      <c r="T40" s="58"/>
      <c r="U40" s="6"/>
      <c r="V40" s="6"/>
    </row>
    <row r="41" spans="1:23" ht="30" customHeight="1" x14ac:dyDescent="0.4">
      <c r="A41" s="256"/>
      <c r="B41" s="253"/>
      <c r="C41" s="8" t="s">
        <v>223</v>
      </c>
      <c r="D41" s="71"/>
      <c r="E41" s="71"/>
      <c r="F41" s="72"/>
      <c r="G41" s="71"/>
      <c r="H41" s="72"/>
      <c r="I41" s="60"/>
      <c r="J41" s="60"/>
      <c r="K41" s="60"/>
      <c r="L41" s="60"/>
      <c r="M41" s="60"/>
      <c r="N41" s="61"/>
      <c r="O41" s="60"/>
      <c r="P41" s="60"/>
      <c r="Q41" s="36"/>
      <c r="R41" s="59"/>
      <c r="S41" s="36"/>
      <c r="T41" s="58"/>
      <c r="U41" s="6"/>
      <c r="V41" s="6"/>
    </row>
    <row r="42" spans="1:23" ht="13.5" customHeight="1" x14ac:dyDescent="0.4">
      <c r="A42" s="256"/>
      <c r="B42" s="253" t="s">
        <v>222</v>
      </c>
      <c r="C42" s="263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5"/>
      <c r="P42" s="76"/>
      <c r="Q42" s="76"/>
      <c r="R42" s="76"/>
      <c r="S42" s="76"/>
      <c r="T42" s="75"/>
      <c r="U42" s="34"/>
      <c r="V42" s="34"/>
    </row>
    <row r="43" spans="1:23" ht="39.950000000000003" customHeight="1" x14ac:dyDescent="0.4">
      <c r="A43" s="256"/>
      <c r="B43" s="253"/>
      <c r="C43" s="63" t="s">
        <v>221</v>
      </c>
      <c r="D43" s="10" t="s">
        <v>220</v>
      </c>
      <c r="E43" s="10" t="s">
        <v>219</v>
      </c>
      <c r="F43" s="35" t="s">
        <v>139</v>
      </c>
      <c r="G43" s="10" t="s">
        <v>162</v>
      </c>
      <c r="H43" s="60"/>
      <c r="I43" s="60"/>
      <c r="J43" s="60"/>
      <c r="K43" s="35" t="s">
        <v>161</v>
      </c>
      <c r="L43" s="60" t="s">
        <v>160</v>
      </c>
      <c r="M43" s="74"/>
      <c r="N43" s="73"/>
      <c r="O43" s="60" t="s">
        <v>159</v>
      </c>
      <c r="P43" s="60">
        <v>2</v>
      </c>
      <c r="Q43" s="206">
        <v>0</v>
      </c>
      <c r="R43" s="59">
        <f t="shared" ref="R43:R62" si="2">Q43*1.23</f>
        <v>0</v>
      </c>
      <c r="S43" s="36">
        <f t="shared" ref="S43:S62" si="3">P43*Q43</f>
        <v>0</v>
      </c>
      <c r="T43" s="58">
        <f t="shared" ref="T43:T62" si="4">P43*R43</f>
        <v>0</v>
      </c>
      <c r="U43" s="205">
        <v>0</v>
      </c>
      <c r="V43" s="22">
        <f t="shared" ref="V43:V62" si="5">U43*P43</f>
        <v>0</v>
      </c>
    </row>
    <row r="44" spans="1:23" ht="39.950000000000003" customHeight="1" x14ac:dyDescent="0.4">
      <c r="A44" s="256"/>
      <c r="B44" s="253"/>
      <c r="C44" s="63" t="s">
        <v>218</v>
      </c>
      <c r="D44" s="10" t="s">
        <v>217</v>
      </c>
      <c r="E44" s="10" t="s">
        <v>216</v>
      </c>
      <c r="F44" s="35" t="s">
        <v>139</v>
      </c>
      <c r="G44" s="71" t="s">
        <v>162</v>
      </c>
      <c r="H44" s="72"/>
      <c r="I44" s="60"/>
      <c r="J44" s="60"/>
      <c r="K44" s="35" t="s">
        <v>161</v>
      </c>
      <c r="L44" s="60" t="s">
        <v>160</v>
      </c>
      <c r="M44" s="60"/>
      <c r="N44" s="61"/>
      <c r="O44" s="60" t="s">
        <v>159</v>
      </c>
      <c r="P44" s="60">
        <v>1</v>
      </c>
      <c r="Q44" s="206">
        <v>0</v>
      </c>
      <c r="R44" s="59">
        <f t="shared" si="2"/>
        <v>0</v>
      </c>
      <c r="S44" s="36">
        <f t="shared" si="3"/>
        <v>0</v>
      </c>
      <c r="T44" s="58">
        <f t="shared" si="4"/>
        <v>0</v>
      </c>
      <c r="U44" s="205">
        <v>0</v>
      </c>
      <c r="V44" s="22">
        <f t="shared" si="5"/>
        <v>0</v>
      </c>
    </row>
    <row r="45" spans="1:23" s="1" customFormat="1" ht="39.950000000000003" customHeight="1" x14ac:dyDescent="0.4">
      <c r="A45" s="256"/>
      <c r="B45" s="253"/>
      <c r="C45" s="63" t="s">
        <v>215</v>
      </c>
      <c r="D45" s="10" t="s">
        <v>214</v>
      </c>
      <c r="E45" s="10" t="s">
        <v>213</v>
      </c>
      <c r="F45" s="35" t="s">
        <v>139</v>
      </c>
      <c r="G45" s="10" t="s">
        <v>162</v>
      </c>
      <c r="H45" s="60"/>
      <c r="I45" s="60"/>
      <c r="J45" s="60"/>
      <c r="K45" s="35" t="s">
        <v>161</v>
      </c>
      <c r="L45" s="60" t="s">
        <v>160</v>
      </c>
      <c r="M45" s="60"/>
      <c r="N45" s="61"/>
      <c r="O45" s="60" t="s">
        <v>159</v>
      </c>
      <c r="P45" s="60">
        <v>2</v>
      </c>
      <c r="Q45" s="206">
        <v>0</v>
      </c>
      <c r="R45" s="59">
        <f t="shared" si="2"/>
        <v>0</v>
      </c>
      <c r="S45" s="36">
        <f t="shared" si="3"/>
        <v>0</v>
      </c>
      <c r="T45" s="58">
        <f t="shared" si="4"/>
        <v>0</v>
      </c>
      <c r="U45" s="205">
        <v>0</v>
      </c>
      <c r="V45" s="22">
        <f t="shared" si="5"/>
        <v>0</v>
      </c>
      <c r="W45" s="213"/>
    </row>
    <row r="46" spans="1:23" s="1" customFormat="1" ht="39.950000000000003" customHeight="1" x14ac:dyDescent="0.4">
      <c r="A46" s="256"/>
      <c r="B46" s="253"/>
      <c r="C46" s="63" t="s">
        <v>212</v>
      </c>
      <c r="D46" s="10" t="s">
        <v>211</v>
      </c>
      <c r="E46" s="10" t="s">
        <v>210</v>
      </c>
      <c r="F46" s="35" t="s">
        <v>139</v>
      </c>
      <c r="G46" s="71" t="s">
        <v>162</v>
      </c>
      <c r="H46" s="60"/>
      <c r="I46" s="60"/>
      <c r="J46" s="60"/>
      <c r="K46" s="35" t="s">
        <v>161</v>
      </c>
      <c r="L46" s="60" t="s">
        <v>160</v>
      </c>
      <c r="M46" s="60"/>
      <c r="N46" s="61"/>
      <c r="O46" s="60" t="s">
        <v>159</v>
      </c>
      <c r="P46" s="60">
        <v>1</v>
      </c>
      <c r="Q46" s="206">
        <v>0</v>
      </c>
      <c r="R46" s="59">
        <f t="shared" si="2"/>
        <v>0</v>
      </c>
      <c r="S46" s="36">
        <f t="shared" si="3"/>
        <v>0</v>
      </c>
      <c r="T46" s="58">
        <f t="shared" si="4"/>
        <v>0</v>
      </c>
      <c r="U46" s="205">
        <v>0</v>
      </c>
      <c r="V46" s="22">
        <f t="shared" si="5"/>
        <v>0</v>
      </c>
      <c r="W46" s="213"/>
    </row>
    <row r="47" spans="1:23" s="1" customFormat="1" ht="39.950000000000003" customHeight="1" x14ac:dyDescent="0.4">
      <c r="A47" s="256"/>
      <c r="B47" s="253"/>
      <c r="C47" s="63" t="s">
        <v>209</v>
      </c>
      <c r="D47" s="10" t="s">
        <v>208</v>
      </c>
      <c r="E47" s="10" t="s">
        <v>207</v>
      </c>
      <c r="F47" s="35" t="s">
        <v>139</v>
      </c>
      <c r="G47" s="10" t="s">
        <v>162</v>
      </c>
      <c r="H47" s="60"/>
      <c r="I47" s="60"/>
      <c r="J47" s="60"/>
      <c r="K47" s="35" t="s">
        <v>161</v>
      </c>
      <c r="L47" s="60" t="s">
        <v>160</v>
      </c>
      <c r="M47" s="60"/>
      <c r="N47" s="61"/>
      <c r="O47" s="60" t="s">
        <v>159</v>
      </c>
      <c r="P47" s="60">
        <v>1</v>
      </c>
      <c r="Q47" s="206">
        <v>0</v>
      </c>
      <c r="R47" s="59">
        <f t="shared" si="2"/>
        <v>0</v>
      </c>
      <c r="S47" s="36">
        <f t="shared" si="3"/>
        <v>0</v>
      </c>
      <c r="T47" s="58">
        <f t="shared" si="4"/>
        <v>0</v>
      </c>
      <c r="U47" s="205">
        <v>0</v>
      </c>
      <c r="V47" s="22">
        <f t="shared" si="5"/>
        <v>0</v>
      </c>
      <c r="W47" s="213"/>
    </row>
    <row r="48" spans="1:23" s="1" customFormat="1" ht="39.950000000000003" customHeight="1" x14ac:dyDescent="0.4">
      <c r="A48" s="256"/>
      <c r="B48" s="253"/>
      <c r="C48" s="63" t="s">
        <v>206</v>
      </c>
      <c r="D48" s="10" t="s">
        <v>205</v>
      </c>
      <c r="E48" s="10" t="s">
        <v>204</v>
      </c>
      <c r="F48" s="35" t="s">
        <v>139</v>
      </c>
      <c r="G48" s="71" t="s">
        <v>162</v>
      </c>
      <c r="H48" s="60"/>
      <c r="I48" s="60"/>
      <c r="J48" s="60"/>
      <c r="K48" s="35" t="s">
        <v>161</v>
      </c>
      <c r="L48" s="60" t="s">
        <v>160</v>
      </c>
      <c r="M48" s="60"/>
      <c r="N48" s="61"/>
      <c r="O48" s="60" t="s">
        <v>159</v>
      </c>
      <c r="P48" s="60">
        <v>4</v>
      </c>
      <c r="Q48" s="206">
        <v>0</v>
      </c>
      <c r="R48" s="59">
        <f t="shared" si="2"/>
        <v>0</v>
      </c>
      <c r="S48" s="36">
        <f t="shared" si="3"/>
        <v>0</v>
      </c>
      <c r="T48" s="58">
        <f t="shared" si="4"/>
        <v>0</v>
      </c>
      <c r="U48" s="205">
        <v>0</v>
      </c>
      <c r="V48" s="22">
        <f t="shared" si="5"/>
        <v>0</v>
      </c>
      <c r="W48" s="213"/>
    </row>
    <row r="49" spans="1:23" s="1" customFormat="1" ht="39.950000000000003" customHeight="1" x14ac:dyDescent="0.4">
      <c r="A49" s="256"/>
      <c r="B49" s="253"/>
      <c r="C49" s="63" t="s">
        <v>203</v>
      </c>
      <c r="D49" s="10" t="s">
        <v>202</v>
      </c>
      <c r="E49" s="10" t="s">
        <v>201</v>
      </c>
      <c r="F49" s="35" t="s">
        <v>139</v>
      </c>
      <c r="G49" s="10" t="s">
        <v>162</v>
      </c>
      <c r="H49" s="60"/>
      <c r="I49" s="60"/>
      <c r="J49" s="60"/>
      <c r="K49" s="35" t="s">
        <v>161</v>
      </c>
      <c r="L49" s="60" t="s">
        <v>160</v>
      </c>
      <c r="M49" s="60"/>
      <c r="N49" s="61"/>
      <c r="O49" s="60" t="s">
        <v>159</v>
      </c>
      <c r="P49" s="60">
        <v>1</v>
      </c>
      <c r="Q49" s="206">
        <v>0</v>
      </c>
      <c r="R49" s="59">
        <f t="shared" si="2"/>
        <v>0</v>
      </c>
      <c r="S49" s="36">
        <f t="shared" si="3"/>
        <v>0</v>
      </c>
      <c r="T49" s="58">
        <f t="shared" si="4"/>
        <v>0</v>
      </c>
      <c r="U49" s="205">
        <v>0</v>
      </c>
      <c r="V49" s="22">
        <f t="shared" si="5"/>
        <v>0</v>
      </c>
      <c r="W49" s="213"/>
    </row>
    <row r="50" spans="1:23" s="1" customFormat="1" ht="39.950000000000003" customHeight="1" x14ac:dyDescent="0.4">
      <c r="A50" s="256"/>
      <c r="B50" s="253"/>
      <c r="C50" s="63" t="s">
        <v>200</v>
      </c>
      <c r="D50" s="10" t="s">
        <v>199</v>
      </c>
      <c r="E50" s="10" t="s">
        <v>198</v>
      </c>
      <c r="F50" s="35" t="s">
        <v>139</v>
      </c>
      <c r="G50" s="71" t="s">
        <v>162</v>
      </c>
      <c r="H50" s="60"/>
      <c r="I50" s="60"/>
      <c r="J50" s="60"/>
      <c r="K50" s="35" t="s">
        <v>161</v>
      </c>
      <c r="L50" s="60" t="s">
        <v>160</v>
      </c>
      <c r="M50" s="60"/>
      <c r="N50" s="61"/>
      <c r="O50" s="60" t="s">
        <v>159</v>
      </c>
      <c r="P50" s="60">
        <v>1</v>
      </c>
      <c r="Q50" s="206">
        <v>0</v>
      </c>
      <c r="R50" s="59">
        <f t="shared" si="2"/>
        <v>0</v>
      </c>
      <c r="S50" s="36">
        <f t="shared" si="3"/>
        <v>0</v>
      </c>
      <c r="T50" s="58">
        <f t="shared" si="4"/>
        <v>0</v>
      </c>
      <c r="U50" s="205">
        <v>0</v>
      </c>
      <c r="V50" s="22">
        <f t="shared" si="5"/>
        <v>0</v>
      </c>
      <c r="W50" s="213"/>
    </row>
    <row r="51" spans="1:23" s="1" customFormat="1" ht="39.950000000000003" customHeight="1" x14ac:dyDescent="0.4">
      <c r="A51" s="256"/>
      <c r="B51" s="253"/>
      <c r="C51" s="63" t="s">
        <v>197</v>
      </c>
      <c r="D51" s="10" t="s">
        <v>196</v>
      </c>
      <c r="E51" s="10" t="s">
        <v>195</v>
      </c>
      <c r="F51" s="35" t="s">
        <v>139</v>
      </c>
      <c r="G51" s="10" t="s">
        <v>162</v>
      </c>
      <c r="H51" s="60"/>
      <c r="I51" s="60"/>
      <c r="J51" s="60"/>
      <c r="K51" s="35" t="s">
        <v>161</v>
      </c>
      <c r="L51" s="60" t="s">
        <v>160</v>
      </c>
      <c r="M51" s="60"/>
      <c r="N51" s="61"/>
      <c r="O51" s="60" t="s">
        <v>159</v>
      </c>
      <c r="P51" s="60">
        <v>1</v>
      </c>
      <c r="Q51" s="206">
        <v>0</v>
      </c>
      <c r="R51" s="59">
        <f t="shared" si="2"/>
        <v>0</v>
      </c>
      <c r="S51" s="36">
        <f t="shared" si="3"/>
        <v>0</v>
      </c>
      <c r="T51" s="58">
        <f t="shared" si="4"/>
        <v>0</v>
      </c>
      <c r="U51" s="205">
        <v>0</v>
      </c>
      <c r="V51" s="22">
        <f t="shared" si="5"/>
        <v>0</v>
      </c>
      <c r="W51" s="213"/>
    </row>
    <row r="52" spans="1:23" s="1" customFormat="1" ht="39.950000000000003" customHeight="1" x14ac:dyDescent="0.4">
      <c r="A52" s="256"/>
      <c r="B52" s="253"/>
      <c r="C52" s="63" t="s">
        <v>194</v>
      </c>
      <c r="D52" s="10" t="s">
        <v>193</v>
      </c>
      <c r="E52" s="10" t="s">
        <v>192</v>
      </c>
      <c r="F52" s="35" t="s">
        <v>139</v>
      </c>
      <c r="G52" s="71" t="s">
        <v>162</v>
      </c>
      <c r="H52" s="60"/>
      <c r="I52" s="60"/>
      <c r="J52" s="60"/>
      <c r="K52" s="35" t="s">
        <v>161</v>
      </c>
      <c r="L52" s="60" t="s">
        <v>160</v>
      </c>
      <c r="M52" s="60"/>
      <c r="N52" s="61"/>
      <c r="O52" s="60" t="s">
        <v>159</v>
      </c>
      <c r="P52" s="60">
        <v>1</v>
      </c>
      <c r="Q52" s="206">
        <v>0</v>
      </c>
      <c r="R52" s="59">
        <f t="shared" si="2"/>
        <v>0</v>
      </c>
      <c r="S52" s="36">
        <f t="shared" si="3"/>
        <v>0</v>
      </c>
      <c r="T52" s="58">
        <f t="shared" si="4"/>
        <v>0</v>
      </c>
      <c r="U52" s="205">
        <v>0</v>
      </c>
      <c r="V52" s="22">
        <f t="shared" si="5"/>
        <v>0</v>
      </c>
      <c r="W52" s="213"/>
    </row>
    <row r="53" spans="1:23" s="1" customFormat="1" ht="39.950000000000003" customHeight="1" x14ac:dyDescent="0.4">
      <c r="A53" s="256"/>
      <c r="B53" s="253"/>
      <c r="C53" s="63" t="s">
        <v>191</v>
      </c>
      <c r="D53" s="10" t="s">
        <v>190</v>
      </c>
      <c r="E53" s="10" t="s">
        <v>189</v>
      </c>
      <c r="F53" s="35" t="s">
        <v>139</v>
      </c>
      <c r="G53" s="71" t="s">
        <v>162</v>
      </c>
      <c r="H53" s="60"/>
      <c r="I53" s="60"/>
      <c r="J53" s="60"/>
      <c r="K53" s="35" t="s">
        <v>161</v>
      </c>
      <c r="L53" s="60" t="s">
        <v>160</v>
      </c>
      <c r="M53" s="60"/>
      <c r="N53" s="61"/>
      <c r="O53" s="60" t="s">
        <v>159</v>
      </c>
      <c r="P53" s="60">
        <v>1</v>
      </c>
      <c r="Q53" s="206">
        <v>0</v>
      </c>
      <c r="R53" s="4">
        <f t="shared" si="2"/>
        <v>0</v>
      </c>
      <c r="S53" s="36">
        <f t="shared" si="3"/>
        <v>0</v>
      </c>
      <c r="T53" s="58">
        <f t="shared" si="4"/>
        <v>0</v>
      </c>
      <c r="U53" s="205">
        <v>0</v>
      </c>
      <c r="V53" s="22">
        <f t="shared" si="5"/>
        <v>0</v>
      </c>
      <c r="W53" s="213"/>
    </row>
    <row r="54" spans="1:23" s="1" customFormat="1" ht="39.950000000000003" customHeight="1" x14ac:dyDescent="0.4">
      <c r="A54" s="256"/>
      <c r="B54" s="253"/>
      <c r="C54" s="63" t="s">
        <v>188</v>
      </c>
      <c r="D54" s="10" t="s">
        <v>187</v>
      </c>
      <c r="E54" s="10" t="s">
        <v>186</v>
      </c>
      <c r="F54" s="35" t="s">
        <v>139</v>
      </c>
      <c r="G54" s="71" t="s">
        <v>162</v>
      </c>
      <c r="H54" s="60"/>
      <c r="I54" s="60"/>
      <c r="J54" s="60"/>
      <c r="K54" s="35" t="s">
        <v>161</v>
      </c>
      <c r="L54" s="60" t="s">
        <v>160</v>
      </c>
      <c r="M54" s="60"/>
      <c r="N54" s="61"/>
      <c r="O54" s="60"/>
      <c r="P54" s="60">
        <v>1</v>
      </c>
      <c r="Q54" s="206">
        <v>0</v>
      </c>
      <c r="R54" s="4">
        <f t="shared" si="2"/>
        <v>0</v>
      </c>
      <c r="S54" s="36">
        <f t="shared" si="3"/>
        <v>0</v>
      </c>
      <c r="T54" s="58">
        <f t="shared" si="4"/>
        <v>0</v>
      </c>
      <c r="U54" s="205">
        <v>0</v>
      </c>
      <c r="V54" s="22">
        <f t="shared" si="5"/>
        <v>0</v>
      </c>
      <c r="W54" s="213"/>
    </row>
    <row r="55" spans="1:23" s="1" customFormat="1" ht="39.950000000000003" customHeight="1" x14ac:dyDescent="0.4">
      <c r="A55" s="256"/>
      <c r="B55" s="253"/>
      <c r="C55" s="63" t="s">
        <v>185</v>
      </c>
      <c r="D55" s="10" t="s">
        <v>184</v>
      </c>
      <c r="E55" s="10" t="s">
        <v>183</v>
      </c>
      <c r="F55" s="35" t="s">
        <v>139</v>
      </c>
      <c r="G55" s="71" t="s">
        <v>162</v>
      </c>
      <c r="H55" s="60"/>
      <c r="I55" s="60"/>
      <c r="J55" s="60"/>
      <c r="K55" s="35" t="s">
        <v>161</v>
      </c>
      <c r="L55" s="60" t="s">
        <v>160</v>
      </c>
      <c r="M55" s="60"/>
      <c r="N55" s="61"/>
      <c r="O55" s="60" t="s">
        <v>159</v>
      </c>
      <c r="P55" s="60">
        <v>3</v>
      </c>
      <c r="Q55" s="206">
        <v>0</v>
      </c>
      <c r="R55" s="4">
        <f t="shared" si="2"/>
        <v>0</v>
      </c>
      <c r="S55" s="36">
        <f t="shared" si="3"/>
        <v>0</v>
      </c>
      <c r="T55" s="58">
        <f t="shared" si="4"/>
        <v>0</v>
      </c>
      <c r="U55" s="205">
        <v>0</v>
      </c>
      <c r="V55" s="22">
        <f t="shared" si="5"/>
        <v>0</v>
      </c>
      <c r="W55" s="213"/>
    </row>
    <row r="56" spans="1:23" s="1" customFormat="1" ht="39.950000000000003" customHeight="1" x14ac:dyDescent="0.4">
      <c r="A56" s="256"/>
      <c r="B56" s="253"/>
      <c r="C56" s="63" t="s">
        <v>182</v>
      </c>
      <c r="D56" s="10" t="s">
        <v>181</v>
      </c>
      <c r="E56" s="10" t="s">
        <v>180</v>
      </c>
      <c r="F56" s="35" t="s">
        <v>139</v>
      </c>
      <c r="G56" s="71" t="s">
        <v>162</v>
      </c>
      <c r="H56" s="60"/>
      <c r="I56" s="60"/>
      <c r="J56" s="60"/>
      <c r="K56" s="35" t="s">
        <v>161</v>
      </c>
      <c r="L56" s="60" t="s">
        <v>160</v>
      </c>
      <c r="M56" s="60"/>
      <c r="N56" s="61"/>
      <c r="O56" s="60" t="s">
        <v>159</v>
      </c>
      <c r="P56" s="60">
        <v>3</v>
      </c>
      <c r="Q56" s="206">
        <v>0</v>
      </c>
      <c r="R56" s="4">
        <f t="shared" si="2"/>
        <v>0</v>
      </c>
      <c r="S56" s="36">
        <f t="shared" si="3"/>
        <v>0</v>
      </c>
      <c r="T56" s="58">
        <f t="shared" si="4"/>
        <v>0</v>
      </c>
      <c r="U56" s="205">
        <v>0</v>
      </c>
      <c r="V56" s="22">
        <f t="shared" si="5"/>
        <v>0</v>
      </c>
      <c r="W56" s="213"/>
    </row>
    <row r="57" spans="1:23" s="1" customFormat="1" ht="39.950000000000003" customHeight="1" x14ac:dyDescent="0.4">
      <c r="A57" s="256"/>
      <c r="B57" s="253"/>
      <c r="C57" s="63" t="s">
        <v>179</v>
      </c>
      <c r="D57" s="10" t="s">
        <v>178</v>
      </c>
      <c r="E57" s="10" t="s">
        <v>177</v>
      </c>
      <c r="F57" s="35" t="s">
        <v>139</v>
      </c>
      <c r="G57" s="71" t="s">
        <v>162</v>
      </c>
      <c r="H57" s="60"/>
      <c r="I57" s="60"/>
      <c r="J57" s="60"/>
      <c r="K57" s="35" t="s">
        <v>161</v>
      </c>
      <c r="L57" s="60" t="s">
        <v>160</v>
      </c>
      <c r="M57" s="60"/>
      <c r="N57" s="61"/>
      <c r="O57" s="60" t="s">
        <v>159</v>
      </c>
      <c r="P57" s="60">
        <v>2</v>
      </c>
      <c r="Q57" s="206">
        <v>0</v>
      </c>
      <c r="R57" s="4">
        <f t="shared" si="2"/>
        <v>0</v>
      </c>
      <c r="S57" s="36">
        <f t="shared" si="3"/>
        <v>0</v>
      </c>
      <c r="T57" s="58">
        <f t="shared" si="4"/>
        <v>0</v>
      </c>
      <c r="U57" s="205">
        <v>0</v>
      </c>
      <c r="V57" s="22">
        <f t="shared" si="5"/>
        <v>0</v>
      </c>
      <c r="W57" s="213"/>
    </row>
    <row r="58" spans="1:23" s="1" customFormat="1" ht="39.950000000000003" customHeight="1" x14ac:dyDescent="0.4">
      <c r="A58" s="256"/>
      <c r="B58" s="253"/>
      <c r="C58" s="63" t="s">
        <v>176</v>
      </c>
      <c r="D58" s="10" t="s">
        <v>175</v>
      </c>
      <c r="E58" s="10" t="s">
        <v>174</v>
      </c>
      <c r="F58" s="35" t="s">
        <v>139</v>
      </c>
      <c r="G58" s="71" t="s">
        <v>162</v>
      </c>
      <c r="H58" s="60"/>
      <c r="I58" s="60"/>
      <c r="J58" s="60"/>
      <c r="K58" s="35" t="s">
        <v>161</v>
      </c>
      <c r="L58" s="60" t="s">
        <v>160</v>
      </c>
      <c r="M58" s="60"/>
      <c r="N58" s="61"/>
      <c r="O58" s="60" t="s">
        <v>159</v>
      </c>
      <c r="P58" s="60">
        <v>4</v>
      </c>
      <c r="Q58" s="206">
        <v>0</v>
      </c>
      <c r="R58" s="4">
        <f t="shared" si="2"/>
        <v>0</v>
      </c>
      <c r="S58" s="36">
        <f t="shared" si="3"/>
        <v>0</v>
      </c>
      <c r="T58" s="58">
        <f t="shared" si="4"/>
        <v>0</v>
      </c>
      <c r="U58" s="205">
        <v>0</v>
      </c>
      <c r="V58" s="22">
        <f t="shared" si="5"/>
        <v>0</v>
      </c>
      <c r="W58" s="213"/>
    </row>
    <row r="59" spans="1:23" s="1" customFormat="1" ht="39.950000000000003" customHeight="1" x14ac:dyDescent="0.4">
      <c r="A59" s="256"/>
      <c r="B59" s="253"/>
      <c r="C59" s="63" t="s">
        <v>173</v>
      </c>
      <c r="D59" s="10" t="s">
        <v>172</v>
      </c>
      <c r="E59" s="10" t="s">
        <v>171</v>
      </c>
      <c r="F59" s="35" t="s">
        <v>139</v>
      </c>
      <c r="G59" s="71" t="s">
        <v>162</v>
      </c>
      <c r="H59" s="60"/>
      <c r="I59" s="60"/>
      <c r="J59" s="60"/>
      <c r="K59" s="35" t="s">
        <v>161</v>
      </c>
      <c r="L59" s="60" t="s">
        <v>160</v>
      </c>
      <c r="M59" s="60"/>
      <c r="N59" s="61"/>
      <c r="O59" s="60" t="s">
        <v>159</v>
      </c>
      <c r="P59" s="60">
        <v>3</v>
      </c>
      <c r="Q59" s="206">
        <v>0</v>
      </c>
      <c r="R59" s="4">
        <f t="shared" si="2"/>
        <v>0</v>
      </c>
      <c r="S59" s="36">
        <f t="shared" si="3"/>
        <v>0</v>
      </c>
      <c r="T59" s="58">
        <f t="shared" si="4"/>
        <v>0</v>
      </c>
      <c r="U59" s="205">
        <v>0</v>
      </c>
      <c r="V59" s="22">
        <f t="shared" si="5"/>
        <v>0</v>
      </c>
      <c r="W59" s="213"/>
    </row>
    <row r="60" spans="1:23" s="1" customFormat="1" ht="39.950000000000003" customHeight="1" x14ac:dyDescent="0.4">
      <c r="A60" s="256"/>
      <c r="B60" s="253"/>
      <c r="C60" s="63" t="s">
        <v>170</v>
      </c>
      <c r="D60" s="10" t="s">
        <v>167</v>
      </c>
      <c r="E60" s="10" t="s">
        <v>169</v>
      </c>
      <c r="F60" s="35" t="s">
        <v>139</v>
      </c>
      <c r="G60" s="71" t="s">
        <v>162</v>
      </c>
      <c r="H60" s="60"/>
      <c r="I60" s="60"/>
      <c r="J60" s="60"/>
      <c r="K60" s="35" t="s">
        <v>161</v>
      </c>
      <c r="L60" s="60" t="s">
        <v>160</v>
      </c>
      <c r="M60" s="60"/>
      <c r="N60" s="61"/>
      <c r="O60" s="60" t="s">
        <v>159</v>
      </c>
      <c r="P60" s="60">
        <v>8</v>
      </c>
      <c r="Q60" s="206">
        <v>0</v>
      </c>
      <c r="R60" s="4">
        <f t="shared" si="2"/>
        <v>0</v>
      </c>
      <c r="S60" s="36">
        <f t="shared" si="3"/>
        <v>0</v>
      </c>
      <c r="T60" s="58">
        <f t="shared" si="4"/>
        <v>0</v>
      </c>
      <c r="U60" s="205">
        <v>0</v>
      </c>
      <c r="V60" s="22">
        <f t="shared" si="5"/>
        <v>0</v>
      </c>
      <c r="W60" s="213"/>
    </row>
    <row r="61" spans="1:23" s="1" customFormat="1" ht="39.950000000000003" customHeight="1" x14ac:dyDescent="0.4">
      <c r="A61" s="256"/>
      <c r="B61" s="253"/>
      <c r="C61" s="63" t="s">
        <v>168</v>
      </c>
      <c r="D61" s="10" t="s">
        <v>167</v>
      </c>
      <c r="E61" s="10" t="s">
        <v>166</v>
      </c>
      <c r="F61" s="35" t="s">
        <v>139</v>
      </c>
      <c r="G61" s="71" t="s">
        <v>162</v>
      </c>
      <c r="H61" s="60"/>
      <c r="I61" s="60"/>
      <c r="J61" s="60"/>
      <c r="K61" s="35" t="s">
        <v>161</v>
      </c>
      <c r="L61" s="60" t="s">
        <v>160</v>
      </c>
      <c r="M61" s="60"/>
      <c r="N61" s="61"/>
      <c r="O61" s="60" t="s">
        <v>159</v>
      </c>
      <c r="P61" s="60">
        <v>4</v>
      </c>
      <c r="Q61" s="206">
        <v>0</v>
      </c>
      <c r="R61" s="4">
        <f t="shared" si="2"/>
        <v>0</v>
      </c>
      <c r="S61" s="36">
        <f t="shared" si="3"/>
        <v>0</v>
      </c>
      <c r="T61" s="58">
        <f t="shared" si="4"/>
        <v>0</v>
      </c>
      <c r="U61" s="205">
        <v>0</v>
      </c>
      <c r="V61" s="22">
        <f t="shared" si="5"/>
        <v>0</v>
      </c>
      <c r="W61" s="213"/>
    </row>
    <row r="62" spans="1:23" s="1" customFormat="1" ht="39.950000000000003" customHeight="1" x14ac:dyDescent="0.4">
      <c r="A62" s="256"/>
      <c r="B62" s="253"/>
      <c r="C62" s="63" t="s">
        <v>165</v>
      </c>
      <c r="D62" s="10" t="s">
        <v>164</v>
      </c>
      <c r="E62" s="10" t="s">
        <v>163</v>
      </c>
      <c r="F62" s="35" t="s">
        <v>139</v>
      </c>
      <c r="G62" s="71" t="s">
        <v>162</v>
      </c>
      <c r="H62" s="60"/>
      <c r="I62" s="60"/>
      <c r="J62" s="60"/>
      <c r="K62" s="35" t="s">
        <v>161</v>
      </c>
      <c r="L62" s="60" t="s">
        <v>160</v>
      </c>
      <c r="M62" s="60"/>
      <c r="N62" s="61"/>
      <c r="O62" s="60" t="s">
        <v>159</v>
      </c>
      <c r="P62" s="60">
        <v>3</v>
      </c>
      <c r="Q62" s="206">
        <v>0</v>
      </c>
      <c r="R62" s="4">
        <f t="shared" si="2"/>
        <v>0</v>
      </c>
      <c r="S62" s="36">
        <f t="shared" si="3"/>
        <v>0</v>
      </c>
      <c r="T62" s="58">
        <f t="shared" si="4"/>
        <v>0</v>
      </c>
      <c r="U62" s="205">
        <v>0</v>
      </c>
      <c r="V62" s="22">
        <f t="shared" si="5"/>
        <v>0</v>
      </c>
      <c r="W62" s="213"/>
    </row>
    <row r="63" spans="1:23" s="1" customFormat="1" ht="39.950000000000003" customHeight="1" x14ac:dyDescent="0.4">
      <c r="A63" s="256"/>
      <c r="B63" s="253"/>
      <c r="C63" s="63" t="s">
        <v>158</v>
      </c>
      <c r="D63" s="10"/>
      <c r="E63" s="10"/>
      <c r="F63" s="35"/>
      <c r="G63" s="10"/>
      <c r="H63" s="60"/>
      <c r="I63" s="60"/>
      <c r="J63" s="60"/>
      <c r="K63" s="60"/>
      <c r="L63" s="60"/>
      <c r="M63" s="60"/>
      <c r="N63" s="61"/>
      <c r="O63" s="60"/>
      <c r="P63" s="60"/>
      <c r="Q63" s="70"/>
      <c r="R63" s="69"/>
      <c r="S63" s="36"/>
      <c r="T63" s="58"/>
      <c r="U63" s="68"/>
      <c r="V63" s="68"/>
      <c r="W63" s="213"/>
    </row>
    <row r="64" spans="1:23" s="1" customFormat="1" ht="39.950000000000003" customHeight="1" x14ac:dyDescent="0.4">
      <c r="A64" s="256"/>
      <c r="B64" s="253"/>
      <c r="C64" s="63" t="s">
        <v>157</v>
      </c>
      <c r="D64" s="10"/>
      <c r="E64" s="10"/>
      <c r="F64" s="60"/>
      <c r="G64" s="10"/>
      <c r="H64" s="60"/>
      <c r="I64" s="60"/>
      <c r="J64" s="60"/>
      <c r="K64" s="60"/>
      <c r="L64" s="60"/>
      <c r="M64" s="60"/>
      <c r="N64" s="61"/>
      <c r="O64" s="60"/>
      <c r="P64" s="60"/>
      <c r="Q64" s="70"/>
      <c r="R64" s="69"/>
      <c r="S64" s="36"/>
      <c r="T64" s="58"/>
      <c r="U64" s="68"/>
      <c r="V64" s="68"/>
      <c r="W64" s="213"/>
    </row>
    <row r="65" spans="1:26" s="1" customFormat="1" ht="15.75" customHeight="1" x14ac:dyDescent="0.4">
      <c r="A65" s="256"/>
      <c r="B65" s="253" t="s">
        <v>156</v>
      </c>
      <c r="C65" s="260"/>
      <c r="D65" s="261"/>
      <c r="E65" s="261"/>
      <c r="F65" s="261"/>
      <c r="G65" s="261"/>
      <c r="H65" s="261"/>
      <c r="I65" s="261"/>
      <c r="J65" s="261"/>
      <c r="K65" s="261"/>
      <c r="L65" s="261"/>
      <c r="M65" s="261"/>
      <c r="N65" s="261"/>
      <c r="O65" s="262"/>
      <c r="P65" s="66"/>
      <c r="Q65" s="66"/>
      <c r="R65" s="66"/>
      <c r="S65" s="66"/>
      <c r="T65" s="65"/>
      <c r="U65" s="67"/>
      <c r="V65" s="67"/>
      <c r="W65" s="213"/>
    </row>
    <row r="66" spans="1:26" s="1" customFormat="1" ht="30" customHeight="1" x14ac:dyDescent="0.4">
      <c r="A66" s="256"/>
      <c r="B66" s="253"/>
      <c r="C66" s="63" t="s">
        <v>155</v>
      </c>
      <c r="D66" s="10" t="s">
        <v>154</v>
      </c>
      <c r="E66" s="10" t="s">
        <v>153</v>
      </c>
      <c r="F66" s="35" t="s">
        <v>139</v>
      </c>
      <c r="G66" s="10" t="s">
        <v>148</v>
      </c>
      <c r="H66" s="60"/>
      <c r="I66" s="60" t="s">
        <v>147</v>
      </c>
      <c r="J66" s="60" t="s">
        <v>146</v>
      </c>
      <c r="K66" s="60" t="s">
        <v>145</v>
      </c>
      <c r="L66" s="60" t="s">
        <v>152</v>
      </c>
      <c r="M66" s="11" t="s">
        <v>151</v>
      </c>
      <c r="N66" s="61"/>
      <c r="O66" s="60"/>
      <c r="P66" s="60">
        <v>156</v>
      </c>
      <c r="Q66" s="206">
        <v>0</v>
      </c>
      <c r="R66" s="59">
        <f>Q66*1.23</f>
        <v>0</v>
      </c>
      <c r="S66" s="36">
        <f>P66*Q66</f>
        <v>0</v>
      </c>
      <c r="T66" s="58">
        <f>P66*R66</f>
        <v>0</v>
      </c>
      <c r="U66" s="205">
        <v>0</v>
      </c>
      <c r="V66" s="22">
        <f>U66*P66</f>
        <v>0</v>
      </c>
      <c r="W66" s="213"/>
    </row>
    <row r="67" spans="1:26" s="1" customFormat="1" ht="30" customHeight="1" x14ac:dyDescent="0.4">
      <c r="A67" s="256"/>
      <c r="B67" s="253"/>
      <c r="C67" s="63" t="s">
        <v>150</v>
      </c>
      <c r="D67" s="10" t="s">
        <v>141</v>
      </c>
      <c r="E67" s="10" t="s">
        <v>149</v>
      </c>
      <c r="F67" s="35" t="s">
        <v>139</v>
      </c>
      <c r="G67" s="10" t="s">
        <v>148</v>
      </c>
      <c r="H67" s="60"/>
      <c r="I67" s="60" t="s">
        <v>147</v>
      </c>
      <c r="J67" s="60" t="s">
        <v>146</v>
      </c>
      <c r="K67" s="60" t="s">
        <v>145</v>
      </c>
      <c r="L67" s="60" t="s">
        <v>144</v>
      </c>
      <c r="M67" s="11" t="s">
        <v>143</v>
      </c>
      <c r="N67" s="61"/>
      <c r="O67" s="60"/>
      <c r="P67" s="60">
        <v>12</v>
      </c>
      <c r="Q67" s="206">
        <v>0</v>
      </c>
      <c r="R67" s="59">
        <f>Q67*1.23</f>
        <v>0</v>
      </c>
      <c r="S67" s="36">
        <f>P67*Q67</f>
        <v>0</v>
      </c>
      <c r="T67" s="58">
        <f>P67*R67</f>
        <v>0</v>
      </c>
      <c r="U67" s="205">
        <v>0</v>
      </c>
      <c r="V67" s="22">
        <f>U67*P67</f>
        <v>0</v>
      </c>
      <c r="W67" s="213"/>
    </row>
    <row r="68" spans="1:26" s="1" customFormat="1" ht="30" customHeight="1" x14ac:dyDescent="0.4">
      <c r="A68" s="256"/>
      <c r="B68" s="253"/>
      <c r="C68" s="63" t="s">
        <v>142</v>
      </c>
      <c r="D68" s="10" t="s">
        <v>141</v>
      </c>
      <c r="E68" s="10" t="s">
        <v>140</v>
      </c>
      <c r="F68" s="60" t="s">
        <v>139</v>
      </c>
      <c r="G68" s="10" t="s">
        <v>138</v>
      </c>
      <c r="H68" s="60"/>
      <c r="I68" s="60" t="s">
        <v>137</v>
      </c>
      <c r="J68" s="60" t="s">
        <v>136</v>
      </c>
      <c r="K68" s="60" t="s">
        <v>135</v>
      </c>
      <c r="L68" s="60" t="s">
        <v>134</v>
      </c>
      <c r="M68" s="11" t="s">
        <v>133</v>
      </c>
      <c r="N68" s="61"/>
      <c r="O68" s="60"/>
      <c r="P68" s="60">
        <v>24</v>
      </c>
      <c r="Q68" s="206">
        <v>0</v>
      </c>
      <c r="R68" s="59">
        <f>Q68*1.23</f>
        <v>0</v>
      </c>
      <c r="S68" s="36">
        <f>P68*Q68</f>
        <v>0</v>
      </c>
      <c r="T68" s="58">
        <f>P68*R68</f>
        <v>0</v>
      </c>
      <c r="U68" s="205">
        <v>0</v>
      </c>
      <c r="V68" s="22">
        <f>U68*P68</f>
        <v>0</v>
      </c>
      <c r="W68" s="213"/>
    </row>
    <row r="69" spans="1:26" ht="30" customHeight="1" x14ac:dyDescent="0.4">
      <c r="A69" s="256"/>
      <c r="B69" s="253"/>
      <c r="C69" s="63" t="s">
        <v>132</v>
      </c>
      <c r="D69" s="10"/>
      <c r="E69" s="10"/>
      <c r="F69" s="60"/>
      <c r="G69" s="10"/>
      <c r="H69" s="60"/>
      <c r="I69" s="60"/>
      <c r="J69" s="60"/>
      <c r="K69" s="60"/>
      <c r="L69" s="60"/>
      <c r="M69" s="60"/>
      <c r="N69" s="61"/>
      <c r="O69" s="60"/>
      <c r="P69" s="60"/>
      <c r="Q69" s="36"/>
      <c r="R69" s="59"/>
      <c r="S69" s="36"/>
      <c r="T69" s="58"/>
      <c r="U69" s="6"/>
      <c r="V69" s="6"/>
    </row>
    <row r="70" spans="1:26" ht="12.75" customHeight="1" x14ac:dyDescent="0.4">
      <c r="A70" s="256"/>
      <c r="B70" s="253" t="s">
        <v>131</v>
      </c>
      <c r="C70" s="258" t="s">
        <v>623</v>
      </c>
      <c r="D70" s="259"/>
      <c r="E70" s="259"/>
      <c r="F70" s="259"/>
      <c r="G70" s="259"/>
      <c r="H70" s="259"/>
      <c r="I70" s="259"/>
      <c r="J70" s="259"/>
      <c r="K70" s="259"/>
      <c r="L70" s="259"/>
      <c r="M70" s="259"/>
      <c r="N70" s="259"/>
      <c r="O70" s="259"/>
      <c r="P70" s="66"/>
      <c r="Q70" s="66"/>
      <c r="R70" s="66"/>
      <c r="S70" s="66"/>
      <c r="T70" s="65"/>
      <c r="U70" s="34"/>
      <c r="V70" s="34"/>
    </row>
    <row r="71" spans="1:26" ht="50.1" customHeight="1" x14ac:dyDescent="0.4">
      <c r="A71" s="256"/>
      <c r="B71" s="253"/>
      <c r="C71" s="204" t="s">
        <v>130</v>
      </c>
      <c r="D71" s="64" t="s">
        <v>129</v>
      </c>
      <c r="E71" s="64" t="s">
        <v>128</v>
      </c>
      <c r="F71" s="184" t="s">
        <v>58</v>
      </c>
      <c r="G71" s="64" t="s">
        <v>127</v>
      </c>
      <c r="H71" s="184" t="s">
        <v>126</v>
      </c>
      <c r="I71" s="184" t="s">
        <v>5</v>
      </c>
      <c r="J71" s="184"/>
      <c r="K71" s="184" t="s">
        <v>54</v>
      </c>
      <c r="L71" s="184" t="s">
        <v>125</v>
      </c>
      <c r="M71" s="181" t="s">
        <v>124</v>
      </c>
      <c r="N71" s="185"/>
      <c r="O71" s="184"/>
      <c r="P71" s="184" t="s">
        <v>123</v>
      </c>
      <c r="Q71" s="179"/>
      <c r="R71" s="180"/>
      <c r="S71" s="250" t="s">
        <v>650</v>
      </c>
      <c r="T71" s="251" t="s">
        <v>650</v>
      </c>
      <c r="U71" s="251" t="s">
        <v>650</v>
      </c>
      <c r="V71" s="252" t="s">
        <v>650</v>
      </c>
      <c r="Z71" s="135"/>
    </row>
    <row r="72" spans="1:26" ht="50.1" customHeight="1" x14ac:dyDescent="0.4">
      <c r="A72" s="256"/>
      <c r="B72" s="253"/>
      <c r="C72" s="204" t="s">
        <v>122</v>
      </c>
      <c r="D72" s="64" t="s">
        <v>121</v>
      </c>
      <c r="E72" s="64"/>
      <c r="F72" s="184"/>
      <c r="G72" s="175"/>
      <c r="H72" s="184"/>
      <c r="I72" s="184" t="s">
        <v>18</v>
      </c>
      <c r="J72" s="184" t="s">
        <v>89</v>
      </c>
      <c r="K72" s="184" t="s">
        <v>54</v>
      </c>
      <c r="L72" s="184" t="s">
        <v>120</v>
      </c>
      <c r="M72" s="181" t="s">
        <v>119</v>
      </c>
      <c r="N72" s="185"/>
      <c r="O72" s="184"/>
      <c r="P72" s="184" t="s">
        <v>118</v>
      </c>
      <c r="Q72" s="179"/>
      <c r="R72" s="180"/>
      <c r="S72" s="250" t="s">
        <v>650</v>
      </c>
      <c r="T72" s="251" t="s">
        <v>650</v>
      </c>
      <c r="U72" s="251" t="s">
        <v>650</v>
      </c>
      <c r="V72" s="252" t="s">
        <v>650</v>
      </c>
      <c r="Z72" s="135"/>
    </row>
    <row r="73" spans="1:26" ht="50.1" customHeight="1" x14ac:dyDescent="0.4">
      <c r="A73" s="256"/>
      <c r="B73" s="253"/>
      <c r="C73" s="204" t="s">
        <v>117</v>
      </c>
      <c r="D73" s="62" t="s">
        <v>116</v>
      </c>
      <c r="E73" s="62"/>
      <c r="F73" s="176"/>
      <c r="G73" s="62"/>
      <c r="H73" s="176"/>
      <c r="I73" s="176" t="s">
        <v>18</v>
      </c>
      <c r="J73" s="176" t="s">
        <v>89</v>
      </c>
      <c r="K73" s="184" t="s">
        <v>54</v>
      </c>
      <c r="L73" s="184" t="s">
        <v>115</v>
      </c>
      <c r="M73" s="181" t="s">
        <v>114</v>
      </c>
      <c r="N73" s="187"/>
      <c r="O73" s="184"/>
      <c r="P73" s="184">
        <v>4</v>
      </c>
      <c r="Q73" s="179"/>
      <c r="R73" s="180"/>
      <c r="S73" s="250" t="s">
        <v>650</v>
      </c>
      <c r="T73" s="251" t="s">
        <v>650</v>
      </c>
      <c r="U73" s="251" t="s">
        <v>650</v>
      </c>
      <c r="V73" s="252" t="s">
        <v>650</v>
      </c>
      <c r="Z73" s="135"/>
    </row>
    <row r="74" spans="1:26" ht="50.1" customHeight="1" x14ac:dyDescent="0.4">
      <c r="A74" s="256"/>
      <c r="B74" s="253"/>
      <c r="C74" s="204" t="s">
        <v>113</v>
      </c>
      <c r="D74" s="62" t="s">
        <v>112</v>
      </c>
      <c r="E74" s="62" t="s">
        <v>111</v>
      </c>
      <c r="F74" s="176" t="s">
        <v>58</v>
      </c>
      <c r="G74" s="174" t="s">
        <v>110</v>
      </c>
      <c r="H74" s="184" t="s">
        <v>56</v>
      </c>
      <c r="I74" s="176" t="s">
        <v>5</v>
      </c>
      <c r="J74" s="176"/>
      <c r="K74" s="184" t="s">
        <v>54</v>
      </c>
      <c r="L74" s="184" t="s">
        <v>109</v>
      </c>
      <c r="M74" s="181" t="s">
        <v>108</v>
      </c>
      <c r="N74" s="187"/>
      <c r="O74" s="184"/>
      <c r="P74" s="184" t="s">
        <v>107</v>
      </c>
      <c r="Q74" s="179"/>
      <c r="R74" s="180"/>
      <c r="S74" s="250" t="s">
        <v>650</v>
      </c>
      <c r="T74" s="251" t="s">
        <v>650</v>
      </c>
      <c r="U74" s="251" t="s">
        <v>650</v>
      </c>
      <c r="V74" s="252" t="s">
        <v>650</v>
      </c>
      <c r="Z74" s="135"/>
    </row>
    <row r="75" spans="1:26" ht="50.1" customHeight="1" x14ac:dyDescent="0.4">
      <c r="A75" s="256"/>
      <c r="B75" s="253"/>
      <c r="C75" s="204" t="s">
        <v>106</v>
      </c>
      <c r="D75" s="62" t="s">
        <v>105</v>
      </c>
      <c r="E75" s="62" t="s">
        <v>104</v>
      </c>
      <c r="F75" s="176" t="s">
        <v>58</v>
      </c>
      <c r="G75" s="62" t="s">
        <v>103</v>
      </c>
      <c r="H75" s="184" t="s">
        <v>56</v>
      </c>
      <c r="I75" s="176" t="s">
        <v>18</v>
      </c>
      <c r="J75" s="176"/>
      <c r="K75" s="184" t="s">
        <v>54</v>
      </c>
      <c r="L75" s="184" t="s">
        <v>102</v>
      </c>
      <c r="M75" s="181" t="s">
        <v>101</v>
      </c>
      <c r="N75" s="185"/>
      <c r="O75" s="184"/>
      <c r="P75" s="184">
        <v>3</v>
      </c>
      <c r="Q75" s="179"/>
      <c r="R75" s="180"/>
      <c r="S75" s="250" t="s">
        <v>650</v>
      </c>
      <c r="T75" s="251" t="s">
        <v>650</v>
      </c>
      <c r="U75" s="251" t="s">
        <v>650</v>
      </c>
      <c r="V75" s="252" t="s">
        <v>650</v>
      </c>
      <c r="Z75" s="135"/>
    </row>
    <row r="76" spans="1:26" ht="50.1" customHeight="1" x14ac:dyDescent="0.4">
      <c r="A76" s="256"/>
      <c r="B76" s="253"/>
      <c r="C76" s="204" t="s">
        <v>100</v>
      </c>
      <c r="D76" s="64" t="s">
        <v>99</v>
      </c>
      <c r="E76" s="64" t="s">
        <v>98</v>
      </c>
      <c r="F76" s="184" t="s">
        <v>58</v>
      </c>
      <c r="G76" s="64" t="s">
        <v>97</v>
      </c>
      <c r="H76" s="184" t="s">
        <v>96</v>
      </c>
      <c r="I76" s="176" t="s">
        <v>18</v>
      </c>
      <c r="J76" s="184"/>
      <c r="K76" s="184" t="s">
        <v>54</v>
      </c>
      <c r="L76" s="184" t="s">
        <v>95</v>
      </c>
      <c r="M76" s="181" t="s">
        <v>94</v>
      </c>
      <c r="N76" s="185"/>
      <c r="O76" s="184"/>
      <c r="P76" s="184">
        <v>5</v>
      </c>
      <c r="Q76" s="179"/>
      <c r="R76" s="180"/>
      <c r="S76" s="250" t="s">
        <v>650</v>
      </c>
      <c r="T76" s="251" t="s">
        <v>650</v>
      </c>
      <c r="U76" s="251" t="s">
        <v>650</v>
      </c>
      <c r="V76" s="252" t="s">
        <v>650</v>
      </c>
      <c r="Z76" s="135"/>
    </row>
    <row r="77" spans="1:26" ht="50.1" customHeight="1" x14ac:dyDescent="0.4">
      <c r="A77" s="256"/>
      <c r="B77" s="253"/>
      <c r="C77" s="204" t="s">
        <v>93</v>
      </c>
      <c r="D77" s="64" t="s">
        <v>92</v>
      </c>
      <c r="E77" s="64" t="s">
        <v>91</v>
      </c>
      <c r="F77" s="184" t="s">
        <v>58</v>
      </c>
      <c r="G77" s="174" t="s">
        <v>90</v>
      </c>
      <c r="H77" s="184" t="s">
        <v>71</v>
      </c>
      <c r="I77" s="176" t="s">
        <v>18</v>
      </c>
      <c r="J77" s="184" t="s">
        <v>89</v>
      </c>
      <c r="K77" s="184" t="s">
        <v>54</v>
      </c>
      <c r="L77" s="184" t="s">
        <v>88</v>
      </c>
      <c r="M77" s="181" t="s">
        <v>87</v>
      </c>
      <c r="N77" s="185"/>
      <c r="O77" s="184"/>
      <c r="P77" s="184">
        <v>1</v>
      </c>
      <c r="Q77" s="179"/>
      <c r="R77" s="180"/>
      <c r="S77" s="250" t="s">
        <v>650</v>
      </c>
      <c r="T77" s="251" t="s">
        <v>650</v>
      </c>
      <c r="U77" s="251" t="s">
        <v>650</v>
      </c>
      <c r="V77" s="252" t="s">
        <v>650</v>
      </c>
      <c r="Z77" s="135"/>
    </row>
    <row r="78" spans="1:26" ht="50.1" customHeight="1" x14ac:dyDescent="0.4">
      <c r="A78" s="256"/>
      <c r="B78" s="253"/>
      <c r="C78" s="204" t="s">
        <v>86</v>
      </c>
      <c r="D78" s="62" t="s">
        <v>74</v>
      </c>
      <c r="E78" s="62" t="s">
        <v>85</v>
      </c>
      <c r="F78" s="176" t="s">
        <v>58</v>
      </c>
      <c r="G78" s="62" t="s">
        <v>84</v>
      </c>
      <c r="H78" s="176" t="s">
        <v>71</v>
      </c>
      <c r="I78" s="176" t="s">
        <v>18</v>
      </c>
      <c r="J78" s="184" t="s">
        <v>55</v>
      </c>
      <c r="K78" s="184" t="s">
        <v>54</v>
      </c>
      <c r="L78" s="184" t="s">
        <v>83</v>
      </c>
      <c r="M78" s="181" t="s">
        <v>82</v>
      </c>
      <c r="N78" s="185"/>
      <c r="O78" s="184"/>
      <c r="P78" s="184">
        <v>3</v>
      </c>
      <c r="Q78" s="179"/>
      <c r="R78" s="180"/>
      <c r="S78" s="250" t="s">
        <v>650</v>
      </c>
      <c r="T78" s="251" t="s">
        <v>650</v>
      </c>
      <c r="U78" s="251" t="s">
        <v>650</v>
      </c>
      <c r="V78" s="252" t="s">
        <v>650</v>
      </c>
      <c r="Z78" s="135"/>
    </row>
    <row r="79" spans="1:26" ht="50.1" customHeight="1" x14ac:dyDescent="0.4">
      <c r="A79" s="256"/>
      <c r="B79" s="253"/>
      <c r="C79" s="204" t="s">
        <v>81</v>
      </c>
      <c r="D79" s="62" t="s">
        <v>80</v>
      </c>
      <c r="E79" s="62" t="s">
        <v>79</v>
      </c>
      <c r="F79" s="176" t="s">
        <v>58</v>
      </c>
      <c r="G79" s="174" t="s">
        <v>78</v>
      </c>
      <c r="H79" s="184" t="s">
        <v>71</v>
      </c>
      <c r="I79" s="176" t="s">
        <v>18</v>
      </c>
      <c r="J79" s="176" t="s">
        <v>55</v>
      </c>
      <c r="K79" s="184" t="s">
        <v>54</v>
      </c>
      <c r="L79" s="184" t="s">
        <v>77</v>
      </c>
      <c r="M79" s="181" t="s">
        <v>76</v>
      </c>
      <c r="N79" s="185"/>
      <c r="O79" s="184"/>
      <c r="P79" s="184">
        <v>2</v>
      </c>
      <c r="Q79" s="179"/>
      <c r="R79" s="180"/>
      <c r="S79" s="250" t="s">
        <v>650</v>
      </c>
      <c r="T79" s="251" t="s">
        <v>650</v>
      </c>
      <c r="U79" s="251" t="s">
        <v>650</v>
      </c>
      <c r="V79" s="252" t="s">
        <v>650</v>
      </c>
      <c r="Z79" s="135"/>
    </row>
    <row r="80" spans="1:26" ht="50.1" customHeight="1" x14ac:dyDescent="0.4">
      <c r="A80" s="256"/>
      <c r="B80" s="253"/>
      <c r="C80" s="204" t="s">
        <v>75</v>
      </c>
      <c r="D80" s="62" t="s">
        <v>74</v>
      </c>
      <c r="E80" s="62" t="s">
        <v>73</v>
      </c>
      <c r="F80" s="176" t="s">
        <v>58</v>
      </c>
      <c r="G80" s="62" t="s">
        <v>72</v>
      </c>
      <c r="H80" s="184" t="s">
        <v>71</v>
      </c>
      <c r="I80" s="176" t="s">
        <v>18</v>
      </c>
      <c r="J80" s="176" t="s">
        <v>55</v>
      </c>
      <c r="K80" s="184" t="s">
        <v>54</v>
      </c>
      <c r="L80" s="184" t="s">
        <v>70</v>
      </c>
      <c r="M80" s="181" t="s">
        <v>69</v>
      </c>
      <c r="N80" s="185"/>
      <c r="O80" s="184"/>
      <c r="P80" s="184">
        <v>1</v>
      </c>
      <c r="Q80" s="179"/>
      <c r="R80" s="180"/>
      <c r="S80" s="250" t="s">
        <v>650</v>
      </c>
      <c r="T80" s="251" t="s">
        <v>650</v>
      </c>
      <c r="U80" s="251" t="s">
        <v>650</v>
      </c>
      <c r="V80" s="252" t="s">
        <v>650</v>
      </c>
      <c r="Z80" s="135"/>
    </row>
    <row r="81" spans="1:26" ht="50.1" customHeight="1" x14ac:dyDescent="0.4">
      <c r="A81" s="256"/>
      <c r="B81" s="253"/>
      <c r="C81" s="204" t="s">
        <v>68</v>
      </c>
      <c r="D81" s="62" t="s">
        <v>67</v>
      </c>
      <c r="E81" s="62" t="s">
        <v>66</v>
      </c>
      <c r="F81" s="176" t="s">
        <v>58</v>
      </c>
      <c r="G81" s="62" t="s">
        <v>65</v>
      </c>
      <c r="H81" s="184" t="s">
        <v>56</v>
      </c>
      <c r="I81" s="176" t="s">
        <v>18</v>
      </c>
      <c r="J81" s="176" t="s">
        <v>64</v>
      </c>
      <c r="K81" s="184" t="s">
        <v>54</v>
      </c>
      <c r="L81" s="184" t="s">
        <v>63</v>
      </c>
      <c r="M81" s="181" t="s">
        <v>62</v>
      </c>
      <c r="N81" s="185"/>
      <c r="O81" s="184"/>
      <c r="P81" s="184">
        <v>3</v>
      </c>
      <c r="Q81" s="179"/>
      <c r="R81" s="180"/>
      <c r="S81" s="250" t="s">
        <v>650</v>
      </c>
      <c r="T81" s="251" t="s">
        <v>650</v>
      </c>
      <c r="U81" s="251" t="s">
        <v>650</v>
      </c>
      <c r="V81" s="252" t="s">
        <v>650</v>
      </c>
      <c r="Z81" s="135"/>
    </row>
    <row r="82" spans="1:26" ht="50.1" customHeight="1" thickBot="1" x14ac:dyDescent="0.45">
      <c r="A82" s="256"/>
      <c r="B82" s="254"/>
      <c r="C82" s="57" t="s">
        <v>61</v>
      </c>
      <c r="D82" s="56" t="s">
        <v>60</v>
      </c>
      <c r="E82" s="56" t="s">
        <v>59</v>
      </c>
      <c r="F82" s="17" t="s">
        <v>58</v>
      </c>
      <c r="G82" s="56" t="s">
        <v>57</v>
      </c>
      <c r="H82" s="54" t="s">
        <v>56</v>
      </c>
      <c r="I82" s="17" t="s">
        <v>18</v>
      </c>
      <c r="J82" s="17" t="s">
        <v>55</v>
      </c>
      <c r="K82" s="54" t="s">
        <v>54</v>
      </c>
      <c r="L82" s="54" t="s">
        <v>53</v>
      </c>
      <c r="M82" s="18" t="s">
        <v>52</v>
      </c>
      <c r="N82" s="55"/>
      <c r="O82" s="54"/>
      <c r="P82" s="54">
        <v>3</v>
      </c>
      <c r="Q82" s="207">
        <v>0</v>
      </c>
      <c r="R82" s="53">
        <f>Q82*1.23</f>
        <v>0</v>
      </c>
      <c r="S82" s="36">
        <f>P82*Q82</f>
        <v>0</v>
      </c>
      <c r="T82" s="58">
        <f>P82*R82</f>
        <v>0</v>
      </c>
      <c r="U82" s="205">
        <v>0</v>
      </c>
      <c r="V82" s="22">
        <f>U82*P82</f>
        <v>0</v>
      </c>
      <c r="Z82" s="135"/>
    </row>
    <row r="83" spans="1:26" ht="50.1" customHeight="1" thickBot="1" x14ac:dyDescent="0.45">
      <c r="A83" s="52"/>
      <c r="B83" s="51"/>
      <c r="C83" s="50"/>
      <c r="D83" s="49"/>
      <c r="E83" s="49"/>
      <c r="F83" s="48"/>
      <c r="G83" s="49"/>
      <c r="H83" s="45"/>
      <c r="I83" s="48"/>
      <c r="J83" s="48"/>
      <c r="K83" s="45"/>
      <c r="L83" s="45"/>
      <c r="M83" s="47"/>
      <c r="N83" s="46"/>
      <c r="O83" s="45"/>
      <c r="P83" s="45"/>
      <c r="Q83" s="44"/>
      <c r="R83" s="44"/>
      <c r="S83" s="44">
        <f>SUM(S71:S82,S66:S69,S43:S64,S31:S41,S3:S29)</f>
        <v>0</v>
      </c>
      <c r="T83" s="43">
        <f>SUM(T71:T82,T66:T69,T43:T64,T31:T41,T3:T29)</f>
        <v>0</v>
      </c>
      <c r="U83" s="42"/>
      <c r="V83" s="41">
        <f>SUM(V71:V82,V66:V69,V43:V64,V31:V41,V3:V29)</f>
        <v>0</v>
      </c>
    </row>
  </sheetData>
  <mergeCells count="52">
    <mergeCell ref="C70:O70"/>
    <mergeCell ref="C65:O65"/>
    <mergeCell ref="C42:O42"/>
    <mergeCell ref="C30:O30"/>
    <mergeCell ref="C2:V2"/>
    <mergeCell ref="S3:V3"/>
    <mergeCell ref="S4:V4"/>
    <mergeCell ref="S5:V5"/>
    <mergeCell ref="S6:V6"/>
    <mergeCell ref="S7:V7"/>
    <mergeCell ref="S8:V8"/>
    <mergeCell ref="S9:V9"/>
    <mergeCell ref="S10:V10"/>
    <mergeCell ref="S11:V11"/>
    <mergeCell ref="S12:V12"/>
    <mergeCell ref="S13:V13"/>
    <mergeCell ref="B70:B82"/>
    <mergeCell ref="A2:A82"/>
    <mergeCell ref="B65:B69"/>
    <mergeCell ref="B2:B28"/>
    <mergeCell ref="B30:B41"/>
    <mergeCell ref="B42:B64"/>
    <mergeCell ref="S14:V14"/>
    <mergeCell ref="S15:V15"/>
    <mergeCell ref="S16:V16"/>
    <mergeCell ref="S17:V17"/>
    <mergeCell ref="S18:V18"/>
    <mergeCell ref="S19:V19"/>
    <mergeCell ref="S20:V20"/>
    <mergeCell ref="S21:V21"/>
    <mergeCell ref="S22:V22"/>
    <mergeCell ref="S23:V23"/>
    <mergeCell ref="S24:V24"/>
    <mergeCell ref="S25:V25"/>
    <mergeCell ref="S31:V31"/>
    <mergeCell ref="S32:V32"/>
    <mergeCell ref="S33:V33"/>
    <mergeCell ref="S34:V34"/>
    <mergeCell ref="S35:V35"/>
    <mergeCell ref="S36:V36"/>
    <mergeCell ref="S37:V37"/>
    <mergeCell ref="S71:V71"/>
    <mergeCell ref="S72:V72"/>
    <mergeCell ref="S73:V73"/>
    <mergeCell ref="S74:V74"/>
    <mergeCell ref="S75:V75"/>
    <mergeCell ref="S76:V76"/>
    <mergeCell ref="S77:V77"/>
    <mergeCell ref="S78:V78"/>
    <mergeCell ref="S79:V79"/>
    <mergeCell ref="S80:V80"/>
    <mergeCell ref="S81:V81"/>
  </mergeCells>
  <hyperlinks>
    <hyperlink ref="M3" r:id="rId1" xr:uid="{00000000-0004-0000-0300-000000000000}"/>
    <hyperlink ref="M4" r:id="rId2" xr:uid="{00000000-0004-0000-0300-000001000000}"/>
    <hyperlink ref="M6" r:id="rId3" xr:uid="{00000000-0004-0000-0300-000002000000}"/>
    <hyperlink ref="M7" r:id="rId4" xr:uid="{00000000-0004-0000-0300-000003000000}"/>
    <hyperlink ref="M9" r:id="rId5" xr:uid="{00000000-0004-0000-0300-000004000000}"/>
    <hyperlink ref="M10" r:id="rId6" xr:uid="{00000000-0004-0000-0300-000005000000}"/>
    <hyperlink ref="M11" r:id="rId7" xr:uid="{00000000-0004-0000-0300-000006000000}"/>
    <hyperlink ref="M66" r:id="rId8" xr:uid="{00000000-0004-0000-0300-000007000000}"/>
    <hyperlink ref="M32" r:id="rId9" xr:uid="{00000000-0004-0000-0300-000008000000}"/>
    <hyperlink ref="M71" r:id="rId10" xr:uid="{00000000-0004-0000-0300-000009000000}"/>
    <hyperlink ref="M73" r:id="rId11" xr:uid="{00000000-0004-0000-0300-00000A000000}"/>
    <hyperlink ref="M74" r:id="rId12" xr:uid="{00000000-0004-0000-0300-00000B000000}"/>
    <hyperlink ref="M75" r:id="rId13" xr:uid="{00000000-0004-0000-0300-00000C000000}"/>
    <hyperlink ref="M76" r:id="rId14" xr:uid="{00000000-0004-0000-0300-00000D000000}"/>
    <hyperlink ref="M77" r:id="rId15" xr:uid="{00000000-0004-0000-0300-00000E000000}"/>
    <hyperlink ref="M78" r:id="rId16" xr:uid="{00000000-0004-0000-0300-00000F000000}"/>
    <hyperlink ref="M79" r:id="rId17" xr:uid="{00000000-0004-0000-0300-000010000000}"/>
    <hyperlink ref="M80" r:id="rId18" xr:uid="{00000000-0004-0000-0300-000011000000}"/>
    <hyperlink ref="M82" r:id="rId19" xr:uid="{00000000-0004-0000-0300-000012000000}"/>
    <hyperlink ref="M72" r:id="rId20" xr:uid="{00000000-0004-0000-0300-000013000000}"/>
    <hyperlink ref="M67" r:id="rId21" xr:uid="{00000000-0004-0000-0300-000014000000}"/>
    <hyperlink ref="M5" r:id="rId22" xr:uid="{00000000-0004-0000-0300-000015000000}"/>
    <hyperlink ref="M13" r:id="rId23" xr:uid="{00000000-0004-0000-0300-000016000000}"/>
    <hyperlink ref="M68" r:id="rId24" xr:uid="{00000000-0004-0000-0300-000017000000}"/>
    <hyperlink ref="M14" r:id="rId25" xr:uid="{00000000-0004-0000-0300-000018000000}"/>
    <hyperlink ref="M15" r:id="rId26" xr:uid="{00000000-0004-0000-0300-000019000000}"/>
    <hyperlink ref="M16" r:id="rId27" xr:uid="{00000000-0004-0000-0300-00001A000000}"/>
    <hyperlink ref="M19" r:id="rId28" xr:uid="{00000000-0004-0000-0300-00001B000000}"/>
    <hyperlink ref="M31" r:id="rId29" xr:uid="{00000000-0004-0000-0300-00001C000000}"/>
    <hyperlink ref="M33" r:id="rId30" xr:uid="{00000000-0004-0000-0300-00001D000000}"/>
    <hyperlink ref="M37" r:id="rId31" xr:uid="{00000000-0004-0000-0300-00001E000000}"/>
    <hyperlink ref="M22" r:id="rId32" xr:uid="{00000000-0004-0000-0300-00001F000000}"/>
    <hyperlink ref="M23" r:id="rId33" xr:uid="{00000000-0004-0000-0300-000020000000}"/>
    <hyperlink ref="M24" r:id="rId34" xr:uid="{00000000-0004-0000-0300-000021000000}"/>
    <hyperlink ref="M81" r:id="rId35" xr:uid="{00000000-0004-0000-0300-000022000000}"/>
    <hyperlink ref="M12" r:id="rId36" xr:uid="{00000000-0004-0000-0300-000023000000}"/>
    <hyperlink ref="M8" r:id="rId37" xr:uid="{00000000-0004-0000-0300-000024000000}"/>
    <hyperlink ref="M26" r:id="rId38" xr:uid="{00000000-0004-0000-0300-000025000000}"/>
    <hyperlink ref="M28" r:id="rId39" xr:uid="{00000000-0004-0000-0300-000026000000}"/>
    <hyperlink ref="M27" r:id="rId40" xr:uid="{00000000-0004-0000-0300-000027000000}"/>
    <hyperlink ref="M17" r:id="rId41" xr:uid="{00000000-0004-0000-0300-000028000000}"/>
    <hyperlink ref="M18" r:id="rId42" xr:uid="{00000000-0004-0000-0300-000029000000}"/>
    <hyperlink ref="M20" r:id="rId43" xr:uid="{00000000-0004-0000-0300-00002A000000}"/>
    <hyperlink ref="M21" r:id="rId44" xr:uid="{00000000-0004-0000-0300-00002B000000}"/>
    <hyperlink ref="M25" r:id="rId45" xr:uid="{00000000-0004-0000-0300-00002C000000}"/>
    <hyperlink ref="M38" r:id="rId46" xr:uid="{00000000-0004-0000-0300-00002D000000}"/>
    <hyperlink ref="M36" r:id="rId47" xr:uid="{00000000-0004-0000-0300-00002E000000}"/>
    <hyperlink ref="M34" r:id="rId48" xr:uid="{00000000-0004-0000-0300-00002F000000}"/>
    <hyperlink ref="M35" r:id="rId49" xr:uid="{00000000-0004-0000-0300-000030000000}"/>
  </hyperlinks>
  <pageMargins left="0.7" right="0.7" top="0.75" bottom="0.75" header="0.3" footer="0.3"/>
  <pageSetup paperSize="9" scale="70" orientation="landscape" horizontalDpi="4294967293" verticalDpi="0" r:id="rId50"/>
  <drawing r:id="rId5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67"/>
  <sheetViews>
    <sheetView tabSelected="1" topLeftCell="D1" zoomScaleNormal="100" workbookViewId="0">
      <pane ySplit="1" topLeftCell="A2" activePane="bottomLeft" state="frozen"/>
      <selection pane="bottomLeft" activeCell="U30" sqref="U30"/>
    </sheetView>
  </sheetViews>
  <sheetFormatPr defaultRowHeight="13.15" x14ac:dyDescent="0.4"/>
  <cols>
    <col min="1" max="1" width="8.640625" customWidth="1"/>
    <col min="2" max="2" width="13.85546875" customWidth="1"/>
    <col min="3" max="3" width="7.5" customWidth="1"/>
    <col min="4" max="4" width="59.35546875" style="88" customWidth="1"/>
    <col min="5" max="5" width="16.35546875" style="40" customWidth="1"/>
    <col min="6" max="6" width="16.140625" style="40" customWidth="1"/>
    <col min="7" max="7" width="13.35546875" style="40" customWidth="1"/>
    <col min="8" max="8" width="13.140625" style="40" customWidth="1"/>
    <col min="9" max="9" width="15.5" style="40" customWidth="1"/>
    <col min="10" max="10" width="27.5" style="40" customWidth="1"/>
    <col min="11" max="11" width="26.85546875" style="40" customWidth="1"/>
    <col min="12" max="12" width="34.140625" style="40" customWidth="1"/>
    <col min="13" max="14" width="8.35546875" style="40" customWidth="1"/>
    <col min="17" max="17" width="12" bestFit="1" customWidth="1"/>
  </cols>
  <sheetData>
    <row r="1" spans="1:24" ht="39.950000000000003" customHeight="1" x14ac:dyDescent="0.4">
      <c r="A1" s="82" t="s">
        <v>3</v>
      </c>
      <c r="B1" s="132" t="s">
        <v>2</v>
      </c>
      <c r="C1" s="128" t="s">
        <v>1</v>
      </c>
      <c r="D1" s="131" t="s">
        <v>7</v>
      </c>
      <c r="E1" s="128" t="s">
        <v>4</v>
      </c>
      <c r="F1" s="128" t="s">
        <v>0</v>
      </c>
      <c r="G1" s="130" t="s">
        <v>51</v>
      </c>
      <c r="H1" s="130" t="s">
        <v>50</v>
      </c>
      <c r="I1" s="130" t="s">
        <v>49</v>
      </c>
      <c r="J1" s="128" t="s">
        <v>9</v>
      </c>
      <c r="K1" s="128" t="s">
        <v>8</v>
      </c>
      <c r="L1" s="129" t="s">
        <v>48</v>
      </c>
      <c r="M1" s="128" t="s">
        <v>597</v>
      </c>
      <c r="N1" s="128" t="s">
        <v>596</v>
      </c>
      <c r="O1" s="3" t="s">
        <v>11</v>
      </c>
      <c r="P1" s="83" t="s">
        <v>12</v>
      </c>
      <c r="Q1" s="3" t="s">
        <v>13</v>
      </c>
      <c r="R1" s="82" t="s">
        <v>14</v>
      </c>
      <c r="S1" s="127" t="s">
        <v>595</v>
      </c>
      <c r="T1" s="127" t="s">
        <v>20</v>
      </c>
      <c r="W1" s="101" t="s">
        <v>594</v>
      </c>
      <c r="X1" s="209"/>
    </row>
    <row r="2" spans="1:24" s="2" customFormat="1" ht="13.5" customHeight="1" x14ac:dyDescent="0.4">
      <c r="A2" s="267" t="s">
        <v>593</v>
      </c>
      <c r="B2" s="257" t="s">
        <v>592</v>
      </c>
      <c r="C2" s="273" t="s">
        <v>623</v>
      </c>
      <c r="D2" s="274"/>
      <c r="E2" s="274"/>
      <c r="F2" s="274"/>
      <c r="G2" s="274"/>
      <c r="H2" s="274"/>
      <c r="I2" s="274"/>
      <c r="J2" s="274"/>
      <c r="K2" s="274"/>
      <c r="L2" s="275"/>
      <c r="M2" s="126"/>
      <c r="N2" s="126"/>
      <c r="O2" s="126"/>
      <c r="P2" s="126"/>
      <c r="Q2" s="126"/>
      <c r="R2" s="126"/>
      <c r="S2" s="87"/>
      <c r="T2" s="87"/>
      <c r="W2" s="101"/>
      <c r="X2" s="209"/>
    </row>
    <row r="3" spans="1:24" ht="60" customHeight="1" x14ac:dyDescent="0.4">
      <c r="A3" s="268"/>
      <c r="B3" s="257"/>
      <c r="C3" s="189" t="s">
        <v>591</v>
      </c>
      <c r="D3" s="107" t="s">
        <v>590</v>
      </c>
      <c r="E3" s="190" t="s">
        <v>553</v>
      </c>
      <c r="F3" s="190"/>
      <c r="G3" s="190"/>
      <c r="H3" s="190" t="s">
        <v>568</v>
      </c>
      <c r="I3" s="190" t="s">
        <v>589</v>
      </c>
      <c r="J3" s="191" t="s">
        <v>566</v>
      </c>
      <c r="K3" s="192"/>
      <c r="L3" s="192"/>
      <c r="M3" s="193">
        <v>730</v>
      </c>
      <c r="N3" s="193">
        <f t="shared" ref="N3:N11" si="0">M3*$W$3</f>
        <v>803.00000000000011</v>
      </c>
      <c r="O3" s="193">
        <v>0</v>
      </c>
      <c r="P3" s="193">
        <f t="shared" ref="P3:P11" si="1">O3*1.23</f>
        <v>0</v>
      </c>
      <c r="Q3" s="250" t="s">
        <v>650</v>
      </c>
      <c r="R3" s="251" t="s">
        <v>650</v>
      </c>
      <c r="S3" s="251" t="s">
        <v>650</v>
      </c>
      <c r="T3" s="252" t="s">
        <v>650</v>
      </c>
      <c r="W3" s="101">
        <v>1.1000000000000001</v>
      </c>
      <c r="X3" s="209"/>
    </row>
    <row r="4" spans="1:24" ht="60" customHeight="1" x14ac:dyDescent="0.4">
      <c r="A4" s="268"/>
      <c r="B4" s="257"/>
      <c r="C4" s="189" t="s">
        <v>588</v>
      </c>
      <c r="D4" s="107" t="s">
        <v>554</v>
      </c>
      <c r="E4" s="190" t="s">
        <v>553</v>
      </c>
      <c r="F4" s="190"/>
      <c r="G4" s="190"/>
      <c r="H4" s="190" t="s">
        <v>552</v>
      </c>
      <c r="I4" s="190" t="s">
        <v>587</v>
      </c>
      <c r="J4" s="181" t="s">
        <v>550</v>
      </c>
      <c r="K4" s="192"/>
      <c r="L4" s="192"/>
      <c r="M4" s="193">
        <v>836.14</v>
      </c>
      <c r="N4" s="193">
        <f t="shared" si="0"/>
        <v>919.75400000000002</v>
      </c>
      <c r="O4" s="193">
        <v>0</v>
      </c>
      <c r="P4" s="193">
        <f t="shared" si="1"/>
        <v>0</v>
      </c>
      <c r="Q4" s="250" t="s">
        <v>650</v>
      </c>
      <c r="R4" s="251" t="s">
        <v>650</v>
      </c>
      <c r="S4" s="251" t="s">
        <v>650</v>
      </c>
      <c r="T4" s="252" t="s">
        <v>650</v>
      </c>
    </row>
    <row r="5" spans="1:24" ht="60" customHeight="1" x14ac:dyDescent="0.4">
      <c r="A5" s="268"/>
      <c r="B5" s="257"/>
      <c r="C5" s="189" t="s">
        <v>586</v>
      </c>
      <c r="D5" s="107" t="s">
        <v>585</v>
      </c>
      <c r="E5" s="190" t="s">
        <v>573</v>
      </c>
      <c r="F5" s="190"/>
      <c r="G5" s="190"/>
      <c r="H5" s="190" t="s">
        <v>559</v>
      </c>
      <c r="I5" s="190" t="s">
        <v>584</v>
      </c>
      <c r="J5" s="181" t="s">
        <v>571</v>
      </c>
      <c r="K5" s="192"/>
      <c r="L5" s="192"/>
      <c r="M5" s="193">
        <v>220.38</v>
      </c>
      <c r="N5" s="193">
        <f t="shared" si="0"/>
        <v>242.41800000000001</v>
      </c>
      <c r="O5" s="193">
        <v>0</v>
      </c>
      <c r="P5" s="193">
        <f t="shared" si="1"/>
        <v>0</v>
      </c>
      <c r="Q5" s="250" t="s">
        <v>650</v>
      </c>
      <c r="R5" s="251" t="s">
        <v>650</v>
      </c>
      <c r="S5" s="251" t="s">
        <v>650</v>
      </c>
      <c r="T5" s="252" t="s">
        <v>650</v>
      </c>
    </row>
    <row r="6" spans="1:24" ht="60" customHeight="1" x14ac:dyDescent="0.4">
      <c r="A6" s="268"/>
      <c r="B6" s="257"/>
      <c r="C6" s="189" t="s">
        <v>583</v>
      </c>
      <c r="D6" s="107" t="s">
        <v>582</v>
      </c>
      <c r="E6" s="190" t="s">
        <v>581</v>
      </c>
      <c r="F6" s="190"/>
      <c r="G6" s="190"/>
      <c r="H6" s="190" t="s">
        <v>580</v>
      </c>
      <c r="I6" s="190" t="s">
        <v>579</v>
      </c>
      <c r="J6" s="181" t="s">
        <v>578</v>
      </c>
      <c r="K6" s="192"/>
      <c r="L6" s="192"/>
      <c r="M6" s="193">
        <v>724.75</v>
      </c>
      <c r="N6" s="193">
        <f t="shared" si="0"/>
        <v>797.22500000000002</v>
      </c>
      <c r="O6" s="193">
        <v>0</v>
      </c>
      <c r="P6" s="193">
        <f t="shared" si="1"/>
        <v>0</v>
      </c>
      <c r="Q6" s="250" t="s">
        <v>650</v>
      </c>
      <c r="R6" s="251" t="s">
        <v>650</v>
      </c>
      <c r="S6" s="251" t="s">
        <v>650</v>
      </c>
      <c r="T6" s="252" t="s">
        <v>650</v>
      </c>
    </row>
    <row r="7" spans="1:24" ht="60" customHeight="1" x14ac:dyDescent="0.4">
      <c r="A7" s="268"/>
      <c r="B7" s="257"/>
      <c r="C7" s="189" t="s">
        <v>577</v>
      </c>
      <c r="D7" s="107" t="s">
        <v>576</v>
      </c>
      <c r="E7" s="190" t="s">
        <v>563</v>
      </c>
      <c r="F7" s="190"/>
      <c r="G7" s="190"/>
      <c r="H7" s="190" t="s">
        <v>559</v>
      </c>
      <c r="I7" s="190" t="s">
        <v>558</v>
      </c>
      <c r="J7" s="181" t="s">
        <v>557</v>
      </c>
      <c r="K7" s="192"/>
      <c r="L7" s="192"/>
      <c r="M7" s="193">
        <v>255.85</v>
      </c>
      <c r="N7" s="193">
        <f t="shared" si="0"/>
        <v>281.435</v>
      </c>
      <c r="O7" s="193">
        <v>0</v>
      </c>
      <c r="P7" s="193">
        <f t="shared" si="1"/>
        <v>0</v>
      </c>
      <c r="Q7" s="250" t="s">
        <v>650</v>
      </c>
      <c r="R7" s="251" t="s">
        <v>650</v>
      </c>
      <c r="S7" s="251" t="s">
        <v>650</v>
      </c>
      <c r="T7" s="252" t="s">
        <v>650</v>
      </c>
    </row>
    <row r="8" spans="1:24" ht="60" customHeight="1" x14ac:dyDescent="0.4">
      <c r="A8" s="268"/>
      <c r="B8" s="257"/>
      <c r="C8" s="189" t="s">
        <v>575</v>
      </c>
      <c r="D8" s="107" t="s">
        <v>574</v>
      </c>
      <c r="E8" s="190" t="s">
        <v>573</v>
      </c>
      <c r="F8" s="190"/>
      <c r="G8" s="190"/>
      <c r="H8" s="190" t="s">
        <v>559</v>
      </c>
      <c r="I8" s="190" t="s">
        <v>572</v>
      </c>
      <c r="J8" s="181" t="s">
        <v>571</v>
      </c>
      <c r="K8" s="192"/>
      <c r="L8" s="192"/>
      <c r="M8" s="193">
        <v>8.4179999999999993</v>
      </c>
      <c r="N8" s="193">
        <f t="shared" si="0"/>
        <v>9.2598000000000003</v>
      </c>
      <c r="O8" s="193">
        <v>0</v>
      </c>
      <c r="P8" s="193">
        <f t="shared" si="1"/>
        <v>0</v>
      </c>
      <c r="Q8" s="250" t="s">
        <v>650</v>
      </c>
      <c r="R8" s="251" t="s">
        <v>650</v>
      </c>
      <c r="S8" s="251" t="s">
        <v>650</v>
      </c>
      <c r="T8" s="252" t="s">
        <v>650</v>
      </c>
    </row>
    <row r="9" spans="1:24" ht="60" customHeight="1" x14ac:dyDescent="0.4">
      <c r="A9" s="268"/>
      <c r="B9" s="257"/>
      <c r="C9" s="189" t="s">
        <v>570</v>
      </c>
      <c r="D9" s="107" t="s">
        <v>569</v>
      </c>
      <c r="E9" s="190" t="s">
        <v>553</v>
      </c>
      <c r="F9" s="190"/>
      <c r="G9" s="190"/>
      <c r="H9" s="190" t="s">
        <v>568</v>
      </c>
      <c r="I9" s="190" t="s">
        <v>567</v>
      </c>
      <c r="J9" s="191" t="s">
        <v>566</v>
      </c>
      <c r="K9" s="192"/>
      <c r="L9" s="192"/>
      <c r="M9" s="193">
        <v>26.853999999999999</v>
      </c>
      <c r="N9" s="193">
        <f t="shared" si="0"/>
        <v>29.539400000000001</v>
      </c>
      <c r="O9" s="193">
        <v>0</v>
      </c>
      <c r="P9" s="193">
        <f t="shared" si="1"/>
        <v>0</v>
      </c>
      <c r="Q9" s="250" t="s">
        <v>650</v>
      </c>
      <c r="R9" s="251" t="s">
        <v>650</v>
      </c>
      <c r="S9" s="251" t="s">
        <v>650</v>
      </c>
      <c r="T9" s="252" t="s">
        <v>650</v>
      </c>
    </row>
    <row r="10" spans="1:24" ht="60" customHeight="1" x14ac:dyDescent="0.4">
      <c r="A10" s="268"/>
      <c r="B10" s="257"/>
      <c r="C10" s="189" t="s">
        <v>565</v>
      </c>
      <c r="D10" s="107" t="s">
        <v>564</v>
      </c>
      <c r="E10" s="190" t="s">
        <v>563</v>
      </c>
      <c r="F10" s="190"/>
      <c r="G10" s="190"/>
      <c r="H10" s="190" t="s">
        <v>559</v>
      </c>
      <c r="I10" s="190" t="s">
        <v>562</v>
      </c>
      <c r="J10" s="181" t="s">
        <v>557</v>
      </c>
      <c r="K10" s="192"/>
      <c r="L10" s="192"/>
      <c r="M10" s="193">
        <v>255.85</v>
      </c>
      <c r="N10" s="193">
        <f t="shared" si="0"/>
        <v>281.435</v>
      </c>
      <c r="O10" s="193">
        <v>0</v>
      </c>
      <c r="P10" s="193">
        <f t="shared" si="1"/>
        <v>0</v>
      </c>
      <c r="Q10" s="250" t="s">
        <v>650</v>
      </c>
      <c r="R10" s="251" t="s">
        <v>650</v>
      </c>
      <c r="S10" s="251" t="s">
        <v>650</v>
      </c>
      <c r="T10" s="252" t="s">
        <v>650</v>
      </c>
    </row>
    <row r="11" spans="1:24" ht="60" customHeight="1" x14ac:dyDescent="0.4">
      <c r="A11" s="268"/>
      <c r="B11" s="257"/>
      <c r="C11" s="189" t="s">
        <v>561</v>
      </c>
      <c r="D11" s="107" t="s">
        <v>560</v>
      </c>
      <c r="E11" s="190" t="s">
        <v>553</v>
      </c>
      <c r="F11" s="190"/>
      <c r="G11" s="190"/>
      <c r="H11" s="190" t="s">
        <v>559</v>
      </c>
      <c r="I11" s="190" t="s">
        <v>558</v>
      </c>
      <c r="J11" s="181" t="s">
        <v>557</v>
      </c>
      <c r="K11" s="192"/>
      <c r="L11" s="192"/>
      <c r="M11" s="193">
        <v>235.79</v>
      </c>
      <c r="N11" s="193">
        <f t="shared" si="0"/>
        <v>259.36900000000003</v>
      </c>
      <c r="O11" s="193">
        <v>0</v>
      </c>
      <c r="P11" s="193">
        <f t="shared" si="1"/>
        <v>0</v>
      </c>
      <c r="Q11" s="250" t="s">
        <v>650</v>
      </c>
      <c r="R11" s="251" t="s">
        <v>650</v>
      </c>
      <c r="S11" s="251" t="s">
        <v>650</v>
      </c>
      <c r="T11" s="252" t="s">
        <v>650</v>
      </c>
    </row>
    <row r="12" spans="1:24" ht="60" customHeight="1" x14ac:dyDescent="0.4">
      <c r="A12" s="268"/>
      <c r="B12" s="257"/>
      <c r="C12" s="103" t="s">
        <v>556</v>
      </c>
      <c r="D12" s="14"/>
      <c r="E12" s="15"/>
      <c r="F12" s="15"/>
      <c r="G12" s="15"/>
      <c r="H12" s="15"/>
      <c r="I12" s="15"/>
      <c r="J12" s="11"/>
      <c r="K12" s="105"/>
      <c r="L12" s="105"/>
      <c r="M12" s="101"/>
      <c r="N12" s="101"/>
      <c r="O12" s="101"/>
      <c r="P12" s="101"/>
      <c r="Q12" s="101"/>
      <c r="R12" s="104"/>
      <c r="S12" s="101"/>
      <c r="T12" s="101"/>
    </row>
    <row r="13" spans="1:24" ht="60" customHeight="1" x14ac:dyDescent="0.4">
      <c r="A13" s="268"/>
      <c r="B13" s="257"/>
      <c r="C13" s="189" t="s">
        <v>555</v>
      </c>
      <c r="D13" s="107" t="s">
        <v>554</v>
      </c>
      <c r="E13" s="190" t="s">
        <v>553</v>
      </c>
      <c r="F13" s="190"/>
      <c r="G13" s="190"/>
      <c r="H13" s="190" t="s">
        <v>552</v>
      </c>
      <c r="I13" s="190" t="s">
        <v>551</v>
      </c>
      <c r="J13" s="181" t="s">
        <v>550</v>
      </c>
      <c r="K13" s="192"/>
      <c r="L13" s="192"/>
      <c r="M13" s="193">
        <v>510.04500000000002</v>
      </c>
      <c r="N13" s="193">
        <f>M13*$W$3</f>
        <v>561.04950000000008</v>
      </c>
      <c r="O13" s="193">
        <v>0</v>
      </c>
      <c r="P13" s="193">
        <f>O13*1.23</f>
        <v>0</v>
      </c>
      <c r="Q13" s="250" t="s">
        <v>650</v>
      </c>
      <c r="R13" s="251" t="s">
        <v>650</v>
      </c>
      <c r="S13" s="251" t="s">
        <v>650</v>
      </c>
      <c r="T13" s="252" t="s">
        <v>650</v>
      </c>
    </row>
    <row r="14" spans="1:24" ht="60" customHeight="1" x14ac:dyDescent="0.4">
      <c r="A14" s="268"/>
      <c r="B14" s="257"/>
      <c r="C14" s="103" t="s">
        <v>549</v>
      </c>
      <c r="D14" s="14"/>
      <c r="E14" s="15"/>
      <c r="F14" s="15"/>
      <c r="G14" s="15"/>
      <c r="H14" s="15"/>
      <c r="I14" s="15"/>
      <c r="J14" s="11"/>
      <c r="K14" s="105"/>
      <c r="L14" s="105"/>
      <c r="M14" s="125"/>
      <c r="N14" s="125"/>
      <c r="O14" s="124"/>
      <c r="P14" s="124"/>
      <c r="Q14" s="124"/>
      <c r="R14" s="123"/>
      <c r="S14" s="101"/>
      <c r="T14" s="101"/>
    </row>
    <row r="15" spans="1:24" ht="19.5" customHeight="1" x14ac:dyDescent="0.4">
      <c r="A15" s="268"/>
      <c r="B15" s="253" t="s">
        <v>548</v>
      </c>
      <c r="C15" s="272"/>
      <c r="D15" s="272"/>
      <c r="E15" s="272"/>
      <c r="F15" s="272"/>
      <c r="G15" s="272"/>
      <c r="H15" s="272"/>
      <c r="I15" s="272"/>
      <c r="J15" s="272"/>
      <c r="K15" s="272"/>
      <c r="L15" s="272"/>
      <c r="M15" s="110"/>
      <c r="N15" s="110"/>
      <c r="O15" s="110"/>
      <c r="P15" s="110"/>
      <c r="Q15" s="110"/>
      <c r="R15" s="110"/>
      <c r="S15" s="108"/>
      <c r="T15" s="108"/>
    </row>
    <row r="16" spans="1:24" ht="60" customHeight="1" x14ac:dyDescent="0.4">
      <c r="A16" s="268"/>
      <c r="B16" s="253"/>
      <c r="C16" s="103" t="s">
        <v>547</v>
      </c>
      <c r="D16" s="120" t="s">
        <v>546</v>
      </c>
      <c r="E16" s="15"/>
      <c r="F16" s="15"/>
      <c r="G16" s="15"/>
      <c r="H16" s="15" t="s">
        <v>526</v>
      </c>
      <c r="I16" s="15" t="s">
        <v>632</v>
      </c>
      <c r="J16" s="11" t="s">
        <v>633</v>
      </c>
      <c r="K16" s="105"/>
      <c r="L16" s="15" t="s">
        <v>523</v>
      </c>
      <c r="M16" s="101"/>
      <c r="N16" s="101"/>
      <c r="O16" s="101"/>
      <c r="P16" s="101"/>
      <c r="Q16" s="101"/>
      <c r="R16" s="104"/>
      <c r="S16" s="101"/>
      <c r="T16" s="101"/>
    </row>
    <row r="17" spans="1:20" ht="60" customHeight="1" x14ac:dyDescent="0.4">
      <c r="A17" s="268"/>
      <c r="B17" s="253"/>
      <c r="C17" s="103" t="s">
        <v>545</v>
      </c>
      <c r="D17" s="14" t="s">
        <v>544</v>
      </c>
      <c r="E17" s="15"/>
      <c r="F17" s="15"/>
      <c r="G17" s="15"/>
      <c r="H17" s="15" t="s">
        <v>526</v>
      </c>
      <c r="I17" s="15" t="s">
        <v>543</v>
      </c>
      <c r="J17" s="122" t="s">
        <v>542</v>
      </c>
      <c r="K17" s="105"/>
      <c r="L17" s="15" t="s">
        <v>523</v>
      </c>
      <c r="M17" s="101"/>
      <c r="N17" s="101"/>
      <c r="O17" s="101"/>
      <c r="P17" s="101"/>
      <c r="Q17" s="101"/>
      <c r="R17" s="104"/>
      <c r="S17" s="101"/>
      <c r="T17" s="101"/>
    </row>
    <row r="18" spans="1:20" ht="60" customHeight="1" x14ac:dyDescent="0.4">
      <c r="A18" s="268"/>
      <c r="B18" s="253"/>
      <c r="C18" s="103" t="s">
        <v>541</v>
      </c>
      <c r="D18" s="14" t="s">
        <v>540</v>
      </c>
      <c r="E18" s="15"/>
      <c r="F18" s="15"/>
      <c r="G18" s="15"/>
      <c r="H18" s="15" t="s">
        <v>526</v>
      </c>
      <c r="I18" s="105" t="s">
        <v>539</v>
      </c>
      <c r="J18" s="106" t="s">
        <v>538</v>
      </c>
      <c r="K18" s="105"/>
      <c r="L18" s="15" t="s">
        <v>523</v>
      </c>
      <c r="M18" s="101"/>
      <c r="N18" s="101"/>
      <c r="O18" s="101"/>
      <c r="P18" s="101"/>
      <c r="Q18" s="101"/>
      <c r="R18" s="104"/>
      <c r="S18" s="101"/>
      <c r="T18" s="101"/>
    </row>
    <row r="19" spans="1:20" ht="60" customHeight="1" x14ac:dyDescent="0.4">
      <c r="A19" s="268"/>
      <c r="B19" s="253"/>
      <c r="C19" s="103" t="s">
        <v>537</v>
      </c>
      <c r="D19" s="14" t="s">
        <v>536</v>
      </c>
      <c r="E19" s="15"/>
      <c r="F19" s="15"/>
      <c r="G19" s="15"/>
      <c r="H19" s="15" t="s">
        <v>526</v>
      </c>
      <c r="I19" s="15" t="s">
        <v>535</v>
      </c>
      <c r="J19" s="122" t="s">
        <v>534</v>
      </c>
      <c r="K19" s="105"/>
      <c r="L19" s="15" t="s">
        <v>523</v>
      </c>
      <c r="M19" s="101"/>
      <c r="N19" s="101"/>
      <c r="O19" s="101"/>
      <c r="P19" s="101"/>
      <c r="Q19" s="101"/>
      <c r="R19" s="104"/>
      <c r="S19" s="101"/>
      <c r="T19" s="101"/>
    </row>
    <row r="20" spans="1:20" ht="60" customHeight="1" x14ac:dyDescent="0.4">
      <c r="A20" s="268"/>
      <c r="B20" s="253"/>
      <c r="C20" s="103" t="s">
        <v>533</v>
      </c>
      <c r="D20" s="14" t="s">
        <v>532</v>
      </c>
      <c r="E20" s="121"/>
      <c r="F20" s="15" t="s">
        <v>531</v>
      </c>
      <c r="G20" s="15"/>
      <c r="H20" s="15" t="s">
        <v>530</v>
      </c>
      <c r="I20" s="15" t="s">
        <v>529</v>
      </c>
      <c r="J20" s="15"/>
      <c r="K20" s="105"/>
      <c r="L20" s="15" t="s">
        <v>523</v>
      </c>
      <c r="M20" s="101"/>
      <c r="N20" s="101"/>
      <c r="O20" s="101"/>
      <c r="P20" s="101"/>
      <c r="Q20" s="101"/>
      <c r="R20" s="104"/>
      <c r="S20" s="101"/>
      <c r="T20" s="101"/>
    </row>
    <row r="21" spans="1:20" ht="60" customHeight="1" x14ac:dyDescent="0.4">
      <c r="A21" s="268"/>
      <c r="B21" s="253"/>
      <c r="C21" s="103" t="s">
        <v>528</v>
      </c>
      <c r="D21" s="14" t="s">
        <v>527</v>
      </c>
      <c r="E21" s="15"/>
      <c r="F21" s="15"/>
      <c r="G21" s="15"/>
      <c r="H21" s="15" t="s">
        <v>526</v>
      </c>
      <c r="I21" s="15" t="s">
        <v>525</v>
      </c>
      <c r="J21" s="5" t="s">
        <v>524</v>
      </c>
      <c r="K21" s="105"/>
      <c r="L21" s="15" t="s">
        <v>523</v>
      </c>
      <c r="M21" s="101"/>
      <c r="N21" s="101"/>
      <c r="O21" s="101"/>
      <c r="P21" s="101"/>
      <c r="Q21" s="101"/>
      <c r="R21" s="104"/>
      <c r="S21" s="101"/>
      <c r="T21" s="101"/>
    </row>
    <row r="22" spans="1:20" ht="60" customHeight="1" x14ac:dyDescent="0.4">
      <c r="A22" s="268"/>
      <c r="B22" s="253"/>
      <c r="C22" s="103" t="s">
        <v>522</v>
      </c>
      <c r="D22" s="14" t="s">
        <v>629</v>
      </c>
      <c r="E22" s="15"/>
      <c r="F22" s="15"/>
      <c r="G22" s="15"/>
      <c r="H22" s="15" t="s">
        <v>526</v>
      </c>
      <c r="I22" s="105" t="s">
        <v>631</v>
      </c>
      <c r="J22" s="11" t="s">
        <v>630</v>
      </c>
      <c r="K22" s="105"/>
      <c r="L22" s="15" t="s">
        <v>523</v>
      </c>
      <c r="M22" s="111"/>
      <c r="N22" s="111"/>
      <c r="O22" s="6"/>
      <c r="P22" s="6"/>
      <c r="Q22" s="6"/>
      <c r="R22" s="102"/>
      <c r="S22" s="101"/>
      <c r="T22" s="101"/>
    </row>
    <row r="23" spans="1:20" ht="60" customHeight="1" x14ac:dyDescent="0.4">
      <c r="A23" s="268"/>
      <c r="B23" s="253"/>
      <c r="C23" s="103" t="s">
        <v>521</v>
      </c>
      <c r="D23" s="120"/>
      <c r="E23" s="15"/>
      <c r="F23" s="15"/>
      <c r="G23" s="15"/>
      <c r="H23" s="15"/>
      <c r="I23" s="15"/>
      <c r="J23" s="112"/>
      <c r="K23" s="105"/>
      <c r="L23" s="15"/>
      <c r="M23" s="111"/>
      <c r="N23" s="111"/>
      <c r="O23" s="6"/>
      <c r="P23" s="6"/>
      <c r="Q23" s="6"/>
      <c r="R23" s="102"/>
      <c r="S23" s="101"/>
      <c r="T23" s="101"/>
    </row>
    <row r="24" spans="1:20" ht="22.5" customHeight="1" x14ac:dyDescent="0.4">
      <c r="A24" s="268"/>
      <c r="B24" s="253" t="s">
        <v>520</v>
      </c>
      <c r="C24" s="273" t="s">
        <v>623</v>
      </c>
      <c r="D24" s="274"/>
      <c r="E24" s="274"/>
      <c r="F24" s="274"/>
      <c r="G24" s="274"/>
      <c r="H24" s="274"/>
      <c r="I24" s="274"/>
      <c r="J24" s="274"/>
      <c r="K24" s="274"/>
      <c r="L24" s="275"/>
      <c r="M24" s="119"/>
      <c r="N24" s="119"/>
      <c r="O24" s="119"/>
      <c r="P24" s="119"/>
      <c r="Q24" s="119"/>
      <c r="R24" s="119"/>
      <c r="S24" s="108"/>
      <c r="T24" s="108"/>
    </row>
    <row r="25" spans="1:20" ht="60" customHeight="1" x14ac:dyDescent="0.4">
      <c r="A25" s="268"/>
      <c r="B25" s="253"/>
      <c r="C25" s="189" t="s">
        <v>519</v>
      </c>
      <c r="D25" s="107" t="s">
        <v>518</v>
      </c>
      <c r="E25" s="190" t="s">
        <v>517</v>
      </c>
      <c r="F25" s="190" t="s">
        <v>516</v>
      </c>
      <c r="G25" s="190" t="s">
        <v>515</v>
      </c>
      <c r="H25" s="190" t="s">
        <v>514</v>
      </c>
      <c r="I25" s="190" t="s">
        <v>513</v>
      </c>
      <c r="J25" s="191" t="s">
        <v>512</v>
      </c>
      <c r="K25" s="194"/>
      <c r="L25" s="194"/>
      <c r="M25" s="193">
        <v>38.200000000000003</v>
      </c>
      <c r="N25" s="193">
        <f t="shared" ref="N25:N30" si="2">M25*$W$3</f>
        <v>42.02</v>
      </c>
      <c r="O25" s="193"/>
      <c r="P25" s="193"/>
      <c r="Q25" s="250" t="s">
        <v>650</v>
      </c>
      <c r="R25" s="251" t="s">
        <v>650</v>
      </c>
      <c r="S25" s="251" t="s">
        <v>650</v>
      </c>
      <c r="T25" s="252" t="s">
        <v>650</v>
      </c>
    </row>
    <row r="26" spans="1:20" ht="60" customHeight="1" x14ac:dyDescent="0.4">
      <c r="A26" s="268"/>
      <c r="B26" s="253"/>
      <c r="C26" s="103" t="s">
        <v>511</v>
      </c>
      <c r="D26" s="118" t="s">
        <v>510</v>
      </c>
      <c r="E26" s="117"/>
      <c r="F26" s="15"/>
      <c r="G26" s="15"/>
      <c r="H26" s="15" t="s">
        <v>409</v>
      </c>
      <c r="I26" s="15" t="s">
        <v>507</v>
      </c>
      <c r="J26" s="106" t="s">
        <v>506</v>
      </c>
      <c r="K26" s="15"/>
      <c r="L26" s="15"/>
      <c r="M26" s="101">
        <v>1345.7</v>
      </c>
      <c r="N26" s="101">
        <f t="shared" si="2"/>
        <v>1480.2700000000002</v>
      </c>
      <c r="O26" s="206">
        <v>0</v>
      </c>
      <c r="P26" s="101">
        <f>O26*1.23</f>
        <v>0</v>
      </c>
      <c r="Q26" s="101">
        <f>N26*O26</f>
        <v>0</v>
      </c>
      <c r="R26" s="104">
        <f>N26*P26</f>
        <v>0</v>
      </c>
      <c r="S26" s="206">
        <v>0</v>
      </c>
      <c r="T26" s="101">
        <f>N26*S26</f>
        <v>0</v>
      </c>
    </row>
    <row r="27" spans="1:20" ht="60" customHeight="1" x14ac:dyDescent="0.4">
      <c r="A27" s="268"/>
      <c r="B27" s="253"/>
      <c r="C27" s="189" t="s">
        <v>509</v>
      </c>
      <c r="D27" s="107" t="s">
        <v>508</v>
      </c>
      <c r="E27" s="190"/>
      <c r="F27" s="190"/>
      <c r="G27" s="190"/>
      <c r="H27" s="190" t="s">
        <v>409</v>
      </c>
      <c r="I27" s="190" t="s">
        <v>507</v>
      </c>
      <c r="J27" s="191" t="s">
        <v>506</v>
      </c>
      <c r="K27" s="190"/>
      <c r="L27" s="190"/>
      <c r="M27" s="193">
        <v>1763.62</v>
      </c>
      <c r="N27" s="193">
        <f t="shared" si="2"/>
        <v>1939.982</v>
      </c>
      <c r="O27" s="193"/>
      <c r="P27" s="193"/>
      <c r="Q27" s="250" t="s">
        <v>650</v>
      </c>
      <c r="R27" s="251" t="s">
        <v>650</v>
      </c>
      <c r="S27" s="251" t="s">
        <v>650</v>
      </c>
      <c r="T27" s="252" t="s">
        <v>650</v>
      </c>
    </row>
    <row r="28" spans="1:20" s="1" customFormat="1" ht="60" customHeight="1" x14ac:dyDescent="0.4">
      <c r="A28" s="268"/>
      <c r="B28" s="253"/>
      <c r="C28" s="189" t="s">
        <v>505</v>
      </c>
      <c r="D28" s="107" t="s">
        <v>504</v>
      </c>
      <c r="E28" s="190"/>
      <c r="F28" s="190"/>
      <c r="G28" s="190"/>
      <c r="H28" s="190" t="s">
        <v>409</v>
      </c>
      <c r="I28" s="190" t="s">
        <v>503</v>
      </c>
      <c r="J28" s="181" t="s">
        <v>502</v>
      </c>
      <c r="K28" s="190"/>
      <c r="L28" s="190"/>
      <c r="M28" s="193">
        <v>230.38</v>
      </c>
      <c r="N28" s="193">
        <f t="shared" si="2"/>
        <v>253.41800000000001</v>
      </c>
      <c r="O28" s="193"/>
      <c r="P28" s="193"/>
      <c r="Q28" s="250" t="s">
        <v>650</v>
      </c>
      <c r="R28" s="251" t="s">
        <v>650</v>
      </c>
      <c r="S28" s="251" t="s">
        <v>650</v>
      </c>
      <c r="T28" s="252" t="s">
        <v>650</v>
      </c>
    </row>
    <row r="29" spans="1:20" s="1" customFormat="1" ht="60" customHeight="1" x14ac:dyDescent="0.4">
      <c r="A29" s="268"/>
      <c r="B29" s="253"/>
      <c r="C29" s="189" t="s">
        <v>501</v>
      </c>
      <c r="D29" s="107" t="s">
        <v>500</v>
      </c>
      <c r="E29" s="190"/>
      <c r="F29" s="190"/>
      <c r="G29" s="190"/>
      <c r="H29" s="190" t="s">
        <v>409</v>
      </c>
      <c r="I29" s="190" t="s">
        <v>499</v>
      </c>
      <c r="J29" s="181" t="s">
        <v>498</v>
      </c>
      <c r="K29" s="190"/>
      <c r="L29" s="190"/>
      <c r="M29" s="193">
        <v>515.95000000000005</v>
      </c>
      <c r="N29" s="193">
        <f t="shared" si="2"/>
        <v>567.54500000000007</v>
      </c>
      <c r="O29" s="193"/>
      <c r="P29" s="193"/>
      <c r="Q29" s="250" t="s">
        <v>650</v>
      </c>
      <c r="R29" s="251" t="s">
        <v>650</v>
      </c>
      <c r="S29" s="251" t="s">
        <v>650</v>
      </c>
      <c r="T29" s="252" t="s">
        <v>650</v>
      </c>
    </row>
    <row r="30" spans="1:20" s="1" customFormat="1" ht="60" customHeight="1" x14ac:dyDescent="0.4">
      <c r="A30" s="268"/>
      <c r="B30" s="253"/>
      <c r="C30" s="189" t="s">
        <v>497</v>
      </c>
      <c r="D30" s="107" t="s">
        <v>496</v>
      </c>
      <c r="E30" s="190"/>
      <c r="F30" s="190"/>
      <c r="G30" s="190"/>
      <c r="H30" s="190" t="s">
        <v>409</v>
      </c>
      <c r="I30" s="190" t="s">
        <v>495</v>
      </c>
      <c r="J30" s="181" t="s">
        <v>494</v>
      </c>
      <c r="K30" s="190"/>
      <c r="L30" s="190"/>
      <c r="M30" s="193">
        <v>42.7</v>
      </c>
      <c r="N30" s="193">
        <f t="shared" si="2"/>
        <v>46.970000000000006</v>
      </c>
      <c r="O30" s="193"/>
      <c r="P30" s="193"/>
      <c r="Q30" s="250" t="s">
        <v>650</v>
      </c>
      <c r="R30" s="251" t="s">
        <v>650</v>
      </c>
      <c r="S30" s="251" t="s">
        <v>650</v>
      </c>
      <c r="T30" s="252" t="s">
        <v>650</v>
      </c>
    </row>
    <row r="31" spans="1:20" s="1" customFormat="1" ht="60" customHeight="1" x14ac:dyDescent="0.4">
      <c r="A31" s="268"/>
      <c r="B31" s="253"/>
      <c r="C31" s="103" t="s">
        <v>493</v>
      </c>
      <c r="D31" s="14"/>
      <c r="E31" s="15"/>
      <c r="F31" s="15"/>
      <c r="G31" s="15"/>
      <c r="H31" s="15"/>
      <c r="I31" s="15"/>
      <c r="J31" s="11"/>
      <c r="K31" s="15"/>
      <c r="L31" s="15"/>
      <c r="M31" s="116"/>
      <c r="N31" s="116"/>
      <c r="O31" s="115"/>
      <c r="P31" s="115"/>
      <c r="Q31" s="115"/>
      <c r="R31" s="114"/>
      <c r="S31" s="101"/>
      <c r="T31" s="101"/>
    </row>
    <row r="32" spans="1:20" s="1" customFormat="1" ht="60" customHeight="1" x14ac:dyDescent="0.4">
      <c r="A32" s="268"/>
      <c r="B32" s="253"/>
      <c r="C32" s="103" t="s">
        <v>492</v>
      </c>
      <c r="D32" s="14"/>
      <c r="E32" s="15"/>
      <c r="F32" s="15"/>
      <c r="G32" s="15"/>
      <c r="H32" s="15"/>
      <c r="I32" s="15"/>
      <c r="J32" s="11"/>
      <c r="K32" s="15"/>
      <c r="L32" s="15"/>
      <c r="M32" s="116"/>
      <c r="N32" s="116"/>
      <c r="O32" s="115"/>
      <c r="P32" s="115"/>
      <c r="Q32" s="115"/>
      <c r="R32" s="114"/>
      <c r="S32" s="101"/>
      <c r="T32" s="101"/>
    </row>
    <row r="33" spans="1:20" s="1" customFormat="1" ht="21.75" customHeight="1" x14ac:dyDescent="0.4">
      <c r="A33" s="268"/>
      <c r="B33" s="253" t="s">
        <v>491</v>
      </c>
      <c r="C33" s="272"/>
      <c r="D33" s="272"/>
      <c r="E33" s="272"/>
      <c r="F33" s="272"/>
      <c r="G33" s="272"/>
      <c r="H33" s="272"/>
      <c r="I33" s="272"/>
      <c r="J33" s="272"/>
      <c r="K33" s="272"/>
      <c r="L33" s="272"/>
      <c r="M33" s="110"/>
      <c r="N33" s="110"/>
      <c r="O33" s="110"/>
      <c r="P33" s="110"/>
      <c r="Q33" s="110"/>
      <c r="R33" s="110"/>
      <c r="S33" s="108"/>
      <c r="T33" s="108"/>
    </row>
    <row r="34" spans="1:20" s="1" customFormat="1" ht="60" customHeight="1" x14ac:dyDescent="0.4">
      <c r="A34" s="268"/>
      <c r="B34" s="253"/>
      <c r="C34" s="103" t="s">
        <v>490</v>
      </c>
      <c r="D34" s="14" t="s">
        <v>489</v>
      </c>
      <c r="E34" s="15"/>
      <c r="F34" s="15"/>
      <c r="G34" s="15"/>
      <c r="H34" s="15" t="s">
        <v>485</v>
      </c>
      <c r="I34" s="15" t="s">
        <v>488</v>
      </c>
      <c r="J34" s="11" t="s">
        <v>483</v>
      </c>
      <c r="K34" s="15"/>
      <c r="L34" s="15"/>
      <c r="M34" s="36">
        <v>80.599999999999994</v>
      </c>
      <c r="N34" s="101">
        <f>M34*$W$3</f>
        <v>88.66</v>
      </c>
      <c r="O34" s="206">
        <v>0</v>
      </c>
      <c r="P34" s="59">
        <f>O34*1.23</f>
        <v>0</v>
      </c>
      <c r="Q34" s="36">
        <f>N34*O34</f>
        <v>0</v>
      </c>
      <c r="R34" s="58">
        <f>N34*P34</f>
        <v>0</v>
      </c>
      <c r="S34" s="206">
        <v>0</v>
      </c>
      <c r="T34" s="101">
        <f>N34*S34</f>
        <v>0</v>
      </c>
    </row>
    <row r="35" spans="1:20" s="1" customFormat="1" ht="60" customHeight="1" x14ac:dyDescent="0.4">
      <c r="A35" s="268"/>
      <c r="B35" s="253"/>
      <c r="C35" s="103" t="s">
        <v>487</v>
      </c>
      <c r="D35" s="14" t="s">
        <v>486</v>
      </c>
      <c r="E35" s="15"/>
      <c r="F35" s="15"/>
      <c r="G35" s="15"/>
      <c r="H35" s="15" t="s">
        <v>485</v>
      </c>
      <c r="I35" s="15" t="s">
        <v>484</v>
      </c>
      <c r="J35" s="11" t="s">
        <v>483</v>
      </c>
      <c r="K35" s="15"/>
      <c r="L35" s="15"/>
      <c r="M35" s="36">
        <v>165.58</v>
      </c>
      <c r="N35" s="101">
        <f>M35*$W$3</f>
        <v>182.13800000000003</v>
      </c>
      <c r="O35" s="206">
        <v>0</v>
      </c>
      <c r="P35" s="59">
        <f>O35*1.23</f>
        <v>0</v>
      </c>
      <c r="Q35" s="36">
        <f>N35*O35</f>
        <v>0</v>
      </c>
      <c r="R35" s="58">
        <f>N35*P35</f>
        <v>0</v>
      </c>
      <c r="S35" s="206">
        <v>0</v>
      </c>
      <c r="T35" s="101">
        <f>N35*S35</f>
        <v>0</v>
      </c>
    </row>
    <row r="36" spans="1:20" s="1" customFormat="1" ht="60" customHeight="1" x14ac:dyDescent="0.4">
      <c r="A36" s="268"/>
      <c r="B36" s="253"/>
      <c r="C36" s="103" t="s">
        <v>482</v>
      </c>
      <c r="D36" s="14" t="s">
        <v>481</v>
      </c>
      <c r="E36" s="15" t="s">
        <v>480</v>
      </c>
      <c r="F36" s="15"/>
      <c r="G36" s="15"/>
      <c r="H36" s="15" t="s">
        <v>476</v>
      </c>
      <c r="I36" s="15"/>
      <c r="J36" s="11" t="s">
        <v>475</v>
      </c>
      <c r="K36" s="15"/>
      <c r="L36" s="15"/>
      <c r="M36" s="36">
        <v>1</v>
      </c>
      <c r="N36" s="36">
        <v>1</v>
      </c>
      <c r="O36" s="206">
        <v>0</v>
      </c>
      <c r="P36" s="59">
        <f>O36*1.23</f>
        <v>0</v>
      </c>
      <c r="Q36" s="36">
        <f>N36*O36</f>
        <v>0</v>
      </c>
      <c r="R36" s="58">
        <f>N36*P36</f>
        <v>0</v>
      </c>
      <c r="S36" s="206">
        <v>0</v>
      </c>
      <c r="T36" s="101">
        <f>N36*S36</f>
        <v>0</v>
      </c>
    </row>
    <row r="37" spans="1:20" ht="60" customHeight="1" x14ac:dyDescent="0.4">
      <c r="A37" s="268"/>
      <c r="B37" s="253"/>
      <c r="C37" s="103" t="s">
        <v>479</v>
      </c>
      <c r="D37" s="14" t="s">
        <v>478</v>
      </c>
      <c r="E37" s="15" t="s">
        <v>477</v>
      </c>
      <c r="F37" s="15"/>
      <c r="G37" s="15"/>
      <c r="H37" s="15" t="s">
        <v>476</v>
      </c>
      <c r="I37" s="15"/>
      <c r="J37" s="11" t="s">
        <v>475</v>
      </c>
      <c r="K37" s="15"/>
      <c r="L37" s="15"/>
      <c r="M37" s="36">
        <v>1</v>
      </c>
      <c r="N37" s="36">
        <v>1</v>
      </c>
      <c r="O37" s="206">
        <v>0</v>
      </c>
      <c r="P37" s="59">
        <f>O37*1.23</f>
        <v>0</v>
      </c>
      <c r="Q37" s="36">
        <f>N37*O37</f>
        <v>0</v>
      </c>
      <c r="R37" s="58">
        <f>N37*P37</f>
        <v>0</v>
      </c>
      <c r="S37" s="206">
        <v>0</v>
      </c>
      <c r="T37" s="101">
        <f>N37*S37</f>
        <v>0</v>
      </c>
    </row>
    <row r="38" spans="1:20" ht="60" customHeight="1" x14ac:dyDescent="0.4">
      <c r="A38" s="268"/>
      <c r="B38" s="253"/>
      <c r="C38" s="103" t="s">
        <v>474</v>
      </c>
      <c r="D38" s="14" t="s">
        <v>635</v>
      </c>
      <c r="E38" s="15" t="s">
        <v>634</v>
      </c>
      <c r="F38" s="15"/>
      <c r="G38" s="15"/>
      <c r="H38" s="15" t="s">
        <v>476</v>
      </c>
      <c r="I38" s="15"/>
      <c r="J38" s="11" t="s">
        <v>475</v>
      </c>
      <c r="K38" s="13"/>
      <c r="L38" s="15" t="s">
        <v>636</v>
      </c>
      <c r="M38" s="36">
        <v>4</v>
      </c>
      <c r="N38" s="36">
        <v>4</v>
      </c>
      <c r="O38" s="206">
        <v>0</v>
      </c>
      <c r="P38" s="59">
        <f>O38*1.23</f>
        <v>0</v>
      </c>
      <c r="Q38" s="36">
        <f>N38*O38</f>
        <v>0</v>
      </c>
      <c r="R38" s="58">
        <f>N38*P38</f>
        <v>0</v>
      </c>
      <c r="S38" s="206">
        <v>0</v>
      </c>
      <c r="T38" s="101">
        <f>N38*S38</f>
        <v>0</v>
      </c>
    </row>
    <row r="39" spans="1:20" ht="21.75" customHeight="1" x14ac:dyDescent="0.4">
      <c r="A39" s="268"/>
      <c r="B39" s="269" t="s">
        <v>473</v>
      </c>
      <c r="C39" s="272"/>
      <c r="D39" s="272"/>
      <c r="E39" s="272"/>
      <c r="F39" s="272"/>
      <c r="G39" s="272"/>
      <c r="H39" s="272"/>
      <c r="I39" s="272"/>
      <c r="J39" s="272"/>
      <c r="K39" s="272"/>
      <c r="L39" s="272"/>
      <c r="M39" s="110"/>
      <c r="N39" s="110"/>
      <c r="O39" s="110"/>
      <c r="P39" s="110"/>
      <c r="Q39" s="110"/>
      <c r="R39" s="110"/>
      <c r="S39" s="108"/>
      <c r="T39" s="108"/>
    </row>
    <row r="40" spans="1:20" ht="60" customHeight="1" x14ac:dyDescent="0.4">
      <c r="A40" s="268"/>
      <c r="B40" s="270"/>
      <c r="C40" s="103" t="s">
        <v>472</v>
      </c>
      <c r="D40" s="14" t="s">
        <v>604</v>
      </c>
      <c r="E40" s="15" t="s">
        <v>468</v>
      </c>
      <c r="F40" s="15" t="s">
        <v>467</v>
      </c>
      <c r="G40" s="15" t="s">
        <v>16</v>
      </c>
      <c r="H40" s="15" t="s">
        <v>465</v>
      </c>
      <c r="I40" s="15" t="s">
        <v>471</v>
      </c>
      <c r="J40" s="11" t="s">
        <v>470</v>
      </c>
      <c r="K40" s="15"/>
      <c r="L40" s="15"/>
      <c r="M40" s="36">
        <v>360.89</v>
      </c>
      <c r="N40" s="36">
        <f>M40*$W$3</f>
        <v>396.97900000000004</v>
      </c>
      <c r="O40" s="206">
        <v>0</v>
      </c>
      <c r="P40" s="59">
        <f>O40*1.23</f>
        <v>0</v>
      </c>
      <c r="Q40" s="36">
        <f>N40*O40</f>
        <v>0</v>
      </c>
      <c r="R40" s="58">
        <f>N40*P40</f>
        <v>0</v>
      </c>
      <c r="S40" s="206">
        <v>0</v>
      </c>
      <c r="T40" s="101"/>
    </row>
    <row r="41" spans="1:20" ht="60" customHeight="1" x14ac:dyDescent="0.4">
      <c r="A41" s="268"/>
      <c r="B41" s="270"/>
      <c r="C41" s="103" t="s">
        <v>469</v>
      </c>
      <c r="D41" s="14" t="s">
        <v>605</v>
      </c>
      <c r="E41" s="15" t="s">
        <v>468</v>
      </c>
      <c r="F41" s="15" t="s">
        <v>467</v>
      </c>
      <c r="G41" s="15" t="s">
        <v>466</v>
      </c>
      <c r="H41" s="15" t="s">
        <v>465</v>
      </c>
      <c r="I41" s="15" t="s">
        <v>464</v>
      </c>
      <c r="J41" s="5" t="s">
        <v>463</v>
      </c>
      <c r="K41" s="15"/>
      <c r="L41" s="15"/>
      <c r="M41" s="36">
        <v>173.09</v>
      </c>
      <c r="N41" s="36">
        <f>M41*$W$3</f>
        <v>190.39900000000003</v>
      </c>
      <c r="O41" s="206">
        <v>0</v>
      </c>
      <c r="P41" s="59">
        <f>O41*1.23</f>
        <v>0</v>
      </c>
      <c r="Q41" s="36">
        <f>N41*O41</f>
        <v>0</v>
      </c>
      <c r="R41" s="58">
        <f>N41*P41</f>
        <v>0</v>
      </c>
      <c r="S41" s="206">
        <v>0</v>
      </c>
      <c r="T41" s="101"/>
    </row>
    <row r="42" spans="1:20" ht="60" customHeight="1" x14ac:dyDescent="0.4">
      <c r="A42" s="268"/>
      <c r="B42" s="270"/>
      <c r="C42" s="103" t="s">
        <v>462</v>
      </c>
      <c r="D42" s="14" t="s">
        <v>461</v>
      </c>
      <c r="E42" s="15"/>
      <c r="F42" s="15" t="s">
        <v>460</v>
      </c>
      <c r="G42" s="15" t="s">
        <v>459</v>
      </c>
      <c r="H42" s="15" t="s">
        <v>458</v>
      </c>
      <c r="I42" s="15" t="s">
        <v>457</v>
      </c>
      <c r="J42" s="11" t="s">
        <v>456</v>
      </c>
      <c r="K42" s="15"/>
      <c r="L42" s="15"/>
      <c r="M42" s="36">
        <v>129.06</v>
      </c>
      <c r="N42" s="36">
        <f>M42*$W$3</f>
        <v>141.96600000000001</v>
      </c>
      <c r="O42" s="206">
        <v>0</v>
      </c>
      <c r="P42" s="59">
        <f>O42*1.23</f>
        <v>0</v>
      </c>
      <c r="Q42" s="36">
        <f>N42*O42</f>
        <v>0</v>
      </c>
      <c r="R42" s="58">
        <f>N42*P42</f>
        <v>0</v>
      </c>
      <c r="S42" s="206">
        <v>0</v>
      </c>
      <c r="T42" s="101">
        <f>N42*S42</f>
        <v>0</v>
      </c>
    </row>
    <row r="43" spans="1:20" ht="60" customHeight="1" x14ac:dyDescent="0.4">
      <c r="A43" s="268"/>
      <c r="B43" s="270"/>
      <c r="C43" s="103" t="s">
        <v>455</v>
      </c>
      <c r="D43" s="14" t="s">
        <v>454</v>
      </c>
      <c r="E43" s="15" t="s">
        <v>453</v>
      </c>
      <c r="F43" s="15" t="s">
        <v>452</v>
      </c>
      <c r="G43" s="15" t="s">
        <v>432</v>
      </c>
      <c r="H43" s="15" t="s">
        <v>451</v>
      </c>
      <c r="I43" s="15" t="s">
        <v>450</v>
      </c>
      <c r="J43" s="11" t="s">
        <v>449</v>
      </c>
      <c r="K43" s="15"/>
      <c r="L43" s="15"/>
      <c r="M43" s="36">
        <v>37.479999999999997</v>
      </c>
      <c r="N43" s="36">
        <f>M43*$W$3</f>
        <v>41.228000000000002</v>
      </c>
      <c r="O43" s="206">
        <v>0</v>
      </c>
      <c r="P43" s="59">
        <f>O43*1.23</f>
        <v>0</v>
      </c>
      <c r="Q43" s="36">
        <f>N43*O43</f>
        <v>0</v>
      </c>
      <c r="R43" s="58">
        <f>N43*P43</f>
        <v>0</v>
      </c>
      <c r="S43" s="206">
        <v>0</v>
      </c>
      <c r="T43" s="101">
        <f>N43*S43</f>
        <v>0</v>
      </c>
    </row>
    <row r="44" spans="1:20" ht="60" customHeight="1" x14ac:dyDescent="0.4">
      <c r="A44" s="268"/>
      <c r="B44" s="271"/>
      <c r="C44" s="103" t="s">
        <v>448</v>
      </c>
      <c r="D44" s="14" t="s">
        <v>447</v>
      </c>
      <c r="E44" s="15" t="s">
        <v>446</v>
      </c>
      <c r="F44" s="15" t="s">
        <v>445</v>
      </c>
      <c r="G44" s="15" t="s">
        <v>444</v>
      </c>
      <c r="H44" s="15" t="s">
        <v>443</v>
      </c>
      <c r="I44" s="15" t="s">
        <v>442</v>
      </c>
      <c r="J44" s="11" t="s">
        <v>441</v>
      </c>
      <c r="K44" s="15"/>
      <c r="L44" s="15"/>
      <c r="M44" s="36">
        <v>56</v>
      </c>
      <c r="N44" s="36">
        <f>M44*$W$3</f>
        <v>61.600000000000009</v>
      </c>
      <c r="O44" s="206">
        <v>0</v>
      </c>
      <c r="P44" s="36">
        <f>O44*1.23</f>
        <v>0</v>
      </c>
      <c r="Q44" s="36">
        <f>N44*O44</f>
        <v>0</v>
      </c>
      <c r="R44" s="58">
        <f>N44*P44</f>
        <v>0</v>
      </c>
      <c r="S44" s="206">
        <v>0</v>
      </c>
      <c r="T44" s="101">
        <f>N44*S44</f>
        <v>0</v>
      </c>
    </row>
    <row r="45" spans="1:20" ht="21.75" customHeight="1" x14ac:dyDescent="0.4">
      <c r="A45" s="268"/>
      <c r="B45" s="269" t="s">
        <v>440</v>
      </c>
      <c r="C45" s="273" t="s">
        <v>623</v>
      </c>
      <c r="D45" s="274"/>
      <c r="E45" s="274"/>
      <c r="F45" s="274"/>
      <c r="G45" s="274"/>
      <c r="H45" s="274"/>
      <c r="I45" s="274"/>
      <c r="J45" s="274"/>
      <c r="K45" s="274"/>
      <c r="L45" s="275"/>
      <c r="M45" s="110"/>
      <c r="N45" s="110"/>
      <c r="O45" s="110"/>
      <c r="P45" s="110"/>
      <c r="Q45" s="110"/>
      <c r="R45" s="110"/>
      <c r="S45" s="108"/>
      <c r="T45" s="108"/>
    </row>
    <row r="46" spans="1:20" ht="60" customHeight="1" x14ac:dyDescent="0.4">
      <c r="A46" s="268"/>
      <c r="B46" s="270"/>
      <c r="C46" s="189" t="s">
        <v>439</v>
      </c>
      <c r="D46" s="107" t="s">
        <v>438</v>
      </c>
      <c r="E46" s="190"/>
      <c r="F46" s="190"/>
      <c r="G46" s="190"/>
      <c r="H46" s="190" t="s">
        <v>409</v>
      </c>
      <c r="I46" s="190" t="s">
        <v>437</v>
      </c>
      <c r="J46" s="195" t="s">
        <v>436</v>
      </c>
      <c r="K46" s="190"/>
      <c r="L46" s="190"/>
      <c r="M46" s="180">
        <v>164</v>
      </c>
      <c r="N46" s="180">
        <f>M46*$W$3</f>
        <v>180.4</v>
      </c>
      <c r="O46" s="179">
        <v>0</v>
      </c>
      <c r="P46" s="180">
        <f>O46*1.23</f>
        <v>0</v>
      </c>
      <c r="Q46" s="250" t="s">
        <v>650</v>
      </c>
      <c r="R46" s="251" t="s">
        <v>650</v>
      </c>
      <c r="S46" s="251" t="s">
        <v>650</v>
      </c>
      <c r="T46" s="252" t="s">
        <v>650</v>
      </c>
    </row>
    <row r="47" spans="1:20" ht="60" customHeight="1" x14ac:dyDescent="0.4">
      <c r="A47" s="268"/>
      <c r="B47" s="270"/>
      <c r="C47" s="103" t="s">
        <v>435</v>
      </c>
      <c r="D47" s="14" t="s">
        <v>434</v>
      </c>
      <c r="E47" s="15" t="s">
        <v>433</v>
      </c>
      <c r="F47" s="15"/>
      <c r="G47" s="15" t="s">
        <v>432</v>
      </c>
      <c r="H47" s="15" t="s">
        <v>424</v>
      </c>
      <c r="I47" s="15" t="s">
        <v>431</v>
      </c>
      <c r="J47" s="11" t="s">
        <v>422</v>
      </c>
      <c r="K47" s="15"/>
      <c r="L47" s="15"/>
      <c r="M47" s="113">
        <v>12</v>
      </c>
      <c r="N47" s="59">
        <v>12</v>
      </c>
      <c r="O47" s="206">
        <v>0</v>
      </c>
      <c r="P47" s="59">
        <f>O47*1.23</f>
        <v>0</v>
      </c>
      <c r="Q47" s="36">
        <f>N47*O47</f>
        <v>0</v>
      </c>
      <c r="R47" s="58">
        <f>N47*P47</f>
        <v>0</v>
      </c>
      <c r="S47" s="206">
        <v>0</v>
      </c>
      <c r="T47" s="101">
        <f>N47*S47</f>
        <v>0</v>
      </c>
    </row>
    <row r="48" spans="1:20" ht="60" customHeight="1" x14ac:dyDescent="0.4">
      <c r="A48" s="268"/>
      <c r="B48" s="270"/>
      <c r="C48" s="103" t="s">
        <v>430</v>
      </c>
      <c r="D48" s="14" t="s">
        <v>429</v>
      </c>
      <c r="E48" s="15" t="s">
        <v>428</v>
      </c>
      <c r="F48" s="15"/>
      <c r="G48" s="15" t="s">
        <v>16</v>
      </c>
      <c r="H48" s="15" t="s">
        <v>424</v>
      </c>
      <c r="I48" s="15" t="s">
        <v>423</v>
      </c>
      <c r="J48" s="11" t="s">
        <v>422</v>
      </c>
      <c r="K48" s="15"/>
      <c r="L48" s="15"/>
      <c r="M48" s="113">
        <v>1</v>
      </c>
      <c r="N48" s="59">
        <v>1</v>
      </c>
      <c r="O48" s="206">
        <v>0</v>
      </c>
      <c r="P48" s="59">
        <f>O48*1.23</f>
        <v>0</v>
      </c>
      <c r="Q48" s="36">
        <f>N48*O48</f>
        <v>0</v>
      </c>
      <c r="R48" s="58">
        <f>N48*P48</f>
        <v>0</v>
      </c>
      <c r="S48" s="206">
        <v>0</v>
      </c>
      <c r="T48" s="101">
        <f>N48*S48</f>
        <v>0</v>
      </c>
    </row>
    <row r="49" spans="1:20" ht="60" customHeight="1" x14ac:dyDescent="0.4">
      <c r="A49" s="268"/>
      <c r="B49" s="270"/>
      <c r="C49" s="103" t="s">
        <v>427</v>
      </c>
      <c r="D49" s="14" t="s">
        <v>426</v>
      </c>
      <c r="E49" s="15" t="s">
        <v>425</v>
      </c>
      <c r="F49" s="15"/>
      <c r="G49" s="15" t="s">
        <v>16</v>
      </c>
      <c r="H49" s="15" t="s">
        <v>424</v>
      </c>
      <c r="I49" s="15" t="s">
        <v>423</v>
      </c>
      <c r="J49" s="11" t="s">
        <v>422</v>
      </c>
      <c r="K49" s="15"/>
      <c r="L49" s="15"/>
      <c r="M49" s="113">
        <v>1</v>
      </c>
      <c r="N49" s="59">
        <v>1</v>
      </c>
      <c r="O49" s="206">
        <v>0</v>
      </c>
      <c r="P49" s="59">
        <f>O49*1.23</f>
        <v>0</v>
      </c>
      <c r="Q49" s="36">
        <f>N49*O49</f>
        <v>0</v>
      </c>
      <c r="R49" s="58">
        <f>N49*P49</f>
        <v>0</v>
      </c>
      <c r="S49" s="206">
        <v>0</v>
      </c>
      <c r="T49" s="101">
        <f>N49*S49</f>
        <v>0</v>
      </c>
    </row>
    <row r="50" spans="1:20" ht="60" customHeight="1" x14ac:dyDescent="0.4">
      <c r="A50" s="268"/>
      <c r="B50" s="270"/>
      <c r="C50" s="189" t="s">
        <v>421</v>
      </c>
      <c r="D50" s="107" t="s">
        <v>420</v>
      </c>
      <c r="E50" s="190"/>
      <c r="F50" s="190"/>
      <c r="G50" s="190"/>
      <c r="H50" s="190" t="s">
        <v>409</v>
      </c>
      <c r="I50" s="190" t="s">
        <v>419</v>
      </c>
      <c r="J50" s="181" t="s">
        <v>418</v>
      </c>
      <c r="K50" s="190"/>
      <c r="L50" s="190"/>
      <c r="M50" s="180">
        <v>331</v>
      </c>
      <c r="N50" s="180">
        <f>M50*$W$3</f>
        <v>364.1</v>
      </c>
      <c r="O50" s="179">
        <v>0</v>
      </c>
      <c r="P50" s="180">
        <f>O50*1.23</f>
        <v>0</v>
      </c>
      <c r="Q50" s="250" t="s">
        <v>650</v>
      </c>
      <c r="R50" s="251" t="s">
        <v>650</v>
      </c>
      <c r="S50" s="251" t="s">
        <v>650</v>
      </c>
      <c r="T50" s="252" t="s">
        <v>650</v>
      </c>
    </row>
    <row r="51" spans="1:20" ht="60" customHeight="1" x14ac:dyDescent="0.4">
      <c r="A51" s="268"/>
      <c r="B51" s="270"/>
      <c r="C51" s="189" t="s">
        <v>417</v>
      </c>
      <c r="D51" s="107" t="s">
        <v>416</v>
      </c>
      <c r="E51" s="190" t="s">
        <v>410</v>
      </c>
      <c r="F51" s="190"/>
      <c r="G51" s="190" t="s">
        <v>415</v>
      </c>
      <c r="H51" s="190" t="s">
        <v>409</v>
      </c>
      <c r="I51" s="190" t="s">
        <v>414</v>
      </c>
      <c r="J51" s="181" t="s">
        <v>413</v>
      </c>
      <c r="K51" s="190"/>
      <c r="L51" s="190"/>
      <c r="M51" s="180"/>
      <c r="N51" s="180"/>
      <c r="O51" s="179"/>
      <c r="P51" s="180"/>
      <c r="Q51" s="250" t="s">
        <v>650</v>
      </c>
      <c r="R51" s="251" t="s">
        <v>650</v>
      </c>
      <c r="S51" s="251" t="s">
        <v>650</v>
      </c>
      <c r="T51" s="252" t="s">
        <v>650</v>
      </c>
    </row>
    <row r="52" spans="1:20" ht="60" customHeight="1" x14ac:dyDescent="0.4">
      <c r="A52" s="268"/>
      <c r="B52" s="270"/>
      <c r="C52" s="189" t="s">
        <v>412</v>
      </c>
      <c r="D52" s="107" t="s">
        <v>411</v>
      </c>
      <c r="E52" s="190" t="s">
        <v>410</v>
      </c>
      <c r="F52" s="190"/>
      <c r="G52" s="190"/>
      <c r="H52" s="190" t="s">
        <v>409</v>
      </c>
      <c r="I52" s="190" t="s">
        <v>408</v>
      </c>
      <c r="J52" s="181" t="s">
        <v>407</v>
      </c>
      <c r="K52" s="190"/>
      <c r="L52" s="190"/>
      <c r="M52" s="180"/>
      <c r="N52" s="180"/>
      <c r="O52" s="179"/>
      <c r="P52" s="180"/>
      <c r="Q52" s="250" t="s">
        <v>650</v>
      </c>
      <c r="R52" s="251" t="s">
        <v>650</v>
      </c>
      <c r="S52" s="251" t="s">
        <v>650</v>
      </c>
      <c r="T52" s="252" t="s">
        <v>650</v>
      </c>
    </row>
    <row r="53" spans="1:20" ht="60" customHeight="1" x14ac:dyDescent="0.4">
      <c r="A53" s="268"/>
      <c r="B53" s="271"/>
      <c r="C53" s="103" t="s">
        <v>406</v>
      </c>
      <c r="D53" s="14"/>
      <c r="E53" s="15"/>
      <c r="F53" s="15"/>
      <c r="G53" s="15"/>
      <c r="H53" s="15"/>
      <c r="I53" s="15"/>
      <c r="J53" s="112"/>
      <c r="K53" s="15"/>
      <c r="L53" s="15"/>
      <c r="M53" s="111"/>
      <c r="N53" s="111"/>
      <c r="O53" s="6"/>
      <c r="P53" s="6"/>
      <c r="Q53" s="6"/>
      <c r="R53" s="102"/>
      <c r="S53" s="101"/>
      <c r="T53" s="101"/>
    </row>
    <row r="54" spans="1:20" ht="23.25" customHeight="1" x14ac:dyDescent="0.4">
      <c r="A54" s="268"/>
      <c r="B54" s="269" t="s">
        <v>405</v>
      </c>
      <c r="C54" s="276"/>
      <c r="D54" s="277"/>
      <c r="E54" s="277"/>
      <c r="F54" s="277"/>
      <c r="G54" s="277"/>
      <c r="H54" s="277"/>
      <c r="I54" s="277"/>
      <c r="J54" s="277"/>
      <c r="K54" s="277"/>
      <c r="L54" s="277"/>
      <c r="M54" s="110"/>
      <c r="N54" s="110"/>
      <c r="O54" s="110"/>
      <c r="P54" s="110"/>
      <c r="Q54" s="110"/>
      <c r="R54" s="110"/>
      <c r="S54" s="108"/>
      <c r="T54" s="108"/>
    </row>
    <row r="55" spans="1:20" ht="60" customHeight="1" x14ac:dyDescent="0.4">
      <c r="A55" s="268"/>
      <c r="B55" s="270"/>
      <c r="C55" s="103" t="s">
        <v>599</v>
      </c>
      <c r="D55" s="14" t="s">
        <v>404</v>
      </c>
      <c r="E55" s="15"/>
      <c r="F55" s="15"/>
      <c r="G55" s="15" t="s">
        <v>15</v>
      </c>
      <c r="H55" s="15" t="s">
        <v>398</v>
      </c>
      <c r="I55" s="15" t="s">
        <v>626</v>
      </c>
      <c r="J55" s="11" t="s">
        <v>396</v>
      </c>
      <c r="K55" s="15"/>
      <c r="L55" s="15"/>
      <c r="M55" s="101">
        <v>182</v>
      </c>
      <c r="N55" s="101">
        <f>M55*$W$3</f>
        <v>200.20000000000002</v>
      </c>
      <c r="O55" s="206">
        <v>0</v>
      </c>
      <c r="P55" s="101">
        <f>O55*1.23</f>
        <v>0</v>
      </c>
      <c r="Q55" s="101">
        <f>N55*O55</f>
        <v>0</v>
      </c>
      <c r="R55" s="104">
        <f>N55*P55</f>
        <v>0</v>
      </c>
      <c r="S55" s="206">
        <v>0</v>
      </c>
      <c r="T55" s="101">
        <f>N55*S55</f>
        <v>0</v>
      </c>
    </row>
    <row r="56" spans="1:20" ht="60" customHeight="1" x14ac:dyDescent="0.4">
      <c r="A56" s="268"/>
      <c r="B56" s="270"/>
      <c r="C56" s="103" t="s">
        <v>600</v>
      </c>
      <c r="D56" s="14" t="s">
        <v>403</v>
      </c>
      <c r="E56" s="15"/>
      <c r="F56" s="15"/>
      <c r="G56" s="15" t="s">
        <v>402</v>
      </c>
      <c r="H56" s="15" t="s">
        <v>398</v>
      </c>
      <c r="I56" s="15" t="s">
        <v>627</v>
      </c>
      <c r="J56" s="11" t="s">
        <v>396</v>
      </c>
      <c r="K56" s="15"/>
      <c r="L56" s="15"/>
      <c r="M56" s="101">
        <v>13.5</v>
      </c>
      <c r="N56" s="101">
        <f>M56*$W$3</f>
        <v>14.850000000000001</v>
      </c>
      <c r="O56" s="206">
        <v>0</v>
      </c>
      <c r="P56" s="101">
        <f>O56*1.23</f>
        <v>0</v>
      </c>
      <c r="Q56" s="101">
        <f>N56*O56</f>
        <v>0</v>
      </c>
      <c r="R56" s="104">
        <f>N56*P56</f>
        <v>0</v>
      </c>
      <c r="S56" s="206">
        <v>0</v>
      </c>
      <c r="T56" s="101">
        <f>N56*S56</f>
        <v>0</v>
      </c>
    </row>
    <row r="57" spans="1:20" ht="60" customHeight="1" x14ac:dyDescent="0.4">
      <c r="A57" s="268"/>
      <c r="B57" s="270"/>
      <c r="C57" s="103" t="s">
        <v>601</v>
      </c>
      <c r="D57" s="14" t="s">
        <v>401</v>
      </c>
      <c r="E57" s="15"/>
      <c r="F57" s="15"/>
      <c r="G57" s="15" t="s">
        <v>16</v>
      </c>
      <c r="H57" s="15" t="s">
        <v>398</v>
      </c>
      <c r="I57" s="15" t="s">
        <v>628</v>
      </c>
      <c r="J57" s="11" t="s">
        <v>396</v>
      </c>
      <c r="K57" s="15"/>
      <c r="L57" s="15"/>
      <c r="M57" s="101">
        <v>120</v>
      </c>
      <c r="N57" s="101">
        <f>M57*$W$3</f>
        <v>132</v>
      </c>
      <c r="O57" s="206">
        <v>0</v>
      </c>
      <c r="P57" s="101">
        <f>O57*1.23</f>
        <v>0</v>
      </c>
      <c r="Q57" s="101">
        <f>N57*O57</f>
        <v>0</v>
      </c>
      <c r="R57" s="104">
        <f>N57*P57</f>
        <v>0</v>
      </c>
      <c r="S57" s="206">
        <v>0</v>
      </c>
      <c r="T57" s="101">
        <f>N57*S57</f>
        <v>0</v>
      </c>
    </row>
    <row r="58" spans="1:20" ht="60" customHeight="1" x14ac:dyDescent="0.4">
      <c r="A58" s="268"/>
      <c r="B58" s="270"/>
      <c r="C58" s="103" t="s">
        <v>602</v>
      </c>
      <c r="D58" s="14"/>
      <c r="E58" s="15"/>
      <c r="F58" s="15"/>
      <c r="G58" s="15"/>
      <c r="H58" s="15"/>
      <c r="I58" s="15"/>
      <c r="J58" s="11"/>
      <c r="K58" s="15"/>
      <c r="L58" s="15"/>
      <c r="M58" s="101"/>
      <c r="N58" s="101"/>
      <c r="O58" s="101"/>
      <c r="P58" s="101"/>
      <c r="Q58" s="101"/>
      <c r="R58" s="104"/>
      <c r="S58" s="101"/>
      <c r="T58" s="101"/>
    </row>
    <row r="59" spans="1:20" ht="60" customHeight="1" x14ac:dyDescent="0.4">
      <c r="A59" s="268"/>
      <c r="B59" s="271"/>
      <c r="C59" s="103" t="s">
        <v>603</v>
      </c>
      <c r="D59" s="14" t="s">
        <v>400</v>
      </c>
      <c r="E59" s="15"/>
      <c r="F59" s="15"/>
      <c r="G59" s="15" t="s">
        <v>399</v>
      </c>
      <c r="H59" s="15" t="s">
        <v>398</v>
      </c>
      <c r="I59" s="15" t="s">
        <v>397</v>
      </c>
      <c r="J59" s="11" t="s">
        <v>396</v>
      </c>
      <c r="K59" s="15"/>
      <c r="L59" s="15"/>
      <c r="M59" s="101">
        <v>1</v>
      </c>
      <c r="N59" s="101">
        <v>1</v>
      </c>
      <c r="O59" s="206">
        <v>0</v>
      </c>
      <c r="P59" s="101">
        <f>O59*1.23</f>
        <v>0</v>
      </c>
      <c r="Q59" s="101">
        <f>N59*O59</f>
        <v>0</v>
      </c>
      <c r="R59" s="104">
        <f>N59*P59</f>
        <v>0</v>
      </c>
      <c r="S59" s="206">
        <v>0</v>
      </c>
      <c r="T59" s="101">
        <f>N59*S59</f>
        <v>0</v>
      </c>
    </row>
    <row r="60" spans="1:20" ht="23.25" customHeight="1" x14ac:dyDescent="0.4">
      <c r="A60" s="268"/>
      <c r="B60" s="257" t="s">
        <v>395</v>
      </c>
      <c r="C60" s="273" t="s">
        <v>623</v>
      </c>
      <c r="D60" s="274"/>
      <c r="E60" s="274"/>
      <c r="F60" s="274"/>
      <c r="G60" s="274"/>
      <c r="H60" s="274"/>
      <c r="I60" s="274"/>
      <c r="J60" s="274"/>
      <c r="K60" s="274"/>
      <c r="L60" s="275"/>
      <c r="M60" s="110"/>
      <c r="N60" s="110"/>
      <c r="O60" s="110"/>
      <c r="P60" s="110"/>
      <c r="Q60" s="110"/>
      <c r="R60" s="109"/>
      <c r="S60" s="108"/>
      <c r="T60" s="108"/>
    </row>
    <row r="61" spans="1:20" ht="60" customHeight="1" x14ac:dyDescent="0.4">
      <c r="A61" s="268"/>
      <c r="B61" s="257"/>
      <c r="C61" s="189" t="s">
        <v>394</v>
      </c>
      <c r="D61" s="107" t="s">
        <v>393</v>
      </c>
      <c r="E61" s="190"/>
      <c r="F61" s="190"/>
      <c r="G61" s="190"/>
      <c r="H61" s="190" t="s">
        <v>392</v>
      </c>
      <c r="I61" s="190" t="s">
        <v>391</v>
      </c>
      <c r="J61" s="191"/>
      <c r="K61" s="192"/>
      <c r="L61" s="192"/>
      <c r="M61" s="193">
        <v>375.45</v>
      </c>
      <c r="N61" s="193">
        <f>M61*$W$3</f>
        <v>412.995</v>
      </c>
      <c r="O61" s="193">
        <v>0</v>
      </c>
      <c r="P61" s="193">
        <f>O61*1.23</f>
        <v>0</v>
      </c>
      <c r="Q61" s="250" t="s">
        <v>650</v>
      </c>
      <c r="R61" s="251" t="s">
        <v>650</v>
      </c>
      <c r="S61" s="251" t="s">
        <v>650</v>
      </c>
      <c r="T61" s="252" t="s">
        <v>650</v>
      </c>
    </row>
    <row r="62" spans="1:20" ht="60" customHeight="1" x14ac:dyDescent="0.4">
      <c r="A62" s="268"/>
      <c r="B62" s="257"/>
      <c r="C62" s="103" t="s">
        <v>390</v>
      </c>
      <c r="D62" s="14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6"/>
      <c r="P62" s="6"/>
      <c r="Q62" s="6"/>
      <c r="R62" s="102"/>
      <c r="S62" s="101"/>
      <c r="T62" s="101"/>
    </row>
    <row r="63" spans="1:20" ht="60" customHeight="1" thickBot="1" x14ac:dyDescent="0.45">
      <c r="A63" s="268"/>
      <c r="B63" s="269"/>
      <c r="C63" s="100" t="s">
        <v>390</v>
      </c>
      <c r="D63" s="99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85"/>
      <c r="P63" s="85"/>
      <c r="Q63" s="85"/>
      <c r="R63" s="97"/>
      <c r="S63" s="96"/>
      <c r="T63" s="96"/>
    </row>
    <row r="64" spans="1:20" ht="60" customHeight="1" thickBot="1" x14ac:dyDescent="0.45">
      <c r="A64" s="84"/>
      <c r="B64" s="19"/>
      <c r="C64" s="95"/>
      <c r="D64" s="94"/>
      <c r="E64" s="93"/>
      <c r="F64" s="93"/>
      <c r="G64" s="93"/>
      <c r="H64" s="93"/>
      <c r="I64" s="93"/>
      <c r="J64" s="93"/>
      <c r="K64" s="93"/>
      <c r="L64" s="93"/>
      <c r="M64" s="93"/>
      <c r="N64" s="93"/>
      <c r="O64" s="20"/>
      <c r="P64" s="20"/>
      <c r="Q64" s="44">
        <f>SUM(Q3:Q63)</f>
        <v>0</v>
      </c>
      <c r="R64" s="92">
        <f>SUM(R3:R63)</f>
        <v>0</v>
      </c>
      <c r="S64" s="44"/>
      <c r="T64" s="41">
        <f>SUM(T3:T63)</f>
        <v>0</v>
      </c>
    </row>
    <row r="65" spans="1:14" ht="12.6" customHeight="1" x14ac:dyDescent="0.4">
      <c r="A65" s="84"/>
      <c r="C65" s="91"/>
      <c r="D65" s="90"/>
      <c r="E65" s="89"/>
      <c r="F65" s="89"/>
      <c r="G65" s="89"/>
      <c r="H65" s="89"/>
      <c r="I65" s="89"/>
      <c r="J65" s="89"/>
      <c r="K65" s="89"/>
      <c r="L65" s="89"/>
      <c r="M65" s="89"/>
      <c r="N65" s="89"/>
    </row>
    <row r="66" spans="1:14" ht="12.6" customHeight="1" x14ac:dyDescent="0.4">
      <c r="A66" s="84"/>
      <c r="C66" s="91"/>
      <c r="D66" s="90"/>
      <c r="E66" s="89"/>
      <c r="F66" s="89"/>
      <c r="G66" s="89"/>
      <c r="H66" s="89"/>
      <c r="I66" s="89"/>
      <c r="J66" s="89"/>
      <c r="K66" s="89"/>
      <c r="L66" s="89"/>
      <c r="M66" s="89"/>
      <c r="N66" s="89"/>
    </row>
    <row r="67" spans="1:14" ht="12.6" customHeight="1" x14ac:dyDescent="0.4">
      <c r="A67" s="84"/>
      <c r="C67" s="91"/>
      <c r="D67" s="90"/>
      <c r="E67" s="89"/>
      <c r="F67" s="89"/>
      <c r="G67" s="89"/>
      <c r="H67" s="89"/>
      <c r="I67" s="89"/>
      <c r="J67" s="89"/>
      <c r="K67" s="89"/>
      <c r="L67" s="89"/>
      <c r="M67" s="89"/>
      <c r="N67" s="89"/>
    </row>
  </sheetData>
  <mergeCells count="37">
    <mergeCell ref="C15:L15"/>
    <mergeCell ref="C2:L2"/>
    <mergeCell ref="C60:L60"/>
    <mergeCell ref="C54:L54"/>
    <mergeCell ref="C45:L45"/>
    <mergeCell ref="C24:L24"/>
    <mergeCell ref="C39:L39"/>
    <mergeCell ref="C33:L33"/>
    <mergeCell ref="A2:A63"/>
    <mergeCell ref="B33:B38"/>
    <mergeCell ref="B2:B14"/>
    <mergeCell ref="B15:B23"/>
    <mergeCell ref="B24:B32"/>
    <mergeCell ref="B54:B59"/>
    <mergeCell ref="B45:B53"/>
    <mergeCell ref="B60:B63"/>
    <mergeCell ref="B39:B44"/>
    <mergeCell ref="Q3:T3"/>
    <mergeCell ref="Q4:T4"/>
    <mergeCell ref="Q5:T5"/>
    <mergeCell ref="Q6:T6"/>
    <mergeCell ref="Q7:T7"/>
    <mergeCell ref="Q8:T8"/>
    <mergeCell ref="Q9:T9"/>
    <mergeCell ref="Q10:T10"/>
    <mergeCell ref="Q11:T11"/>
    <mergeCell ref="Q13:T13"/>
    <mergeCell ref="Q25:T25"/>
    <mergeCell ref="Q27:T27"/>
    <mergeCell ref="Q28:T28"/>
    <mergeCell ref="Q29:T29"/>
    <mergeCell ref="Q30:T30"/>
    <mergeCell ref="Q46:T46"/>
    <mergeCell ref="Q50:T50"/>
    <mergeCell ref="Q51:T51"/>
    <mergeCell ref="Q52:T52"/>
    <mergeCell ref="Q61:T61"/>
  </mergeCells>
  <hyperlinks>
    <hyperlink ref="J16" r:id="rId1" xr:uid="{00000000-0004-0000-0500-000000000000}"/>
    <hyperlink ref="J17" r:id="rId2" xr:uid="{00000000-0004-0000-0500-000001000000}"/>
    <hyperlink ref="J18" r:id="rId3" xr:uid="{00000000-0004-0000-0500-000002000000}"/>
    <hyperlink ref="J19" r:id="rId4" xr:uid="{00000000-0004-0000-0500-000003000000}"/>
    <hyperlink ref="J40" r:id="rId5" xr:uid="{00000000-0004-0000-0500-000004000000}"/>
    <hyperlink ref="J25" r:id="rId6" xr:uid="{00000000-0004-0000-0500-000005000000}"/>
    <hyperlink ref="J3" r:id="rId7" xr:uid="{00000000-0004-0000-0500-000006000000}"/>
    <hyperlink ref="J41" r:id="rId8" xr:uid="{00000000-0004-0000-0500-000007000000}"/>
    <hyperlink ref="J26" r:id="rId9" xr:uid="{00000000-0004-0000-0500-000008000000}"/>
    <hyperlink ref="J4" r:id="rId10" xr:uid="{00000000-0004-0000-0500-000009000000}"/>
    <hyperlink ref="J28" r:id="rId11" xr:uid="{00000000-0004-0000-0500-00000A000000}"/>
    <hyperlink ref="J5" r:id="rId12" xr:uid="{00000000-0004-0000-0500-00000B000000}"/>
    <hyperlink ref="J29" r:id="rId13" xr:uid="{00000000-0004-0000-0500-00000C000000}"/>
    <hyperlink ref="J6" r:id="rId14" xr:uid="{00000000-0004-0000-0500-00000D000000}"/>
    <hyperlink ref="J34" r:id="rId15" xr:uid="{00000000-0004-0000-0500-00000E000000}"/>
    <hyperlink ref="J55" r:id="rId16" xr:uid="{00000000-0004-0000-0500-00000F000000}"/>
    <hyperlink ref="J56" r:id="rId17" xr:uid="{00000000-0004-0000-0500-000010000000}"/>
    <hyperlink ref="J57" r:id="rId18" xr:uid="{00000000-0004-0000-0500-000011000000}"/>
    <hyperlink ref="J47" r:id="rId19" location="metrazne-koberce" xr:uid="{00000000-0004-0000-0500-000012000000}"/>
    <hyperlink ref="J48" r:id="rId20" location="metrazne-koberce" xr:uid="{00000000-0004-0000-0500-000013000000}"/>
    <hyperlink ref="J49" r:id="rId21" location="metrazne-koberce" xr:uid="{00000000-0004-0000-0500-000014000000}"/>
    <hyperlink ref="J21" r:id="rId22" xr:uid="{00000000-0004-0000-0500-000015000000}"/>
    <hyperlink ref="J35" r:id="rId23" xr:uid="{00000000-0004-0000-0500-000016000000}"/>
    <hyperlink ref="J7" r:id="rId24" xr:uid="{00000000-0004-0000-0500-000017000000}"/>
    <hyperlink ref="J50" r:id="rId25" xr:uid="{00000000-0004-0000-0500-000018000000}"/>
    <hyperlink ref="J42" r:id="rId26" xr:uid="{00000000-0004-0000-0500-000019000000}"/>
    <hyperlink ref="J43" r:id="rId27" xr:uid="{00000000-0004-0000-0500-00001A000000}"/>
    <hyperlink ref="J59" r:id="rId28" xr:uid="{00000000-0004-0000-0500-00001B000000}"/>
    <hyperlink ref="J36" r:id="rId29" xr:uid="{00000000-0004-0000-0500-00001C000000}"/>
    <hyperlink ref="J37" r:id="rId30" xr:uid="{00000000-0004-0000-0500-00001D000000}"/>
    <hyperlink ref="J8" r:id="rId31" xr:uid="{00000000-0004-0000-0500-00001E000000}"/>
    <hyperlink ref="J9" r:id="rId32" xr:uid="{00000000-0004-0000-0500-00001F000000}"/>
    <hyperlink ref="J10" r:id="rId33" xr:uid="{00000000-0004-0000-0500-000020000000}"/>
    <hyperlink ref="J51" r:id="rId34" xr:uid="{00000000-0004-0000-0500-000021000000}"/>
    <hyperlink ref="J52" r:id="rId35" xr:uid="{00000000-0004-0000-0500-000022000000}"/>
    <hyperlink ref="J11" r:id="rId36" xr:uid="{00000000-0004-0000-0500-000023000000}"/>
    <hyperlink ref="J30" r:id="rId37" xr:uid="{00000000-0004-0000-0500-000024000000}"/>
    <hyperlink ref="J13" r:id="rId38" xr:uid="{00000000-0004-0000-0500-000025000000}"/>
    <hyperlink ref="J44" r:id="rId39" xr:uid="{00000000-0004-0000-0500-000026000000}"/>
    <hyperlink ref="J27" r:id="rId40" xr:uid="{00000000-0004-0000-0500-000027000000}"/>
    <hyperlink ref="J22" r:id="rId41" xr:uid="{00000000-0004-0000-0500-000028000000}"/>
    <hyperlink ref="J38" r:id="rId42" xr:uid="{00000000-0004-0000-0500-000029000000}"/>
  </hyperlinks>
  <pageMargins left="0.7" right="0.7" top="0.75" bottom="0.75" header="0.3" footer="0.3"/>
  <pageSetup paperSize="9" scale="70" orientation="landscape" horizontalDpi="4294967293" verticalDpi="0" r:id="rId43"/>
  <drawing r:id="rId4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V30"/>
  <sheetViews>
    <sheetView topLeftCell="C1" zoomScaleNormal="100" workbookViewId="0">
      <pane ySplit="1" topLeftCell="A2" activePane="bottomLeft" state="frozen"/>
      <selection pane="bottomLeft" activeCell="H17" sqref="H17"/>
    </sheetView>
  </sheetViews>
  <sheetFormatPr defaultColWidth="9.35546875" defaultRowHeight="13.15" x14ac:dyDescent="0.4"/>
  <cols>
    <col min="1" max="1" width="8.640625" style="136" customWidth="1"/>
    <col min="2" max="2" width="13.85546875" style="136" customWidth="1"/>
    <col min="3" max="3" width="6.640625" style="136" customWidth="1"/>
    <col min="4" max="4" width="59.35546875" style="136" customWidth="1"/>
    <col min="5" max="5" width="16.35546875" style="136" customWidth="1"/>
    <col min="6" max="6" width="16.140625" style="136" customWidth="1"/>
    <col min="7" max="7" width="13.35546875" style="136" customWidth="1"/>
    <col min="8" max="8" width="13.140625" style="137" customWidth="1"/>
    <col min="9" max="9" width="15.5" style="136" customWidth="1"/>
    <col min="10" max="10" width="27.5" style="136" customWidth="1"/>
    <col min="11" max="11" width="26.85546875" style="136" customWidth="1"/>
    <col min="12" max="12" width="20" style="136" customWidth="1"/>
    <col min="13" max="13" width="8.35546875" style="136" customWidth="1"/>
    <col min="14" max="16384" width="9.35546875" style="136"/>
  </cols>
  <sheetData>
    <row r="1" spans="1:22" ht="39.950000000000003" customHeight="1" x14ac:dyDescent="0.4">
      <c r="A1" s="168" t="s">
        <v>3</v>
      </c>
      <c r="B1" s="168" t="s">
        <v>2</v>
      </c>
      <c r="C1" s="168" t="s">
        <v>1</v>
      </c>
      <c r="D1" s="171" t="s">
        <v>7</v>
      </c>
      <c r="E1" s="168" t="s">
        <v>598</v>
      </c>
      <c r="F1" s="168" t="s">
        <v>0</v>
      </c>
      <c r="G1" s="170" t="s">
        <v>51</v>
      </c>
      <c r="H1" s="170" t="s">
        <v>50</v>
      </c>
      <c r="I1" s="170" t="s">
        <v>49</v>
      </c>
      <c r="J1" s="168" t="s">
        <v>9</v>
      </c>
      <c r="K1" s="168" t="s">
        <v>8</v>
      </c>
      <c r="L1" s="169" t="s">
        <v>48</v>
      </c>
      <c r="M1" s="168" t="s">
        <v>622</v>
      </c>
      <c r="N1" s="166" t="s">
        <v>11</v>
      </c>
      <c r="O1" s="167" t="s">
        <v>12</v>
      </c>
      <c r="P1" s="166" t="s">
        <v>13</v>
      </c>
      <c r="Q1" s="166" t="s">
        <v>14</v>
      </c>
      <c r="R1" s="166" t="s">
        <v>19</v>
      </c>
      <c r="S1" s="166" t="s">
        <v>20</v>
      </c>
      <c r="U1" s="210"/>
      <c r="V1" s="210"/>
    </row>
    <row r="2" spans="1:22" s="164" customFormat="1" ht="13.5" customHeight="1" x14ac:dyDescent="0.4">
      <c r="A2" s="281" t="s">
        <v>620</v>
      </c>
      <c r="B2" s="278" t="s">
        <v>619</v>
      </c>
      <c r="C2" s="273" t="s">
        <v>623</v>
      </c>
      <c r="D2" s="274"/>
      <c r="E2" s="274"/>
      <c r="F2" s="274"/>
      <c r="G2" s="274"/>
      <c r="H2" s="274"/>
      <c r="I2" s="274"/>
      <c r="J2" s="274"/>
      <c r="K2" s="274"/>
      <c r="L2" s="275"/>
      <c r="M2" s="165"/>
      <c r="N2" s="165"/>
      <c r="O2" s="165"/>
      <c r="P2" s="165"/>
      <c r="Q2" s="165"/>
      <c r="R2" s="165"/>
      <c r="S2" s="165"/>
    </row>
    <row r="3" spans="1:22" ht="60" customHeight="1" x14ac:dyDescent="0.4">
      <c r="A3" s="281"/>
      <c r="B3" s="279"/>
      <c r="C3" s="196" t="s">
        <v>618</v>
      </c>
      <c r="D3" s="172" t="s">
        <v>617</v>
      </c>
      <c r="E3" s="172" t="s">
        <v>611</v>
      </c>
      <c r="F3" s="197" t="s">
        <v>18</v>
      </c>
      <c r="G3" s="197" t="s">
        <v>616</v>
      </c>
      <c r="H3" s="197" t="s">
        <v>609</v>
      </c>
      <c r="I3" s="197" t="s">
        <v>608</v>
      </c>
      <c r="J3" s="177" t="s">
        <v>607</v>
      </c>
      <c r="K3" s="198"/>
      <c r="L3" s="197" t="s">
        <v>606</v>
      </c>
      <c r="M3" s="199">
        <v>9585</v>
      </c>
      <c r="N3" s="200">
        <v>0</v>
      </c>
      <c r="O3" s="201"/>
      <c r="P3" s="250" t="s">
        <v>650</v>
      </c>
      <c r="Q3" s="251" t="s">
        <v>650</v>
      </c>
      <c r="R3" s="251" t="s">
        <v>650</v>
      </c>
      <c r="S3" s="252" t="s">
        <v>650</v>
      </c>
      <c r="U3" s="145"/>
      <c r="V3" s="153"/>
    </row>
    <row r="4" spans="1:22" ht="60" customHeight="1" x14ac:dyDescent="0.4">
      <c r="A4" s="281"/>
      <c r="B4" s="279"/>
      <c r="C4" s="196" t="s">
        <v>615</v>
      </c>
      <c r="D4" s="172" t="s">
        <v>614</v>
      </c>
      <c r="E4" s="172" t="s">
        <v>611</v>
      </c>
      <c r="F4" s="197" t="s">
        <v>18</v>
      </c>
      <c r="G4" s="197" t="s">
        <v>270</v>
      </c>
      <c r="H4" s="197" t="s">
        <v>609</v>
      </c>
      <c r="I4" s="197" t="s">
        <v>608</v>
      </c>
      <c r="J4" s="177" t="s">
        <v>607</v>
      </c>
      <c r="K4" s="198"/>
      <c r="L4" s="197" t="s">
        <v>606</v>
      </c>
      <c r="M4" s="199">
        <v>585</v>
      </c>
      <c r="N4" s="200">
        <v>0</v>
      </c>
      <c r="O4" s="201"/>
      <c r="P4" s="250" t="s">
        <v>650</v>
      </c>
      <c r="Q4" s="251" t="s">
        <v>650</v>
      </c>
      <c r="R4" s="251" t="s">
        <v>650</v>
      </c>
      <c r="S4" s="252" t="s">
        <v>650</v>
      </c>
    </row>
    <row r="5" spans="1:22" ht="60" customHeight="1" thickBot="1" x14ac:dyDescent="0.45">
      <c r="A5" s="281"/>
      <c r="B5" s="280"/>
      <c r="C5" s="196" t="s">
        <v>613</v>
      </c>
      <c r="D5" s="172" t="s">
        <v>612</v>
      </c>
      <c r="E5" s="172" t="s">
        <v>611</v>
      </c>
      <c r="F5" s="197" t="s">
        <v>18</v>
      </c>
      <c r="G5" s="197" t="s">
        <v>610</v>
      </c>
      <c r="H5" s="197" t="s">
        <v>609</v>
      </c>
      <c r="I5" s="197" t="s">
        <v>608</v>
      </c>
      <c r="J5" s="177" t="s">
        <v>607</v>
      </c>
      <c r="K5" s="198"/>
      <c r="L5" s="197" t="s">
        <v>606</v>
      </c>
      <c r="M5" s="199">
        <v>757</v>
      </c>
      <c r="N5" s="200">
        <v>0</v>
      </c>
      <c r="O5" s="203"/>
      <c r="P5" s="250" t="s">
        <v>650</v>
      </c>
      <c r="Q5" s="251" t="s">
        <v>650</v>
      </c>
      <c r="R5" s="251" t="s">
        <v>650</v>
      </c>
      <c r="S5" s="252" t="s">
        <v>650</v>
      </c>
    </row>
    <row r="6" spans="1:22" ht="60" customHeight="1" thickBot="1" x14ac:dyDescent="0.45">
      <c r="A6" s="143"/>
      <c r="B6" s="163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1"/>
      <c r="O6" s="161"/>
      <c r="P6" s="161">
        <f>SUM(P3:P5)</f>
        <v>0</v>
      </c>
      <c r="Q6" s="159">
        <f>SUM(Q3:Q5)</f>
        <v>0</v>
      </c>
      <c r="R6" s="160"/>
      <c r="S6" s="159">
        <f>SUM(S3:S5)</f>
        <v>0</v>
      </c>
    </row>
    <row r="7" spans="1:22" ht="12.75" customHeight="1" x14ac:dyDescent="0.4">
      <c r="A7" s="143"/>
      <c r="B7" s="142"/>
      <c r="C7" s="141"/>
      <c r="D7" s="156"/>
      <c r="E7" s="156"/>
      <c r="F7" s="145"/>
      <c r="G7" s="145"/>
      <c r="H7" s="145"/>
      <c r="I7" s="145"/>
      <c r="J7" s="21"/>
      <c r="K7" s="154"/>
      <c r="L7" s="150"/>
      <c r="M7" s="145"/>
      <c r="O7" s="153"/>
      <c r="P7" s="153"/>
      <c r="Q7" s="153"/>
      <c r="R7" s="153"/>
      <c r="S7" s="153"/>
    </row>
    <row r="8" spans="1:22" ht="12.75" customHeight="1" x14ac:dyDescent="0.4">
      <c r="A8" s="143"/>
      <c r="B8" s="142"/>
      <c r="C8" s="141"/>
      <c r="D8" s="156"/>
      <c r="E8" s="156"/>
      <c r="F8" s="145"/>
      <c r="G8" s="145"/>
      <c r="H8" s="145"/>
      <c r="I8" s="145"/>
      <c r="J8" s="86"/>
      <c r="K8" s="154"/>
      <c r="L8" s="150"/>
      <c r="M8" s="145"/>
      <c r="O8" s="153"/>
      <c r="P8" s="153"/>
      <c r="Q8" s="153"/>
      <c r="R8" s="153"/>
      <c r="S8" s="153"/>
    </row>
    <row r="9" spans="1:22" ht="12.75" customHeight="1" x14ac:dyDescent="0.4">
      <c r="A9" s="143"/>
      <c r="B9" s="142"/>
      <c r="C9" s="141"/>
      <c r="D9" s="156"/>
      <c r="E9" s="156"/>
      <c r="F9" s="145"/>
      <c r="G9" s="145"/>
      <c r="H9" s="145"/>
      <c r="I9" s="158"/>
      <c r="J9" s="86"/>
      <c r="K9" s="154"/>
      <c r="L9" s="150"/>
      <c r="M9" s="145"/>
      <c r="O9" s="153"/>
      <c r="P9" s="153"/>
      <c r="Q9" s="153"/>
      <c r="R9" s="153"/>
      <c r="S9" s="153"/>
    </row>
    <row r="10" spans="1:22" ht="12.75" customHeight="1" x14ac:dyDescent="0.4">
      <c r="A10" s="143"/>
      <c r="B10" s="142"/>
      <c r="C10" s="141"/>
      <c r="D10" s="156"/>
      <c r="E10" s="156"/>
      <c r="F10" s="145"/>
      <c r="G10" s="145"/>
      <c r="H10" s="145"/>
      <c r="I10" s="145"/>
      <c r="J10" s="145"/>
      <c r="K10" s="154"/>
      <c r="L10" s="150"/>
      <c r="M10" s="145"/>
      <c r="O10" s="153"/>
      <c r="P10" s="153"/>
      <c r="Q10" s="153"/>
      <c r="R10" s="153"/>
      <c r="S10" s="153"/>
    </row>
    <row r="11" spans="1:22" ht="12.75" customHeight="1" x14ac:dyDescent="0.4">
      <c r="A11" s="143"/>
      <c r="B11" s="142"/>
      <c r="C11" s="141"/>
      <c r="D11" s="156"/>
      <c r="E11" s="157"/>
      <c r="F11" s="145"/>
      <c r="G11" s="145"/>
      <c r="H11" s="145"/>
      <c r="I11" s="145"/>
      <c r="J11" s="86"/>
      <c r="K11" s="154"/>
      <c r="L11" s="150"/>
      <c r="M11" s="145"/>
      <c r="O11" s="153"/>
      <c r="P11" s="153"/>
      <c r="Q11" s="153"/>
      <c r="R11" s="153"/>
      <c r="S11" s="153"/>
    </row>
    <row r="12" spans="1:22" ht="12.75" customHeight="1" x14ac:dyDescent="0.4">
      <c r="A12" s="143"/>
      <c r="B12" s="142"/>
      <c r="C12" s="141"/>
      <c r="D12" s="156"/>
      <c r="E12" s="156"/>
      <c r="F12" s="145"/>
      <c r="G12" s="145"/>
      <c r="H12" s="145"/>
      <c r="I12" s="145"/>
      <c r="J12" s="86"/>
      <c r="K12" s="154"/>
      <c r="L12" s="145"/>
      <c r="M12" s="145"/>
      <c r="O12" s="153"/>
      <c r="P12" s="153"/>
      <c r="Q12" s="153"/>
      <c r="R12" s="153"/>
      <c r="S12" s="153"/>
    </row>
    <row r="13" spans="1:22" ht="12.75" customHeight="1" x14ac:dyDescent="0.4">
      <c r="A13" s="143"/>
      <c r="B13" s="142"/>
      <c r="C13" s="141"/>
      <c r="D13" s="156"/>
      <c r="E13" s="156"/>
      <c r="F13" s="145"/>
      <c r="G13" s="145"/>
      <c r="H13" s="145"/>
      <c r="I13" s="145"/>
      <c r="J13" s="86"/>
      <c r="K13" s="154"/>
      <c r="L13" s="145"/>
      <c r="M13" s="145"/>
      <c r="O13" s="153"/>
      <c r="P13" s="153"/>
      <c r="Q13" s="153"/>
      <c r="R13" s="153"/>
      <c r="S13" s="153"/>
    </row>
    <row r="14" spans="1:22" ht="12.75" customHeight="1" x14ac:dyDescent="0.4">
      <c r="A14" s="143"/>
      <c r="B14" s="142"/>
      <c r="C14" s="141"/>
      <c r="D14" s="156"/>
      <c r="E14" s="156"/>
      <c r="F14" s="145"/>
      <c r="G14" s="145"/>
      <c r="H14" s="134"/>
      <c r="I14" s="145"/>
      <c r="J14" s="86"/>
      <c r="K14" s="154"/>
      <c r="L14" s="145"/>
      <c r="M14" s="145"/>
      <c r="O14" s="153"/>
      <c r="P14" s="153"/>
      <c r="Q14" s="153"/>
      <c r="R14" s="153"/>
      <c r="S14" s="153"/>
    </row>
    <row r="15" spans="1:22" ht="12.75" customHeight="1" x14ac:dyDescent="0.4">
      <c r="A15" s="143"/>
      <c r="B15" s="142"/>
      <c r="C15" s="141"/>
      <c r="D15" s="156"/>
      <c r="E15" s="156"/>
      <c r="F15" s="145"/>
      <c r="G15" s="145"/>
      <c r="H15" s="134"/>
      <c r="I15" s="145"/>
      <c r="J15" s="86"/>
      <c r="K15" s="154"/>
      <c r="L15" s="145"/>
      <c r="M15" s="145"/>
      <c r="O15" s="153"/>
      <c r="P15" s="153"/>
      <c r="Q15" s="153"/>
      <c r="R15" s="153"/>
      <c r="S15" s="153"/>
    </row>
    <row r="16" spans="1:22" ht="12.75" customHeight="1" x14ac:dyDescent="0.4">
      <c r="A16" s="143"/>
      <c r="B16" s="142"/>
      <c r="C16" s="141"/>
      <c r="D16" s="156"/>
      <c r="E16" s="156"/>
      <c r="F16" s="145"/>
      <c r="G16" s="145"/>
      <c r="H16" s="134"/>
      <c r="I16" s="145"/>
      <c r="J16" s="86"/>
      <c r="K16" s="154"/>
      <c r="L16" s="145"/>
      <c r="M16" s="145"/>
      <c r="O16" s="153"/>
      <c r="P16" s="153"/>
      <c r="Q16" s="153"/>
      <c r="R16" s="153"/>
      <c r="S16" s="153"/>
    </row>
    <row r="17" spans="1:19" ht="12.75" customHeight="1" x14ac:dyDescent="0.4">
      <c r="A17" s="143"/>
      <c r="B17" s="142"/>
      <c r="C17" s="141"/>
      <c r="D17" s="156"/>
      <c r="E17" s="156"/>
      <c r="F17" s="145"/>
      <c r="G17" s="145"/>
      <c r="H17" s="134"/>
      <c r="I17" s="145"/>
      <c r="J17" s="86"/>
      <c r="K17" s="154"/>
      <c r="L17" s="145"/>
      <c r="M17" s="145"/>
      <c r="O17" s="153"/>
      <c r="P17" s="153"/>
      <c r="Q17" s="153"/>
      <c r="R17" s="153"/>
      <c r="S17" s="153"/>
    </row>
    <row r="18" spans="1:19" ht="12.75" customHeight="1" x14ac:dyDescent="0.4">
      <c r="A18" s="143"/>
      <c r="B18" s="142"/>
      <c r="C18" s="141"/>
      <c r="D18" s="156"/>
      <c r="E18" s="156"/>
      <c r="F18" s="145"/>
      <c r="G18" s="145"/>
      <c r="H18" s="134"/>
      <c r="I18" s="145"/>
      <c r="J18" s="86"/>
      <c r="K18" s="154"/>
      <c r="L18" s="145"/>
      <c r="M18" s="145"/>
      <c r="O18" s="153"/>
      <c r="P18" s="153"/>
      <c r="Q18" s="153"/>
      <c r="R18" s="153"/>
      <c r="S18" s="153"/>
    </row>
    <row r="19" spans="1:19" ht="12.75" customHeight="1" x14ac:dyDescent="0.4">
      <c r="A19" s="143"/>
      <c r="B19" s="142"/>
      <c r="C19" s="141"/>
      <c r="D19" s="155"/>
      <c r="E19" s="155"/>
      <c r="F19" s="145"/>
      <c r="G19" s="145"/>
      <c r="H19" s="145"/>
      <c r="I19" s="145"/>
      <c r="J19" s="145"/>
      <c r="K19" s="154"/>
      <c r="L19" s="145"/>
      <c r="M19" s="145"/>
      <c r="O19" s="153"/>
      <c r="P19" s="153"/>
      <c r="Q19" s="153"/>
      <c r="R19" s="153"/>
      <c r="S19" s="153"/>
    </row>
    <row r="20" spans="1:19" ht="12.75" customHeight="1" x14ac:dyDescent="0.4">
      <c r="A20" s="143"/>
      <c r="B20" s="14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ht="12.75" customHeight="1" x14ac:dyDescent="0.4">
      <c r="A21" s="143"/>
      <c r="B21" s="142"/>
      <c r="C21" s="141"/>
      <c r="D21" s="151"/>
      <c r="E21" s="149"/>
      <c r="F21" s="147"/>
      <c r="G21" s="147"/>
      <c r="H21" s="145"/>
      <c r="I21" s="147"/>
      <c r="J21" s="33"/>
      <c r="K21" s="148"/>
      <c r="L21" s="147"/>
      <c r="M21" s="147"/>
    </row>
    <row r="22" spans="1:19" ht="12.75" customHeight="1" x14ac:dyDescent="0.4">
      <c r="A22" s="143"/>
      <c r="B22" s="142"/>
      <c r="C22" s="141"/>
      <c r="D22" s="150"/>
      <c r="E22" s="150"/>
      <c r="F22" s="147"/>
      <c r="G22" s="147"/>
      <c r="H22" s="145"/>
      <c r="I22" s="147"/>
      <c r="J22" s="147"/>
      <c r="K22" s="148"/>
      <c r="L22" s="147"/>
      <c r="M22" s="147"/>
    </row>
    <row r="23" spans="1:19" s="144" customFormat="1" ht="12.75" customHeight="1" x14ac:dyDescent="0.4">
      <c r="A23" s="143"/>
      <c r="B23" s="142"/>
      <c r="C23" s="141"/>
      <c r="D23" s="149"/>
      <c r="E23" s="149"/>
      <c r="F23" s="147"/>
      <c r="G23" s="147"/>
      <c r="H23" s="145"/>
      <c r="I23" s="147"/>
      <c r="J23" s="147"/>
      <c r="K23" s="148"/>
      <c r="L23" s="147"/>
      <c r="M23" s="147"/>
    </row>
    <row r="24" spans="1:19" s="144" customFormat="1" ht="12.75" customHeight="1" x14ac:dyDescent="0.4">
      <c r="A24" s="143"/>
      <c r="B24" s="142"/>
      <c r="C24" s="141"/>
      <c r="D24" s="149"/>
      <c r="E24" s="149"/>
      <c r="F24" s="147"/>
      <c r="G24" s="147"/>
      <c r="H24" s="145"/>
      <c r="I24" s="147"/>
      <c r="J24" s="147"/>
      <c r="K24" s="148"/>
      <c r="L24" s="147"/>
      <c r="M24" s="147"/>
    </row>
    <row r="25" spans="1:19" s="144" customFormat="1" ht="12.75" customHeight="1" x14ac:dyDescent="0.4">
      <c r="A25" s="143"/>
      <c r="B25" s="142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s="144" customFormat="1" ht="12.75" customHeight="1" x14ac:dyDescent="0.4">
      <c r="A26" s="143"/>
      <c r="B26" s="142"/>
      <c r="C26" s="141"/>
      <c r="D26" s="140"/>
      <c r="E26" s="140"/>
      <c r="F26" s="145"/>
      <c r="G26" s="145"/>
      <c r="H26" s="138"/>
      <c r="I26" s="138"/>
      <c r="J26" s="32"/>
      <c r="K26" s="139"/>
      <c r="L26" s="138"/>
      <c r="M26" s="138"/>
    </row>
    <row r="27" spans="1:19" s="144" customFormat="1" ht="12.75" customHeight="1" x14ac:dyDescent="0.4">
      <c r="A27" s="143"/>
      <c r="B27" s="142"/>
      <c r="C27" s="141"/>
      <c r="D27" s="140"/>
      <c r="E27" s="140"/>
      <c r="F27" s="138"/>
      <c r="G27" s="138"/>
      <c r="H27" s="138"/>
      <c r="I27" s="138"/>
      <c r="J27" s="138"/>
      <c r="K27" s="139"/>
      <c r="L27" s="138"/>
      <c r="M27" s="138"/>
    </row>
    <row r="28" spans="1:19" s="144" customFormat="1" ht="12.75" customHeight="1" x14ac:dyDescent="0.4">
      <c r="A28" s="143"/>
      <c r="B28" s="142"/>
      <c r="C28" s="141"/>
      <c r="D28" s="140"/>
      <c r="E28" s="140"/>
      <c r="F28" s="138"/>
      <c r="G28" s="138"/>
      <c r="H28" s="138"/>
      <c r="I28" s="138"/>
      <c r="J28" s="138"/>
      <c r="K28" s="139"/>
      <c r="L28" s="138"/>
      <c r="M28" s="138"/>
    </row>
    <row r="29" spans="1:19" ht="12.75" customHeight="1" x14ac:dyDescent="0.4">
      <c r="A29" s="143"/>
      <c r="B29" s="142"/>
      <c r="C29" s="141"/>
      <c r="D29" s="140"/>
      <c r="E29" s="140"/>
      <c r="F29" s="138"/>
      <c r="G29" s="138"/>
      <c r="H29" s="138"/>
      <c r="I29" s="138"/>
      <c r="J29" s="138"/>
      <c r="K29" s="139"/>
      <c r="L29" s="138"/>
      <c r="M29" s="138"/>
    </row>
    <row r="30" spans="1:19" ht="12.75" customHeight="1" x14ac:dyDescent="0.4">
      <c r="A30" s="143"/>
      <c r="B30" s="142"/>
      <c r="C30" s="141"/>
      <c r="D30" s="140"/>
      <c r="E30" s="140"/>
      <c r="F30" s="138"/>
      <c r="G30" s="138"/>
      <c r="H30" s="138"/>
      <c r="I30" s="138"/>
      <c r="J30" s="138"/>
      <c r="K30" s="139"/>
      <c r="L30" s="138"/>
      <c r="M30" s="138"/>
    </row>
  </sheetData>
  <mergeCells count="6">
    <mergeCell ref="B2:B5"/>
    <mergeCell ref="A2:A5"/>
    <mergeCell ref="C2:L2"/>
    <mergeCell ref="P3:S3"/>
    <mergeCell ref="P4:S4"/>
    <mergeCell ref="P5:S5"/>
  </mergeCells>
  <hyperlinks>
    <hyperlink ref="J3" r:id="rId1" location="drevodekor" xr:uid="{00000000-0004-0000-0C00-000000000000}"/>
    <hyperlink ref="J4" r:id="rId2" location="drevodekor" xr:uid="{00000000-0004-0000-0C00-000001000000}"/>
    <hyperlink ref="J5" r:id="rId3" location="drevodekor" xr:uid="{00000000-0004-0000-0C00-000002000000}"/>
  </hyperlinks>
  <pageMargins left="0.7" right="0.7" top="0.75" bottom="0.75" header="0.3" footer="0.3"/>
  <pageSetup paperSize="9" scale="70" orientation="landscape" horizontalDpi="4294967293" verticalDpi="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V30"/>
  <sheetViews>
    <sheetView zoomScaleNormal="100" workbookViewId="0">
      <pane ySplit="1" topLeftCell="A2" activePane="bottomLeft" state="frozen"/>
      <selection pane="bottomLeft" activeCell="F16" sqref="F16"/>
    </sheetView>
  </sheetViews>
  <sheetFormatPr defaultColWidth="9.35546875" defaultRowHeight="13.15" x14ac:dyDescent="0.4"/>
  <cols>
    <col min="1" max="1" width="8.640625" style="136" customWidth="1"/>
    <col min="2" max="2" width="13.85546875" style="136" customWidth="1"/>
    <col min="3" max="3" width="6.640625" style="136" customWidth="1"/>
    <col min="4" max="4" width="59.35546875" style="136" customWidth="1"/>
    <col min="5" max="5" width="16.35546875" style="136" customWidth="1"/>
    <col min="6" max="6" width="16.140625" style="136" customWidth="1"/>
    <col min="7" max="7" width="13.35546875" style="136" customWidth="1"/>
    <col min="8" max="8" width="13.140625" style="137" customWidth="1"/>
    <col min="9" max="9" width="15.5" style="136" customWidth="1"/>
    <col min="10" max="10" width="27.5" style="136" customWidth="1"/>
    <col min="11" max="11" width="26.85546875" style="136" customWidth="1"/>
    <col min="12" max="12" width="20" style="136" customWidth="1"/>
    <col min="13" max="13" width="8.35546875" style="136" customWidth="1"/>
    <col min="14" max="16384" width="9.35546875" style="136"/>
  </cols>
  <sheetData>
    <row r="1" spans="1:22" ht="39.950000000000003" customHeight="1" x14ac:dyDescent="0.4">
      <c r="A1" s="168" t="s">
        <v>3</v>
      </c>
      <c r="B1" s="168" t="s">
        <v>2</v>
      </c>
      <c r="C1" s="168" t="s">
        <v>1</v>
      </c>
      <c r="D1" s="171" t="s">
        <v>7</v>
      </c>
      <c r="E1" s="168" t="s">
        <v>598</v>
      </c>
      <c r="F1" s="168" t="s">
        <v>0</v>
      </c>
      <c r="G1" s="170" t="s">
        <v>51</v>
      </c>
      <c r="H1" s="170" t="s">
        <v>50</v>
      </c>
      <c r="I1" s="170" t="s">
        <v>49</v>
      </c>
      <c r="J1" s="168" t="s">
        <v>9</v>
      </c>
      <c r="K1" s="168" t="s">
        <v>8</v>
      </c>
      <c r="L1" s="169" t="s">
        <v>48</v>
      </c>
      <c r="M1" s="168" t="s">
        <v>622</v>
      </c>
      <c r="N1" s="166" t="s">
        <v>11</v>
      </c>
      <c r="O1" s="167" t="s">
        <v>12</v>
      </c>
      <c r="P1" s="166" t="s">
        <v>13</v>
      </c>
      <c r="Q1" s="166" t="s">
        <v>14</v>
      </c>
      <c r="R1" s="166" t="s">
        <v>19</v>
      </c>
      <c r="S1" s="166" t="s">
        <v>20</v>
      </c>
      <c r="U1" s="210"/>
      <c r="V1" s="210"/>
    </row>
    <row r="2" spans="1:22" s="164" customFormat="1" ht="13.5" customHeight="1" x14ac:dyDescent="0.4">
      <c r="A2" s="281" t="s">
        <v>637</v>
      </c>
      <c r="B2" s="278" t="s">
        <v>638</v>
      </c>
      <c r="C2" s="273" t="s">
        <v>623</v>
      </c>
      <c r="D2" s="274"/>
      <c r="E2" s="274"/>
      <c r="F2" s="274"/>
      <c r="G2" s="274"/>
      <c r="H2" s="274"/>
      <c r="I2" s="274"/>
      <c r="J2" s="274"/>
      <c r="K2" s="274"/>
      <c r="L2" s="275"/>
      <c r="M2" s="165"/>
      <c r="N2" s="165"/>
      <c r="O2" s="165"/>
      <c r="P2" s="165"/>
      <c r="Q2" s="165"/>
      <c r="R2" s="165"/>
      <c r="S2" s="165"/>
    </row>
    <row r="3" spans="1:22" ht="60" customHeight="1" x14ac:dyDescent="0.4">
      <c r="A3" s="281"/>
      <c r="B3" s="279"/>
      <c r="C3" s="196" t="s">
        <v>639</v>
      </c>
      <c r="D3" s="172" t="s">
        <v>651</v>
      </c>
      <c r="E3" s="172" t="s">
        <v>657</v>
      </c>
      <c r="F3" s="197" t="s">
        <v>10</v>
      </c>
      <c r="G3" s="197" t="s">
        <v>656</v>
      </c>
      <c r="H3" s="197" t="s">
        <v>655</v>
      </c>
      <c r="I3" s="197" t="s">
        <v>654</v>
      </c>
      <c r="J3" s="177" t="s">
        <v>653</v>
      </c>
      <c r="K3" s="198"/>
      <c r="L3" s="197"/>
      <c r="M3" s="199"/>
      <c r="N3" s="200"/>
      <c r="O3" s="201"/>
      <c r="P3" s="201"/>
      <c r="Q3" s="201"/>
      <c r="R3" s="202"/>
      <c r="S3" s="202"/>
      <c r="U3" s="145"/>
      <c r="V3" s="153"/>
    </row>
    <row r="4" spans="1:22" ht="60" customHeight="1" x14ac:dyDescent="0.4">
      <c r="A4" s="281"/>
      <c r="B4" s="279"/>
      <c r="C4" s="196" t="s">
        <v>640</v>
      </c>
      <c r="D4" s="172" t="s">
        <v>652</v>
      </c>
      <c r="E4" s="172"/>
      <c r="F4" s="197" t="s">
        <v>5</v>
      </c>
      <c r="G4" s="197" t="s">
        <v>15</v>
      </c>
      <c r="H4" s="197" t="s">
        <v>659</v>
      </c>
      <c r="I4" s="197" t="s">
        <v>658</v>
      </c>
      <c r="J4" s="177" t="s">
        <v>607</v>
      </c>
      <c r="K4" s="198"/>
      <c r="L4" s="197"/>
      <c r="M4" s="199"/>
      <c r="N4" s="200"/>
      <c r="O4" s="201"/>
      <c r="P4" s="201"/>
      <c r="Q4" s="201"/>
      <c r="R4" s="202"/>
      <c r="S4" s="202"/>
    </row>
    <row r="5" spans="1:22" ht="60" customHeight="1" thickBot="1" x14ac:dyDescent="0.45">
      <c r="A5" s="281"/>
      <c r="B5" s="280"/>
      <c r="C5" s="196"/>
      <c r="D5" s="172"/>
      <c r="E5" s="172"/>
      <c r="F5" s="197"/>
      <c r="G5" s="197"/>
      <c r="H5" s="197"/>
      <c r="I5" s="197"/>
      <c r="J5" s="177"/>
      <c r="K5" s="198"/>
      <c r="L5" s="197"/>
      <c r="M5" s="199"/>
      <c r="N5" s="200"/>
      <c r="O5" s="203"/>
      <c r="P5" s="203"/>
      <c r="Q5" s="203"/>
      <c r="R5" s="203"/>
      <c r="S5" s="203"/>
    </row>
    <row r="6" spans="1:22" ht="60" customHeight="1" thickBot="1" x14ac:dyDescent="0.45">
      <c r="A6" s="143"/>
      <c r="B6" s="163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1"/>
      <c r="O6" s="161"/>
      <c r="P6" s="161">
        <f>SUM(P3:P5)</f>
        <v>0</v>
      </c>
      <c r="Q6" s="159">
        <f>SUM(Q3:Q5)</f>
        <v>0</v>
      </c>
      <c r="R6" s="160"/>
      <c r="S6" s="159">
        <f>SUM(S3:S5)</f>
        <v>0</v>
      </c>
    </row>
    <row r="7" spans="1:22" ht="12.75" customHeight="1" x14ac:dyDescent="0.4">
      <c r="A7" s="143"/>
      <c r="B7" s="142"/>
      <c r="C7" s="141"/>
      <c r="D7" s="156"/>
      <c r="E7" s="156"/>
      <c r="F7" s="145"/>
      <c r="G7" s="145"/>
      <c r="H7" s="145"/>
      <c r="I7" s="145"/>
      <c r="J7" s="21"/>
      <c r="K7" s="154"/>
      <c r="L7" s="150"/>
      <c r="M7" s="145"/>
      <c r="O7" s="153"/>
      <c r="P7" s="153"/>
      <c r="Q7" s="153"/>
      <c r="R7" s="153"/>
      <c r="S7" s="153"/>
    </row>
    <row r="8" spans="1:22" ht="12.75" customHeight="1" x14ac:dyDescent="0.4">
      <c r="A8" s="143"/>
      <c r="B8" s="142"/>
      <c r="C8" s="141"/>
      <c r="D8" s="156"/>
      <c r="E8" s="156"/>
      <c r="F8" s="145"/>
      <c r="G8" s="145"/>
      <c r="H8" s="145"/>
      <c r="I8" s="145"/>
      <c r="J8" s="86"/>
      <c r="K8" s="154"/>
      <c r="L8" s="150"/>
      <c r="M8" s="145"/>
      <c r="O8" s="153"/>
      <c r="P8" s="153"/>
      <c r="Q8" s="153"/>
      <c r="R8" s="153"/>
      <c r="S8" s="153"/>
    </row>
    <row r="9" spans="1:22" ht="12.75" customHeight="1" x14ac:dyDescent="0.4">
      <c r="A9" s="143"/>
      <c r="B9" s="142"/>
      <c r="C9" s="141"/>
      <c r="D9" s="156"/>
      <c r="E9" s="156"/>
      <c r="F9" s="145"/>
      <c r="G9" s="145"/>
      <c r="H9" s="145"/>
      <c r="I9" s="158"/>
      <c r="J9" s="86"/>
      <c r="K9" s="154"/>
      <c r="L9" s="150"/>
      <c r="M9" s="145"/>
      <c r="O9" s="153"/>
      <c r="P9" s="153"/>
      <c r="Q9" s="153"/>
      <c r="R9" s="153"/>
      <c r="S9" s="153"/>
    </row>
    <row r="10" spans="1:22" ht="12.75" customHeight="1" x14ac:dyDescent="0.4">
      <c r="A10" s="143"/>
      <c r="B10" s="142"/>
      <c r="C10" s="141"/>
      <c r="D10" s="156"/>
      <c r="E10" s="156"/>
      <c r="F10" s="145"/>
      <c r="G10" s="145"/>
      <c r="H10" s="145"/>
      <c r="I10" s="145"/>
      <c r="J10" s="145"/>
      <c r="K10" s="154"/>
      <c r="L10" s="150"/>
      <c r="M10" s="145"/>
      <c r="O10" s="153"/>
      <c r="P10" s="153"/>
      <c r="Q10" s="153"/>
      <c r="R10" s="153"/>
      <c r="S10" s="153"/>
    </row>
    <row r="11" spans="1:22" ht="12.75" customHeight="1" x14ac:dyDescent="0.4">
      <c r="A11" s="143"/>
      <c r="B11" s="142"/>
      <c r="C11" s="141"/>
      <c r="D11" s="156"/>
      <c r="E11" s="157"/>
      <c r="F11" s="145"/>
      <c r="G11" s="145"/>
      <c r="H11" s="145"/>
      <c r="I11" s="145"/>
      <c r="J11" s="86"/>
      <c r="K11" s="154"/>
      <c r="L11" s="150"/>
      <c r="M11" s="145"/>
      <c r="O11" s="153"/>
      <c r="P11" s="153"/>
      <c r="Q11" s="153"/>
      <c r="R11" s="153"/>
      <c r="S11" s="153"/>
    </row>
    <row r="12" spans="1:22" ht="12.75" customHeight="1" x14ac:dyDescent="0.4">
      <c r="A12" s="143"/>
      <c r="B12" s="142"/>
      <c r="C12" s="141"/>
      <c r="D12" s="156"/>
      <c r="E12" s="156"/>
      <c r="F12" s="145"/>
      <c r="G12" s="145"/>
      <c r="H12" s="145"/>
      <c r="I12" s="145"/>
      <c r="J12" s="86"/>
      <c r="K12" s="154"/>
      <c r="L12" s="145"/>
      <c r="M12" s="145"/>
      <c r="O12" s="153"/>
      <c r="P12" s="153"/>
      <c r="Q12" s="153"/>
      <c r="R12" s="153"/>
      <c r="S12" s="153"/>
    </row>
    <row r="13" spans="1:22" ht="12.75" customHeight="1" x14ac:dyDescent="0.4">
      <c r="A13" s="143"/>
      <c r="B13" s="142"/>
      <c r="C13" s="141"/>
      <c r="D13" s="156"/>
      <c r="E13" s="156"/>
      <c r="F13" s="145"/>
      <c r="G13" s="145"/>
      <c r="H13" s="145"/>
      <c r="I13" s="145"/>
      <c r="J13" s="86"/>
      <c r="K13" s="154"/>
      <c r="L13" s="145"/>
      <c r="M13" s="145"/>
      <c r="O13" s="153"/>
      <c r="P13" s="153"/>
      <c r="Q13" s="153"/>
      <c r="R13" s="153"/>
      <c r="S13" s="153"/>
    </row>
    <row r="14" spans="1:22" ht="12.75" customHeight="1" x14ac:dyDescent="0.4">
      <c r="A14" s="143"/>
      <c r="B14" s="142"/>
      <c r="C14" s="141"/>
      <c r="D14" s="156"/>
      <c r="E14" s="156"/>
      <c r="F14" s="145"/>
      <c r="G14" s="145"/>
      <c r="H14" s="134"/>
      <c r="I14" s="145"/>
      <c r="J14" s="86"/>
      <c r="K14" s="154"/>
      <c r="L14" s="145"/>
      <c r="M14" s="145"/>
      <c r="O14" s="153"/>
      <c r="P14" s="153"/>
      <c r="Q14" s="153"/>
      <c r="R14" s="153"/>
      <c r="S14" s="153"/>
    </row>
    <row r="15" spans="1:22" ht="12.75" customHeight="1" x14ac:dyDescent="0.4">
      <c r="A15" s="143"/>
      <c r="B15" s="142"/>
      <c r="C15" s="141"/>
      <c r="D15" s="156"/>
      <c r="E15" s="156"/>
      <c r="F15" s="145"/>
      <c r="G15" s="145"/>
      <c r="H15" s="134"/>
      <c r="I15" s="145"/>
      <c r="J15" s="86"/>
      <c r="K15" s="154"/>
      <c r="L15" s="145"/>
      <c r="M15" s="145"/>
      <c r="O15" s="153"/>
      <c r="P15" s="153"/>
      <c r="Q15" s="153"/>
      <c r="R15" s="153"/>
      <c r="S15" s="153"/>
    </row>
    <row r="16" spans="1:22" ht="12.75" customHeight="1" x14ac:dyDescent="0.4">
      <c r="A16" s="143"/>
      <c r="B16" s="142"/>
      <c r="C16" s="141"/>
      <c r="D16" s="156"/>
      <c r="E16" s="156"/>
      <c r="F16" s="145"/>
      <c r="G16" s="145"/>
      <c r="H16" s="134"/>
      <c r="I16" s="145"/>
      <c r="J16" s="86"/>
      <c r="K16" s="154"/>
      <c r="L16" s="145"/>
      <c r="M16" s="145"/>
      <c r="O16" s="153"/>
      <c r="P16" s="153"/>
      <c r="Q16" s="153"/>
      <c r="R16" s="153"/>
      <c r="S16" s="153"/>
    </row>
    <row r="17" spans="1:19" ht="12.75" customHeight="1" x14ac:dyDescent="0.4">
      <c r="A17" s="143"/>
      <c r="B17" s="142"/>
      <c r="C17" s="141"/>
      <c r="D17" s="156"/>
      <c r="E17" s="156"/>
      <c r="F17" s="145"/>
      <c r="G17" s="145"/>
      <c r="H17" s="134"/>
      <c r="I17" s="145"/>
      <c r="J17" s="86"/>
      <c r="K17" s="154"/>
      <c r="L17" s="145"/>
      <c r="M17" s="145"/>
      <c r="O17" s="153"/>
      <c r="P17" s="153"/>
      <c r="Q17" s="153"/>
      <c r="R17" s="153"/>
      <c r="S17" s="153"/>
    </row>
    <row r="18" spans="1:19" ht="12.75" customHeight="1" x14ac:dyDescent="0.4">
      <c r="A18" s="143"/>
      <c r="B18" s="142"/>
      <c r="C18" s="141"/>
      <c r="D18" s="156"/>
      <c r="E18" s="156"/>
      <c r="F18" s="145"/>
      <c r="G18" s="145"/>
      <c r="H18" s="134"/>
      <c r="I18" s="145"/>
      <c r="J18" s="86"/>
      <c r="K18" s="154"/>
      <c r="L18" s="145"/>
      <c r="M18" s="145"/>
      <c r="O18" s="153"/>
      <c r="P18" s="153"/>
      <c r="Q18" s="153"/>
      <c r="R18" s="153"/>
      <c r="S18" s="153"/>
    </row>
    <row r="19" spans="1:19" ht="12.75" customHeight="1" x14ac:dyDescent="0.4">
      <c r="A19" s="143"/>
      <c r="B19" s="142"/>
      <c r="C19" s="141"/>
      <c r="D19" s="155"/>
      <c r="E19" s="155"/>
      <c r="F19" s="145"/>
      <c r="G19" s="145"/>
      <c r="H19" s="145"/>
      <c r="I19" s="145"/>
      <c r="J19" s="145"/>
      <c r="K19" s="154"/>
      <c r="L19" s="145"/>
      <c r="M19" s="145"/>
      <c r="O19" s="153"/>
      <c r="P19" s="153"/>
      <c r="Q19" s="153"/>
      <c r="R19" s="153"/>
      <c r="S19" s="153"/>
    </row>
    <row r="20" spans="1:19" ht="12.75" customHeight="1" x14ac:dyDescent="0.4">
      <c r="A20" s="143"/>
      <c r="B20" s="142"/>
      <c r="C20" s="152"/>
      <c r="D20" s="152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</row>
    <row r="21" spans="1:19" ht="12.75" customHeight="1" x14ac:dyDescent="0.4">
      <c r="A21" s="143"/>
      <c r="B21" s="142"/>
      <c r="C21" s="141"/>
      <c r="D21" s="151"/>
      <c r="E21" s="149"/>
      <c r="F21" s="147"/>
      <c r="G21" s="147"/>
      <c r="H21" s="145"/>
      <c r="I21" s="147"/>
      <c r="J21" s="33"/>
      <c r="K21" s="148"/>
      <c r="L21" s="147"/>
      <c r="M21" s="147"/>
    </row>
    <row r="22" spans="1:19" ht="12.75" customHeight="1" x14ac:dyDescent="0.4">
      <c r="A22" s="143"/>
      <c r="B22" s="142"/>
      <c r="C22" s="141"/>
      <c r="D22" s="150"/>
      <c r="E22" s="150"/>
      <c r="F22" s="147"/>
      <c r="G22" s="147"/>
      <c r="H22" s="145"/>
      <c r="I22" s="147"/>
      <c r="J22" s="147"/>
      <c r="K22" s="148"/>
      <c r="L22" s="147"/>
      <c r="M22" s="147"/>
    </row>
    <row r="23" spans="1:19" s="144" customFormat="1" ht="12.75" customHeight="1" x14ac:dyDescent="0.4">
      <c r="A23" s="143"/>
      <c r="B23" s="142"/>
      <c r="C23" s="141"/>
      <c r="D23" s="149"/>
      <c r="E23" s="149"/>
      <c r="F23" s="147"/>
      <c r="G23" s="147"/>
      <c r="H23" s="145"/>
      <c r="I23" s="147"/>
      <c r="J23" s="147"/>
      <c r="K23" s="148"/>
      <c r="L23" s="147"/>
      <c r="M23" s="147"/>
    </row>
    <row r="24" spans="1:19" s="144" customFormat="1" ht="12.75" customHeight="1" x14ac:dyDescent="0.4">
      <c r="A24" s="143"/>
      <c r="B24" s="142"/>
      <c r="C24" s="141"/>
      <c r="D24" s="149"/>
      <c r="E24" s="149"/>
      <c r="F24" s="147"/>
      <c r="G24" s="147"/>
      <c r="H24" s="145"/>
      <c r="I24" s="147"/>
      <c r="J24" s="147"/>
      <c r="K24" s="148"/>
      <c r="L24" s="147"/>
      <c r="M24" s="147"/>
    </row>
    <row r="25" spans="1:19" s="144" customFormat="1" ht="12.75" customHeight="1" x14ac:dyDescent="0.4">
      <c r="A25" s="143"/>
      <c r="B25" s="142"/>
      <c r="C25" s="146"/>
      <c r="D25" s="146"/>
      <c r="E25" s="146"/>
      <c r="F25" s="14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s="144" customFormat="1" ht="12.75" customHeight="1" x14ac:dyDescent="0.4">
      <c r="A26" s="143"/>
      <c r="B26" s="142"/>
      <c r="C26" s="141"/>
      <c r="D26" s="140"/>
      <c r="E26" s="140"/>
      <c r="F26" s="145"/>
      <c r="G26" s="145"/>
      <c r="H26" s="138"/>
      <c r="I26" s="138"/>
      <c r="J26" s="32"/>
      <c r="K26" s="139"/>
      <c r="L26" s="138"/>
      <c r="M26" s="138"/>
    </row>
    <row r="27" spans="1:19" s="144" customFormat="1" ht="12.75" customHeight="1" x14ac:dyDescent="0.4">
      <c r="A27" s="143"/>
      <c r="B27" s="142"/>
      <c r="C27" s="141"/>
      <c r="D27" s="140"/>
      <c r="E27" s="140"/>
      <c r="F27" s="138"/>
      <c r="G27" s="138"/>
      <c r="H27" s="138"/>
      <c r="I27" s="138"/>
      <c r="J27" s="138"/>
      <c r="K27" s="139"/>
      <c r="L27" s="138"/>
      <c r="M27" s="138"/>
    </row>
    <row r="28" spans="1:19" s="144" customFormat="1" ht="12.75" customHeight="1" x14ac:dyDescent="0.4">
      <c r="A28" s="143"/>
      <c r="B28" s="142"/>
      <c r="C28" s="141"/>
      <c r="D28" s="140"/>
      <c r="E28" s="140"/>
      <c r="F28" s="138"/>
      <c r="G28" s="138"/>
      <c r="H28" s="138"/>
      <c r="I28" s="138"/>
      <c r="J28" s="138"/>
      <c r="K28" s="139"/>
      <c r="L28" s="138"/>
      <c r="M28" s="138"/>
    </row>
    <row r="29" spans="1:19" ht="12.75" customHeight="1" x14ac:dyDescent="0.4">
      <c r="A29" s="143"/>
      <c r="B29" s="142"/>
      <c r="C29" s="141"/>
      <c r="D29" s="140"/>
      <c r="E29" s="140"/>
      <c r="F29" s="138"/>
      <c r="G29" s="138"/>
      <c r="H29" s="138"/>
      <c r="I29" s="138"/>
      <c r="J29" s="138"/>
      <c r="K29" s="139"/>
      <c r="L29" s="138"/>
      <c r="M29" s="138"/>
    </row>
    <row r="30" spans="1:19" ht="12.75" customHeight="1" x14ac:dyDescent="0.4">
      <c r="A30" s="143"/>
      <c r="B30" s="142"/>
      <c r="C30" s="141"/>
      <c r="D30" s="140"/>
      <c r="E30" s="140"/>
      <c r="F30" s="138"/>
      <c r="G30" s="138"/>
      <c r="H30" s="138"/>
      <c r="I30" s="138"/>
      <c r="J30" s="138"/>
      <c r="K30" s="139"/>
      <c r="L30" s="138"/>
      <c r="M30" s="138"/>
    </row>
  </sheetData>
  <mergeCells count="3">
    <mergeCell ref="A2:A5"/>
    <mergeCell ref="B2:B5"/>
    <mergeCell ref="C2:L2"/>
  </mergeCells>
  <hyperlinks>
    <hyperlink ref="J3" r:id="rId1" xr:uid="{00000000-0004-0000-0D00-000000000000}"/>
    <hyperlink ref="J4" r:id="rId2" location="drevodekor" xr:uid="{00000000-0004-0000-0D00-000001000000}"/>
  </hyperlinks>
  <pageMargins left="0.7" right="0.7" top="0.75" bottom="0.75" header="0.3" footer="0.3"/>
  <pageSetup paperSize="9" scale="70" orientation="landscape" horizontalDpi="4294967293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0. KRYCÍ LIST</vt:lpstr>
      <vt:lpstr>3. VÝPIS SVIETIDIEL</vt:lpstr>
      <vt:lpstr>5. VÝPIS POVRCHOVÝCH ÚPRAV</vt:lpstr>
      <vt:lpstr>12. VÝPIS PODHĽADOV</vt:lpstr>
      <vt:lpstr>13. VÝPIS OSTATNÝCH VÝROBKOV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2026-03-27T18:54:43Z</dcterms:created>
  <dcterms:modified xsi:type="dcterms:W3CDTF">2026-03-27T18:54:50Z</dcterms:modified>
</cp:coreProperties>
</file>