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0. KRYCÍ LIST" sheetId="1" state="visible" r:id="rId3"/>
    <sheet name="1. VÝPIS NÁBYTKOV, MOBILIARU" sheetId="2" state="visible" r:id="rId4"/>
    <sheet name="2. SPOTREBIČE" sheetId="3" state="visible" r:id="rId5"/>
    <sheet name="3. VÝPIS SVIETIDIEL" sheetId="4" state="visible" r:id="rId6"/>
    <sheet name="4. VÝPIS SANITÁRNYCH PRVKOV" sheetId="5" state="visible" r:id="rId7"/>
    <sheet name="5. VÝPIS POVRCHOVÝCH ÚPRAV" sheetId="6" state="visible" r:id="rId8"/>
    <sheet name="6. VÝPIS PIKTOGRAMOV" sheetId="7" state="visible" r:id="rId9"/>
    <sheet name="7. VÝPIS KVETINÁČOV" sheetId="8" state="visible" r:id="rId10"/>
    <sheet name="8. VÝPIS TIENIACICH PRVKOV (EX)" sheetId="9" state="visible" r:id="rId11"/>
    <sheet name="9. VÝPIS ZELENÝCH STIEN" sheetId="10" state="visible" r:id="rId12"/>
    <sheet name="10. VÝPIS TIENIACICH PRVKOV(IN)" sheetId="11" state="visible" r:id="rId13"/>
    <sheet name="11. VÝPIS ZÁMOČNÍCKYCH VÝROBKOV" sheetId="12" state="visible" r:id="rId14"/>
    <sheet name="12. VÝPIS PODHĽADOV" sheetId="13" state="visible" r:id="rId15"/>
    <sheet name="13. VÝPIS OSTATNÝCH VÝROBKOV" sheetId="14" state="visible" r:id="rId16"/>
  </sheets>
  <definedNames>
    <definedName function="false" hidden="false" localSheetId="10" name="_xlnm.Print_Area" vbProcedure="false">'10. VÝPIS TIENIACICH PRVKOV(IN)'!$B$1:$L$96</definedName>
    <definedName function="false" hidden="false" localSheetId="6" name="_xlnm.Print_Area" vbProcedure="false">'6. VÝPIS PIKTOGRAMOV'!$B$1:$M$110</definedName>
    <definedName function="false" hidden="false" localSheetId="7" name="_xlnm.Print_Area" vbProcedure="false">'7. VÝPIS KVETINÁČOV'!$B$1:$L$131</definedName>
    <definedName function="false" hidden="false" localSheetId="8" name="_xlnm.Print_Area" vbProcedure="false">'8. VÝPIS TIENIACICH PRVKOV (EX)'!$B$1:$L$95</definedName>
    <definedName function="false" hidden="false" localSheetId="9" name="_xlnm.Print_Area" vbProcedure="false">'9. VÝPIS ZELENÝCH STIEN'!$B$1:$L$97</definedName>
    <definedName function="false" hidden="false" localSheetId="2" name="_xlnm.Print_Area" vbProcedure="false">'2. spotrebiče'!#ref!</definedName>
    <definedName function="false" hidden="false" localSheetId="3" name="_xlnm.Print_Area" vbProcedure="false">'3. výpis svietidiel'!#ref!</definedName>
    <definedName function="false" hidden="false" localSheetId="4" name="_xlnm.Print_Area" vbProcedure="false">'4. výpis sanitárnych prvkov'!#ref!</definedName>
    <definedName function="false" hidden="false" localSheetId="5" name="_xlnm.Print_Area" vbProcedure="false">'5. výpis povrchových úprav'!#ref!</definedName>
    <definedName function="false" hidden="false" localSheetId="11" name="_xlnm.Print_Area" vbProcedure="false">'11. výpis zámočníckych výrobkov'!#ref!</definedName>
    <definedName function="false" hidden="false" localSheetId="12" name="_xlnm.Print_Area" vbProcedure="false">'12. výpis podhľadov'!#ref!</definedName>
    <definedName function="false" hidden="false" localSheetId="13" name="_xlnm.Print_Area" vbProcedure="false">'13. výpis ostatných výrobkov'!#ref!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<sst xmlns="http://schemas.openxmlformats.org/spreadsheetml/2006/main" count="4548" uniqueCount="2431">
  <si>
    <t xml:space="preserve">Krycí list interiéru</t>
  </si>
  <si>
    <t xml:space="preserve">Stavba:</t>
  </si>
  <si>
    <t xml:space="preserve">Dobudovanie univerzitného campusu TnUAD - projekt interiéru</t>
  </si>
  <si>
    <t xml:space="preserve">Investor:</t>
  </si>
  <si>
    <t xml:space="preserve">Trenčianska Univerzita Alexandra Dubčeka v Trenčíne</t>
  </si>
  <si>
    <t xml:space="preserve">Miesto:</t>
  </si>
  <si>
    <t xml:space="preserve">Študentská 2, 911 50 Trenčín</t>
  </si>
  <si>
    <t xml:space="preserve">Spracoval:</t>
  </si>
  <si>
    <t xml:space="preserve">Akvadrát s.r.o.</t>
  </si>
  <si>
    <t xml:space="preserve">Dátum:</t>
  </si>
  <si>
    <t xml:space="preserve">22.09.2025.</t>
  </si>
  <si>
    <t xml:space="preserve">Položka</t>
  </si>
  <si>
    <t xml:space="preserve">Cena celkom bez DPH / €</t>
  </si>
  <si>
    <t xml:space="preserve">Cena celkom s DPH / €</t>
  </si>
  <si>
    <t xml:space="preserve">Ostatné výdavky / €</t>
  </si>
  <si>
    <t xml:space="preserve">1. Výpis nábytkov, mobiliaru</t>
  </si>
  <si>
    <t xml:space="preserve">2. Výpis spotrebičov a elektrických zariadení</t>
  </si>
  <si>
    <t xml:space="preserve">3. Výpis svietidiel</t>
  </si>
  <si>
    <t xml:space="preserve">4. Výpis sanitárnych prvkov</t>
  </si>
  <si>
    <t xml:space="preserve">5. Výpis povrchových úprav</t>
  </si>
  <si>
    <t xml:space="preserve">6. Výpis piktogramov </t>
  </si>
  <si>
    <t xml:space="preserve">7. Výpis kvetináčov</t>
  </si>
  <si>
    <t xml:space="preserve">8. Výpis tieniacich prvkov (exteriér)</t>
  </si>
  <si>
    <t xml:space="preserve">9. Výpis zelených stien</t>
  </si>
  <si>
    <t xml:space="preserve">10. Výpis tieniacich prvkov (interiér)</t>
  </si>
  <si>
    <t xml:space="preserve">11. Výpis zámočníckych výrobkov</t>
  </si>
  <si>
    <t xml:space="preserve">12. Výpis podhľadov</t>
  </si>
  <si>
    <t xml:space="preserve">Spolu</t>
  </si>
  <si>
    <t xml:space="preserve">Všetko spolu s DPH</t>
  </si>
  <si>
    <t xml:space="preserve">ZELENOU ZVÝRAZNENÉ POLOŽKY VO VÝPISOCH SÚ ATYPICKÉ PRVKY VYROBENÉ NA MIERU</t>
  </si>
  <si>
    <t xml:space="preserve">ČERVENOU ZVÝRAZNENÉ POLOŽKY VO VÝPISOCH  SÚ VYKÁZANÉ V REALIZAČNOM PROJEKTE -  NENACENIŤ V RÁMCI INTERIÉRU, NACENENÁ V ROZPOČTE STAVBY, MNOŽSTVÁ OBJEDNAŤ PODĽA TOHTO ROZPOČTU</t>
  </si>
  <si>
    <t xml:space="preserve">VYPLNIŤ S CENOU POLOŽKY!</t>
  </si>
  <si>
    <t xml:space="preserve">KATEGÓRIA</t>
  </si>
  <si>
    <t xml:space="preserve">PODKATEGÓRIA</t>
  </si>
  <si>
    <t xml:space="preserve">KÓD  VÝROBKU</t>
  </si>
  <si>
    <r>
      <rPr>
        <b val="true"/>
        <sz val="6.5"/>
        <rFont val="Calibri"/>
        <family val="1"/>
        <charset val="1"/>
      </rPr>
      <t xml:space="preserve">POPIS</t>
    </r>
    <r>
      <rPr>
        <b val="true"/>
        <sz val="6.5"/>
        <rFont val="Times New Roman"/>
        <family val="1"/>
        <charset val="1"/>
      </rPr>
      <t xml:space="preserve"> </t>
    </r>
    <r>
      <rPr>
        <b val="true"/>
        <sz val="6.5"/>
        <rFont val="Calibri"/>
        <family val="1"/>
        <charset val="1"/>
      </rPr>
      <t xml:space="preserve">STANDARDU</t>
    </r>
  </si>
  <si>
    <t xml:space="preserve">ROZMERY</t>
  </si>
  <si>
    <t xml:space="preserve">MATERIÁL</t>
  </si>
  <si>
    <t xml:space="preserve">FARBA, RAL</t>
  </si>
  <si>
    <t xml:space="preserve">REF. DODAVATEL,
VÝROBCA</t>
  </si>
  <si>
    <t xml:space="preserve">REF. VÝROBOK</t>
  </si>
  <si>
    <t xml:space="preserve">LINK NA REF. VÝROBOK</t>
  </si>
  <si>
    <t xml:space="preserve">REFERENČNÉ FOTO</t>
  </si>
  <si>
    <t xml:space="preserve">POZNÁMKY</t>
  </si>
  <si>
    <t xml:space="preserve">MNOŽSTVO (KS)</t>
  </si>
  <si>
    <t xml:space="preserve">JEDNOTKOVÁ CENA BEZ DPH</t>
  </si>
  <si>
    <t xml:space="preserve">JEDNOTKOVÁ CENA S DPH</t>
  </si>
  <si>
    <t xml:space="preserve">CENA CELKOM BEZ DPH</t>
  </si>
  <si>
    <t xml:space="preserve">CENA CELKOM S DPH</t>
  </si>
  <si>
    <t xml:space="preserve">DOPRAVA, MONTÁŽ, ODPADY/KS</t>
  </si>
  <si>
    <t xml:space="preserve">DOPRAVA, MONTÁŽ, ODPADY SPOLU</t>
  </si>
  <si>
    <t xml:space="preserve">1.x.x NÁBYTOK</t>
  </si>
  <si>
    <t xml:space="preserve">1.1.x STOLIČKY, KRESLÁ A LAVICE </t>
  </si>
  <si>
    <t xml:space="preserve">1.1.01</t>
  </si>
  <si>
    <t xml:space="preserve">STOLIČKA</t>
  </si>
  <si>
    <t xml:space="preserve">OCEL A PLAST</t>
  </si>
  <si>
    <t xml:space="preserve">SEDADLO: SVETLOŠEDÁ-CDPGX, NOHY: CHRÓM</t>
  </si>
  <si>
    <t xml:space="preserve">MYDVA (https://mydva.sk/)</t>
  </si>
  <si>
    <t xml:space="preserve">PULL</t>
  </si>
  <si>
    <t xml:space="preserve">1.1.02</t>
  </si>
  <si>
    <t xml:space="preserve">JEDÁLENSKÁ STOLIČKA S OPIERKAMI (VHODNÁ DO EXTERIÉRU)</t>
  </si>
  <si>
    <t xml:space="preserve">PLAST</t>
  </si>
  <si>
    <t xml:space="preserve">SVETLOŠEDÁ-CDPGX</t>
  </si>
  <si>
    <t xml:space="preserve">DUKE S OPIERKAMI RUK</t>
  </si>
  <si>
    <t xml:space="preserve">1.1.03</t>
  </si>
  <si>
    <t xml:space="preserve">KANCELÁRSKA STOLIČKA</t>
  </si>
  <si>
    <t xml:space="preserve">BIELA KONŠTRUKCIA, BÉŽOVÁ SIEŤOVINA</t>
  </si>
  <si>
    <t xml:space="preserve">INGNETW</t>
  </si>
  <si>
    <t xml:space="preserve">1.1.04</t>
  </si>
  <si>
    <t xml:space="preserve">STOLIČKA DREVENÁ ČALÚNENÁ</t>
  </si>
  <si>
    <t xml:space="preserve">DREVO</t>
  </si>
  <si>
    <t xml:space="preserve">NATURAL LAKOVANÝ POVRCH, ČALÚNENIE č. 521 BÉŽOVÁ, Martindale 190 000</t>
  </si>
  <si>
    <t xml:space="preserve">TON</t>
  </si>
  <si>
    <t xml:space="preserve">TREVISO</t>
  </si>
  <si>
    <t xml:space="preserve">https://www.ton.eu/sk/stolicka-treviso-talianska-stohovatelnost?p-135=41608&amp;p-37=316&amp;p-44=47187</t>
  </si>
  <si>
    <t xml:space="preserve">Knižnica: 1NP riaditeľka</t>
  </si>
  <si>
    <t xml:space="preserve">1.1.05</t>
  </si>
  <si>
    <t xml:space="preserve">ŠATŇOVÁ LAVICA</t>
  </si>
  <si>
    <r>
      <rPr>
        <sz val="6.5"/>
        <rFont val="Calibri"/>
        <family val="2"/>
        <charset val="238"/>
      </rPr>
      <t xml:space="preserve">v420 × </t>
    </r>
    <r>
      <rPr>
        <b val="true"/>
        <sz val="6.5"/>
        <rFont val="Calibri"/>
        <family val="2"/>
        <charset val="238"/>
      </rPr>
      <t xml:space="preserve">dl1500</t>
    </r>
    <r>
      <rPr>
        <sz val="6.5"/>
        <rFont val="Calibri"/>
        <family val="2"/>
        <charset val="238"/>
      </rPr>
      <t xml:space="preserve"> × š400</t>
    </r>
  </si>
  <si>
    <t xml:space="preserve">OCEL A DREVO</t>
  </si>
  <si>
    <t xml:space="preserve">BIELA</t>
  </si>
  <si>
    <t xml:space="preserve">XB1504</t>
  </si>
  <si>
    <t xml:space="preserve">1PP šatňa</t>
  </si>
  <si>
    <t xml:space="preserve">1.1.06</t>
  </si>
  <si>
    <t xml:space="preserve">ČALÚNENÁ  TABURETKA V IZBÁCH ŠTUDENTSKÉHO DOMOVA NA 4.NP</t>
  </si>
  <si>
    <t xml:space="preserve">v480 × š480 x h480</t>
  </si>
  <si>
    <t xml:space="preserve">TEXTIL</t>
  </si>
  <si>
    <t xml:space="preserve">KUBO - SBA7</t>
  </si>
  <si>
    <t xml:space="preserve">1.1.07</t>
  </si>
  <si>
    <t xml:space="preserve">KRESLO V ŠTUDOVNIACH V HALE KNIŽNICE</t>
  </si>
  <si>
    <t xml:space="preserve">š890 x h860 x v730 mm</t>
  </si>
  <si>
    <t xml:space="preserve">PIESKOVÁ, Napoli 2267, Martindale 50 000</t>
  </si>
  <si>
    <t xml:space="preserve">BOCONCEPT (https://www.boconcept.com)</t>
  </si>
  <si>
    <t xml:space="preserve">Bolzano chair 1001</t>
  </si>
  <si>
    <t xml:space="preserve">https://www.boconcept.com/sk-sk/v/bolzano/4461001-14:2267/</t>
  </si>
  <si>
    <t xml:space="preserve">1.1.08</t>
  </si>
  <si>
    <t xml:space="preserve">3 POHOVKA V ŠTUDOVNIACH V HALE KNIŽNICE</t>
  </si>
  <si>
    <t xml:space="preserve">š2140 x h910 x v760 mm</t>
  </si>
  <si>
    <t xml:space="preserve">Bolzano – 3-miestna sedačka</t>
  </si>
  <si>
    <t xml:space="preserve">https://www.boconcept.com/sk-sk/v/bolzano/4463001-14:2267/</t>
  </si>
  <si>
    <t xml:space="preserve">1.1.09</t>
  </si>
  <si>
    <t xml:space="preserve">2,5 POHOVKA V HALE KNIŽNICE</t>
  </si>
  <si>
    <t xml:space="preserve">š1840 x h910 x v760 mm</t>
  </si>
  <si>
    <t xml:space="preserve">Bolzano – 2,5-miestna sedačka</t>
  </si>
  <si>
    <t xml:space="preserve">https://www.boconcept.com/sk-sk/v/bolzano/4462501-14:2267/</t>
  </si>
  <si>
    <t xml:space="preserve">1.1.10</t>
  </si>
  <si>
    <t xml:space="preserve">LAVICA V EKUMENICKEJ MIESTNOSTI</t>
  </si>
  <si>
    <t xml:space="preserve">d1700 x š360 x v450 mm</t>
  </si>
  <si>
    <t xml:space="preserve">HPL LAMINÁT DOSKA</t>
  </si>
  <si>
    <t xml:space="preserve">EGGER - Light Lakeland Acacia H1277 ST9</t>
  </si>
  <si>
    <t xml:space="preserve">AJ PRODUKTY</t>
  </si>
  <si>
    <t xml:space="preserve">CONNECT</t>
  </si>
  <si>
    <t xml:space="preserve">https://www.ajprodukty.sk/skola/stolicky-a-sedenie/lavice-a-sedenie/lavica-922466-922467?srsltid=AfmBOooq3BMy5hkEoKuoWO76j12QD46ubflWsGR2CI0VfN6iJNyIdu07</t>
  </si>
  <si>
    <t xml:space="preserve">ČALÚNENÝ PANEL NA SEDENIE</t>
  </si>
  <si>
    <t xml:space="preserve">d1700 x š360 x v30 mm</t>
  </si>
  <si>
    <t xml:space="preserve">BLEDOBÉŽOVÁ - RAL 1001</t>
  </si>
  <si>
    <t xml:space="preserve">1.1.11</t>
  </si>
  <si>
    <t xml:space="preserve">KRESLO V KAVIARNI</t>
  </si>
  <si>
    <t xml:space="preserve">š570 x h600 x 825</t>
  </si>
  <si>
    <t xml:space="preserve">BUK B112 DARK CHOCOLATE, ČALÚNENIE č. 526 BÉŽOVÁ, Martindale 190 000</t>
  </si>
  <si>
    <t xml:space="preserve">MORITZ</t>
  </si>
  <si>
    <t xml:space="preserve">https://www.ton.eu/sk/kreslo-moritz-pohodlie-na-druhu?p-135=41608&amp;p-37=32809&amp;p-44=62366</t>
  </si>
  <si>
    <t xml:space="preserve">1.1.12</t>
  </si>
  <si>
    <t xml:space="preserve">LOUNGE KRESLO V KAVIARNI</t>
  </si>
  <si>
    <t xml:space="preserve">š805 x h725 x v 850 mm</t>
  </si>
  <si>
    <t xml:space="preserve">DOWEL</t>
  </si>
  <si>
    <t xml:space="preserve">https://www.ton.eu/sk/kreslo-dowel-v-siedmom-nebi?p-135=41608&amp;p-37=32809&amp;p-44=47187&amp;p-29=40341&amp;p-47=49109</t>
  </si>
  <si>
    <t xml:space="preserve">1.1.13</t>
  </si>
  <si>
    <t xml:space="preserve">KRESLO V MULTIMEDIÁLNEJ MIESTNOSTI</t>
  </si>
  <si>
    <t xml:space="preserve">š600 x h560 x v800</t>
  </si>
  <si>
    <t xml:space="preserve">PLAST, ČALÚNENIE</t>
  </si>
  <si>
    <t xml:space="preserve">Nohy: čierne, Poťah: sivý, Athlon Plus AP60167</t>
  </si>
  <si>
    <t xml:space="preserve">LDSEATING (ldseating.com)</t>
  </si>
  <si>
    <t xml:space="preserve">Dream+100BL,BR</t>
  </si>
  <si>
    <t xml:space="preserve">https://ldseating.com/cs/dream+/100bl-br#surfaces</t>
  </si>
  <si>
    <t xml:space="preserve">1.1.14</t>
  </si>
  <si>
    <t xml:space="preserve">VONKAJŠIE LOUNGE KRESLO</t>
  </si>
  <si>
    <t xml:space="preserve">š840 x h780 x v720 mm</t>
  </si>
  <si>
    <t xml:space="preserve">Nohy: LINE TOUCH, Poťah: CALEO BAY</t>
  </si>
  <si>
    <t xml:space="preserve">DEDON (www.dedon.de)</t>
  </si>
  <si>
    <t xml:space="preserve">KIDALOUNGE CHAIR</t>
  </si>
  <si>
    <t xml:space="preserve">https://www.dedon.de/en/Product-Finder/furniture/kida/lounge-chair</t>
  </si>
  <si>
    <t xml:space="preserve">1.1.15</t>
  </si>
  <si>
    <t xml:space="preserve">KRESLO VO VSTUPE ŠTUDENTSKÉHO DOMOVA</t>
  </si>
  <si>
    <t xml:space="preserve">š620 x h640 x 850</t>
  </si>
  <si>
    <t xml:space="preserve">BUK B114 NOUGAT, ČALÚNENIE č. LOWLANDS PLAIN 575, ZELENÉ, Martindale 190 000</t>
  </si>
  <si>
    <t xml:space="preserve">ALBU</t>
  </si>
  <si>
    <t xml:space="preserve">https://www.ton.eu/sk/kreslo-albu-hniezdo-pohody?p-135=41608&amp;p-37=32811&amp;p-44=62367</t>
  </si>
  <si>
    <t xml:space="preserve">1.1.16</t>
  </si>
  <si>
    <t xml:space="preserve">1.2.x STOLY</t>
  </si>
  <si>
    <t xml:space="preserve">ZELENOU ZVÝRAZNENÉ POLOŽKY SÚ ATYPICKÉ PRVKY VYROBENÉ NA MIERU</t>
  </si>
  <si>
    <t xml:space="preserve">1.2.01</t>
  </si>
  <si>
    <r>
      <rPr>
        <sz val="6.5"/>
        <rFont val="Calibri"/>
        <family val="1"/>
        <charset val="1"/>
      </rPr>
      <t xml:space="preserve">KANCELÁRSKY ST</t>
    </r>
    <r>
      <rPr>
        <sz val="6.5"/>
        <rFont val="Calibri"/>
        <family val="2"/>
        <charset val="238"/>
      </rPr>
      <t xml:space="preserve">Ô</t>
    </r>
    <r>
      <rPr>
        <sz val="6.5"/>
        <rFont val="Calibri"/>
        <family val="1"/>
        <charset val="1"/>
      </rPr>
      <t xml:space="preserve">L</t>
    </r>
  </si>
  <si>
    <r>
      <rPr>
        <sz val="6.5"/>
        <rFont val="Calibri"/>
        <family val="2"/>
        <charset val="238"/>
      </rPr>
      <t xml:space="preserve">v735 × </t>
    </r>
    <r>
      <rPr>
        <b val="true"/>
        <sz val="6.5"/>
        <rFont val="Calibri"/>
        <family val="2"/>
        <charset val="238"/>
      </rPr>
      <t xml:space="preserve">dl1200</t>
    </r>
    <r>
      <rPr>
        <sz val="6.5"/>
        <rFont val="Calibri"/>
        <family val="2"/>
        <charset val="238"/>
      </rPr>
      <t xml:space="preserve"> × š800</t>
    </r>
  </si>
  <si>
    <t xml:space="preserve">HLINÍK a LTD 25mm DOSKA</t>
  </si>
  <si>
    <t xml:space="preserve">HLINÍK RAL9006, DOSKA: EGGER H3303 ST10 Dub Hamilton přírodní</t>
  </si>
  <si>
    <t xml:space="preserve">BASIC PLUS - BT12086</t>
  </si>
  <si>
    <t xml:space="preserve">1.2.02</t>
  </si>
  <si>
    <t xml:space="preserve">JEDÁLESNKÝ STÔL OBDĹŽNÍKOVÉ</t>
  </si>
  <si>
    <r>
      <rPr>
        <sz val="6.5"/>
        <rFont val="Calibri"/>
        <family val="2"/>
        <charset val="238"/>
      </rPr>
      <t xml:space="preserve">v728 × </t>
    </r>
    <r>
      <rPr>
        <b val="true"/>
        <sz val="6.5"/>
        <rFont val="Calibri"/>
        <family val="2"/>
        <charset val="238"/>
      </rPr>
      <t xml:space="preserve">dl1200</t>
    </r>
    <r>
      <rPr>
        <sz val="6.5"/>
        <rFont val="Calibri"/>
        <family val="2"/>
        <charset val="238"/>
      </rPr>
      <t xml:space="preserve"> × š800</t>
    </r>
  </si>
  <si>
    <t xml:space="preserve">HLINÍK a HPL LAMINÁT DOSKA</t>
  </si>
  <si>
    <t xml:space="preserve">LTMUS12086</t>
  </si>
  <si>
    <t xml:space="preserve">1.2.03</t>
  </si>
  <si>
    <t xml:space="preserve">KRUHOVÝ JEDÁLESNKÝ STÔL (VHODNÉ DO EXTERIÉRU) </t>
  </si>
  <si>
    <r>
      <rPr>
        <sz val="6.5"/>
        <rFont val="Calibri"/>
        <family val="2"/>
        <charset val="238"/>
      </rPr>
      <t xml:space="preserve">v740 × </t>
    </r>
    <r>
      <rPr>
        <b val="true"/>
        <sz val="6.5"/>
        <rFont val="Calibri"/>
        <family val="2"/>
        <charset val="238"/>
      </rPr>
      <t xml:space="preserve">d=800</t>
    </r>
  </si>
  <si>
    <t xml:space="preserve">HLINÍK RAL9006, DOSKA: EGGER W1000 ST9 Premiově bílá</t>
  </si>
  <si>
    <t xml:space="preserve">SOLID - NBC0806</t>
  </si>
  <si>
    <t xml:space="preserve">1.2.04</t>
  </si>
  <si>
    <t xml:space="preserve">JEDÁLESNKÝ STÔL ŠTVORCOVÉ</t>
  </si>
  <si>
    <r>
      <rPr>
        <sz val="6.5"/>
        <rFont val="Calibri"/>
        <family val="2"/>
        <charset val="238"/>
      </rPr>
      <t xml:space="preserve">v728 × </t>
    </r>
    <r>
      <rPr>
        <b val="true"/>
        <sz val="6.5"/>
        <rFont val="Calibri"/>
        <family val="2"/>
        <charset val="238"/>
      </rPr>
      <t xml:space="preserve">dl800</t>
    </r>
    <r>
      <rPr>
        <sz val="6.5"/>
        <rFont val="Calibri"/>
        <family val="2"/>
        <charset val="238"/>
      </rPr>
      <t xml:space="preserve"> × š800</t>
    </r>
  </si>
  <si>
    <t xml:space="preserve">LTMUS08086</t>
  </si>
  <si>
    <t xml:space="preserve">1.2.05</t>
  </si>
  <si>
    <t xml:space="preserve">KANCELÁRSKY STÔL - 1NP ADMINISTRATÍVA</t>
  </si>
  <si>
    <r>
      <rPr>
        <sz val="6.5"/>
        <rFont val="Calibri"/>
        <family val="2"/>
        <charset val="238"/>
      </rPr>
      <t xml:space="preserve">v750 × </t>
    </r>
    <r>
      <rPr>
        <b val="true"/>
        <sz val="6.5"/>
        <rFont val="Calibri"/>
        <family val="2"/>
        <charset val="238"/>
      </rPr>
      <t xml:space="preserve">dl2000</t>
    </r>
    <r>
      <rPr>
        <sz val="6.5"/>
        <rFont val="Calibri"/>
        <family val="2"/>
        <charset val="238"/>
      </rPr>
      <t xml:space="preserve"> × š800</t>
    </r>
  </si>
  <si>
    <t xml:space="preserve">CUBIC SLIM - CSS20086 </t>
  </si>
  <si>
    <t xml:space="preserve">Študentský domov: 1NP - 2ks</t>
  </si>
  <si>
    <t xml:space="preserve">1.2.06</t>
  </si>
  <si>
    <t xml:space="preserve">KANCELÁRSKY STÔL - 1NP SEKRETARIÁT RIADITEĽA KNIŽNICE</t>
  </si>
  <si>
    <r>
      <rPr>
        <sz val="6.5"/>
        <rFont val="Calibri"/>
        <family val="2"/>
        <charset val="238"/>
      </rPr>
      <t xml:space="preserve">v750 × </t>
    </r>
    <r>
      <rPr>
        <b val="true"/>
        <sz val="6.5"/>
        <rFont val="Calibri"/>
        <family val="2"/>
        <charset val="238"/>
      </rPr>
      <t xml:space="preserve">dl1800</t>
    </r>
    <r>
      <rPr>
        <sz val="6.5"/>
        <rFont val="Calibri"/>
        <family val="2"/>
        <charset val="238"/>
      </rPr>
      <t xml:space="preserve"> × š800</t>
    </r>
  </si>
  <si>
    <t xml:space="preserve">CUBIC SLIM - CSS18086</t>
  </si>
  <si>
    <t xml:space="preserve">Knižnica 1.np - 2 ks</t>
  </si>
  <si>
    <t xml:space="preserve">1.2.07</t>
  </si>
  <si>
    <t xml:space="preserve">KANCELÁRSKY STÔL - RIADITEĽ KANCELÁRIE,  1PP - KNIŽNICA, SERVEROVŇA</t>
  </si>
  <si>
    <r>
      <rPr>
        <sz val="6.5"/>
        <rFont val="Calibri"/>
        <family val="2"/>
        <charset val="238"/>
      </rPr>
      <t xml:space="preserve">v750 × </t>
    </r>
    <r>
      <rPr>
        <b val="true"/>
        <sz val="6.5"/>
        <rFont val="Calibri"/>
        <family val="2"/>
        <charset val="238"/>
      </rPr>
      <t xml:space="preserve">dl1600</t>
    </r>
    <r>
      <rPr>
        <sz val="6.5"/>
        <rFont val="Calibri"/>
        <family val="2"/>
        <charset val="238"/>
      </rPr>
      <t xml:space="preserve"> × š800</t>
    </r>
  </si>
  <si>
    <t xml:space="preserve">CUBIC SLIM - CSS16086</t>
  </si>
  <si>
    <t xml:space="preserve">KNIŽNICA: 1PP - 1ks, 1NP - 1ks, Študentský domov: 1NP - 2ks</t>
  </si>
  <si>
    <t xml:space="preserve">1.2.08</t>
  </si>
  <si>
    <t xml:space="preserve">KANCELÁRSKY STÔL TVARU L  - RIADITEĽKA KANCELÁRIE</t>
  </si>
  <si>
    <t xml:space="preserve">DOSKA: EGGER H3303 ST10 Dub Hamilton přírodní</t>
  </si>
  <si>
    <t xml:space="preserve">ELEMENT - ETE14R(L)4</t>
  </si>
  <si>
    <t xml:space="preserve">1.2.09</t>
  </si>
  <si>
    <t xml:space="preserve">JEDÁLENSKÝ STÔL - KUCHYŇA KANCELÁRIE V kNIŽNICI</t>
  </si>
  <si>
    <t xml:space="preserve">LTMUU12086</t>
  </si>
  <si>
    <t xml:space="preserve">1.2.10</t>
  </si>
  <si>
    <t xml:space="preserve">STOLOVÁ PODNOŽ + STOLOVÁ DOSKA DO ŠTUDOVNÍ  Ø900 mm - NA MIERU</t>
  </si>
  <si>
    <t xml:space="preserve">podnož:Ø550 x v400 mm doska: Ø900 mm /10 mm</t>
  </si>
  <si>
    <t xml:space="preserve">KOV, HPL LAMINÁT DOSKA</t>
  </si>
  <si>
    <t xml:space="preserve">PODNOŽ: ČIERNA 03, DOSKA: EGGER H3303 ST10 Dub Hamilton přírodní</t>
  </si>
  <si>
    <t xml:space="preserve">DUBLINO (dublino.sk)</t>
  </si>
  <si>
    <t xml:space="preserve">BASE MATRIX 55 coffee</t>
  </si>
  <si>
    <t xml:space="preserve">https://dublino.sk/produkt/322/base-matrix-55-stolova-podnoz/2476/coffee</t>
  </si>
  <si>
    <t xml:space="preserve">1.2.11</t>
  </si>
  <si>
    <t xml:space="preserve">STOLOVÁ PODNOŽ + STOLOVÁ DOSKA DO ŠTUDOVNÍ  Ø600 mm - NA MIERU</t>
  </si>
  <si>
    <t xml:space="preserve">podnož:Ø450 x v400 mm doska: Ø600 mm / 10mm</t>
  </si>
  <si>
    <t xml:space="preserve">BASE MATRIX 45 coffee</t>
  </si>
  <si>
    <t xml:space="preserve">https://dublino.sk/produkt/321/base-matrix-45-stolova-podnoz/2474/coffee</t>
  </si>
  <si>
    <t xml:space="preserve">1.2.12</t>
  </si>
  <si>
    <t xml:space="preserve">STOLOVÁ PODNOŽ + STOLOVÁ DOSKA DO KAVIARNE  600 x 600 mm - NA MIERU</t>
  </si>
  <si>
    <t xml:space="preserve">podnož:š405 x h405 x v720 mm doska: 600 x 600 mm / 10mm</t>
  </si>
  <si>
    <t xml:space="preserve">PODNOŽ: INOX 01, DOSKA: EGGER H3041 TM12 Eukalyptus přírodní</t>
  </si>
  <si>
    <t xml:space="preserve">BASE 500Q dinner</t>
  </si>
  <si>
    <t xml:space="preserve">https://dublino.sk/produkt/315/base-500q-stolova-podnoz/2461/dinner</t>
  </si>
  <si>
    <t xml:space="preserve">1.2.13</t>
  </si>
  <si>
    <t xml:space="preserve">STOLOVÁ PODNOŽ + STOLOVÁ DOSKA DO KAVIARNE  1000 x 600 mm - NA MIERU</t>
  </si>
  <si>
    <t xml:space="preserve">podnož:š605 x h405 x v400 mm doska: 1000 x 600 mm / 10mm</t>
  </si>
  <si>
    <t xml:space="preserve">https://dublino.sk/produkt/317/base-505qs-stolova-podnoz/2468/coffee</t>
  </si>
  <si>
    <t xml:space="preserve">1.2.14</t>
  </si>
  <si>
    <t xml:space="preserve">KONFERENČNÝ STOLÍK V HALE KNIŽNICE</t>
  </si>
  <si>
    <t xml:space="preserve">v430 x Ø990 mm</t>
  </si>
  <si>
    <t xml:space="preserve">KOV, SKLO</t>
  </si>
  <si>
    <t xml:space="preserve">matný čierny štrukturovaný lak, číre sklo</t>
  </si>
  <si>
    <t xml:space="preserve">3700AD180037180</t>
  </si>
  <si>
    <t xml:space="preserve">https://www.boconcept.com/sk-sk/p/madrid/370ad18-2:117-9:0075-13:0037/</t>
  </si>
  <si>
    <t xml:space="preserve">1.2.15</t>
  </si>
  <si>
    <t xml:space="preserve">PRÍRUČNÝ STOLÍK</t>
  </si>
  <si>
    <t xml:space="preserve">d550 x š300 x v550</t>
  </si>
  <si>
    <t xml:space="preserve">matný čierny štrukturovaný lak</t>
  </si>
  <si>
    <t xml:space="preserve">https://www.boconcept.com/sk-sk/p/ottawa/3701660-9:0075-13:0075/</t>
  </si>
  <si>
    <t xml:space="preserve">1.2.16</t>
  </si>
  <si>
    <t xml:space="preserve">STANDBY STOL PRED MULTIMEDIÁLNOU MIESTNOSŤOU</t>
  </si>
  <si>
    <t xml:space="preserve">Ø600 x v1100 mm</t>
  </si>
  <si>
    <t xml:space="preserve">HLINÍK</t>
  </si>
  <si>
    <t xml:space="preserve">www.cornico.sk</t>
  </si>
  <si>
    <t xml:space="preserve">https://www.cornico.sk/stoly-bufetove/stol-stand-by-hlinikovy/?srsltid=AfmBOoqa517uWrVsaEMeoOROK80FO9VOWsN6H3HjDEv3EWaoRlEeuP8A</t>
  </si>
  <si>
    <t xml:space="preserve"> + BIELY NÁVLEK PRE STANDBY STOL</t>
  </si>
  <si>
    <t xml:space="preserve">1.2.17</t>
  </si>
  <si>
    <t xml:space="preserve">STOL SO KLOPNÝM PODNOŽÍM V MULTIMEDIÁLNEJ MIESTNOSTI 1400x600</t>
  </si>
  <si>
    <t xml:space="preserve">h600 x š1400 x v715</t>
  </si>
  <si>
    <t xml:space="preserve">EASY - FTA1406X</t>
  </si>
  <si>
    <t xml:space="preserve">1.2.18</t>
  </si>
  <si>
    <t xml:space="preserve">STOL SO SKLOPNÝM PODNOŽÍM V MULTIMEDIÁLNEJ MIESTNOSTI A V ŠATNI NA PRÍZEMÍ V PRÍPADE EVENTU 1200x600</t>
  </si>
  <si>
    <t xml:space="preserve">h600 x š1200 x v715</t>
  </si>
  <si>
    <t xml:space="preserve">EASY - FTA1206X</t>
  </si>
  <si>
    <t xml:space="preserve">1.2.19</t>
  </si>
  <si>
    <t xml:space="preserve">STOLOVÁ PODNOŽ + STOLOVÁ DOSKA DO ŠTUDOVNÍ  KNIŽNICE Ø500 mm - NA MIERU</t>
  </si>
  <si>
    <t xml:space="preserve">podnož:Ø450 x v400 mm doska: Ø500 mm / 10mm</t>
  </si>
  <si>
    <t xml:space="preserve">PODNOŽ:  INOX 01, DOSKA: EGGER W1000 ST9 Premiově bílá</t>
  </si>
  <si>
    <t xml:space="preserve">3,4,5 NP knižnice</t>
  </si>
  <si>
    <t xml:space="preserve">1.2.20</t>
  </si>
  <si>
    <r>
      <rPr>
        <sz val="6.5"/>
        <rFont val="Calibri"/>
        <family val="1"/>
        <charset val="1"/>
      </rPr>
      <t xml:space="preserve">KANCELÁRSKY ST</t>
    </r>
    <r>
      <rPr>
        <sz val="6.5"/>
        <rFont val="Calibri"/>
        <family val="2"/>
        <charset val="238"/>
      </rPr>
      <t xml:space="preserve">Ô</t>
    </r>
    <r>
      <rPr>
        <sz val="6.5"/>
        <rFont val="Calibri"/>
        <family val="1"/>
        <charset val="1"/>
      </rPr>
      <t xml:space="preserve">L V INFOPULTE KNIŽNICE</t>
    </r>
  </si>
  <si>
    <r>
      <rPr>
        <sz val="6.5"/>
        <rFont val="Calibri"/>
        <family val="2"/>
        <charset val="238"/>
      </rPr>
      <t xml:space="preserve">v735 × </t>
    </r>
    <r>
      <rPr>
        <b val="true"/>
        <sz val="6.5"/>
        <rFont val="Calibri"/>
        <family val="2"/>
        <charset val="238"/>
      </rPr>
      <t xml:space="preserve">dl1600</t>
    </r>
    <r>
      <rPr>
        <sz val="6.5"/>
        <rFont val="Calibri"/>
        <family val="2"/>
        <charset val="238"/>
      </rPr>
      <t xml:space="preserve"> × š800</t>
    </r>
  </si>
  <si>
    <t xml:space="preserve">BASIC PLUS - BT16086</t>
  </si>
  <si>
    <t xml:space="preserve">1.2.21</t>
  </si>
  <si>
    <r>
      <rPr>
        <sz val="6.5"/>
        <rFont val="Calibri"/>
        <family val="1"/>
        <charset val="1"/>
      </rPr>
      <t xml:space="preserve">KANCELÁRSKY ST</t>
    </r>
    <r>
      <rPr>
        <sz val="6.5"/>
        <rFont val="Calibri"/>
        <family val="2"/>
        <charset val="238"/>
      </rPr>
      <t xml:space="preserve">Ô</t>
    </r>
    <r>
      <rPr>
        <sz val="6.5"/>
        <rFont val="Calibri"/>
        <family val="1"/>
        <charset val="1"/>
      </rPr>
      <t xml:space="preserve">L NA 3,4 NP ŠTUDOVNIACH KNIŽNICE</t>
    </r>
  </si>
  <si>
    <r>
      <rPr>
        <sz val="6.5"/>
        <rFont val="Calibri"/>
        <family val="2"/>
        <charset val="238"/>
      </rPr>
      <t xml:space="preserve">v735 × </t>
    </r>
    <r>
      <rPr>
        <b val="true"/>
        <sz val="6.5"/>
        <rFont val="Calibri"/>
        <family val="2"/>
        <charset val="238"/>
      </rPr>
      <t xml:space="preserve">dl1600</t>
    </r>
    <r>
      <rPr>
        <sz val="6.5"/>
        <rFont val="Calibri"/>
        <family val="2"/>
        <charset val="238"/>
      </rPr>
      <t xml:space="preserve"> × š600</t>
    </r>
  </si>
  <si>
    <t xml:space="preserve">BASIC - BT16066 </t>
  </si>
  <si>
    <t xml:space="preserve">1.2.22</t>
  </si>
  <si>
    <t xml:space="preserve">VONKAJŠÍ KONFERENČNÝ STOLÍK</t>
  </si>
  <si>
    <t xml:space="preserve">Ø820 x v310 mm</t>
  </si>
  <si>
    <t xml:space="preserve">Nohy: WHITE QUARTZ, Poťah: LIPARI</t>
  </si>
  <si>
    <t xml:space="preserve">https://www.dedon.de/en/Product-Finder/furniture/ahnda/coffee-table</t>
  </si>
  <si>
    <t xml:space="preserve">1.2.23</t>
  </si>
  <si>
    <t xml:space="preserve">STOLOVÁ PODNOŽ + STOLOVÁ DOSKA DO VSTUPU ŠTUDENTSKÉHO DOMOVA  Ø600 mm - NA MIERU</t>
  </si>
  <si>
    <t xml:space="preserve">PODNOŽ:  INOX 01, DOSKA: BIELA</t>
  </si>
  <si>
    <t xml:space="preserve">1.2.24</t>
  </si>
  <si>
    <t xml:space="preserve">KANCELÁRSKY STÔL V KNIŽNICI NA 1.PP</t>
  </si>
  <si>
    <t xml:space="preserve">BASIC PLUS - ST16066</t>
  </si>
  <si>
    <t xml:space="preserve">1.2.25</t>
  </si>
  <si>
    <t xml:space="preserve">DIELENSKÝ STÔL  S PANELOM NA NÁRADIE A HORNOU POLICOU</t>
  </si>
  <si>
    <t xml:space="preserve">v915 × dl1840 × š775</t>
  </si>
  <si>
    <t xml:space="preserve">KONŠTRUKCIA: OCEĽ, PRACOVNÁ DOSKA: DREVO</t>
  </si>
  <si>
    <t xml:space="preserve">KONŠTRUKCIA: ŠEDÁ, DOSKA: HNEDÁ</t>
  </si>
  <si>
    <t xml:space="preserve">AJ PRODUKTY (https://www.ajprodukty.sk)</t>
  </si>
  <si>
    <t xml:space="preserve">Číslo výrobku: 280827</t>
  </si>
  <si>
    <t xml:space="preserve">https://www.ajprodukty.sk/sklad-a-dielna/stoly-do-dielne/dielenske-stoly/dielenske-stoly-s-pevnou-vyskou/dielensky-stol-s-panelom-na-naradie-a-svetlom-482367-482365</t>
  </si>
  <si>
    <t xml:space="preserve">1.2.26</t>
  </si>
  <si>
    <r>
      <rPr>
        <sz val="6.5"/>
        <rFont val="Calibri"/>
        <family val="2"/>
        <charset val="238"/>
      </rPr>
      <t xml:space="preserve">v740 × </t>
    </r>
    <r>
      <rPr>
        <b val="true"/>
        <sz val="6.5"/>
        <rFont val="Calibri"/>
        <family val="2"/>
        <charset val="238"/>
      </rPr>
      <t xml:space="preserve">d=1000</t>
    </r>
  </si>
  <si>
    <t xml:space="preserve">SOLID - NBC1006</t>
  </si>
  <si>
    <t xml:space="preserve">1.3.x POSTELE</t>
  </si>
  <si>
    <t xml:space="preserve">1.3.01</t>
  </si>
  <si>
    <t xml:space="preserve">JEDNOLÔŽKOVÁ POSTEĽ V IZBÁCH ŠTUDENTSKÉHO DOMOVA 1-4.NP  - NA MIERU</t>
  </si>
  <si>
    <t xml:space="preserve">d 2040 x š 940 x v 720mm</t>
  </si>
  <si>
    <t xml:space="preserve">DREVOTRIESKOVÁ DOSKA</t>
  </si>
  <si>
    <t xml:space="preserve">DREVODEKOR - 5.2.02</t>
  </si>
  <si>
    <t xml:space="preserve">Súčasťou dodávky postele sú aj položky 1.3.01B - MATRAC a 1.3.01C - ZDVÍHACÍ KOVOVÝ ROŠT</t>
  </si>
  <si>
    <t xml:space="preserve">1.3.01B</t>
  </si>
  <si>
    <t xml:space="preserve">PENOVÝ MATRAC PRE POSTEL 1.3.01 - STREDNE TVRDÝ</t>
  </si>
  <si>
    <t xml:space="preserve">š900 x d2000 x h160 mm</t>
  </si>
  <si>
    <t xml:space="preserve">PUR pena, stredne tvrdý - H3</t>
  </si>
  <si>
    <t xml:space="preserve">Biely</t>
  </si>
  <si>
    <t xml:space="preserve">Wilsondo (www.wilsondo.sk)</t>
  </si>
  <si>
    <t xml:space="preserve">penový matrac Carolina 90x200</t>
  </si>
  <si>
    <t xml:space="preserve">https://www.wilsondo.sk/penovy-matrac-carolina-90x200-2/?utm_campaign=favi.sk_cpc&amp;utm_content=Spalna%20%3E%20Matrace%20a%20prislusenstvo%20%3E%20Matrace&amp;utm_id=favi.sk_cpc&amp;utm_medium=cpc&amp;variantId=218980&amp;utm_source=favi.sk</t>
  </si>
  <si>
    <t xml:space="preserve">1.3.01C</t>
  </si>
  <si>
    <t xml:space="preserve">ZDVÍHACÍ KOVOVÝ ROŠT PRE POSTEL 1.3.01</t>
  </si>
  <si>
    <t xml:space="preserve">š 900 x d2000 mm</t>
  </si>
  <si>
    <t xml:space="preserve">DREVO, KOV</t>
  </si>
  <si>
    <t xml:space="preserve">Najkoberce (www.najkoberce.sk)</t>
  </si>
  <si>
    <t xml:space="preserve">Kód produktu:
1596</t>
  </si>
  <si>
    <t xml:space="preserve">https://najkoberce.sk/c/rosty-do-postele/zdvihaci-kovovy-rost-do-postele-90x200-cm?utm_source=favi.sk&amp;utm_medium=cpc&amp;utm_campaign=favi-postele</t>
  </si>
  <si>
    <t xml:space="preserve">1.3.02</t>
  </si>
  <si>
    <t xml:space="preserve">JEDNOLÔŽKOVÁ POSTEĽ PRE RECEPČNÉHO ŠTUDENTSKÉHO DOMOVA S PENOVÝM MATRACOM - VŠETKO NA MIERU</t>
  </si>
  <si>
    <t xml:space="preserve">d 1980 x š 940 x v 720mm</t>
  </si>
  <si>
    <t xml:space="preserve">1.3.02B</t>
  </si>
  <si>
    <t xml:space="preserve">PENOVÝ MATRAC PRE POSTEL 1.3.02 - STREDNE TVRDÝ</t>
  </si>
  <si>
    <t xml:space="preserve">š900 x d1940 x h160 mm</t>
  </si>
  <si>
    <t xml:space="preserve">1.3.02C</t>
  </si>
  <si>
    <t xml:space="preserve">ZDVÍHACÍ KOVOVÝ ROŠT PRE POSTEL 1.3.02</t>
  </si>
  <si>
    <t xml:space="preserve">š 900 x d1940 mm</t>
  </si>
  <si>
    <t xml:space="preserve">1.4.x KUCHYNE</t>
  </si>
  <si>
    <t xml:space="preserve">1.4.01</t>
  </si>
  <si>
    <t xml:space="preserve">KUCHYŇSKÁ ZOSTAVA č.1 - NA MIERU</t>
  </si>
  <si>
    <t xml:space="preserve">š2400 x v2710 x h600 mm</t>
  </si>
  <si>
    <t xml:space="preserve">BIELA - 5.2.01, DREVODEKOR - 5.2.02, P.DOSKA - 5.2.03</t>
  </si>
  <si>
    <t xml:space="preserve">ŠTUDENTSKÝ DOMOV, 1NP-1 ks, 2NP-1ks, 3NP-1ks</t>
  </si>
  <si>
    <t xml:space="preserve">1.4.02</t>
  </si>
  <si>
    <t xml:space="preserve">KUCHYŇSKÁ ZOSTAVA č.2 - NA MIERU</t>
  </si>
  <si>
    <t xml:space="preserve">ŠTUDENTSKÝ DOMOV, 1NP-3 ks, 2NP-3ks, 3NP-5ks, 4NP-2ks</t>
  </si>
  <si>
    <t xml:space="preserve">1.4.03</t>
  </si>
  <si>
    <t xml:space="preserve">KUCHYŇSKÁ ZOSTAVA č.3 - NA MIERU</t>
  </si>
  <si>
    <t xml:space="preserve">š2250 x v2710 x h600 mm</t>
  </si>
  <si>
    <t xml:space="preserve">ŠTUDENTSKÝ DOMOV, 1NP-3ks, 2NP-3ks, 3NP-3ks, 4NP-1ks</t>
  </si>
  <si>
    <t xml:space="preserve">1.4.04</t>
  </si>
  <si>
    <t xml:space="preserve">KUCHYŇSKÁ ZOSTAVA č.4 V KNIŽNICE - NA MIERU</t>
  </si>
  <si>
    <t xml:space="preserve">š1550 x v2390 x h600 mm</t>
  </si>
  <si>
    <t xml:space="preserve">1.4.05</t>
  </si>
  <si>
    <t xml:space="preserve">KUCHYŇSKÁ ZOSTAVA č.5 - NA MIERU</t>
  </si>
  <si>
    <t xml:space="preserve">š1650 x v2710 x h600 mm</t>
  </si>
  <si>
    <t xml:space="preserve">ŠTUDENTSKÝ DOMOV, 2NP-1ks</t>
  </si>
  <si>
    <t xml:space="preserve">1.4.06</t>
  </si>
  <si>
    <t xml:space="preserve">KUCHYŇSKÁ ZOSTAVA č.6 - NA MIERU</t>
  </si>
  <si>
    <t xml:space="preserve">š2100 x v2710 x h600 mm, š940 x v2710 x h600 mm</t>
  </si>
  <si>
    <t xml:space="preserve">ŠTUDENTSKÝ DOMOV, 4NP-1ks</t>
  </si>
  <si>
    <t xml:space="preserve">1.4.07</t>
  </si>
  <si>
    <t xml:space="preserve">KUCHYŇSKÁ ZOSTAVA č.7 - NA MIERU</t>
  </si>
  <si>
    <t xml:space="preserve">š1800 x v2710 x h600 mm</t>
  </si>
  <si>
    <t xml:space="preserve">ŠTUDENTSKÝ DOMOV, 4NP-2ks</t>
  </si>
  <si>
    <t xml:space="preserve">1.4.08</t>
  </si>
  <si>
    <t xml:space="preserve">KUCHYŇSKÁ ZOSTAVA č.8 - NA MIERU</t>
  </si>
  <si>
    <t xml:space="preserve">š1800 x v2710 x h600 mm, š1080 x v2710 x h600 mm</t>
  </si>
  <si>
    <t xml:space="preserve">1.4.09</t>
  </si>
  <si>
    <t xml:space="preserve">KUCHYŇSKÁ ZOSTAVA č.9, ROHOVÁ - NA MIERU</t>
  </si>
  <si>
    <t xml:space="preserve">š1850 x v2710 x h1600 mm</t>
  </si>
  <si>
    <t xml:space="preserve">1.4.10</t>
  </si>
  <si>
    <t xml:space="preserve">KUCHYŇSKÁ ZOSTAVA č.10 - NA MIERU</t>
  </si>
  <si>
    <t xml:space="preserve">ŠTUDENTSKÝ DOMOV, 4NP-3ks</t>
  </si>
  <si>
    <t xml:space="preserve">1.4.11</t>
  </si>
  <si>
    <t xml:space="preserve">KUCHYŇSKÁ ZOSTAVA č.11 - NA MIERU</t>
  </si>
  <si>
    <t xml:space="preserve">š1950 x v2710 x h600 mm</t>
  </si>
  <si>
    <t xml:space="preserve">1.5.x SKRINE, POLICE, RECEPČNÉ PULTY</t>
  </si>
  <si>
    <t xml:space="preserve">1.5.01</t>
  </si>
  <si>
    <t xml:space="preserve">ŠATNÍKOVÁ SKRIŇA DVOJDVEROVÁ - NA MIERU</t>
  </si>
  <si>
    <t xml:space="preserve">š1000 x v2700 x h600 mm</t>
  </si>
  <si>
    <t xml:space="preserve">BIELA - 5.2.01, DREVODEKOR - 5.2.02</t>
  </si>
  <si>
    <t xml:space="preserve">1.5.02</t>
  </si>
  <si>
    <t xml:space="preserve">ŠATNÍKOVÁ SKRIŇA JEDNODVEROVÁ - NA MIERU</t>
  </si>
  <si>
    <t xml:space="preserve">š600 x v2700 x h600 mm</t>
  </si>
  <si>
    <t xml:space="preserve">1.5.03a</t>
  </si>
  <si>
    <t xml:space="preserve">POLICA - NA MIERU</t>
  </si>
  <si>
    <t xml:space="preserve">š1240 x v2115 x h300 mm</t>
  </si>
  <si>
    <t xml:space="preserve">1.5.03b</t>
  </si>
  <si>
    <t xml:space="preserve">1.5.03c</t>
  </si>
  <si>
    <t xml:space="preserve">1.5.04</t>
  </si>
  <si>
    <t xml:space="preserve">KOMÓDA V IZBÁCH ŠTUDENTSKÉHO DOMOVA 1-3.NP - NA MIERU</t>
  </si>
  <si>
    <t xml:space="preserve">š800 x v1000 x h400 mm</t>
  </si>
  <si>
    <t xml:space="preserve">1.5.05</t>
  </si>
  <si>
    <t xml:space="preserve">PARAVÁN V IZBÁCH ŠTUDENTSKÉHO DOMOVA - NA MIERU</t>
  </si>
  <si>
    <t xml:space="preserve">š3318 x v2700 x h40 mm</t>
  </si>
  <si>
    <t xml:space="preserve">DREVO, PREGLEJKA</t>
  </si>
  <si>
    <t xml:space="preserve">1.5.06</t>
  </si>
  <si>
    <t xml:space="preserve">ŠATNÍKOVÁ SKRIŇA DVOJDVEROVÁ S LAVICOU - 1PP ŠATŇA</t>
  </si>
  <si>
    <t xml:space="preserve">v2080 × š800 x h810</t>
  </si>
  <si>
    <t xml:space="preserve">OCEĽ</t>
  </si>
  <si>
    <t xml:space="preserve">KORPUS ŠEDY, DVERE MODRÉ</t>
  </si>
  <si>
    <t xml:space="preserve">OMW28B</t>
  </si>
  <si>
    <t xml:space="preserve">1.5.07</t>
  </si>
  <si>
    <t xml:space="preserve">KOMÓDA V IZBÁCH ŠTUDENTSKÉHO DOMOVA NA 4.NP  - NA MIERU</t>
  </si>
  <si>
    <t xml:space="preserve">š1100 x v1000 x h400 mm</t>
  </si>
  <si>
    <t xml:space="preserve">1.5.08</t>
  </si>
  <si>
    <t xml:space="preserve">ŠATNÍKOVÁ SKRIŇA DVOJDVEROVÁ V IZBÁCH NA 4.NP- NA MIERU</t>
  </si>
  <si>
    <t xml:space="preserve">š600 x d780 x v2700</t>
  </si>
  <si>
    <t xml:space="preserve">1.5.09</t>
  </si>
  <si>
    <t xml:space="preserve">1.5.10</t>
  </si>
  <si>
    <t xml:space="preserve">SKRIŇA A TV STENA VO FITNESS NA 1.NP - NA MIERU</t>
  </si>
  <si>
    <t xml:space="preserve">DREVOTRIESKOVÁ DOSKA, PVC OBKLAD</t>
  </si>
  <si>
    <t xml:space="preserve">BIELA - 5.2.01, DREVODEKOR - 5.2.02, SIVÁ - 5.5.05</t>
  </si>
  <si>
    <t xml:space="preserve">1.5.11</t>
  </si>
  <si>
    <t xml:space="preserve">SKRINA NA RECEPCIÍ ŠTUDENTSKÉHO DOMOVA 1.NP - NA MIERU</t>
  </si>
  <si>
    <t xml:space="preserve">š2900 x v2145 x h420/h620 mm</t>
  </si>
  <si>
    <t xml:space="preserve">DREVOTRIESKOVÁ DOSKA, FUNDERMAX M.LOOK DOSKA</t>
  </si>
  <si>
    <t xml:space="preserve">BIELA - 5.2.01, HNEDÁ - 5.5.02, ŠEDÁ - 5.2.04</t>
  </si>
  <si>
    <t xml:space="preserve">1.5.12</t>
  </si>
  <si>
    <t xml:space="preserve">RECEPČNÝ PULT V ŠTUDENTSKOM DOMOVE 1.NP - NA MIERU</t>
  </si>
  <si>
    <t xml:space="preserve">š2520 x v1820 x h1125 mm</t>
  </si>
  <si>
    <t xml:space="preserve">1.5.13</t>
  </si>
  <si>
    <t xml:space="preserve">ZRKADLOVÁ SKRIŇA V KÚPEĽNIACH ŠTUDENTSKÉHO DOMOVA NA 4.NP - NA MIERU</t>
  </si>
  <si>
    <t xml:space="preserve">š1385 x v1200 x h255 mm</t>
  </si>
  <si>
    <t xml:space="preserve">DREVOTRIESKOVÁ DOSKA, SKLO</t>
  </si>
  <si>
    <t xml:space="preserve">BIELA - 5.2.01</t>
  </si>
  <si>
    <t xml:space="preserve">1.5.14</t>
  </si>
  <si>
    <t xml:space="preserve">1.5.15</t>
  </si>
  <si>
    <t xml:space="preserve">š1535 x v1200 x h255 mm</t>
  </si>
  <si>
    <t xml:space="preserve">1.5.16</t>
  </si>
  <si>
    <t xml:space="preserve">1.5.17</t>
  </si>
  <si>
    <t xml:space="preserve">š1535 x v1200 x h205 mm</t>
  </si>
  <si>
    <t xml:space="preserve">1.5.18</t>
  </si>
  <si>
    <t xml:space="preserve">MOBILNÝ KONTAJNER</t>
  </si>
  <si>
    <t xml:space="preserve">v585 × š397 x h585</t>
  </si>
  <si>
    <t xml:space="preserve">KORPUS LTD18mm</t>
  </si>
  <si>
    <t xml:space="preserve">EGGER W1000 ST9 Premiově bílá</t>
  </si>
  <si>
    <t xml:space="preserve">UXMS4</t>
  </si>
  <si>
    <t xml:space="preserve">Študentský domov: 1NP - 6ks, Knižnica: 1PP - 2ks, 1NP - 4ks, 3,4,5 np - 3ks</t>
  </si>
  <si>
    <t xml:space="preserve">1.5.19A</t>
  </si>
  <si>
    <t xml:space="preserve">OBLOŽKA OSTENIA A NADPRAŽIA OTVORU V STENE - ŠTUDENTSKÝ DOMOV 4.NP - NA MIERU</t>
  </si>
  <si>
    <t xml:space="preserve">š1560 x v2180 x h270 mm</t>
  </si>
  <si>
    <t xml:space="preserve"> ŠEDÁ - 5.2.04</t>
  </si>
  <si>
    <t xml:space="preserve">1.5.19B</t>
  </si>
  <si>
    <t xml:space="preserve">š1830 x v2180 x h270 mm</t>
  </si>
  <si>
    <t xml:space="preserve">1.5.19C</t>
  </si>
  <si>
    <t xml:space="preserve">š1880 x v2180 x h270 mm</t>
  </si>
  <si>
    <t xml:space="preserve">1.5.19D</t>
  </si>
  <si>
    <t xml:space="preserve">OBLOŽKA OSTENIA A NADPRAŽIA OTVORU V STENE - NA MIERU</t>
  </si>
  <si>
    <t xml:space="preserve">š980 x v2180 x h270 mm</t>
  </si>
  <si>
    <t xml:space="preserve">1.5.20</t>
  </si>
  <si>
    <t xml:space="preserve">SKRIŇA KANCELÁRSKA OTVORENÁ S 3 UKLADACOU ROVINOU - ŠTUDENTSKÝ DOMOV 1NP - ADMINISTRATÍVA, KNIŽNICA 1NP - RIADITEĽ</t>
  </si>
  <si>
    <t xml:space="preserve">v1104 × š616 × h411</t>
  </si>
  <si>
    <t xml:space="preserve">RCO3</t>
  </si>
  <si>
    <t xml:space="preserve">1.5.21</t>
  </si>
  <si>
    <t xml:space="preserve">SKRIŇA KANCELÁRSKA OTVORENÁ S 6 UKLADACOU ROVINOU - ŠTUDENTSKÝ DOMOV - 1NP SKLAD, SERVEROVŇA, KNIŽNICA 1NP - SEKRETARIÁT RIADITEĽA</t>
  </si>
  <si>
    <t xml:space="preserve">v2160 × š616 × h411</t>
  </si>
  <si>
    <t xml:space="preserve">RCO6</t>
  </si>
  <si>
    <t xml:space="preserve">Študentský domov 1np - 24 ks, Knižnica 1np - 2 ks</t>
  </si>
  <si>
    <t xml:space="preserve">1.5.22A</t>
  </si>
  <si>
    <t xml:space="preserve">SKRIŇA KANCELÁRSKA S DVERAMI,  ĽAVÉ OTVÁRANIE - ŠTUDENTSKÝ DOMOV - 1NP SERVER, ADMINISTRATÍVA, KNIŽNICA - 1NP SEKRETARIÁT RIADITEĽA, KANCELÁRIA RIADITEĽA</t>
  </si>
  <si>
    <t xml:space="preserve">v2160 × š616 × h430</t>
  </si>
  <si>
    <t xml:space="preserve">RCD62 ĽAVÉ OTVÁRANIE</t>
  </si>
  <si>
    <t xml:space="preserve">1.5.22B</t>
  </si>
  <si>
    <t xml:space="preserve">SKRIŇA KANCELÁRSKA S DVERAMI,  PRAVÉ OTVÁRANIE - ŠTUDENTSKÝ DOMOV - 1NP SERVER, ADMINISTRATÍVA, KNIŽNICA - 1NP SEKRETARIÁT RIADITEĽA, KANCELÁRIA RIADITEĽA</t>
  </si>
  <si>
    <t xml:space="preserve">RCD62 PRAVÉ OTVÁRANIE</t>
  </si>
  <si>
    <t xml:space="preserve">1.5.23</t>
  </si>
  <si>
    <t xml:space="preserve">ŠATNÍKOVÁ SKRIŇA DVOJDVEROVÁ, KNIŽNICA 1NP PRI KUCHYNKE - NA MIERU</t>
  </si>
  <si>
    <t xml:space="preserve">š860 x v2450 x h600 mm</t>
  </si>
  <si>
    <t xml:space="preserve">1.5.24</t>
  </si>
  <si>
    <t xml:space="preserve">SKRIŇA KANCELÁRSKA OTVORENÁ S 2 UKLADACOU ROVINOU - KNIŽNICA - 1NP KANCELÁRIA RIADITEĽA</t>
  </si>
  <si>
    <t xml:space="preserve">v732 × š800 × h400</t>
  </si>
  <si>
    <t xml:space="preserve">UCO28</t>
  </si>
  <si>
    <t xml:space="preserve">1.5.25</t>
  </si>
  <si>
    <t xml:space="preserve">1.5.26</t>
  </si>
  <si>
    <t xml:space="preserve">SKRIŇA V ŠTUDOVNIACH</t>
  </si>
  <si>
    <t xml:space="preserve">v400×š616×h430 mm</t>
  </si>
  <si>
    <t xml:space="preserve">EGGER H3303 ST10 Dub Hamilton přírodní</t>
  </si>
  <si>
    <t xml:space="preserve">Razdva RCD1</t>
  </si>
  <si>
    <t xml:space="preserve">1.5.27</t>
  </si>
  <si>
    <t xml:space="preserve">v400×š598×h430 mm</t>
  </si>
  <si>
    <t xml:space="preserve">Razdva RCED1</t>
  </si>
  <si>
    <t xml:space="preserve">1.5.28</t>
  </si>
  <si>
    <t xml:space="preserve">SKRIŇA V EKUMENICKEJ MIESTNOSTI</t>
  </si>
  <si>
    <t xml:space="preserve">v752×š616×h430 mm</t>
  </si>
  <si>
    <t xml:space="preserve">Razdva RCD2</t>
  </si>
  <si>
    <t xml:space="preserve">1.5.29</t>
  </si>
  <si>
    <t xml:space="preserve">v752×š598×h430 mm</t>
  </si>
  <si>
    <t xml:space="preserve">Razdva RCED2</t>
  </si>
  <si>
    <t xml:space="preserve">1.5.30A</t>
  </si>
  <si>
    <t xml:space="preserve">v1104×š616×h411 mm</t>
  </si>
  <si>
    <t xml:space="preserve">Razdva RCO3</t>
  </si>
  <si>
    <t xml:space="preserve">1.5.30B</t>
  </si>
  <si>
    <t xml:space="preserve">EGGER U732 ST9 Prachově šedá</t>
  </si>
  <si>
    <t xml:space="preserve">1.5.31</t>
  </si>
  <si>
    <t xml:space="preserve">DVOJDVEROVÁ ŠATNÍKOVÁ SKRIŇA PRE ZAMESTNANCOV KAVIARNE, PRE VRÁTNIKA ŠTUDENTSKÉHO DOMOVA</t>
  </si>
  <si>
    <t xml:space="preserve">v1850×š800×h500</t>
  </si>
  <si>
    <t xml:space="preserve">KOV</t>
  </si>
  <si>
    <t xml:space="preserve">XMW28S</t>
  </si>
  <si>
    <t xml:space="preserve">1.5.32</t>
  </si>
  <si>
    <t xml:space="preserve">MOBILNÝ VEŠIAK NA ŠATY DO HALY KNIŽNICE</t>
  </si>
  <si>
    <t xml:space="preserve">š1170 x h590 x v1480</t>
  </si>
  <si>
    <t xml:space="preserve">ZMES DREVO A PLAST</t>
  </si>
  <si>
    <t xml:space="preserve">ČIERNA</t>
  </si>
  <si>
    <t xml:space="preserve">IKEA</t>
  </si>
  <si>
    <t xml:space="preserve">TURBO</t>
  </si>
  <si>
    <t xml:space="preserve">https://www.ikea.com/sk/sk/p/turbo-vesiak-saty-vnut-vonk-cierna-40177233/</t>
  </si>
  <si>
    <t xml:space="preserve">1.5.33</t>
  </si>
  <si>
    <t xml:space="preserve">OTVORENÁ SKRIŇA V HALE KNIŽNICE</t>
  </si>
  <si>
    <t xml:space="preserve">v400×š616×h411 mm</t>
  </si>
  <si>
    <t xml:space="preserve">Razdva RCO1</t>
  </si>
  <si>
    <t xml:space="preserve">1.5.34</t>
  </si>
  <si>
    <t xml:space="preserve">v400×š598×h411 mm</t>
  </si>
  <si>
    <t xml:space="preserve">Razdva RCEO1</t>
  </si>
  <si>
    <t xml:space="preserve">1.5.35</t>
  </si>
  <si>
    <t xml:space="preserve">VYSOKÁ OTVORENÁ SKRIŇA V HALE KNIŽNICE</t>
  </si>
  <si>
    <t xml:space="preserve">v2160×š616×h411 mm</t>
  </si>
  <si>
    <t xml:space="preserve">Razdva RCO6</t>
  </si>
  <si>
    <t xml:space="preserve">1.5.36</t>
  </si>
  <si>
    <t xml:space="preserve">VYSOKÁ, OTVORENÁ SKRIŇA V HALE KNIŽNICE</t>
  </si>
  <si>
    <t xml:space="preserve">v2160×š598×h411 mm</t>
  </si>
  <si>
    <t xml:space="preserve">Razdva RCEO6</t>
  </si>
  <si>
    <t xml:space="preserve">1.5.37</t>
  </si>
  <si>
    <t xml:space="preserve">REGÁL PRI VÝLEVKE NA PRÍZEMÍ KNIŽNICE - 5 POLÍC</t>
  </si>
  <si>
    <t xml:space="preserve">h350 x š750 x v1800</t>
  </si>
  <si>
    <t xml:space="preserve">POZINKOVANÝ KOV</t>
  </si>
  <si>
    <t xml:space="preserve">POZINK</t>
  </si>
  <si>
    <t xml:space="preserve">www.slovenskeregale.sk</t>
  </si>
  <si>
    <t xml:space="preserve">KOV35075180/120Z5PLZ</t>
  </si>
  <si>
    <t xml:space="preserve">https://www.slovenskeregale.sk/regaly-podla-typu/kovovy-regal-biedrax-35-x-75-x-180-cm--pozinkovany-5-polic-pozink/</t>
  </si>
  <si>
    <t xml:space="preserve">1.5.38</t>
  </si>
  <si>
    <t xml:space="preserve">RECEPČNÝ PULT V KNIŽNICI (VRÁTANE MONTÁŽE A DOPRAVY) - NA MIERU</t>
  </si>
  <si>
    <t xml:space="preserve">š3980 x v1145 x h990 mm</t>
  </si>
  <si>
    <t xml:space="preserve">DREVOTRIESKOVÁ DOSKA, CORIAN</t>
  </si>
  <si>
    <t xml:space="preserve">BIELA - 5.2.01, BIELA - CORIAN</t>
  </si>
  <si>
    <t xml:space="preserve">1.5.39</t>
  </si>
  <si>
    <t xml:space="preserve">KANCELÁRSKA SKRIŇA NA PRÍZEMÍ KNIŽNICE PRI RECEPČNOM PULTE - NA MIERU</t>
  </si>
  <si>
    <t xml:space="preserve">š1100 x v2935 x h600 mm</t>
  </si>
  <si>
    <t xml:space="preserve">1.5.40</t>
  </si>
  <si>
    <t xml:space="preserve">KANCELÁRSKA SKRIŇA NA 3,4,5 NP PRI INFO PULTE - NA MIERU</t>
  </si>
  <si>
    <t xml:space="preserve">š1500 x v2375 x h600 mm</t>
  </si>
  <si>
    <t xml:space="preserve">1.5.41</t>
  </si>
  <si>
    <t xml:space="preserve">PRÍDAVNÝ PANEL S DVIERKOU PRE INFOPULT STOLY NA 3,4,5 NP - NA MIERU</t>
  </si>
  <si>
    <t xml:space="preserve">š1674 x v1120 x h200 mm</t>
  </si>
  <si>
    <t xml:space="preserve">DREVODEKOR - 5.2.02, TMAVÝ POVRCH -  5.5.02</t>
  </si>
  <si>
    <t xml:space="preserve">1.5.42</t>
  </si>
  <si>
    <t xml:space="preserve">BAROVÝ PULT A BOX NA SEDENIE V KAVIARNI - NA MIERU</t>
  </si>
  <si>
    <t xml:space="preserve">BOX: š4375 x v1140 x h880 mm, BAROVÝ PULT:  š2400 x v1140 x h2230 mm</t>
  </si>
  <si>
    <t xml:space="preserve">DREVOTRIESKOVÁ DOSKA, OCEĽ</t>
  </si>
  <si>
    <t xml:space="preserve">ČIERNE - RAL 9011, TMAVOHNEDÝ DREVODEKOR - 5.2.06, P. DOSKA - 5.2.07</t>
  </si>
  <si>
    <t xml:space="preserve">1.5.43</t>
  </si>
  <si>
    <t xml:space="preserve">KVETINÁČ A STOL PRE BONSAI STROM V KAVIARNI - NA MIERU</t>
  </si>
  <si>
    <t xml:space="preserve">š1500 x v800 x h1500 mm</t>
  </si>
  <si>
    <t xml:space="preserve">ČIERNE - RAL 9011, TMAVOHNEDÝ DREVODEKOR - 5.2.06</t>
  </si>
  <si>
    <t xml:space="preserve">1.5.44</t>
  </si>
  <si>
    <t xml:space="preserve">KRYCIE DOSKY KVETINÁČOV V KAVIARNI - NA MIERU</t>
  </si>
  <si>
    <t xml:space="preserve">d8229 x v530 x š18 mm, d1590 x v530 x š18 mm, d1782 x v530 x š18 mm, d58 x v530 x š18 mm</t>
  </si>
  <si>
    <t xml:space="preserve">DREVOTRIESKOVÁ DOSKA, DREVO</t>
  </si>
  <si>
    <t xml:space="preserve">1.5.45</t>
  </si>
  <si>
    <t xml:space="preserve">KRYCIE DOSKY KVETINÁČOV V HALE KNIŽNICE - NA MIERU</t>
  </si>
  <si>
    <t xml:space="preserve">d3906 x v530 x š18 mm, d48 x v530 x š18 mm</t>
  </si>
  <si>
    <t xml:space="preserve">1.5.46</t>
  </si>
  <si>
    <t xml:space="preserve">ŠATNÍKOVÁ SKRIŇA V HALE KNIŽNICE - NA MIERU</t>
  </si>
  <si>
    <t xml:space="preserve">š3600 x v2600 x h407 mm</t>
  </si>
  <si>
    <t xml:space="preserve">BIELA - 5.2.01, SVETLÝ POVRCH - 5.5.01</t>
  </si>
  <si>
    <t xml:space="preserve">1.5.47</t>
  </si>
  <si>
    <t xml:space="preserve">UMÝVADLO V KNIŽNICI - 1NP ŽENSKÉ UMÝVADLO - NA MIERU</t>
  </si>
  <si>
    <t xml:space="preserve">š3960 x v2730 x h500 mm</t>
  </si>
  <si>
    <t xml:space="preserve">DREVOTRIESKOVÁ DOSKA, CORIAN, SKLO</t>
  </si>
  <si>
    <t xml:space="preserve">BIELA - 5.2.01, DREVODEKOR - 5.2.02, BIELA - CORIAN</t>
  </si>
  <si>
    <t xml:space="preserve">1.5.48</t>
  </si>
  <si>
    <t xml:space="preserve">UMÝVADLO V KNIŽNICI - 1NP MUŽSKÉ UMÝVADLO - NA MIERU</t>
  </si>
  <si>
    <t xml:space="preserve">š2020 x v2730 x h500 mm</t>
  </si>
  <si>
    <t xml:space="preserve">1.5.49</t>
  </si>
  <si>
    <t xml:space="preserve">UMÝVADLO V KNIŽNICI - 1NP UM. PRE KANCELÁRIE - NA MIERU</t>
  </si>
  <si>
    <t xml:space="preserve">š1940 x v2730 x h350 mm</t>
  </si>
  <si>
    <t xml:space="preserve">1.5.50</t>
  </si>
  <si>
    <t xml:space="preserve">UMÝVADLO V KNIŽNICI - 1NP KAVIAREŇ - NA MIERU</t>
  </si>
  <si>
    <t xml:space="preserve">š1070 x v2730 x h500 mm</t>
  </si>
  <si>
    <t xml:space="preserve">1.5.51</t>
  </si>
  <si>
    <t xml:space="preserve">š840 x v2730 x h450 mm</t>
  </si>
  <si>
    <t xml:space="preserve">1.5.52</t>
  </si>
  <si>
    <t xml:space="preserve">UMÝVADLO V KNIŽNICI - 2-5NP - NA MIERU</t>
  </si>
  <si>
    <t xml:space="preserve">š1895 x v2330 x h500 mm</t>
  </si>
  <si>
    <t xml:space="preserve">1.5.53</t>
  </si>
  <si>
    <t xml:space="preserve">UMÝVADLO V KNIŽNICI - 2NP - NA MIERU</t>
  </si>
  <si>
    <t xml:space="preserve">š1060 x v2130 x h500 mm</t>
  </si>
  <si>
    <t xml:space="preserve">MONTÁŽ + DOPRAVA ZA UMÝVADIEL CORIAN</t>
  </si>
  <si>
    <t xml:space="preserve">1.5.54</t>
  </si>
  <si>
    <t xml:space="preserve">KRESLO V EKUMENICKEJ MIESTNOSTI - NA MIERU</t>
  </si>
  <si>
    <t xml:space="preserve">š600 x v900 x h500 mm</t>
  </si>
  <si>
    <t xml:space="preserve">MASÍV</t>
  </si>
  <si>
    <t xml:space="preserve">PODĽA DREVODEKORU - 5.2.02</t>
  </si>
  <si>
    <t xml:space="preserve">1.5.55</t>
  </si>
  <si>
    <t xml:space="preserve">LAVICA V EKUMENICKEJ MIESTNOSTI - NA MIERU</t>
  </si>
  <si>
    <t xml:space="preserve">š450 x v900 x h450 mm</t>
  </si>
  <si>
    <t xml:space="preserve">1.5.56</t>
  </si>
  <si>
    <t xml:space="preserve">OLTÁR V EKUMENICKEJ MIESTNOSTI - NA MIERU</t>
  </si>
  <si>
    <t xml:space="preserve">š1000 x v800 x h500 mm</t>
  </si>
  <si>
    <t xml:space="preserve">1.5.57</t>
  </si>
  <si>
    <t xml:space="preserve">KRÍŽ V EKUMENICKEJ MIESTNOSTI - NA MIERU</t>
  </si>
  <si>
    <t xml:space="preserve">š1000 x v2670 x h95 mm</t>
  </si>
  <si>
    <t xml:space="preserve">ČÍSLO 1493</t>
  </si>
  <si>
    <t xml:space="preserve">1.5.58A</t>
  </si>
  <si>
    <t xml:space="preserve">NÁBYTOK NA ZJEDNOTENIE SKRINE V ŠTUDOVNIACH - NA MIERU</t>
  </si>
  <si>
    <t xml:space="preserve">š652 x v2108 x h600 mm</t>
  </si>
  <si>
    <t xml:space="preserve">1.5.58B</t>
  </si>
  <si>
    <t xml:space="preserve">NÁBYTOK NA ZJEDNOTENIE SKRINE V EKUMENICKEJ MIESTNOSTI - NA MIERU</t>
  </si>
  <si>
    <t xml:space="preserve">ŠEDÁ - 5.2.04</t>
  </si>
  <si>
    <t xml:space="preserve">1.5.59</t>
  </si>
  <si>
    <t xml:space="preserve">KAZATEĽNICA V EKUMENICKEJ MIESTNOSTI - NA MIERU</t>
  </si>
  <si>
    <t xml:space="preserve">š500 x v1035 x h500 mm</t>
  </si>
  <si>
    <t xml:space="preserve">1.5.60</t>
  </si>
  <si>
    <t xml:space="preserve">1.6.x MESTSKÝ MOBILIÁR</t>
  </si>
  <si>
    <t xml:space="preserve">ČERVENOU ZVÝRAZNENÉ POLOŽKY SÚ VYKÁZANÉ V REALIZAČNOM PROJEKTE -  MNOŽSTVÁ OBJEDNAŤ PODĽA TOHTO ROZPOČTU</t>
  </si>
  <si>
    <t xml:space="preserve">1.6.01</t>
  </si>
  <si>
    <t xml:space="preserve">SEDACÍ SEGMENT </t>
  </si>
  <si>
    <t xml:space="preserve">š500 x d1795 x v420</t>
  </si>
  <si>
    <t xml:space="preserve">oceľová konštrukcia, sedák z drevených dosiek</t>
  </si>
  <si>
    <t xml:space="preserve">konštrukcia: biela, drevo: </t>
  </si>
  <si>
    <t xml:space="preserve">MMCITÉ (https://www.mmcite.com/sk)</t>
  </si>
  <si>
    <t xml:space="preserve">URBAN ISLANDS UIS120</t>
  </si>
  <si>
    <t xml:space="preserve">https://www.mmcite.com/sk/urban-islands</t>
  </si>
  <si>
    <t xml:space="preserve">NENACENIŤ V RÁMCI INTERIÉRU, NACENENÁ V ROZPOČTE STAVBY</t>
  </si>
  <si>
    <t xml:space="preserve">1.6.02</t>
  </si>
  <si>
    <t xml:space="preserve">ZOSTAVA DVOCH SEDACÍCH SEGMENTOV </t>
  </si>
  <si>
    <t xml:space="preserve">š770 x d2240 x v420/690</t>
  </si>
  <si>
    <t xml:space="preserve">konštrukcia: biela a šedá, drevo: </t>
  </si>
  <si>
    <t xml:space="preserve">URBAN ISLANDS UIS521</t>
  </si>
  <si>
    <t xml:space="preserve">1.6.03</t>
  </si>
  <si>
    <t xml:space="preserve">š750 x d2045 x v420</t>
  </si>
  <si>
    <t xml:space="preserve">konštrukcia: biela , drevo: </t>
  </si>
  <si>
    <t xml:space="preserve">URBAN ISLANDS UIS140</t>
  </si>
  <si>
    <t xml:space="preserve">1.6.04</t>
  </si>
  <si>
    <t xml:space="preserve">KRUHOVÁ NÁDOBA NA KVETY 170l</t>
  </si>
  <si>
    <t xml:space="preserve">d700 x v700</t>
  </si>
  <si>
    <t xml:space="preserve">oceľová konštrukcia, opláštenie drevenými lamelami</t>
  </si>
  <si>
    <t xml:space="preserve">konštrukcia: biela, drevo: agátové drevo</t>
  </si>
  <si>
    <t xml:space="preserve">FLÓRIUM FL670</t>
  </si>
  <si>
    <t xml:space="preserve">https://www.mmcite.com/sk/florium</t>
  </si>
  <si>
    <t xml:space="preserve">1.6.05</t>
  </si>
  <si>
    <t xml:space="preserve">ŠTVORCOVÁ NÁDOBA NA KVETY 210l</t>
  </si>
  <si>
    <t xml:space="preserve">š700 x d700 x v700</t>
  </si>
  <si>
    <t xml:space="preserve">FLÓRIUM FL650</t>
  </si>
  <si>
    <t xml:space="preserve">1.6.06</t>
  </si>
  <si>
    <t xml:space="preserve">OBDĹŽNÍKOVÁ NÁDOBA NA KVETY 35l</t>
  </si>
  <si>
    <t xml:space="preserve">š380 x d700 x v320</t>
  </si>
  <si>
    <t xml:space="preserve">oceľová konštrukcia, opláštenie oceľovým plechom</t>
  </si>
  <si>
    <t xml:space="preserve">konštrukcia: šedá</t>
  </si>
  <si>
    <t xml:space="preserve">FLÓRIUM FL510</t>
  </si>
  <si>
    <t xml:space="preserve">1.6.07</t>
  </si>
  <si>
    <t xml:space="preserve">OBDĹŽNÍKOVÁ NÁDOBA NA KVETY 2x40l</t>
  </si>
  <si>
    <t xml:space="preserve">š380 x d1500 x v320</t>
  </si>
  <si>
    <t xml:space="preserve">FLÓRIUM FL520</t>
  </si>
  <si>
    <t xml:space="preserve">1.6.08</t>
  </si>
  <si>
    <t xml:space="preserve">STOJANY NA BICYKLE</t>
  </si>
  <si>
    <t xml:space="preserve">š110 x d800 x v840</t>
  </si>
  <si>
    <t xml:space="preserve">oceľovo-gumená konštrukcia, hliníkový odliatok</t>
  </si>
  <si>
    <t xml:space="preserve">GOMEZ DMZ110</t>
  </si>
  <si>
    <t xml:space="preserve">https://www.mmcite.com/sk/gomez</t>
  </si>
  <si>
    <t xml:space="preserve">1.7.x PRÍSLUŠENSTVO, DOPLNKY</t>
  </si>
  <si>
    <t xml:space="preserve">1.7.01</t>
  </si>
  <si>
    <t xml:space="preserve">VEŠIAK PRE KABÁTY</t>
  </si>
  <si>
    <t xml:space="preserve">nEHRDZAVEJÚCI OCEĽ</t>
  </si>
  <si>
    <t xml:space="preserve">ČIERNA MATNÁ</t>
  </si>
  <si>
    <t xml:space="preserve">MP-KOVANIA</t>
  </si>
  <si>
    <t xml:space="preserve">JNF - VEŠIAČIK IN.14.601</t>
  </si>
  <si>
    <t xml:space="preserve">https://www.mp-kovania.sk/jnf-vesiacik-in-14-601-p21984</t>
  </si>
  <si>
    <t xml:space="preserve">1.7.02</t>
  </si>
  <si>
    <t xml:space="preserve">ZARÁŽKA DVERÍ</t>
  </si>
  <si>
    <t xml:space="preserve">v 40mm x d=30mm</t>
  </si>
  <si>
    <t xml:space="preserve">NEREZ</t>
  </si>
  <si>
    <t xml:space="preserve">JNF</t>
  </si>
  <si>
    <t xml:space="preserve">Kód: IN.13.121.30.ECO</t>
  </si>
  <si>
    <t xml:space="preserve">https://www.mp-kovania.sk/jnf-zarazka-dveri-in-13-121-30-eco-p6577</t>
  </si>
  <si>
    <t xml:space="preserve">1.7.02b</t>
  </si>
  <si>
    <t xml:space="preserve">SAMOLEPIACI PODSTAVEC PRE ZARÁŽKU DVERÍ</t>
  </si>
  <si>
    <t xml:space="preserve"> d=30mm</t>
  </si>
  <si>
    <t xml:space="preserve">Kód: IN.13.BS.30</t>
  </si>
  <si>
    <t xml:space="preserve">https://www.mp-kovania.sk/jnf-podstavec-pre-zarazku-p6573?variation=28381</t>
  </si>
  <si>
    <t xml:space="preserve">1.7.03</t>
  </si>
  <si>
    <t xml:space="preserve">STROPNÁ KOĽAJNICA 2-DRÁŽKOVÁ PRE ZÁCLONY</t>
  </si>
  <si>
    <t xml:space="preserve">dl3000 x š73 x v13 mm</t>
  </si>
  <si>
    <t xml:space="preserve">https://www.zaclony.sk/katalog/product/8860-Stropna-hlinikova-kolajnica-2-drazkova-s-prislusenstvom/?a%5B724%5D=2111&amp;a%5B725%5D=1224&amp;utm_source=gmerchant&amp;utm_medium=porovnavac&amp;utm_campaign=gmerchant&amp;gad_source=1&amp;gad_campaignid=22347733373&amp;gbraid=0AAAAA9-7dEEaeFLzsL0rj1H1DlLjyWlI1&amp;gclid=CjwKCAjwq9rFBhAIEiwAGVAZP_qAEcj0ew3Q_Qwu3GzxE6CbP5w9p3PiN98rOqh8eAq57700QEkUAhoCFeAQAvD_BwE</t>
  </si>
  <si>
    <t xml:space="preserve">Zabudovaná dĺžka je 2,95m</t>
  </si>
  <si>
    <t xml:space="preserve">1.7.04</t>
  </si>
  <si>
    <t xml:space="preserve">ODPADKOVÝ KOŠ 35L DO UMÝVADIEL KNIŽNICE</t>
  </si>
  <si>
    <t xml:space="preserve">š225 x h370 x v530 mm</t>
  </si>
  <si>
    <t xml:space="preserve">4HOME</t>
  </si>
  <si>
    <t xml:space="preserve">https://www.4home.sk/elletipi-plastovy-kos-s-rukovatami-35-l,-siva-/?gad_source=1&amp;gad_campaignid=22514911179&amp;gclid=CjwKCAjw2brFBhBOEiwAVJX5GIEjNqGZCxYXaoAFz8pyMpATnKQFQKYpiZ58yEW_wKAvUq3_wUGgTRoCLKoQAvD_BwE</t>
  </si>
  <si>
    <t xml:space="preserve">1.7.05</t>
  </si>
  <si>
    <t xml:space="preserve">ODPADKOVÝ KOŠ 24L DO UMÝVADIEL KNIŽNICE</t>
  </si>
  <si>
    <t xml:space="preserve">š225 x h300 x v440 mm</t>
  </si>
  <si>
    <t xml:space="preserve">https://www.4home.sk/elletipi-plastovy-kos-s-rukovatami-24-l,-siva-/</t>
  </si>
  <si>
    <t xml:space="preserve">1.7.06</t>
  </si>
  <si>
    <t xml:space="preserve">OBRÁZOK NA STENE - V TEMATIKE MESTO TRENČÍN</t>
  </si>
  <si>
    <t xml:space="preserve">š210 x v297 mm</t>
  </si>
  <si>
    <t xml:space="preserve">PLASTOVÝ RÁM</t>
  </si>
  <si>
    <t xml:space="preserve">ČIERNA, RAL 9005</t>
  </si>
  <si>
    <t xml:space="preserve">HEBSTREIT</t>
  </si>
  <si>
    <t xml:space="preserve">https://hebstreit.com/products/trencin-slovakia-minimal-art-map-with-a-colorful-icon?variant=54373503500613</t>
  </si>
  <si>
    <t xml:space="preserve">1.7.07</t>
  </si>
  <si>
    <t xml:space="preserve">PC NOSIČ</t>
  </si>
  <si>
    <t xml:space="preserve">KOVOVÝ</t>
  </si>
  <si>
    <t xml:space="preserve">STRIEBORNÝ</t>
  </si>
  <si>
    <t xml:space="preserve">PCHS9006</t>
  </si>
  <si>
    <t xml:space="preserve">1.7.08</t>
  </si>
  <si>
    <t xml:space="preserve">DELAICI AKUSTICKÝ PARAVAN - KNIŽNICA SEKRETARIÁT RIADITEĽA</t>
  </si>
  <si>
    <t xml:space="preserve">dl1200 x š36 x v650 mm</t>
  </si>
  <si>
    <t xml:space="preserve">SVETLOHNEDÁ</t>
  </si>
  <si>
    <t xml:space="preserve">ZONE (Číslo výrobku: 1211314)</t>
  </si>
  <si>
    <t xml:space="preserve">https://www.ajprodukty.sk/kancelaria-a-zasadacia-miestnost/paravany-a-akusticke-panely/stolove-paravany/stolovy-paravan-767588-767655</t>
  </si>
  <si>
    <t xml:space="preserve">1.7.09</t>
  </si>
  <si>
    <t xml:space="preserve">DELAICI AKUSTICKÝ PARAVAN - ŠTUDENSTSKÝ DOMOV - 1NP ADMINISTRATÍVA</t>
  </si>
  <si>
    <t xml:space="preserve">dl1400 x š36 x v650 mm</t>
  </si>
  <si>
    <t xml:space="preserve">ZONE (Číslo výrobku: 1211414)</t>
  </si>
  <si>
    <t xml:space="preserve">https://www.ajprodukty.sk/kancelaria-a-zasadacia-miestnost/paravany-a-akusticke-panely/stolove-paravany/stolovy-paravan-767591-767657</t>
  </si>
  <si>
    <t xml:space="preserve">1.7.10</t>
  </si>
  <si>
    <t xml:space="preserve">NÁSTENNÉ HODINKY - ŠTUDENSTSKÝ DOMOV - 1NP ADMINISTRATÍVA, KNIŽNICA - 1NP SEKRETARIÁT A KANCELÁRIA RIADITEĽA</t>
  </si>
  <si>
    <t xml:space="preserve">d=700mm</t>
  </si>
  <si>
    <t xml:space="preserve">OCEĽ, DREVO</t>
  </si>
  <si>
    <t xml:space="preserve">STRIEBORNÁ</t>
  </si>
  <si>
    <t xml:space="preserve">NOMON</t>
  </si>
  <si>
    <t xml:space="preserve">NEW ANDA</t>
  </si>
  <si>
    <t xml:space="preserve">https://nomon.es/new-anda/</t>
  </si>
  <si>
    <t xml:space="preserve">1.7.11</t>
  </si>
  <si>
    <t xml:space="preserve">KANCELÁRSKY KôŠ NA ODPADKY</t>
  </si>
  <si>
    <t xml:space="preserve">V355 X D295 MM</t>
  </si>
  <si>
    <t xml:space="preserve">DROTENÁ SIEŤOVINA</t>
  </si>
  <si>
    <t xml:space="preserve">Číslo výrobku: 125225</t>
  </si>
  <si>
    <t xml:space="preserve">https://www.ajprodukty.sk/kancelaria-a-zasadacia-miestnost/triedenie-odpadu-a-upratovanie/odpadkove-kose-a-nadoby-na-odpad/odpadkove-kose-na-papier/kancelarsky-kos-na-odpadky-2590-2592</t>
  </si>
  <si>
    <t xml:space="preserve">1.7.12</t>
  </si>
  <si>
    <t xml:space="preserve">AKUSTCKÝ NÁSTENNÝ PANEL - ŠTUDENSTSKÝ DOMOV - 1NP ADMINISTRATÍVA, KNIŽNICA - 1NP KANCELÁRIA RIADITEĽA</t>
  </si>
  <si>
    <t xml:space="preserve">dl1200 x š56 x v600 mm</t>
  </si>
  <si>
    <t xml:space="preserve">BÉŽOVÁ</t>
  </si>
  <si>
    <t xml:space="preserve">POLY (Číslo výrobku: 385261)</t>
  </si>
  <si>
    <t xml:space="preserve">https://www.ajprodukty.sk/kancelaria-a-zasadacia-miestnost/paravany-a-akusticke-panely/akusticke-panely/nastenne-akusticke-panely/akusticky-panel-897681-897692</t>
  </si>
  <si>
    <t xml:space="preserve">1.7.13</t>
  </si>
  <si>
    <t xml:space="preserve">AKUSTCKÝ NÁSTENNÝ PANEL - ŠTUDENSTSKÝ DOMOV - 1NP ADMINISTRATÍVA</t>
  </si>
  <si>
    <t xml:space="preserve">SVETLOŠEDÁ</t>
  </si>
  <si>
    <t xml:space="preserve">https://www.ajprodukty.sk/kancelaria-a-zasadacia-miestnost/paravany-a-akusticke-panely/akusticke-panely/nastenne-akusticke-panely/akusticky-panel-897681-897684</t>
  </si>
  <si>
    <t xml:space="preserve">1.7.14</t>
  </si>
  <si>
    <t xml:space="preserve">BEZRÁMOVÁ KRIEDOVÁ MAGNETICKÁ TABUĽA - KNIŽNICA 1NP KUCHYNKA</t>
  </si>
  <si>
    <t xml:space="preserve">600 x 900 mm</t>
  </si>
  <si>
    <t xml:space="preserve">TOPTABULE:SK</t>
  </si>
  <si>
    <t xml:space="preserve">https://toptabule.sk/produkt/bezramova-kriedova-magneticka-tabula-cierna</t>
  </si>
  <si>
    <t xml:space="preserve">1.7.16</t>
  </si>
  <si>
    <t xml:space="preserve">BIELA TABUĽA NA POPIS V ŠTUDOVNIACH</t>
  </si>
  <si>
    <t xml:space="preserve">š1500 x v1000 mm</t>
  </si>
  <si>
    <t xml:space="preserve">MANK150100</t>
  </si>
  <si>
    <t xml:space="preserve">1.7.17</t>
  </si>
  <si>
    <t xml:space="preserve">ODPADKOVÝ KOŠ NA TRIEDENIE ODPADU, 3x48 L</t>
  </si>
  <si>
    <t xml:space="preserve">d1050 x š380 x v830 mm</t>
  </si>
  <si>
    <t xml:space="preserve">CLARK, Kód produktu:24934</t>
  </si>
  <si>
    <t xml:space="preserve">https://www.ajprodukty.sk/sklad-a-dielna/triedenie-odpadu-a-upratovanie/odpadkove-kose-a-nadoby-na-odpad/odpadkove-kose-klasicke/odpadkovy-kos-na-triedenie-odpadu-87515-87513</t>
  </si>
  <si>
    <t xml:space="preserve">1.7.18</t>
  </si>
  <si>
    <t xml:space="preserve">UMELECKÉ DIELO ALEXANDRA DUBČEKA DO HALY KNIŽNICE</t>
  </si>
  <si>
    <t xml:space="preserve">š2880 x v2880 x h60</t>
  </si>
  <si>
    <t xml:space="preserve">1.7.19</t>
  </si>
  <si>
    <t xml:space="preserve">UMELECKÉ DIELO V MULTIMEDIÁLNEJ MIESTNOSTI</t>
  </si>
  <si>
    <t xml:space="preserve">1.7.20</t>
  </si>
  <si>
    <t xml:space="preserve">AKUSTICKÝ PANEL NA STENU KNIŽNICE - NA MIERU</t>
  </si>
  <si>
    <t xml:space="preserve">š1100 x v1100 x h56</t>
  </si>
  <si>
    <t xml:space="preserve">Tkanina, Camira - Cara EJ185 Staffa</t>
  </si>
  <si>
    <t xml:space="preserve">ZELENÁ</t>
  </si>
  <si>
    <t xml:space="preserve">POLY, Kód produktu:385171</t>
  </si>
  <si>
    <t xml:space="preserve">https://www.ajprodukty.sk/kancelaria-a-zasadacia-miestnost/paravany-a-akusticke-panely/akusticke-panely/nastenne-akusticke-panely/akusticky-panel-897511-897526</t>
  </si>
  <si>
    <t xml:space="preserve">1.7.21</t>
  </si>
  <si>
    <t xml:space="preserve">š1100 x v1000 x h56</t>
  </si>
  <si>
    <t xml:space="preserve">1.7.22</t>
  </si>
  <si>
    <t xml:space="preserve">NÁSTENNÝ SUŠIAK NA BIELIZEŇ</t>
  </si>
  <si>
    <t xml:space="preserve">dl550 x š820 x v500 mm</t>
  </si>
  <si>
    <t xml:space="preserve">	Oceľ s práškovým nástrekom</t>
  </si>
  <si>
    <t xml:space="preserve">ERGA</t>
  </si>
  <si>
    <t xml:space="preserve">ERG-SEP-1077SUSZLAPBL</t>
  </si>
  <si>
    <t xml:space="preserve">https://www.heavenshop.sk/erga-laponia--nastenny-susiak-na-bielizen-82x55x50-cm--cierna--erg-sep-1077suszlapbl/?gad_source=1&amp;gad_campaignid=19691325794&amp;gclid=CjwKCAjwpMTCBhA-EiwA_-MsmfXBVfI5M1zkpfiVtCbbMTflyW1sUg-KcdSdrps5DzoC2849_ivJkhoCoK4QAvD_BwE</t>
  </si>
  <si>
    <t xml:space="preserve">1.7.23</t>
  </si>
  <si>
    <t xml:space="preserve">PARAVANOVÁ STENA V TVARE U</t>
  </si>
  <si>
    <t xml:space="preserve">dl1200 x š800 x v1200 mm</t>
  </si>
  <si>
    <t xml:space="preserve">HERMAN MILLER</t>
  </si>
  <si>
    <t xml:space="preserve">BOUND</t>
  </si>
  <si>
    <t xml:space="preserve">https://www.hermanmiller.com/en_eur/products/space-division/freestanding-screens/bound-freestanding-screen/specs/</t>
  </si>
  <si>
    <t xml:space="preserve">1.7.24</t>
  </si>
  <si>
    <t xml:space="preserve">ZRKADLO V HALE KNIŽNICE - NA KONŠTRUKCIU FUNDERMAX - NA MIERU</t>
  </si>
  <si>
    <t xml:space="preserve">š1580 x v2050</t>
  </si>
  <si>
    <t xml:space="preserve">1.7.25</t>
  </si>
  <si>
    <t xml:space="preserve">PODSVIETENÉ ZRKADLO NA STENE VO FITNESS - NA MIERU VYRÁBANÉ</t>
  </si>
  <si>
    <t xml:space="preserve">š1660 x v1900</t>
  </si>
  <si>
    <t xml:space="preserve">ARTALO</t>
  </si>
  <si>
    <t xml:space="preserve">https://www.artalo.sk/sk/obchod/led-zrkadla-standard/zrkadlo-s-led-osvetlenim-m1-545/</t>
  </si>
  <si>
    <t xml:space="preserve">1.7.26</t>
  </si>
  <si>
    <t xml:space="preserve">BEZRÁMOVÁ KRIEDOVÁ MAGNETICKÁ TABUĽA V KAVIARNI</t>
  </si>
  <si>
    <t xml:space="preserve">2000 x 1000 mm</t>
  </si>
  <si>
    <t xml:space="preserve">1.7.27</t>
  </si>
  <si>
    <t xml:space="preserve">3460 x 660 mm ZRKADLO S INOX RÁMOM 20 x 30 mm - V KAVIARNI  - NA MIERU</t>
  </si>
  <si>
    <t xml:space="preserve">š3460 x v660 x h30 mm</t>
  </si>
  <si>
    <t xml:space="preserve">https://www.artalo.sk/sk/zrkadla/na-mieru/</t>
  </si>
  <si>
    <t xml:space="preserve">1.7.28</t>
  </si>
  <si>
    <t xml:space="preserve">OBOJSTRANNÁ POJAZDNÁ TABUĽA VO VIACÚČELOVEJ SÁLE</t>
  </si>
  <si>
    <t xml:space="preserve">2000 x 1200 mm</t>
  </si>
  <si>
    <t xml:space="preserve">POJK200120</t>
  </si>
  <si>
    <t xml:space="preserve">1.7.29</t>
  </si>
  <si>
    <t xml:space="preserve">BEZRÁMOVÉ UMELECKÉ DIELO KAŠÍROVANÉ NA SKLO - NA MIERU</t>
  </si>
  <si>
    <t xml:space="preserve">š500 x v800 x hr5 mm</t>
  </si>
  <si>
    <t xml:space="preserve">1.7.30</t>
  </si>
  <si>
    <t xml:space="preserve">ODPADKOVÝ KôŠ NA TRIEDENIE ODPADU V KUCHYNI ŠTUDENTSKÉHO DOMOVA 45L (3x15l nádoba)</t>
  </si>
  <si>
    <t xml:space="preserve">š590 x v480 x hl340 mm</t>
  </si>
  <si>
    <t xml:space="preserve">NEREZOVÁ OCEĽ</t>
  </si>
  <si>
    <t xml:space="preserve">ADDISON, Číslo výrobku:  246833</t>
  </si>
  <si>
    <t xml:space="preserve">https://www.ajprodukty.sk/kancelaria-a-zasadacia-miestnost/triedenie-odpadu-a-upratovanie/odpadkove-kose-a-nadoby-na-odpad/pedalove-odpadkove-kose/odpadkovy-kos-na-triedenie-odpadu-411127-19031</t>
  </si>
  <si>
    <t xml:space="preserve">1.7.31</t>
  </si>
  <si>
    <t xml:space="preserve">ODPADKOVÝ KôŠ NA TRIEDENIE ODPADU V ŠTUDENTSKOM DOMOVE NA 4.NP V MIESTNOSTIACH 1.4.04.01 a 1.4.06.01 - 30L (2x15l nádoba)</t>
  </si>
  <si>
    <t xml:space="preserve">š395 x v480 x hl340 mm</t>
  </si>
  <si>
    <t xml:space="preserve">ADDISON, Číslo výrobku:  246832</t>
  </si>
  <si>
    <t xml:space="preserve">https://www.ajprodukty.sk/kancelaria-a-zasadacia-miestnost/triedenie-odpadu-a-upratovanie/odpadkove-kose-a-nadoby-na-odpad/pedalove-odpadkove-kose/odpadkovy-kos-na-triedenie-odpadu-411126-19027</t>
  </si>
  <si>
    <t xml:space="preserve">1.7.32</t>
  </si>
  <si>
    <t xml:space="preserve">PLASTOVÝ ODPADOVÝ KôŠ V ŠTUDENTSKOM DOMOVE NA 4.NP V MIESTNOSTIACH 1.4.04.02 a 1.4.06.02 - 25l</t>
  </si>
  <si>
    <t xml:space="preserve">š254 x v362 x hl362 mm</t>
  </si>
  <si>
    <t xml:space="preserve">Číslo výrobku:  27020</t>
  </si>
  <si>
    <t xml:space="preserve">https://www.ajprodukty.sk/kancelaria-a-zasadacia-miestnost/triedenie-odpadu-a-upratovanie/kose-na-triedeny-odpad/kose-na-triedeny-odpad/plastovy-kos-na-voziky-18489-18487</t>
  </si>
  <si>
    <t xml:space="preserve">1.7.33</t>
  </si>
  <si>
    <t xml:space="preserve">KÁBLOVÝ ŽĽAB V ŠTUDOVNIACH KNIŽNICE NA 3. A 4. NP - NA MIERU</t>
  </si>
  <si>
    <t xml:space="preserve">1.7.34</t>
  </si>
  <si>
    <t xml:space="preserve">KÁBLOVÝ ŽĽAB V ŠTUDOVNIACH KNIŽNICE NA 3. A 4. NP</t>
  </si>
  <si>
    <t xml:space="preserve">CC1306</t>
  </si>
  <si>
    <t xml:space="preserve">1.7.35</t>
  </si>
  <si>
    <t xml:space="preserve">1.8.x OBKLADY STIEN Z NÁBYTKOVÝCH DOSIEK, SOKLOVÉ A ROHOVÉ LIŠTY</t>
  </si>
  <si>
    <t xml:space="preserve">1.8.01</t>
  </si>
  <si>
    <t xml:space="preserve">OBKLAD NA STENE V PREDSIENI (ŠTUDENTSKÝ DOMOV) - NA MIERU</t>
  </si>
  <si>
    <t xml:space="preserve">dl1200 + 150 x hr.18 x v2080 mm</t>
  </si>
  <si>
    <t xml:space="preserve">NÁBYTKOVÁ DOSKA</t>
  </si>
  <si>
    <t xml:space="preserve">1.8.02</t>
  </si>
  <si>
    <t xml:space="preserve">dl1460 + 150 x hr.18 x v2080 mm</t>
  </si>
  <si>
    <t xml:space="preserve">1.8.03</t>
  </si>
  <si>
    <t xml:space="preserve">dl1780 x hr.18 x v2080 mm</t>
  </si>
  <si>
    <t xml:space="preserve">1.8.04</t>
  </si>
  <si>
    <t xml:space="preserve">HLINÍKOVÁ SOKLOVÁ LIŠTA NA CHOBÁCH ŠTUDENTSKÉHO DOMOVA A V KNIŽNICI / BEŽNÝ METER</t>
  </si>
  <si>
    <t xml:space="preserve">v100 mm</t>
  </si>
  <si>
    <t xml:space="preserve">Profilpas</t>
  </si>
  <si>
    <t xml:space="preserve">BA100ASN/200-P</t>
  </si>
  <si>
    <t xml:space="preserve">https://www.detalon.cz/78137-90-10-sf-sokl-100mm-elox-stribro-200cm</t>
  </si>
  <si>
    <t xml:space="preserve">Množstvo je v bežných metroch</t>
  </si>
  <si>
    <t xml:space="preserve">1.8.05</t>
  </si>
  <si>
    <t xml:space="preserve">HLINÍKOVÁ ROHOVÁ LIŠTA </t>
  </si>
  <si>
    <t xml:space="preserve">V 2000 mm</t>
  </si>
  <si>
    <t xml:space="preserve">SPM </t>
  </si>
  <si>
    <t xml:space="preserve">COMBO'CORNER 50, L 2m</t>
  </si>
  <si>
    <t xml:space="preserve">https://www.spm-international.com/en/products/combocorner-50</t>
  </si>
  <si>
    <t xml:space="preserve">1.8.06</t>
  </si>
  <si>
    <t xml:space="preserve">ČALÚNENÝ OBKLAD V EKUMENICKEJ MIESTNOSTI - NA MIERU</t>
  </si>
  <si>
    <t xml:space="preserve">š360 x v2050 mm x hr20 mm</t>
  </si>
  <si>
    <t xml:space="preserve">BÉŽOVÁ, RAL 1011</t>
  </si>
  <si>
    <t xml:space="preserve">1.8.07</t>
  </si>
  <si>
    <t xml:space="preserve">š1700 x v2050 x hr20 mm</t>
  </si>
  <si>
    <t xml:space="preserve">1.9.x KNIŽNICOVÉ A SKLADOVÉ REGÁLY</t>
  </si>
  <si>
    <t xml:space="preserve">1.9.01</t>
  </si>
  <si>
    <r>
      <rPr>
        <sz val="6.5"/>
        <rFont val="Calibri"/>
        <family val="1"/>
        <charset val="238"/>
      </rPr>
      <t xml:space="preserve">KNIŽNIČNÉ REGÁLY OD 1.PP AŽ K 5.NP - PRESNEJŠIE VIĎ POLOŽKY OD 1.9.06 - 1.9.23, </t>
    </r>
    <r>
      <rPr>
        <b val="true"/>
        <sz val="6.5"/>
        <rFont val="Calibri"/>
        <family val="2"/>
        <charset val="238"/>
      </rPr>
      <t xml:space="preserve">NACEŇOVAŤ BUĎ TÚTO POLOŽKU ALEBO POLOŽKY OD 1.9.06 - 1.9.23.</t>
    </r>
  </si>
  <si>
    <t xml:space="preserve">FORSTER (https://forster.sk/)</t>
  </si>
  <si>
    <t xml:space="preserve">https://forster.sk/regalove-systemy/kniznice</t>
  </si>
  <si>
    <t xml:space="preserve">Miestnosť: 1.pp 2.0.50.01, 3np 2.3.50.01, 4np 2.4.50.01, 5np  2.5.50.01</t>
  </si>
  <si>
    <t xml:space="preserve">1.9.02</t>
  </si>
  <si>
    <t xml:space="preserve">POLICOVÝ KOVOVÝ REGÁL, POČET POLÍC: 5</t>
  </si>
  <si>
    <t xml:space="preserve">š1365 x v2100 x h500 mm</t>
  </si>
  <si>
    <t xml:space="preserve">OCEĽOVÝ PLECH</t>
  </si>
  <si>
    <t xml:space="preserve">KONŠTRUKCIA: MODRÁ RAL5005, POLICA: SVETLOŠEDÁ RAL7035</t>
  </si>
  <si>
    <t xml:space="preserve">MIX, Kód produktu: 27163</t>
  </si>
  <si>
    <t xml:space="preserve">https://www.ajprodukty.sk/sklad-a-dielna/skladovanie/regaly-do-dielne-a-skladu/skladove-regaly/mix/policovy-kovovy-regal-mix-15764-15762</t>
  </si>
  <si>
    <t xml:space="preserve">Miestnosť: 1.pp 1.0.90.03</t>
  </si>
  <si>
    <t xml:space="preserve">1.9.03</t>
  </si>
  <si>
    <t xml:space="preserve">š1060 x v2100 x h400 mm</t>
  </si>
  <si>
    <t xml:space="preserve">MIX, Kód produktu: 218901</t>
  </si>
  <si>
    <t xml:space="preserve">https://www.ajprodukty.sk/sklad-a-dielna/skladovanie/regaly-do-dielne-a-skladu/skladove-regaly/mix/skladovy-regal-92109-92107</t>
  </si>
  <si>
    <t xml:space="preserve">1.9.04</t>
  </si>
  <si>
    <t xml:space="preserve">š865 x v2100 x h600 mm</t>
  </si>
  <si>
    <t xml:space="preserve">MIX, Kód produktu: 27261</t>
  </si>
  <si>
    <t xml:space="preserve">https://www.ajprodukty.sk/sklad-a-dielna/skladovanie/regaly-do-dielne-a-skladu/skladove-regaly/mix/policovy-kovovy-regal-410865-410868</t>
  </si>
  <si>
    <t xml:space="preserve">Miestnosť: 1.pp 1.0.90.04</t>
  </si>
  <si>
    <t xml:space="preserve">1.9.05</t>
  </si>
  <si>
    <t xml:space="preserve">š800 x v2100 x h400 mm</t>
  </si>
  <si>
    <t xml:space="preserve">MIX, Kód produktu: 27259</t>
  </si>
  <si>
    <t xml:space="preserve">https://www.ajprodukty.sk/sklad-a-dielna/skladovanie/regaly-do-dielne-a-skladu/skladove-regaly/mix/policovy-kovovy-regal-410865-410863</t>
  </si>
  <si>
    <t xml:space="preserve">Miestnosť: 1.pp 1.0.00.06</t>
  </si>
  <si>
    <t xml:space="preserve">1.9.06</t>
  </si>
  <si>
    <t xml:space="preserve">POHYBLIVÝ REGÁL V KNIŽNICI NA 1.PP</t>
  </si>
  <si>
    <t xml:space="preserve">d3490 x h600 x v1994 mm (dĺžka je z 2x1200+1x1000 mm modulov)</t>
  </si>
  <si>
    <t xml:space="preserve">POZINKOVANÝ PLECH</t>
  </si>
  <si>
    <t xml:space="preserve">VYPAĽOVANÁ FARBA, BIELA - RAL 9010</t>
  </si>
  <si>
    <t xml:space="preserve">S plnou bočnicou na jednej konci, päť úrovne políc, sokel min. výšky 150 mm z dvoch dlhých stranách</t>
  </si>
  <si>
    <t xml:space="preserve">1.9.07</t>
  </si>
  <si>
    <t xml:space="preserve">POHYBLIVÝ REGÁL V KNIŽNICI NA 1.PP - KONCOVÝ PRVOK S TROMA POSUVNÝMI DVERAMI</t>
  </si>
  <si>
    <t xml:space="preserve">1.9.08</t>
  </si>
  <si>
    <t xml:space="preserve">PEVNÝ REGÁL V KNIŽNICI NA 1.PP</t>
  </si>
  <si>
    <t xml:space="preserve">d1000 x š300 x v1994 mm</t>
  </si>
  <si>
    <t xml:space="preserve">Päť úrovne políc, sokel min. Výšky 150 mm</t>
  </si>
  <si>
    <t xml:space="preserve">1.9.09</t>
  </si>
  <si>
    <t xml:space="preserve">d1200 x š300 x v1994 mm</t>
  </si>
  <si>
    <t xml:space="preserve">1.9.10</t>
  </si>
  <si>
    <t xml:space="preserve">BOČNICE PRE PEVNÉ REGÁLY V KNIŽNICI NA 1.PP</t>
  </si>
  <si>
    <t xml:space="preserve">š300 x v 1994 mm</t>
  </si>
  <si>
    <t xml:space="preserve">1.9.11</t>
  </si>
  <si>
    <t xml:space="preserve">š600 x v 1994 mm</t>
  </si>
  <si>
    <t xml:space="preserve">1.9.12</t>
  </si>
  <si>
    <t xml:space="preserve">SOKLOVÁ LIŠTA PRE PEVNÉ REGÁLY V KNIŽNICE NA 1.PP - JE POTREBNÁ IBA PRI VIDITEĽNÝCH ČASTIACH, NIE JE POTREBNÁ PRI STYKOCH REGÁLOV SO STENOU ANI PRI BOČNÍC</t>
  </si>
  <si>
    <t xml:space="preserve">v150 mm</t>
  </si>
  <si>
    <t xml:space="preserve">Spoločná dĺžka soklovej lišty: 66 bm </t>
  </si>
  <si>
    <t xml:space="preserve">1.9.13</t>
  </si>
  <si>
    <t xml:space="preserve">PEVNÝ REGÁL V KNIŽNICI NA 3.NP-5.NP</t>
  </si>
  <si>
    <t xml:space="preserve">d900 x š350 x v2194 mm</t>
  </si>
  <si>
    <t xml:space="preserve">1.9.14</t>
  </si>
  <si>
    <t xml:space="preserve">d1000 x š350 x v2194 mm</t>
  </si>
  <si>
    <t xml:space="preserve">1.9.15</t>
  </si>
  <si>
    <t xml:space="preserve">PEVNÝ REGÁL PRE ČASOPISY V KNIŽNICI NA 3.NP A 4.NP</t>
  </si>
  <si>
    <t xml:space="preserve">1.9.16</t>
  </si>
  <si>
    <t xml:space="preserve">1.9.17</t>
  </si>
  <si>
    <t xml:space="preserve">PEVNÝ REGÁL V KNIŽNICI NA 3.NP A 4.NP - KOPÍROVACÍ BOX</t>
  </si>
  <si>
    <t xml:space="preserve">d900 x š250 x v2194 mm</t>
  </si>
  <si>
    <t xml:space="preserve">1.9.18</t>
  </si>
  <si>
    <t xml:space="preserve">BOČNICE PRE PEVNÉ REGÁLY V KNIŽNICI NA 3.NP-5.NP</t>
  </si>
  <si>
    <t xml:space="preserve">š350 x v 2194 mm</t>
  </si>
  <si>
    <t xml:space="preserve">POVRCH 5.5.02 - PODĽA VÝPISU POVRCHOV</t>
  </si>
  <si>
    <t xml:space="preserve">Fundermax m.look</t>
  </si>
  <si>
    <t xml:space="preserve">1.9.19</t>
  </si>
  <si>
    <t xml:space="preserve">š700 x v 2194 mm</t>
  </si>
  <si>
    <t xml:space="preserve">1.9.20</t>
  </si>
  <si>
    <t xml:space="preserve">BOČNICE PRE PEVNÉ REGÁLY V KNIŽNICI NA 3.NP A 4.NP - KOPÍROVACÍ BOX</t>
  </si>
  <si>
    <t xml:space="preserve">š260 x v 2194 mm</t>
  </si>
  <si>
    <t xml:space="preserve">1.9.21</t>
  </si>
  <si>
    <t xml:space="preserve">š900 x v 2194 mm</t>
  </si>
  <si>
    <t xml:space="preserve">1.9.22</t>
  </si>
  <si>
    <t xml:space="preserve">š1450 x v 2194 mm</t>
  </si>
  <si>
    <t xml:space="preserve">1.9.23</t>
  </si>
  <si>
    <t xml:space="preserve">SOKLOVÁ LIŠTA PRE PEVNÉ REGÁLY V KNIŽNICE NA 3.NP-5NP - JE POTREBNÁ IBA PRI VIDITEĽNÝCH ČASTIACH, NIE JE POTREBNÁ PRI STYKOCH REGÁLOV SO STENOU ANI PRI BOČNÍC</t>
  </si>
  <si>
    <t xml:space="preserve">Spoločná dĺžka soklovej lišty: 260 bm </t>
  </si>
  <si>
    <t xml:space="preserve">1.9.24</t>
  </si>
  <si>
    <r>
      <rPr>
        <b val="true"/>
        <sz val="6.5"/>
        <rFont val="Calibri"/>
        <family val="1"/>
        <charset val="1"/>
      </rPr>
      <t xml:space="preserve">FARBA,</t>
    </r>
    <r>
      <rPr>
        <b val="true"/>
        <sz val="6.5"/>
        <rFont val="Times New Roman"/>
        <family val="1"/>
        <charset val="1"/>
      </rPr>
      <t xml:space="preserve"> </t>
    </r>
    <r>
      <rPr>
        <b val="true"/>
        <sz val="6.5"/>
        <rFont val="Calibri"/>
        <family val="1"/>
        <charset val="1"/>
      </rPr>
      <t xml:space="preserve">RAL</t>
    </r>
  </si>
  <si>
    <r>
      <rPr>
        <b val="true"/>
        <sz val="6.5"/>
        <rFont val="Calibri"/>
        <family val="1"/>
        <charset val="1"/>
      </rPr>
      <t xml:space="preserve">REF.</t>
    </r>
    <r>
      <rPr>
        <b val="true"/>
        <sz val="6.5"/>
        <rFont val="Times New Roman"/>
        <family val="1"/>
        <charset val="1"/>
      </rPr>
      <t xml:space="preserve"> </t>
    </r>
    <r>
      <rPr>
        <b val="true"/>
        <sz val="6.5"/>
        <rFont val="Calibri"/>
        <family val="1"/>
        <charset val="1"/>
      </rPr>
      <t xml:space="preserve">DODAVATEL,
VÝROBCA</t>
    </r>
  </si>
  <si>
    <r>
      <rPr>
        <b val="true"/>
        <sz val="6.5"/>
        <rFont val="Calibri"/>
        <family val="1"/>
        <charset val="1"/>
      </rPr>
      <t xml:space="preserve">REF.</t>
    </r>
    <r>
      <rPr>
        <b val="true"/>
        <sz val="6.5"/>
        <rFont val="Times New Roman"/>
        <family val="1"/>
        <charset val="1"/>
      </rPr>
      <t xml:space="preserve"> </t>
    </r>
    <r>
      <rPr>
        <b val="true"/>
        <sz val="6.5"/>
        <rFont val="Calibri"/>
        <family val="1"/>
        <charset val="1"/>
      </rPr>
      <t xml:space="preserve">VÝROBOK</t>
    </r>
  </si>
  <si>
    <t xml:space="preserve">2.x.x SPOTREBIČE A ELEKTRICKÝCH ZARIADENÍ</t>
  </si>
  <si>
    <t xml:space="preserve">2.1.x KUCHYNSKÉ SPOTREBIČE</t>
  </si>
  <si>
    <t xml:space="preserve">2.1.01</t>
  </si>
  <si>
    <t xml:space="preserve">VSTAVANÁ INDUKČNÁ VARNÁ PLATŇA</t>
  </si>
  <si>
    <t xml:space="preserve">š300 x h520 x v58</t>
  </si>
  <si>
    <t xml:space="preserve">SKLOKERAMICKÁ</t>
  </si>
  <si>
    <t xml:space="preserve">ČIERNE SKLO</t>
  </si>
  <si>
    <t xml:space="preserve">MORA</t>
  </si>
  <si>
    <t xml:space="preserve">VDIT 33D C</t>
  </si>
  <si>
    <t xml:space="preserve">https://www.mora.sk/indukcni-vestavna-sklokeramicka-deska-vdit-33d-c-742464/?_gl=1*gh7vs7*_up*MQ..&amp;gclid=CjwKCAjw-svEBhB6EiwAEzSdrtUOnFUk9Whe3q9oHpNjppe5EfvcYJqfMEPaVVjS4c5GgCZehz0nuBoCKAwQAvD_BwE&amp;gbraid=0AAAAADpTGMnF4qGTLNC5RUStktM1mY6-3</t>
  </si>
  <si>
    <t xml:space="preserve">2.1.02</t>
  </si>
  <si>
    <t xml:space="preserve">VSTAVANÁ MIKROVLNNÁ RÚRA 20l 800W</t>
  </si>
  <si>
    <t xml:space="preserve">š595 x h315 x v382</t>
  </si>
  <si>
    <t xml:space="preserve">NEREZ, ČIERNE SKLO</t>
  </si>
  <si>
    <t xml:space="preserve">VMT 325 X</t>
  </si>
  <si>
    <t xml:space="preserve">https://www.mora.sk/vestavna-mikrovlnna-trouba-vmt-325-x-738328/?_gl=1*7zcs9v*_up*MQ..&amp;gclid=CjwKCAjw-svEBhB6EiwAEzSdrtUOnFUk9Whe3q9oHpNjppe5EfvcYJqfMEPaVVjS4c5GgCZehz0nuBoCKAwQAvD_BwE&amp;gbraid=0AAAAADpTGMnF4qGTLNC5RUStktM1mY6-3</t>
  </si>
  <si>
    <t xml:space="preserve">2.1.03</t>
  </si>
  <si>
    <t xml:space="preserve">VSTAVANÁ CHLADNIČKA</t>
  </si>
  <si>
    <t xml:space="preserve">š595 x h545 x v818</t>
  </si>
  <si>
    <t xml:space="preserve">Lakovaný plech</t>
  </si>
  <si>
    <t xml:space="preserve">biela</t>
  </si>
  <si>
    <t xml:space="preserve">GORENJE</t>
  </si>
  <si>
    <t xml:space="preserve">RBIU609DA1</t>
  </si>
  <si>
    <t xml:space="preserve">https://sk.gorenje.com/spotrebice/chladenie-a-mrazenie/vstavane-chladnicky/REFRIG-HTPI13682-RBIU609DA1-GOR/p/000000000020015230#</t>
  </si>
  <si>
    <t xml:space="preserve">2.1.04</t>
  </si>
  <si>
    <t xml:space="preserve">VSTAVANÝ DIGESTOR</t>
  </si>
  <si>
    <t xml:space="preserve">š600 x h290 x v245</t>
  </si>
  <si>
    <t xml:space="preserve">InoxLook - šedá</t>
  </si>
  <si>
    <t xml:space="preserve">OI 665 X</t>
  </si>
  <si>
    <t xml:space="preserve">https://www.mora.sk/vstavany-odsavac-par-integrovany-oi-665-b-743423/?_gl=1*hn5msa*_up*MQ..&amp;gclid=CjwKCAjw-svEBhB6EiwAEzSdrtUOnFUk9Whe3q9oHpNjppe5EfvcYJqfMEPaVVjS4c5GgCZehz0nuBoCKAwQAvD_BwE&amp;gbraid=0AAAAADpTGMnF4qGTLNC5RUStktM1mY6-3</t>
  </si>
  <si>
    <t xml:space="preserve">Pri dokúpení uhlíkových filtrov odsávač bude prevádzkovať na recirkulácii.</t>
  </si>
  <si>
    <t xml:space="preserve">2.1.05</t>
  </si>
  <si>
    <t xml:space="preserve">CHLADNIČKA V ŠATNI PRE RECEPČNÉHO ŠTUDENTSKÉHO DOMOVA</t>
  </si>
  <si>
    <t xml:space="preserve">v845 × š560 × h575 mm</t>
  </si>
  <si>
    <t xml:space="preserve">R49DPW</t>
  </si>
  <si>
    <t xml:space="preserve">https://sk.gorenje.com/spotrebice/chladenie-a-mrazenie/chladnicky/REFRIG-HS14862-R49DPW-GOR/p/000000000020012236</t>
  </si>
  <si>
    <t xml:space="preserve">2.1.06</t>
  </si>
  <si>
    <t xml:space="preserve">MIKROVLNNÁ RÚRA V ŠATNI PRE RECEPČNÉHO ŠTUDENTSKÉHO DOMOVA A V IZBE PRE TELESNE POSTIHNUTÝCH</t>
  </si>
  <si>
    <t xml:space="preserve">v275 × š489 × h374 mm</t>
  </si>
  <si>
    <t xml:space="preserve">SAMSUNG (www.samsung.com/sk)</t>
  </si>
  <si>
    <t xml:space="preserve">MS23F301TAS/EO</t>
  </si>
  <si>
    <t xml:space="preserve">https://www.alza.sk/samsung-ms23f301taseo-d501637.htm?utm_source=heureka_sk&amp;utm_medium=product&amp;utm_campaign=heureka_sk_bile-elektro_mikrovlnne-trouby_mikrovlnne-trouby-volne-stojici_eav2192u&amp;hgtid=2edd3bb6-45d9-42bf-8136-21a0ce96107d</t>
  </si>
  <si>
    <t xml:space="preserve">2.1.07</t>
  </si>
  <si>
    <t xml:space="preserve">CHLADIACA VITRÍNA VEB-CP INFRICO</t>
  </si>
  <si>
    <t xml:space="preserve">d1338 x š395 x v195 mm</t>
  </si>
  <si>
    <t xml:space="preserve">NEREZ, SKLO</t>
  </si>
  <si>
    <t xml:space="preserve">Infrico</t>
  </si>
  <si>
    <t xml:space="preserve">VEB 7 CP</t>
  </si>
  <si>
    <t xml:space="preserve">https://frigomarket.sk/pultova-chladiaca-vitrina-na-zakusky-veb-cp-infrico/p196?attr=2229</t>
  </si>
  <si>
    <t xml:space="preserve">2.1.08</t>
  </si>
  <si>
    <t xml:space="preserve">CHLADIACA VITRÍNA STOJACA PIVOT IFI</t>
  </si>
  <si>
    <t xml:space="preserve">š650 x h650 x v1900 mm</t>
  </si>
  <si>
    <t xml:space="preserve">UC R290 CHOCOLATE/PASTRY</t>
  </si>
  <si>
    <t xml:space="preserve">https://frigomarket.sk/chladiaca-vitrina-na-cokoladu-a-zakusky-linia-pivot-ifi/p62?attr=2117,2119https://frigomarket.sk/chladiaca-vitrina-na-cokoladu-a-zakusky-linia-pivot-ifi/p62?attr=2117,2119</t>
  </si>
  <si>
    <t xml:space="preserve">2.2.x MULTIMÉDIA</t>
  </si>
  <si>
    <t xml:space="preserve">2.2.01</t>
  </si>
  <si>
    <t xml:space="preserve">50 INCH TV VO FITNESS</t>
  </si>
  <si>
    <t xml:space="preserve">š1 118,3 × v644,1 × h25,7 mm</t>
  </si>
  <si>
    <t xml:space="preserve">QE50Q8FAAUXXH</t>
  </si>
  <si>
    <t xml:space="preserve">50" QLED Q8F 4K Vision AI Smart TV (2025) | Samsung SK</t>
  </si>
  <si>
    <t xml:space="preserve">2.2.02</t>
  </si>
  <si>
    <t xml:space="preserve">MULTIFUNKČNÉ ZARIADENIE</t>
  </si>
  <si>
    <t xml:space="preserve">š565 x h687 x v891 mm</t>
  </si>
  <si>
    <t xml:space="preserve">CANON (www.canon.sk)</t>
  </si>
  <si>
    <t xml:space="preserve">imageRUNNER C3326i</t>
  </si>
  <si>
    <t xml:space="preserve">https://www.canon.sk/business/products/office-printers/multifunction/colour/imagerunner-c3326i/</t>
  </si>
  <si>
    <t xml:space="preserve">2.2.03</t>
  </si>
  <si>
    <t xml:space="preserve">DRŽIAK PRE TV 43"-85"</t>
  </si>
  <si>
    <t xml:space="preserve">WMN-B50EB/XC </t>
  </si>
  <si>
    <t xml:space="preserve">https://www.samsung.com/sk/tv-accessories/slim-fit-wall-mount-wmn-b50eb-xc/</t>
  </si>
  <si>
    <t xml:space="preserve">2.2.04</t>
  </si>
  <si>
    <t xml:space="preserve">INFORMAČNÁ TABUĽA V HALE KNIŽNICE + SOFTVÉR + HARDVÉR + INŠTALÁCIA - NA MIERU</t>
  </si>
  <si>
    <t xml:space="preserve">MADSPACE</t>
  </si>
  <si>
    <t xml:space="preserve">2.2.05</t>
  </si>
  <si>
    <t xml:space="preserve">65 INCH TV V KNIŽNICI A V ŠTUDOVNIACH</t>
  </si>
  <si>
    <t xml:space="preserve">š1 450,9 × v831,8 × h25,7 mm</t>
  </si>
  <si>
    <t xml:space="preserve">QE65Q8FAAUXXH </t>
  </si>
  <si>
    <t xml:space="preserve">https://www.samsung.com/sk/tvs/qled-tv/q8f-65-inch-qled-4k-smart-tv-qe65q8faauxxh/</t>
  </si>
  <si>
    <t xml:space="preserve">2.2.06</t>
  </si>
  <si>
    <t xml:space="preserve">55 INCH TV V KNIŽNICI NA 3 A 4 NP</t>
  </si>
  <si>
    <t xml:space="preserve">š1 232,1 × v708,8 × h25,7 mm</t>
  </si>
  <si>
    <t xml:space="preserve">QE55Q8FAAUXXH </t>
  </si>
  <si>
    <t xml:space="preserve">https://www.samsung.com/sk/tvs/qled-tv/q8f-55-inch-qled-4k-smart-tv-qe55q8faauxxh/</t>
  </si>
  <si>
    <t xml:space="preserve">2.2.07</t>
  </si>
  <si>
    <t xml:space="preserve">TV DRŽIAK NA STROP MULTIFUNKČNEJ SÁLY</t>
  </si>
  <si>
    <t xml:space="preserve">HS-946XL</t>
  </si>
  <si>
    <t xml:space="preserve">https://www.lacnedrziaky.sk/hs-946xl?gad_source=1&amp;gad_campaignid=20910991185&amp;gclid=CjwKCAjwiNXFBhBKEiwAPSaPCfoHzaw7KPrkw02WMAs1rmarxCHVzlvsATPRje3zbOe75TcHTVLechoCwqoQAvD_BwE</t>
  </si>
  <si>
    <t xml:space="preserve">2.2.08</t>
  </si>
  <si>
    <t xml:space="preserve">ELEKTRICKÉ PLÁTNO V MULTIMEDIÁLNEJ MIESTNOSTI</t>
  </si>
  <si>
    <t xml:space="preserve">š3500 x v1970 mm</t>
  </si>
  <si>
    <t xml:space="preserve">(www.videoprojektor.sk)</t>
  </si>
  <si>
    <t xml:space="preserve">AV elektrické plátno Line 350x197cm W</t>
  </si>
  <si>
    <t xml:space="preserve">https://www.videoprojektor.sk/shop/index.php?route=product/product&amp;path=79&amp;product_id=643</t>
  </si>
  <si>
    <t xml:space="preserve">2.2.09</t>
  </si>
  <si>
    <t xml:space="preserve">š3000 x v2270 mm</t>
  </si>
  <si>
    <t xml:space="preserve">AV plátno Electric 300x227 16:9</t>
  </si>
  <si>
    <t xml:space="preserve">https://www.videoprojektor.sk/shop/index.php?route=product/product&amp;path=79&amp;product_id=329</t>
  </si>
  <si>
    <t xml:space="preserve">2.2.10</t>
  </si>
  <si>
    <t xml:space="preserve">PROJEKTOR V MULTIMEDIÁLNEJ MIESTNOSTI</t>
  </si>
  <si>
    <t xml:space="preserve">š440‎ x h122 x v304 mm, 7,7 kg</t>
  </si>
  <si>
    <t xml:space="preserve">EPSON (https://www.epson.sk)</t>
  </si>
  <si>
    <t xml:space="preserve">EB-L520U</t>
  </si>
  <si>
    <t xml:space="preserve">https://www.epson.sk/sk_SK/produkty/projector/in%c5%a1tal%c3%a1cia/eb-l520u-projector/p/31724</t>
  </si>
  <si>
    <t xml:space="preserve">2.2.11</t>
  </si>
  <si>
    <t xml:space="preserve">STROPNÁ MONTÁŽNA SADA PRE PROJEKTOR</t>
  </si>
  <si>
    <t xml:space="preserve">ELPMB30</t>
  </si>
  <si>
    <t xml:space="preserve">https://www.epson.sk/sk_SK/produkty/pr%C3%ADslu%C5%A1enstvo/%C5%A0tandard/ceiling-mount---elpmb30---low-profile/p/11646</t>
  </si>
  <si>
    <t xml:space="preserve">2.2.12</t>
  </si>
  <si>
    <t xml:space="preserve">2.3.x PRÁČKY A SUŠIČKY</t>
  </si>
  <si>
    <t xml:space="preserve">2.3.1</t>
  </si>
  <si>
    <t xml:space="preserve">PRIEMYSELNÁ PRÁČKA 10kg, 3,6kW</t>
  </si>
  <si>
    <t xml:space="preserve">š686 x h767 x v983</t>
  </si>
  <si>
    <t xml:space="preserve">Šedý</t>
  </si>
  <si>
    <t xml:space="preserve">LG</t>
  </si>
  <si>
    <t xml:space="preserve">Giant-C MAX 10kg</t>
  </si>
  <si>
    <t xml:space="preserve">https://omes.sk/product/profesionalna-pracka-giant-c-max-10kg/</t>
  </si>
  <si>
    <t xml:space="preserve">2.3.2</t>
  </si>
  <si>
    <t xml:space="preserve">PRIEMYSELNÁ  SUŠIČKA 10kg, 5,4kW</t>
  </si>
  <si>
    <t xml:space="preserve">š686 x h764 x v938</t>
  </si>
  <si>
    <t xml:space="preserve">Giant-C PRO 10kg</t>
  </si>
  <si>
    <t xml:space="preserve">https://omes.sk/product/profesionalna-elektricka-susicka-giant-c-pro-10kg/</t>
  </si>
  <si>
    <t xml:space="preserve">FARBA SVETLA</t>
  </si>
  <si>
    <t xml:space="preserve">VLASTNOSTI</t>
  </si>
  <si>
    <t xml:space="preserve">KRYTIE</t>
  </si>
  <si>
    <t xml:space="preserve">MNOŽSTVO (KS/M)</t>
  </si>
  <si>
    <t xml:space="preserve">3.x.x SVIETIDLÁ</t>
  </si>
  <si>
    <t xml:space="preserve">3.1.x stropné svietidlá</t>
  </si>
  <si>
    <t xml:space="preserve">3.1.01</t>
  </si>
  <si>
    <t xml:space="preserve">STROPNÉ SVIETIDLO</t>
  </si>
  <si>
    <t xml:space="preserve">Ø.400 mm x H.80 mm</t>
  </si>
  <si>
    <t xml:space="preserve">3000K</t>
  </si>
  <si>
    <t xml:space="preserve">Príkon 30W
Svetelný tok 2010 lm
CRI &gt; 80
Vyžarovací uhol 160°</t>
  </si>
  <si>
    <t xml:space="preserve">IP20</t>
  </si>
  <si>
    <t xml:space="preserve">OCEL</t>
  </si>
  <si>
    <t xml:space="preserve">BIELA, RAL 9003</t>
  </si>
  <si>
    <t xml:space="preserve">LED2 LIGHTING (www.led2.eu)</t>
  </si>
  <si>
    <t xml:space="preserve">MILA  (Katalógové číslo: 1272051)</t>
  </si>
  <si>
    <t xml:space="preserve">https://led2.eu/product/mila/?attribute_pa_model=40&amp;attribute_pa_color=white&amp;attribute_pa_control=on-off</t>
  </si>
  <si>
    <t xml:space="preserve">3.1.02</t>
  </si>
  <si>
    <t xml:space="preserve">STROPNÉ ZAPUSTENÉ SVIETIDLO </t>
  </si>
  <si>
    <t xml:space="preserve">Ø.176 mm x H.53 mm</t>
  </si>
  <si>
    <t xml:space="preserve">Príkon 15W
Svetelný tok 1650 lm
CRI &gt; 80
Vyžarovací uhol 100°</t>
  </si>
  <si>
    <t xml:space="preserve">IP54</t>
  </si>
  <si>
    <t xml:space="preserve">ABS PALST</t>
  </si>
  <si>
    <t xml:space="preserve">GAMA (Katalógové číslo: 2460351)</t>
  </si>
  <si>
    <t xml:space="preserve">https://led2.eu/product/gama/?attribute_pa_model=18&amp;attribute_pa_control=on-off</t>
  </si>
  <si>
    <t xml:space="preserve">3.1.03</t>
  </si>
  <si>
    <t xml:space="preserve">STROPNÉ SVIETIDLO </t>
  </si>
  <si>
    <r>
      <rPr>
        <b val="true"/>
        <sz val="6.5"/>
        <rFont val="Calibri"/>
        <family val="2"/>
        <charset val="238"/>
      </rPr>
      <t xml:space="preserve"> d900 </t>
    </r>
    <r>
      <rPr>
        <sz val="6.5"/>
        <rFont val="Calibri"/>
        <family val="1"/>
        <charset val="1"/>
      </rPr>
      <t xml:space="preserve">x š59 x V70 mm</t>
    </r>
  </si>
  <si>
    <t xml:space="preserve">Príkon 40-60W
Svetelný tok 4400-6600lm
CRI &gt; 90
Vyžarovací uhol 110°</t>
  </si>
  <si>
    <t xml:space="preserve">NOLI II (Katalógové číslo: 1237953)</t>
  </si>
  <si>
    <t xml:space="preserve">https://led2.eu/product/noli-ii/?attribute_pa_model=90&amp;attribute_pa_color=black&amp;attribute_pa_control=on-off</t>
  </si>
  <si>
    <t xml:space="preserve">3.1.04</t>
  </si>
  <si>
    <t xml:space="preserve">ZÁVESNÉ SVIETIDLO NOLI PRI LAMELOVOM PODHĽADE</t>
  </si>
  <si>
    <r>
      <rPr>
        <b val="true"/>
        <sz val="6.5"/>
        <rFont val="Calibri"/>
        <family val="2"/>
        <charset val="238"/>
      </rPr>
      <t xml:space="preserve">d1500 </t>
    </r>
    <r>
      <rPr>
        <sz val="6.5"/>
        <rFont val="Calibri"/>
        <family val="1"/>
        <charset val="1"/>
      </rPr>
      <t xml:space="preserve">x š59 x v70 mm + D.2500 mm</t>
    </r>
  </si>
  <si>
    <t xml:space="preserve">NOLI II P-Z  (Katalógové číslo: 3238253 ) </t>
  </si>
  <si>
    <t xml:space="preserve">https://led2.eu/product/noli-ii-p-z/?attribute_pa_model=150&amp;attribute_pa_color=white&amp;attribute_pa_control=on-off</t>
  </si>
  <si>
    <t xml:space="preserve">3.1.05</t>
  </si>
  <si>
    <r>
      <rPr>
        <b val="true"/>
        <sz val="6.5"/>
        <rFont val="Calibri"/>
        <family val="2"/>
        <charset val="238"/>
      </rPr>
      <t xml:space="preserve"> d1500 </t>
    </r>
    <r>
      <rPr>
        <sz val="6.5"/>
        <rFont val="Calibri"/>
        <family val="1"/>
        <charset val="1"/>
      </rPr>
      <t xml:space="preserve">x š59 x v70 mm</t>
    </r>
  </si>
  <si>
    <t xml:space="preserve">NOLI II (Katalógové číslo: 1238253)</t>
  </si>
  <si>
    <t xml:space="preserve">https://led2.eu/product/noli-ii/?attribute_pa_model=150&amp;attribute_pa_color=white&amp;attribute_pa_control=on-off</t>
  </si>
  <si>
    <t xml:space="preserve">3.1.06</t>
  </si>
  <si>
    <t xml:space="preserve">NOLI II (Katalógové číslo: 1238251)</t>
  </si>
  <si>
    <t xml:space="preserve">https://led2.eu/product/noli-ii/?attribute_pa_model=90&amp;attribute_pa_color=white&amp;attribute_pa_control=on-off</t>
  </si>
  <si>
    <t xml:space="preserve">3.1.07</t>
  </si>
  <si>
    <t xml:space="preserve">1500mm</t>
  </si>
  <si>
    <t xml:space="preserve">Príkon 28-50W
Svetelný tok 4480-8000lm
CRI &gt; 80
Vyžarovací uhol 160°</t>
  </si>
  <si>
    <t xml:space="preserve">IP65, IK08</t>
  </si>
  <si>
    <t xml:space="preserve">SIVÁ, RAL 7038</t>
  </si>
  <si>
    <t xml:space="preserve">DUSTER PRO (Katalógové číslo: 1240851)</t>
  </si>
  <si>
    <t xml:space="preserve">https://led2.eu/product/duster-pro/?attribute_pa_model=150&amp;attribute_pa_control=on-off&amp;attribute_pa_emergency=no</t>
  </si>
  <si>
    <t xml:space="preserve">3.1.08</t>
  </si>
  <si>
    <t xml:space="preserve">Ø.77 mm x H.98,5 mm</t>
  </si>
  <si>
    <t xml:space="preserve">3000 K</t>
  </si>
  <si>
    <t xml:space="preserve">Príkon 11W
Svetelný tok 770 lm
CRI 98
Vyžarovací uhol 30°</t>
  </si>
  <si>
    <t xml:space="preserve">KLIP ON  (Katalógové číslo: 11508333 )</t>
  </si>
  <si>
    <t xml:space="preserve">https://led2.eu/product/klip-on/?attribute_pa_base=black&amp;attribute_pa_reflector=black&amp;attribute_pa_light-color=3000k&amp;attribute_pa_control=on-off</t>
  </si>
  <si>
    <t xml:space="preserve">3.1.09</t>
  </si>
  <si>
    <t xml:space="preserve">ZÁVESNÉ SVIETIDLO PRI LAMELOVOM PODHĽADE</t>
  </si>
  <si>
    <r>
      <rPr>
        <b val="true"/>
        <sz val="6.5"/>
        <rFont val="Calibri"/>
        <family val="2"/>
        <charset val="238"/>
      </rPr>
      <t xml:space="preserve">d1200 </t>
    </r>
    <r>
      <rPr>
        <sz val="6.5"/>
        <rFont val="Calibri"/>
        <family val="1"/>
        <charset val="1"/>
      </rPr>
      <t xml:space="preserve">x š59 x v70 mm + D.2500 mm</t>
    </r>
  </si>
  <si>
    <t xml:space="preserve">Príkon 20-40W
Svetelný tok 2200-4400lm
CRI &gt; 90
Vyžarovací uhol 110°</t>
  </si>
  <si>
    <t xml:space="preserve">NOLI II P-Z  (Katalógové číslo: 3238153 ) </t>
  </si>
  <si>
    <t xml:space="preserve">https://led2.eu/product/noli-ii-p-z/?attribute_pa_model=120&amp;attribute_pa_color=white&amp;attribute_pa_control=on-off</t>
  </si>
  <si>
    <t xml:space="preserve">3.1.09B</t>
  </si>
  <si>
    <t xml:space="preserve">BIELA, RAL 9016</t>
  </si>
  <si>
    <t xml:space="preserve">NOLI II P-Z  (Katalógové číslo: 3238151 ) </t>
  </si>
  <si>
    <t xml:space="preserve">3.1.10</t>
  </si>
  <si>
    <r>
      <rPr>
        <b val="true"/>
        <sz val="6.5"/>
        <rFont val="Calibri"/>
        <family val="2"/>
        <charset val="238"/>
      </rPr>
      <t xml:space="preserve">d900 </t>
    </r>
    <r>
      <rPr>
        <sz val="6.5"/>
        <rFont val="Calibri"/>
        <family val="1"/>
        <charset val="1"/>
      </rPr>
      <t xml:space="preserve">x š59 x v70 mm + D.2500 mm</t>
    </r>
  </si>
  <si>
    <t xml:space="preserve">Príkon 15-30W
Svetelný tok 1650-3300lm
CRI &gt; 90
Vyžarovací uhol 110°</t>
  </si>
  <si>
    <t xml:space="preserve">NOLI II (Katalógové číslo: 3237953)</t>
  </si>
  <si>
    <t xml:space="preserve">https://led2.eu/product/noli-ii-p-z/?attribute_pa_model=90&amp;attribute_pa_color=black&amp;attribute_pa_control=on-off</t>
  </si>
  <si>
    <t xml:space="preserve">3.1.11</t>
  </si>
  <si>
    <t xml:space="preserve">600x600x80 mm</t>
  </si>
  <si>
    <t xml:space="preserve">60W
Svetelný tok 4000 lm
CRI &gt; 80
Vyžarovací uhol 160°</t>
  </si>
  <si>
    <t xml:space="preserve">MILO (Katalógové číslo: 1272351DT)</t>
  </si>
  <si>
    <t xml:space="preserve">https://led2.eu/product/milo/?attribute_pa_model=60&amp;attribute_pa_color=white&amp;attribute_pa_control=triac</t>
  </si>
  <si>
    <t xml:space="preserve">3.1.12</t>
  </si>
  <si>
    <t xml:space="preserve">ZÁVESNÉ SVIETIDLO AKUSTICKÝ</t>
  </si>
  <si>
    <t xml:space="preserve">Ø.600 mm x H.70 mm</t>
  </si>
  <si>
    <t xml:space="preserve">2700K</t>
  </si>
  <si>
    <t xml:space="preserve">20W
Svetelný tok 1604 lm
CRI &gt; 90</t>
  </si>
  <si>
    <t xml:space="preserve">IP40</t>
  </si>
  <si>
    <t xml:space="preserve">RECYKLOVANÝ PET - HLINÍK - PMMA</t>
  </si>
  <si>
    <t xml:space="preserve">HONEY</t>
  </si>
  <si>
    <t xml:space="preserve">FABBIAN (https://www.fabbian.com)</t>
  </si>
  <si>
    <t xml:space="preserve">Acustica F58</t>
  </si>
  <si>
    <t xml:space="preserve">https://www.fabbian.com/en/acustica/acustica-f58-lampada-a-sospensione</t>
  </si>
  <si>
    <t xml:space="preserve">plus konzoly vyrobene na mieru na spravne umiestnenie</t>
  </si>
  <si>
    <t xml:space="preserve">3.1.13A</t>
  </si>
  <si>
    <t xml:space="preserve">Ø.900 mm x H.90 mm</t>
  </si>
  <si>
    <t xml:space="preserve">3.1.13B</t>
  </si>
  <si>
    <t xml:space="preserve">LAWN GREEN</t>
  </si>
  <si>
    <t xml:space="preserve">3.1.13C</t>
  </si>
  <si>
    <t xml:space="preserve">CONCRETE</t>
  </si>
  <si>
    <t xml:space="preserve">3.1.14A</t>
  </si>
  <si>
    <t xml:space="preserve">Ø.1200 mm x H.110 mm</t>
  </si>
  <si>
    <t xml:space="preserve">3.1.14B</t>
  </si>
  <si>
    <t xml:space="preserve">3.1.14C</t>
  </si>
  <si>
    <t xml:space="preserve">3.1.15</t>
  </si>
  <si>
    <t xml:space="preserve">ZÁVESNÉ OKRÚHLE SVIETIDLO VO VELKEJ SÁLE V KNIŽNICI</t>
  </si>
  <si>
    <t xml:space="preserve">Ø.2040 mm x H.60 mm</t>
  </si>
  <si>
    <t xml:space="preserve">120W
CRI = 80
Vyžarovací uhol 105°</t>
  </si>
  <si>
    <t xml:space="preserve">HLINÍK,, POLYKARBONÁT</t>
  </si>
  <si>
    <t xml:space="preserve">MATNÁ ČIERNA</t>
  </si>
  <si>
    <t xml:space="preserve">ARELUX (https://en.arelux.ro/)</t>
  </si>
  <si>
    <t xml:space="preserve">XAMBIT AM05WW SBK</t>
  </si>
  <si>
    <t xml:space="preserve">https://www.ledlux.sk/arelux-xambit-suspended-black19</t>
  </si>
  <si>
    <t xml:space="preserve">3.1.16</t>
  </si>
  <si>
    <r>
      <rPr>
        <b val="true"/>
        <sz val="6.5"/>
        <rFont val="Calibri"/>
        <family val="2"/>
        <charset val="238"/>
      </rPr>
      <t xml:space="preserve"> d1200 </t>
    </r>
    <r>
      <rPr>
        <sz val="6.5"/>
        <rFont val="Calibri"/>
        <family val="1"/>
        <charset val="1"/>
      </rPr>
      <t xml:space="preserve">x š59 x v70 mm</t>
    </r>
  </si>
  <si>
    <t xml:space="preserve">NOLI II (Katalógové číslo: 1238153)</t>
  </si>
  <si>
    <t xml:space="preserve">https://led2.eu/product/noli-ii/?attribute_pa_model=120&amp;attribute_pa_color=black&amp;attribute_pa_control=on-off</t>
  </si>
  <si>
    <t xml:space="preserve">3.1.17</t>
  </si>
  <si>
    <t xml:space="preserve">STROPNÝ Nastaviteľný reflektor určený pre montáž do 48V magnetickej lišty</t>
  </si>
  <si>
    <t xml:space="preserve">Ø.50 mm x H.110 mm</t>
  </si>
  <si>
    <t xml:space="preserve">Príkon 10W
Svetelný tok 800lm
CRI &gt; 90
Vyžarovací uhol 36°</t>
  </si>
  <si>
    <t xml:space="preserve">MAGO II (Katalógové číslo: 6094131)</t>
  </si>
  <si>
    <t xml:space="preserve">https://led2.eu/product/mago-ii/?attribute_pa_color=white&amp;attribute_pa_light-color=3000k&amp;attribute_pa_control=on-off&amp;attribute_pa_model=m</t>
  </si>
  <si>
    <t xml:space="preserve">Link na zapustenú lištu dĺžky 3 m: https://led2.eu/product/mag-in-track-2m-dali-black/</t>
  </si>
  <si>
    <t xml:space="preserve">3.1.17B</t>
  </si>
  <si>
    <t xml:space="preserve">ZAPUSTENÁ VODIACA LIŠTA PRE SVIETIDLÁ č. 3.1.17</t>
  </si>
  <si>
    <r>
      <rPr>
        <b val="true"/>
        <sz val="6.5"/>
        <rFont val="Calibri"/>
        <family val="2"/>
        <charset val="238"/>
      </rPr>
      <t xml:space="preserve">dl 2000 mm </t>
    </r>
    <r>
      <rPr>
        <sz val="6.5"/>
        <rFont val="Calibri"/>
        <family val="2"/>
        <charset val="238"/>
      </rPr>
      <t xml:space="preserve">x v 53mm x š 53mm</t>
    </r>
  </si>
  <si>
    <t xml:space="preserve">MAG IN TRACK 2M DALI WHITE (Katalógové číslo: 6093301)</t>
  </si>
  <si>
    <t xml:space="preserve">https://led2.eu/product/mag-in-track-2m-dali-black/</t>
  </si>
  <si>
    <t xml:space="preserve">2ks - spoločná dĺžka 3m</t>
  </si>
  <si>
    <t xml:space="preserve">3.1.18</t>
  </si>
  <si>
    <t xml:space="preserve">STROPNÝ Nastaviteľný reflektor určený pre montáž do 230 V 3 fázovej lišty - osvetlenie zelenej steny</t>
  </si>
  <si>
    <t xml:space="preserve">Ø.95 mm x H.112 mm</t>
  </si>
  <si>
    <t xml:space="preserve">Príkon 25-32W
Svetelný tok2250-2900lm
CRI &gt; 90
Vyžarovací uhol 36°</t>
  </si>
  <si>
    <t xml:space="preserve">LOOK II (Katalógové číslo: 6091631)</t>
  </si>
  <si>
    <t xml:space="preserve">https://led2.eu/en/product/look-ii/?attribute_pa_color=white&amp;attribute_pa_light-color=3000k&amp;attribute_pa_control=on-off</t>
  </si>
  <si>
    <t xml:space="preserve">Svietidlo pre osvetlenie zelenej steny</t>
  </si>
  <si>
    <t xml:space="preserve">3.1.18B</t>
  </si>
  <si>
    <t xml:space="preserve">VODIACA LIŠTA PRE SVIETIDLÁ č. 3.1.18</t>
  </si>
  <si>
    <r>
      <rPr>
        <b val="true"/>
        <sz val="6.5"/>
        <rFont val="Calibri"/>
        <family val="2"/>
        <charset val="238"/>
      </rPr>
      <t xml:space="preserve">dl 2000 mm</t>
    </r>
    <r>
      <rPr>
        <sz val="6.5"/>
        <rFont val="Calibri"/>
        <family val="2"/>
        <charset val="238"/>
      </rPr>
      <t xml:space="preserve"> x v 36mm x š 32mm</t>
    </r>
  </si>
  <si>
    <t xml:space="preserve">BIELA, RAL 9010</t>
  </si>
  <si>
    <t xml:space="preserve">ECO TRACK 2M WHITE  (Katalógové číslo: 6360101)</t>
  </si>
  <si>
    <t xml:space="preserve">https://led2.eu/en/product/eco-track-2m-white/</t>
  </si>
  <si>
    <t xml:space="preserve">Osvetlenie zelenej steny vo vstupnom priestore knižnici: 1ks - dĺžka 3,3m</t>
  </si>
  <si>
    <t xml:space="preserve">3.1.18C</t>
  </si>
  <si>
    <r>
      <rPr>
        <b val="true"/>
        <sz val="6.5"/>
        <rFont val="Calibri"/>
        <family val="2"/>
        <charset val="238"/>
      </rPr>
      <t xml:space="preserve">dl 3000 mm</t>
    </r>
    <r>
      <rPr>
        <sz val="6.5"/>
        <rFont val="Calibri"/>
        <family val="2"/>
        <charset val="238"/>
      </rPr>
      <t xml:space="preserve"> x v 36mm x š 32mm</t>
    </r>
  </si>
  <si>
    <t xml:space="preserve">ECO TRACK 3M WHITE  (Katalógové číslo: 6360201)</t>
  </si>
  <si>
    <t xml:space="preserve">https://led2.eu/en/product/eco-track-3m-white/</t>
  </si>
  <si>
    <t xml:space="preserve">Osvetlenie zelenej steny v vstupnom priestora internátu: 1ks - dĺžka 3,0 m</t>
  </si>
  <si>
    <t xml:space="preserve">3.1.19</t>
  </si>
  <si>
    <t xml:space="preserve">3.2.x nástenné svietidlá</t>
  </si>
  <si>
    <t xml:space="preserve">3.2.01</t>
  </si>
  <si>
    <t xml:space="preserve">Nástenné svietidlo na osvetlenie schodových stupňov knižnice</t>
  </si>
  <si>
    <t xml:space="preserve">Ø.85 mm x H.58 mm</t>
  </si>
  <si>
    <t xml:space="preserve">Príkon 3W
Svetelný tok 120 lm
CRI &gt; 80
Vyžarovací uhol 38°</t>
  </si>
  <si>
    <t xml:space="preserve">IP44</t>
  </si>
  <si>
    <t xml:space="preserve">WALK II (Katalógové číslo: 2390551) </t>
  </si>
  <si>
    <t xml:space="preserve">https://led2.eu/product/walk-ii/?attribute_pa_model=r&amp;attribute_pa_color=white</t>
  </si>
  <si>
    <t xml:space="preserve">3.2.02</t>
  </si>
  <si>
    <t xml:space="preserve">Nástenné svietidlo do kúpeľne internátu </t>
  </si>
  <si>
    <t xml:space="preserve">886 x 78 mm x H.40 mm</t>
  </si>
  <si>
    <t xml:space="preserve">Príkon 18W
Svetelný tok 1440 lm
CRI &gt; 90
Vyžarovací uhol 160°</t>
  </si>
  <si>
    <t xml:space="preserve">HLINÍK, PMMA PLAST</t>
  </si>
  <si>
    <t xml:space="preserve">CHRÓM</t>
  </si>
  <si>
    <t xml:space="preserve">QUADRA (Katalógové číslo: 4070855) </t>
  </si>
  <si>
    <t xml:space="preserve">https://led2.eu/product/quadra/?attribute_model=90</t>
  </si>
  <si>
    <t xml:space="preserve">3.2.03A</t>
  </si>
  <si>
    <t xml:space="preserve">Nástenné svietidlo akustický pri schodoch v knižnici</t>
  </si>
  <si>
    <t xml:space="preserve">Ø.600 mm x H.110 mm</t>
  </si>
  <si>
    <t xml:space="preserve">37W
Svetelný tok 1725 lm
CRI &gt; 90</t>
  </si>
  <si>
    <t xml:space="preserve">RECYKLOVANÝ PET - HLINÍK</t>
  </si>
  <si>
    <t xml:space="preserve">https://www.fabbian.com/en/acustica/acustica-f58-lampada-a-parete</t>
  </si>
  <si>
    <t xml:space="preserve">3.2.03B</t>
  </si>
  <si>
    <t xml:space="preserve">3.2.03C</t>
  </si>
  <si>
    <t xml:space="preserve">3.2.04A</t>
  </si>
  <si>
    <t xml:space="preserve">Ø.900 mm x H.110 mm</t>
  </si>
  <si>
    <t xml:space="preserve">3.2.04B</t>
  </si>
  <si>
    <t xml:space="preserve">3.2.05</t>
  </si>
  <si>
    <t xml:space="preserve">Nástenné lineáry LED profil pri vhcodoch výťahov knižnice (so štyrmi LED pásmi)</t>
  </si>
  <si>
    <t xml:space="preserve">š50 x v26 x d3000 mm</t>
  </si>
  <si>
    <t xml:space="preserve">IP65</t>
  </si>
  <si>
    <t xml:space="preserve">https://www.klusprofile.sk/led-profil-klus-lipod-50-anodizovany-c2609/</t>
  </si>
  <si>
    <t xml:space="preserve"> + LED PÁS</t>
  </si>
  <si>
    <t xml:space="preserve">DL= 3000 mm</t>
  </si>
  <si>
    <t xml:space="preserve"> 10W/930 3000K 24V COB - 6,60</t>
  </si>
  <si>
    <t xml:space="preserve">LEDSTRIP (Katalógové číslo: 7261331) </t>
  </si>
  <si>
    <t xml:space="preserve"> Súčasťou je lišta LED2 ALU MINI IN 7mm opal 2m - 10,00 (Kód: 8290206); APV-35-24 - 21,00</t>
  </si>
  <si>
    <t xml:space="preserve">3.2.06</t>
  </si>
  <si>
    <t xml:space="preserve">3.2.07</t>
  </si>
  <si>
    <t xml:space="preserve">3.3.x LED pásy</t>
  </si>
  <si>
    <t xml:space="preserve">3.3.01</t>
  </si>
  <si>
    <t xml:space="preserve">LED PÁS V KUCHYNI - ZAFRÉZOVANÝ V KUCHYNSKEJ ZOSTAVE č.1 a č.2, Číslo položky: 1.4.01, 1.4.02</t>
  </si>
  <si>
    <t xml:space="preserve">DL= 2400 mm</t>
  </si>
  <si>
    <t xml:space="preserve">3.3.02</t>
  </si>
  <si>
    <t xml:space="preserve">LED PÁS V KUCHYNI - ZAFRÉZOVANÝ V KUCHYNSKEJ ZOSTAVE č.3, Číslo položky: 1.4.03</t>
  </si>
  <si>
    <t xml:space="preserve">DL= 2250 mm</t>
  </si>
  <si>
    <t xml:space="preserve">3.3.03</t>
  </si>
  <si>
    <t xml:space="preserve">LED PÁS V KUCHYNI - ZAFRÉZOVANÝ V KUCHYNSKEJ ZOSTAVE č.4 a č.9, Číslo položky: 1.4.04, 1.4.09</t>
  </si>
  <si>
    <t xml:space="preserve">DL= 1550 mm</t>
  </si>
  <si>
    <t xml:space="preserve">3.3.04</t>
  </si>
  <si>
    <t xml:space="preserve">LED PÁS V KUCHYNI - ZAFRÉZOVANÝ V KUCHYNSKEJ ZOSTAVE č.5, Číslo položky: 1.4.05</t>
  </si>
  <si>
    <t xml:space="preserve">DL= 1650 mm</t>
  </si>
  <si>
    <t xml:space="preserve">3.3.05</t>
  </si>
  <si>
    <t xml:space="preserve">LED PÁS V KUCHYNI - ZAFRÉZOVANÝ V KUCHYNSKEJ ZOSTAVE č.6, Číslo položky: 1.4.06</t>
  </si>
  <si>
    <t xml:space="preserve">DL= 2100 mm</t>
  </si>
  <si>
    <t xml:space="preserve">3.3.06</t>
  </si>
  <si>
    <t xml:space="preserve">LED PÁS V KUCHYNI - ZAFRÉZOVANÝ V KUCHYNSKEJ ZOSTAVE č.7, 8, 9, 10. Číslo položky: 1.4.07, 1.4.08, 1.4.09, 1.4.10</t>
  </si>
  <si>
    <t xml:space="preserve">DL= 1800 mm</t>
  </si>
  <si>
    <t xml:space="preserve">3.3.07</t>
  </si>
  <si>
    <t xml:space="preserve">LED PÁS V KUCHYNI - ZAFRÉZOVANÝ V KUCHYNSKEJ ZOSTAVE č.8, Číslo položky: 1.4.08</t>
  </si>
  <si>
    <t xml:space="preserve">DL= 1080 mm</t>
  </si>
  <si>
    <t xml:space="preserve">3.3.08</t>
  </si>
  <si>
    <t xml:space="preserve">LED PÁS V KUCHYNI - ZAFRÉZOVANÝ V KUCHYNSKEJ ZOSTAVE č.11, Číslo položky: 1.4.11</t>
  </si>
  <si>
    <t xml:space="preserve">DL= 1950 mm</t>
  </si>
  <si>
    <t xml:space="preserve">3.3.09</t>
  </si>
  <si>
    <t xml:space="preserve">LED PÁS  - ZAFRÉZOVANÝ V SKRINE RECEPIÍ INTERNÁTU, Číslo položky: 1.5.11</t>
  </si>
  <si>
    <t xml:space="preserve">DL= 2900 mm</t>
  </si>
  <si>
    <t xml:space="preserve">3.3.10</t>
  </si>
  <si>
    <t xml:space="preserve">LED PÁS  - ZAFRÉZOVANÝ V RECEPČNOM PULTE INTERNÁTU, Číslo položky: 1.5.12</t>
  </si>
  <si>
    <t xml:space="preserve">DL= 4600 mm</t>
  </si>
  <si>
    <t xml:space="preserve">3.3.11</t>
  </si>
  <si>
    <t xml:space="preserve">LED PÁS  - ZAFRÉZOVANÝ V RECEPČNOM PULTE KNIŽNICE, Číslo položky: 1.5.38</t>
  </si>
  <si>
    <t xml:space="preserve">DL= 5700 mm</t>
  </si>
  <si>
    <t xml:space="preserve">3.3.12</t>
  </si>
  <si>
    <t xml:space="preserve">LED PÁS  - NA PODSVIETENIE SKLOKAMEŇA V KAVIARNI, Číslo položky: 1.5.42</t>
  </si>
  <si>
    <t xml:space="preserve">DL= 10 000 mm</t>
  </si>
  <si>
    <t xml:space="preserve">3.3.13</t>
  </si>
  <si>
    <t xml:space="preserve">LED PÁS  - ZAFRÉZOVANÝ V SKRINE UMÝVADLOVÉJ DOSKY KNIŽNICE, Číslo položky: 1.5.47</t>
  </si>
  <si>
    <t xml:space="preserve">DL= 3980 mm</t>
  </si>
  <si>
    <t xml:space="preserve">3.3.14</t>
  </si>
  <si>
    <t xml:space="preserve">LED PÁS  - ZAFRÉZOVANÝ V SKRINE UMÝVADLOVÉJ DOSKY KNIŽNICE, Číslo položky: 1.5.48</t>
  </si>
  <si>
    <t xml:space="preserve">DL= 2060 mm</t>
  </si>
  <si>
    <t xml:space="preserve">3.3.15</t>
  </si>
  <si>
    <t xml:space="preserve">LED PÁS  - ZAFRÉZOVANÝ V SKRINE UMÝVADLOVÉJ DOSKY KNIŽNICE, Číslo položky: 1.5.49</t>
  </si>
  <si>
    <t xml:space="preserve">DL= 1980 mm</t>
  </si>
  <si>
    <t xml:space="preserve">3.3.16</t>
  </si>
  <si>
    <t xml:space="preserve">LED PÁS  - ZAFRÉZOVANÝ V SKRINE UMÝVADLOVÉJ DOSKY KNIŽNICE, Číslo položky: 1.5.49 A  1.5.51</t>
  </si>
  <si>
    <t xml:space="preserve">DL= 880 mm</t>
  </si>
  <si>
    <t xml:space="preserve">3.3.17</t>
  </si>
  <si>
    <t xml:space="preserve">LED PÁS  - ZAFRÉZOVANÝ V SKRINE UMÝVADLOVÉJ DOSKY KNIŽNICE, Číslo položky: 1.5.50</t>
  </si>
  <si>
    <t xml:space="preserve">DL= 1110 mm</t>
  </si>
  <si>
    <t xml:space="preserve">3.3.18</t>
  </si>
  <si>
    <t xml:space="preserve">LED PÁS  - ZAFRÉZOVANÝ V SKRINE UMÝVADLOVÉJ DOSKY KNIŽNICE, Číslo položky: 1.5.52</t>
  </si>
  <si>
    <t xml:space="preserve">DL= 1930 mm</t>
  </si>
  <si>
    <t xml:space="preserve">3.3.19</t>
  </si>
  <si>
    <t xml:space="preserve">DL= 1050 mm</t>
  </si>
  <si>
    <t xml:space="preserve">3.3.20</t>
  </si>
  <si>
    <t xml:space="preserve">LED PÁS  - ZAFRÉZOVANÝ V SKRINE UMÝVADLOVÉJ DOSKY KNIŽNICE, Číslo položky: 1.5.53</t>
  </si>
  <si>
    <t xml:space="preserve">DL= 1100 mm</t>
  </si>
  <si>
    <t xml:space="preserve">3.3.21</t>
  </si>
  <si>
    <t xml:space="preserve">3.3.22</t>
  </si>
  <si>
    <t xml:space="preserve">3.4.x Stojacie a stolné lampy</t>
  </si>
  <si>
    <t xml:space="preserve">3.4.01</t>
  </si>
  <si>
    <t xml:space="preserve">Stolová lampa </t>
  </si>
  <si>
    <t xml:space="preserve">140 - 320 mm x 385 - 335mm x h.400 - 450 mm</t>
  </si>
  <si>
    <t xml:space="preserve">Svetelný zdroj: 1 x 10W / GU10</t>
  </si>
  <si>
    <t xml:space="preserve">LAKOVANÁ OCEĽ A PLAST</t>
  </si>
  <si>
    <t xml:space="preserve">BIELA A ZLATÁ</t>
  </si>
  <si>
    <t xml:space="preserve">Nowodvorski </t>
  </si>
  <si>
    <t xml:space="preserve">7713 MONO, Kód produktu: NOW7713</t>
  </si>
  <si>
    <t xml:space="preserve">https://eshop.casca.sk/produkt/nowodvorski-7713-mono-stolova-lampa</t>
  </si>
  <si>
    <t xml:space="preserve">3.4.02</t>
  </si>
  <si>
    <t xml:space="preserve">Stojacia lampa </t>
  </si>
  <si>
    <t xml:space="preserve">150 - 240 mm x 270 mm x h.1200 - 1300 mm</t>
  </si>
  <si>
    <t xml:space="preserve">7713 MONO, Kód produktu: NOW7714</t>
  </si>
  <si>
    <t xml:space="preserve">https://eshop.casca.sk/produkt/nowodvorski-7714-mono-stojacia-lampa</t>
  </si>
  <si>
    <t xml:space="preserve">3.4.03</t>
  </si>
  <si>
    <t xml:space="preserve">v 1170mm</t>
  </si>
  <si>
    <t xml:space="preserve"> LED 7W 350mA 
520lm </t>
  </si>
  <si>
    <t xml:space="preserve">LAKOVANÁ OCEĽ </t>
  </si>
  <si>
    <t xml:space="preserve">BIELA (RAL9001)</t>
  </si>
  <si>
    <t xml:space="preserve">Marset</t>
  </si>
  <si>
    <t xml:space="preserve">Polo</t>
  </si>
  <si>
    <t xml:space="preserve">https://www.marset.com/en/indoor-lighting/floor-lamps/polo-floor/</t>
  </si>
  <si>
    <t xml:space="preserve">3.4.04</t>
  </si>
  <si>
    <t xml:space="preserve">3.5.x Exteriérové svietidlá</t>
  </si>
  <si>
    <t xml:space="preserve">3.5.01</t>
  </si>
  <si>
    <t xml:space="preserve">Flexibilný LED pás na fasádu - vrátane montáže a dodávky</t>
  </si>
  <si>
    <t xml:space="preserve">profil: 14 x 14 mm</t>
  </si>
  <si>
    <t xml:space="preserve">Svetelný zdroj:  50 W DC 24 V, 5 W/m | 412 Lm/m</t>
  </si>
  <si>
    <t xml:space="preserve">IP67</t>
  </si>
  <si>
    <t xml:space="preserve">Linea Light (https://www.linealight.com/)</t>
  </si>
  <si>
    <t xml:space="preserve">RUBBER 3D (C0013WDI10004)</t>
  </si>
  <si>
    <t xml:space="preserve">https://www.linealight.com/en/group_rubber/rubber-3d/c0013wdi10004?matrix-page=1</t>
  </si>
  <si>
    <t xml:space="preserve">celkové dĺžky:  6,6 + 10,9 + 39 + 48,7 + 20,4 + 29,2 m</t>
  </si>
  <si>
    <t xml:space="preserve">3.5.02</t>
  </si>
  <si>
    <t xml:space="preserve">Vodiaca lišta na podlahu - rovný kus - vrátane montáže a dodávky</t>
  </si>
  <si>
    <t xml:space="preserve">BK Grey - RAL7021</t>
  </si>
  <si>
    <t xml:space="preserve">Dirigo_CUT-OFF ( C-K400070)</t>
  </si>
  <si>
    <t xml:space="preserve">https://www.linealight.com/en/group_dirigo-cut-off/dirigo-cut-off-linear-profile?group=162608</t>
  </si>
  <si>
    <t xml:space="preserve">celkové dĺžky: 2,6 + 3,7+ 3,7 + 5,25 + 4 + 2,4 m</t>
  </si>
  <si>
    <t xml:space="preserve">3.5.03</t>
  </si>
  <si>
    <t xml:space="preserve">Vodiaca lišta na podlahu - rohový kus - vrátane montáže a dodávky</t>
  </si>
  <si>
    <t xml:space="preserve"> Dirigo_CUT-OFF Alu OUT-corner ( C-K400067)</t>
  </si>
  <si>
    <t xml:space="preserve">https://www.linealight.com/en/group_dirigo-cut-off/dirigo-cut-off-out-corner/c-k400067?matrix-page=1</t>
  </si>
  <si>
    <t xml:space="preserve">3.5.04</t>
  </si>
  <si>
    <t xml:space="preserve">LED pás do vodiacej lišty 3.5.02 a 3.5.03 - vrátane montáže a dodávky</t>
  </si>
  <si>
    <t xml:space="preserve">šírka 12mm</t>
  </si>
  <si>
    <t xml:space="preserve">topLED 36 W DC 24 V, 7.2 W/m | 913.6 Lm/m</t>
  </si>
  <si>
    <t xml:space="preserve">IP66</t>
  </si>
  <si>
    <t xml:space="preserve"> PU_C Plus 140 LEDs/m - LED Strip (C0034WDI05019)</t>
  </si>
  <si>
    <t xml:space="preserve">https://www.linealight.com/en/search?keyword=+C0034MDI05019&amp;tab=codes</t>
  </si>
  <si>
    <t xml:space="preserve">celkové dĺžky: 2,6 + 14,65 + 6 + 2,4 m</t>
  </si>
  <si>
    <t xml:space="preserve">3.5.05</t>
  </si>
  <si>
    <t xml:space="preserve">Nástenné svietidlo - wall washer - vrátane montáže a dodávky</t>
  </si>
  <si>
    <t xml:space="preserve">dlžka 930 x šírka 35 x výška 35 mm</t>
  </si>
  <si>
    <t xml:space="preserve">144 topLED 16.5 W DC 24 V, 	
763 lm</t>
  </si>
  <si>
    <t xml:space="preserve">Xenia_W (C00519AMWDI)</t>
  </si>
  <si>
    <t xml:space="preserve">https://www.linealight.com/en/group_xenia/xeniaw/c00519amwdi?matrix-page=1</t>
  </si>
  <si>
    <t xml:space="preserve">3.5.06</t>
  </si>
  <si>
    <t xml:space="preserve">Zapustené podlahové svietidlo - vrátane montáže a dodávky</t>
  </si>
  <si>
    <t xml:space="preserve">dlžka 919 x šírka 32 x výška 45 mm</t>
  </si>
  <si>
    <t xml:space="preserve">144 topLED 16.5 W DC 24 V, 	
1767 lm</t>
  </si>
  <si>
    <t xml:space="preserve">IP68</t>
  </si>
  <si>
    <t xml:space="preserve">Xenia_AF (C00610AMW3F)</t>
  </si>
  <si>
    <t xml:space="preserve">https://www.linealight.com/en/group_xenia/xeniaaf/c00610amw3f?matrix-page=1</t>
  </si>
  <si>
    <t xml:space="preserve">3.5.07</t>
  </si>
  <si>
    <t xml:space="preserve">Podlahové svietidlo pre osvetlenie stromu - vrátane montáže a dodávky</t>
  </si>
  <si>
    <t xml:space="preserve">234 x 181 x 40 mm</t>
  </si>
  <si>
    <t xml:space="preserve">100-264 V AC /176-264 V DC, 1750 lm, CRI80</t>
  </si>
  <si>
    <t xml:space="preserve">Vuelta_Y (64523W07)</t>
  </si>
  <si>
    <t xml:space="preserve">https://www.linealight.com/en/group_vuelta/vueltay/64523w07?matrix-page=1</t>
  </si>
  <si>
    <t xml:space="preserve">3.5.08</t>
  </si>
  <si>
    <t xml:space="preserve">Nástenné svietidlo - vrátane montáže a dodávky</t>
  </si>
  <si>
    <t xml:space="preserve">dlžka 469 x šírka 88 x výška 31 mm</t>
  </si>
  <si>
    <t xml:space="preserve">220-240 V,
84 topLED 13 W DC - 16 W AC, CRI80, 2068 lm</t>
  </si>
  <si>
    <t xml:space="preserve">Black</t>
  </si>
  <si>
    <t xml:space="preserve">Lira_W (9339)</t>
  </si>
  <si>
    <t xml:space="preserve">https://www.linealight.com/en/group_lira/liraw/9339?matrix-page=1</t>
  </si>
  <si>
    <t xml:space="preserve">3.5.09</t>
  </si>
  <si>
    <t xml:space="preserve">Stropné svietidlo - vrátane montáže a dodávky</t>
  </si>
  <si>
    <t xml:space="preserve">dlžka 694 x šírka 43 x výška 74 mm</t>
  </si>
  <si>
    <t xml:space="preserve">220-240 V
126 topLED 19 W DC - 21 W AC, 1001 lm, CRI80</t>
  </si>
  <si>
    <t xml:space="preserve">Lira_SB (9335)</t>
  </si>
  <si>
    <t xml:space="preserve">https://www.linealight.com/en/group_lira/lirasb/9335?matrix-page=1</t>
  </si>
  <si>
    <t xml:space="preserve">3.5.10</t>
  </si>
  <si>
    <t xml:space="preserve">114 x 114 x 113 mm</t>
  </si>
  <si>
    <t xml:space="preserve"> 198-264 V
4 x powerLEDs 6.3 W DC - 7.5 W AC, 	
674 lm</t>
  </si>
  <si>
    <t xml:space="preserve">Cubit Pro (76327W60)</t>
  </si>
  <si>
    <t xml:space="preserve">https://www.linealight.com/en/group_cubit/cubit-pro/76327w60?matrix-page=2</t>
  </si>
  <si>
    <t xml:space="preserve">3.5.11</t>
  </si>
  <si>
    <t xml:space="preserve">Uličné svietidlo - vrátane montáže a dodávky</t>
  </si>
  <si>
    <t xml:space="preserve">419 x 251 x 187 mm</t>
  </si>
  <si>
    <t xml:space="preserve">198-264 V
24 x powerLEDs 41 W DC - 44 W AC, 	
4694 lm</t>
  </si>
  <si>
    <t xml:space="preserve">Anthracite Gray RAL 7016</t>
  </si>
  <si>
    <t xml:space="preserve">Parker (84468W72)</t>
  </si>
  <si>
    <t xml:space="preserve">https://www.linealight.com/en/group_parker/parker/84468w72?matrix-page=1</t>
  </si>
  <si>
    <t xml:space="preserve">3.5.12</t>
  </si>
  <si>
    <t xml:space="preserve">Dekoračné osvetlenie interiérovej zelene</t>
  </si>
  <si>
    <t xml:space="preserve">60 x 76 x 91 mm</t>
  </si>
  <si>
    <t xml:space="preserve">180 - 264 V AC
8.7 W, 	
643 lm</t>
  </si>
  <si>
    <t xml:space="preserve">Periskop60 (84234W15)</t>
  </si>
  <si>
    <t xml:space="preserve">https://www.linealight.com/en/group_periskop/periskop60/84234w15?matrix-page=1</t>
  </si>
  <si>
    <t xml:space="preserve">4.x.x SANITÁRNE PRVKY A ZARIAĎOVACIE PREDMETY</t>
  </si>
  <si>
    <t xml:space="preserve">4.1.x ÚMÝVADLÁ A UMÝVADLOVÉ ZOSTAVY</t>
  </si>
  <si>
    <t xml:space="preserve">4.1.01</t>
  </si>
  <si>
    <t xml:space="preserve">DVOJUMÝVADLO V KÚPEĽNIACH INTERNÁTU</t>
  </si>
  <si>
    <t xml:space="preserve">1300 x 450 x 150 mm</t>
  </si>
  <si>
    <t xml:space="preserve">KERAMIKA</t>
  </si>
  <si>
    <t xml:space="preserve">000 - BIELÁ</t>
  </si>
  <si>
    <t xml:space="preserve">JIKA (www.jika.sk/)</t>
  </si>
  <si>
    <t xml:space="preserve">MIO N - Číslo výrobku: H8147140001041</t>
  </si>
  <si>
    <t xml:space="preserve">https://www.jika.sk/produkty/dvojumyvadlo-H814714...1041?sku=H8147140001041</t>
  </si>
  <si>
    <t xml:space="preserve">4.1.02</t>
  </si>
  <si>
    <t xml:space="preserve">SKRINKA POD DVOJUMÝVADLO</t>
  </si>
  <si>
    <t xml:space="preserve">1266 x 445 x 588 mm</t>
  </si>
  <si>
    <t xml:space="preserve">Drevodekor: 342 Jaseň </t>
  </si>
  <si>
    <t xml:space="preserve">MIO N - Číslo výrobku: H40J7184013421</t>
  </si>
  <si>
    <t xml:space="preserve">https://www.jika.sk/produkty/skrinka-pod-dvojumyvadlo-1300-mm-4-zasuvky-H40J718401...1?sku=H40J7184013421</t>
  </si>
  <si>
    <t xml:space="preserve">Pre úmýcadlo č. 4.1.01</t>
  </si>
  <si>
    <t xml:space="preserve">4.1.03</t>
  </si>
  <si>
    <t xml:space="preserve">Umývadlová stojanková batéria, kovový výpust, ramienko 107 mm, páková</t>
  </si>
  <si>
    <t xml:space="preserve"> ZLIATINA</t>
  </si>
  <si>
    <t xml:space="preserve">004 - Chróm lesklý</t>
  </si>
  <si>
    <t xml:space="preserve">Lyra Smart - Číslo výrobku: H3111Z10041111</t>
  </si>
  <si>
    <t xml:space="preserve">https://www.jika.sk/produkty/umyvadlova-stojankova-bateria-kovovy-vypust-ramienko-107-mm-H3111Z1...1111?sku=H3111Z10041111</t>
  </si>
  <si>
    <t xml:space="preserve">4.1.04</t>
  </si>
  <si>
    <t xml:space="preserve">Miestošetriaci sifón pre skriňovú variantu MIO N</t>
  </si>
  <si>
    <t xml:space="preserve">Cubito pure - Číslo výrobku: H8942460000001
</t>
  </si>
  <si>
    <t xml:space="preserve">https://www.jika.sk/produkty/miestosetriaci-sifon-H8942460000001?sku=H8942460000001</t>
  </si>
  <si>
    <t xml:space="preserve">Pre úmýcadlo č. 4.1.01, 4.1.08, 4.1.11, 4.1.13</t>
  </si>
  <si>
    <t xml:space="preserve">4.1.05</t>
  </si>
  <si>
    <t xml:space="preserve">UMÝVADIELKO DO MIESTNOSTI WC</t>
  </si>
  <si>
    <t xml:space="preserve">455 x 340 x 165 mm</t>
  </si>
  <si>
    <t xml:space="preserve">Deep by Jika,
Číslo výrobku: H8103650001041</t>
  </si>
  <si>
    <t xml:space="preserve">https://www.jika.sk/produkty/umyvadielko-H810365...1041?sku=H8103650001041</t>
  </si>
  <si>
    <t xml:space="preserve">4.1.06</t>
  </si>
  <si>
    <t xml:space="preserve">SIFÓN PRE UMÝVADELKO</t>
  </si>
  <si>
    <t xml:space="preserve">Mio - Číslo výrobku: H3747100040001</t>
  </si>
  <si>
    <t xml:space="preserve">https://www.jika.sk/produkty/sifon-H3747100040001?sku=H3747100040001</t>
  </si>
  <si>
    <t xml:space="preserve">Pre úmýcadlo č. 4.1.05, 4.1.14, 4.1.17</t>
  </si>
  <si>
    <t xml:space="preserve">4.1.07</t>
  </si>
  <si>
    <t xml:space="preserve">Umývadlový výpust Click-Clack</t>
  </si>
  <si>
    <t xml:space="preserve">Cubito pure
Číslo výrobku: H3917100040001</t>
  </si>
  <si>
    <t xml:space="preserve">https://www.jika.sk/produkty/umyvadlovy-vypust-click-clack-H391710...0001?sku=H3917100040001</t>
  </si>
  <si>
    <t xml:space="preserve">Pre všetky typy umývadiel</t>
  </si>
  <si>
    <t xml:space="preserve">4.1.08</t>
  </si>
  <si>
    <t xml:space="preserve">UMÝVADLO V ŠATNE</t>
  </si>
  <si>
    <t xml:space="preserve">1000 x 450 x 150</t>
  </si>
  <si>
    <t xml:space="preserve">MIO N - Číslo výrobku: H8147130001041</t>
  </si>
  <si>
    <t xml:space="preserve">https://www.jika.sk/produkty/umyvadlo-H814713...1041?sku=H8147130001041</t>
  </si>
  <si>
    <t xml:space="preserve">4.1.09</t>
  </si>
  <si>
    <t xml:space="preserve">SKRINKA POD UMÝVADLO V ŠATNE</t>
  </si>
  <si>
    <t xml:space="preserve">960 x 448 x 588 mm</t>
  </si>
  <si>
    <t xml:space="preserve">MIO N - Číslo výrobku: H40J7174013421</t>
  </si>
  <si>
    <t xml:space="preserve">https://www.jika.sk/produkty/skrinka-pod-umyvadlo-1000x450-mm-2-zasuvky-H40J717401...1?sku=H40J7174013421</t>
  </si>
  <si>
    <t xml:space="preserve">Pre úmýcadlo č. 4.1.08</t>
  </si>
  <si>
    <t xml:space="preserve">4.1.10</t>
  </si>
  <si>
    <t xml:space="preserve">Nástenná batéria s ramienkom 210 mm pre výlevku</t>
  </si>
  <si>
    <t xml:space="preserve">210 mm</t>
  </si>
  <si>
    <t xml:space="preserve">Lyra Smart
Číslo výrobku: H3111Z70042301</t>
  </si>
  <si>
    <t xml:space="preserve">https://www.jika.sk/produkty/drezova-nastenna-bateria-s-ramienkom-210-mm-H3111Z7...2301?sku=H3111Z70042301</t>
  </si>
  <si>
    <t xml:space="preserve">4.1.11</t>
  </si>
  <si>
    <t xml:space="preserve">UMÝVADLO V KÚPEĽNIACH INTERNÁTU 4.NP - ASYMETRICKÉ - ODKLADACIA PLOCHA VĽAVO</t>
  </si>
  <si>
    <t xml:space="preserve">750 x 450 x 150 mm</t>
  </si>
  <si>
    <t xml:space="preserve">MIO N - Číslo výrobku: H8117110001041</t>
  </si>
  <si>
    <t xml:space="preserve">https://www.jika.sk/produkty/asymetricke-umyvadlo-odkladacia-plocha-vlavo-H811711...1041?sku=H8117110001041</t>
  </si>
  <si>
    <t xml:space="preserve">4.1.12</t>
  </si>
  <si>
    <t xml:space="preserve">SKRINKA POD UMÝVADLO</t>
  </si>
  <si>
    <t xml:space="preserve">720 x 448 x 588 mm</t>
  </si>
  <si>
    <t xml:space="preserve">MIO N - Číslo výrobku: H40J7194013421</t>
  </si>
  <si>
    <t xml:space="preserve">https://www.jika.sk/produkty/skrinka-pod-asymetricke-umyvadlo-750x450-mm-2-zasuvky-H40J719401...1?sku=H40J7194013421</t>
  </si>
  <si>
    <t xml:space="preserve">Pre úmýcadlo č. 4.1.11 a 4.1.13</t>
  </si>
  <si>
    <t xml:space="preserve">4.1.13</t>
  </si>
  <si>
    <t xml:space="preserve">UMÝVADLO V KÚPEĽNIACH INTERNÁTU 4.NP - ASYMETRICKÉ - ODKLADACIA PLOCHA VPRAVO</t>
  </si>
  <si>
    <t xml:space="preserve">MIO N - Číslo výrobku: H8117100001041</t>
  </si>
  <si>
    <t xml:space="preserve">https://www.jika.sk/produkty/asymetricke-umyvadlo-odkladacia-plocha-vpravo-H811710...1041?sku=H8117100001041</t>
  </si>
  <si>
    <t xml:space="preserve">4.1.14</t>
  </si>
  <si>
    <t xml:space="preserve">UMÝVADLO </t>
  </si>
  <si>
    <t xml:space="preserve">600 x 450 x 150 mm</t>
  </si>
  <si>
    <t xml:space="preserve">1 - BIELÁ</t>
  </si>
  <si>
    <t xml:space="preserve">MIO N - Číslo výrobku: H8127130001041</t>
  </si>
  <si>
    <t xml:space="preserve">https://www.jika.sk/produkty/umyvadlo-H812713...1041?sku=H8127130001041</t>
  </si>
  <si>
    <t xml:space="preserve">4.1.15</t>
  </si>
  <si>
    <t xml:space="preserve">AXOR (www.axor-design.com)</t>
  </si>
  <si>
    <t xml:space="preserve">Uno - Číslo výrobku: 45111000</t>
  </si>
  <si>
    <t xml:space="preserve">https://www.axor-design.com/int/articledetail-axor-uno-electronic-basin-mixer-for-concealed-installation-wall-mounted-with-spout-221-mm-45111000</t>
  </si>
  <si>
    <t xml:space="preserve">4.1.16</t>
  </si>
  <si>
    <t xml:space="preserve">Nástenná batéria s ramienkom 150 mm</t>
  </si>
  <si>
    <t xml:space="preserve">150 mm</t>
  </si>
  <si>
    <t xml:space="preserve">TALAS TRENDY - Číslo výrobku: H3111N70042201</t>
  </si>
  <si>
    <t xml:space="preserve">https://www.jika.sk/produkty/umyvadlova-nastenna-bateria-ramienko-150-mm-H3111N7...2201?sku=H3111N70042201&amp;_gl=1*y5y07z*_up*MQ..*_gs*MQ..&amp;gclid=CjwKCAjwtrXFBhBiEiwAEKen186uIMjc1-ilOE91MEK6mE6XxMXdNynWBamtiLXZSkuqc_qA_QF4AxoCBLUQAvD_BwE</t>
  </si>
  <si>
    <t xml:space="preserve">4.1.17</t>
  </si>
  <si>
    <t xml:space="preserve">BEZBARIÉROVÉ UMÝVADLO</t>
  </si>
  <si>
    <t xml:space="preserve">d640 x š550 x v170 mm</t>
  </si>
  <si>
    <t xml:space="preserve">MIO N - Číslo výrobku: H8137140001041</t>
  </si>
  <si>
    <t xml:space="preserve">https://www.jika.sk/produkty/zdravotne-umyvadlo-bez-prepadu-H813714...1041?sku=H8137140001041</t>
  </si>
  <si>
    <t xml:space="preserve">4.1.18</t>
  </si>
  <si>
    <t xml:space="preserve">BEZBARIÉROVÁ BATÉRIA</t>
  </si>
  <si>
    <t xml:space="preserve">DINO - Číslo výrobku: H3157200040001  PLUS LEKÁRSKA PÁKA H3901J00040051</t>
  </si>
  <si>
    <t xml:space="preserve">https://www.jika.sk/produkty/umyvadlova-pakova-bateria-pre-studenu-vodu-bez-vypustu-H315720...0001?sku=H3157200040001</t>
  </si>
  <si>
    <t xml:space="preserve">Pre úmýcadlo č. 4.1.17</t>
  </si>
  <si>
    <t xml:space="preserve">4.1.19</t>
  </si>
  <si>
    <t xml:space="preserve">4.2.x WC A VÝLEVKA</t>
  </si>
  <si>
    <t xml:space="preserve">4.2.01</t>
  </si>
  <si>
    <t xml:space="preserve">Závesný klozet, horizontálny odpad</t>
  </si>
  <si>
    <t xml:space="preserve">š360 x h530 x v430</t>
  </si>
  <si>
    <t xml:space="preserve">MIO N - Číslo výrobku: H8217140000001</t>
  </si>
  <si>
    <t xml:space="preserve">https://www.jika.sk/produkty/zavesny-klozet-vortex-rimless-horizontalny-odpad-H821714...0001?sku=H8217140000001</t>
  </si>
  <si>
    <t xml:space="preserve">Súčasťou produktu je aj montážny prvok predstenovej inštalácie JIKA MODUL pre WC Jika Mio N s kódom: H895652</t>
  </si>
  <si>
    <t xml:space="preserve">4.2.02</t>
  </si>
  <si>
    <t xml:space="preserve">WC DOSKA S POKLOPOM, NEREZ ÚCHYTKY</t>
  </si>
  <si>
    <t xml:space="preserve">DUROPLAST, NEREZ</t>
  </si>
  <si>
    <t xml:space="preserve">MIO N - Číslo výrobku: H8917150000631</t>
  </si>
  <si>
    <t xml:space="preserve">https://www.jika.sk/produkty/wc-doska-s-poklopom-duroplast-odnimatelna-nerez-uchyty-H891715...0631?sku=H8917150000631</t>
  </si>
  <si>
    <t xml:space="preserve">4.2.03</t>
  </si>
  <si>
    <t xml:space="preserve">OVLÁDACIE TLAČIDLO WC</t>
  </si>
  <si>
    <t xml:space="preserve">GEBERIT</t>
  </si>
  <si>
    <t xml:space="preserve">SIGMA 20 ROUND</t>
  </si>
  <si>
    <t xml:space="preserve">https://ovladacietlacidla.geberit.sk/tlacidla/sigma20-round</t>
  </si>
  <si>
    <t xml:space="preserve">4.2.04</t>
  </si>
  <si>
    <t xml:space="preserve">WC KEFA ZÁVESNÁ</t>
  </si>
  <si>
    <t xml:space="preserve">SKLO, ZLIATINA</t>
  </si>
  <si>
    <t xml:space="preserve">CHRÓM, MLIEČNÉ SKLO</t>
  </si>
  <si>
    <t xml:space="preserve">SAPHO</t>
  </si>
  <si>
    <t xml:space="preserve">LARISSA WS008</t>
  </si>
  <si>
    <t xml:space="preserve">https://eshop.sapho.cz/cz/larissa-wc-stetka-zavesna-mlecne-sklo-CHRÓM.56791</t>
  </si>
  <si>
    <t xml:space="preserve">4.2.05</t>
  </si>
  <si>
    <t xml:space="preserve">DRŽIAK TOALETNÉHO PAPIERU - NÁSTENNÝ</t>
  </si>
  <si>
    <t xml:space="preserve">LARISSA WS026</t>
  </si>
  <si>
    <t xml:space="preserve">https://eshop.sapho.cz/cz/product/56800</t>
  </si>
  <si>
    <t xml:space="preserve">4.2.06</t>
  </si>
  <si>
    <t xml:space="preserve">Závesná výlevka s plastovou mriežkou</t>
  </si>
  <si>
    <t xml:space="preserve">KERAMIKA, PLAST</t>
  </si>
  <si>
    <t xml:space="preserve">MIRA - Číslo výrobku: H8510490000001</t>
  </si>
  <si>
    <t xml:space="preserve">https://www.jika.sk/produkty/zavesna-vylevka-s-plastovou-mriezkou-H851049...0001?sku=H8510490000001</t>
  </si>
  <si>
    <t xml:space="preserve">Súčasťou produktu je aj montážny prvok predstenovej inštalácie JIKA MODUL pre výlevku Mira s kódom H8936070000001</t>
  </si>
  <si>
    <t xml:space="preserve">4.2.07</t>
  </si>
  <si>
    <t xml:space="preserve">URINÁL V KNIŽNICI A V KAVIARNI</t>
  </si>
  <si>
    <t xml:space="preserve">d305 x š340 x v535 mm</t>
  </si>
  <si>
    <t xml:space="preserve">GOLEM - Číslo výrobku: H8430600000001</t>
  </si>
  <si>
    <t xml:space="preserve">https://www.jika.sk/produkty/odsavaci-urinal-vnutorny-privod-vody-H8430600000001?sku=H8430600000001</t>
  </si>
  <si>
    <t xml:space="preserve">Súčasťou produktu je aj Automatický splachovač s infračerveným senzorom pre urinaly Golem a Livo s kódom H8948280000001 a montážny prvok predstenovej inštalácie JIKA MODUL pre urinál s kódom 8936010000001</t>
  </si>
  <si>
    <t xml:space="preserve">4.2.08</t>
  </si>
  <si>
    <t xml:space="preserve">BEZBARIÉROVÝ ZÁVESNÝ KLOZET</t>
  </si>
  <si>
    <t xml:space="preserve">d700 x š360 x v460 mm</t>
  </si>
  <si>
    <t xml:space="preserve">MIO N - Číslo výrobku: H8206440000001</t>
  </si>
  <si>
    <t xml:space="preserve">https://www.jika.sk/produkty/zavesny-klozet-rimless-horizontalne-odpad-H820644...0001?sku=H8206440000001</t>
  </si>
  <si>
    <t xml:space="preserve">SYSTÉM PRE UPEVNENIE MADIEL</t>
  </si>
  <si>
    <t xml:space="preserve">JIKA MODUL Handicap WC systém H8936420000001</t>
  </si>
  <si>
    <t xml:space="preserve">https://www.jika.sk/produkty/handicap-wc-system-H893642...0001?sku=H8936420000001</t>
  </si>
  <si>
    <t xml:space="preserve">4.2.09</t>
  </si>
  <si>
    <t xml:space="preserve">URINÁLOVÁ DELIACA STENA VR. MONTÁŽNEHO PRÍSLUŠENSTVA</t>
  </si>
  <si>
    <t xml:space="preserve">d400 x š6 x v690 mm</t>
  </si>
  <si>
    <t xml:space="preserve">KOMPAKTNÁ DOSKA</t>
  </si>
  <si>
    <t xml:space="preserve">Split Číslo výrobku: H44J6010000001</t>
  </si>
  <si>
    <t xml:space="preserve">https://www.jika.sk/produkty/urinalova-deliaca-stena-vr-montazneho-prislusenstva-H44J601000...1?sku=H44J6010000001</t>
  </si>
  <si>
    <t xml:space="preserve">4.2.10</t>
  </si>
  <si>
    <t xml:space="preserve">DRŽIAK TOALETNÉHO PAPIERU - STOJANOVÝ</t>
  </si>
  <si>
    <t xml:space="preserve">SAT</t>
  </si>
  <si>
    <t xml:space="preserve">
SATDZASDRZPAPCH</t>
  </si>
  <si>
    <t xml:space="preserve">https://www.siko.sk/zasobnik-toaletneho-papiera-sat-chrom-satdzasdrzpapch/p/SATDZASDRZPAPCH?utm_source=google&amp;utm_medium=cpc&amp;utm_campaign=PMAX-SAT&amp;utm_id=21489390714&amp;gad_source=1&amp;gad_campaignid=21489403320&amp;gbraid=0AAAAADl21D63bq0Eg_lvzUbJSY-6aXiCU&amp;gclid=Cj0KCQjwrojHBhDdARIsAJdEJ_fMx7k2XyG039V0ZBoOdu0o0uo4RgkxCKmxzaTojHnYAdssC04auXIaAoAQEALw_wcB</t>
  </si>
  <si>
    <t xml:space="preserve">4.3.x SPRCHA</t>
  </si>
  <si>
    <t xml:space="preserve">4.3.01</t>
  </si>
  <si>
    <t xml:space="preserve">Sprchový termostatický stĺp: sprchová batéria, hlavová sprcha, ručná sprcha, sprchová hadica</t>
  </si>
  <si>
    <t xml:space="preserve">004 - CHRÓM LESKLÝ</t>
  </si>
  <si>
    <t xml:space="preserve">MIO
Číslo výrobku: H3337170045711</t>
  </si>
  <si>
    <t xml:space="preserve">https://www.jika.sk/produkty/sprchovy-termostaticky-stlp-sprchova-bateria-hlavova-sprcha-rucna-sprcha-sprchova-hadica-H333717...5711?sku=H3337170045711</t>
  </si>
  <si>
    <t xml:space="preserve">4.3.02</t>
  </si>
  <si>
    <t xml:space="preserve">SPRCHOVÉ DVERE 90cm</t>
  </si>
  <si>
    <t xml:space="preserve">v1950 x š900</t>
  </si>
  <si>
    <t xml:space="preserve">SKLO</t>
  </si>
  <si>
    <t xml:space="preserve">ČÍRE SKLO, CHRÓM</t>
  </si>
  <si>
    <t xml:space="preserve">RAVAK</t>
  </si>
  <si>
    <t xml:space="preserve">COSD1-90</t>
  </si>
  <si>
    <t xml:space="preserve">https://www.ravak.sk/sk/p.sprchove-dvere-cool-cosd1/X0VV70A00Z1</t>
  </si>
  <si>
    <t xml:space="preserve">4.3.03</t>
  </si>
  <si>
    <t xml:space="preserve">SPRCHOVÝ ODTOKOVÝ ŽLAB</t>
  </si>
  <si>
    <t xml:space="preserve">d850 x š50  mm </t>
  </si>
  <si>
    <t xml:space="preserve">ZEBRA</t>
  </si>
  <si>
    <t xml:space="preserve">https://www.ravak.sk/sk/p.odtokovy-zlab-zebra/X01434</t>
  </si>
  <si>
    <t xml:space="preserve">4.3.04</t>
  </si>
  <si>
    <t xml:space="preserve">POLICA DO SPRCHY</t>
  </si>
  <si>
    <t xml:space="preserve">252x86x102mm</t>
  </si>
  <si>
    <t xml:space="preserve">GEDY</t>
  </si>
  <si>
    <t xml:space="preserve">SMART - 2419</t>
  </si>
  <si>
    <t xml:space="preserve">https://eshop.sapho.cz/sk/smart-polica-252x86x102mm-chrom.28075</t>
  </si>
  <si>
    <t xml:space="preserve">4.3.05</t>
  </si>
  <si>
    <t xml:space="preserve">ATYPICKÁ SPRCHOVÁ STENA A DVERE 90cm</t>
  </si>
  <si>
    <t xml:space="preserve">v 1950 x š1520</t>
  </si>
  <si>
    <t xml:space="preserve">4.3.06</t>
  </si>
  <si>
    <t xml:space="preserve">v 1950 x š1435</t>
  </si>
  <si>
    <t xml:space="preserve">4.4.x PRÍSLUŠENSTVO</t>
  </si>
  <si>
    <t xml:space="preserve">4.4.01</t>
  </si>
  <si>
    <t xml:space="preserve">HÁČIK </t>
  </si>
  <si>
    <t xml:space="preserve">LARISSA WS001</t>
  </si>
  <si>
    <t xml:space="preserve">https://eshop.sapho.cz/cz/larissa-hacek-CHRÓM.56786</t>
  </si>
  <si>
    <t xml:space="preserve">4.4.02</t>
  </si>
  <si>
    <t xml:space="preserve">DRŽIAK UTERÁKOV</t>
  </si>
  <si>
    <t xml:space="preserve">LARISSA WS009</t>
  </si>
  <si>
    <t xml:space="preserve">https://eshop.sapho.cz/cz/product/56792</t>
  </si>
  <si>
    <t xml:space="preserve">4.4.03</t>
  </si>
  <si>
    <t xml:space="preserve">ELEKTRICKÉ VYKUROVACIE TELESO 800W</t>
  </si>
  <si>
    <t xml:space="preserve">600 x 1690 mm</t>
  </si>
  <si>
    <t xml:space="preserve">AQUALINE</t>
  </si>
  <si>
    <t xml:space="preserve">TONDI-E -  DE490T</t>
  </si>
  <si>
    <t xml:space="preserve">https://eshop.sapho.cz/sk/tondi-e-elektricke-vykurovacie-teleso-rovne-600x1690-mm-800-w-biela.48030</t>
  </si>
  <si>
    <t xml:space="preserve">4.4.04</t>
  </si>
  <si>
    <t xml:space="preserve">Zrkadlo s LED osvetlením v izbách , 4000K</t>
  </si>
  <si>
    <t xml:space="preserve">š800 x v1800</t>
  </si>
  <si>
    <t xml:space="preserve">M2</t>
  </si>
  <si>
    <t xml:space="preserve">https://www.artalo.sk/sk/obchod/led-zrkadla-standard/zrkadlo-s-led-osvetlenim-m2-546/</t>
  </si>
  <si>
    <t xml:space="preserve">4.4.05</t>
  </si>
  <si>
    <t xml:space="preserve">Zrkadlo bez osvetlenia v kúpeľniach na mieru</t>
  </si>
  <si>
    <t xml:space="preserve">š1490 x v800</t>
  </si>
  <si>
    <t xml:space="preserve">NA MIERU</t>
  </si>
  <si>
    <t xml:space="preserve">4.4.06</t>
  </si>
  <si>
    <t xml:space="preserve">Zrkadlo s LED osvetlením v šatne, 4000K</t>
  </si>
  <si>
    <t xml:space="preserve">š450 x v810</t>
  </si>
  <si>
    <t xml:space="preserve">CLEAR
Číslo výrobku: H4557051731441</t>
  </si>
  <si>
    <t xml:space="preserve">https://www.jika.sk/produkty/zrkadlo-s-led-osvetlenim-H455705173...1?sku=H4557051731441</t>
  </si>
  <si>
    <t xml:space="preserve">4.4.07</t>
  </si>
  <si>
    <t xml:space="preserve">Nástenný dávkovač mydla pre umiestnenie za zrkadlo, 24 V DC</t>
  </si>
  <si>
    <t xml:space="preserve">v330 x h200 x š300 mm</t>
  </si>
  <si>
    <t xml:space="preserve">SANELA (www.sanela.sk)</t>
  </si>
  <si>
    <t xml:space="preserve">SLZN 84A</t>
  </si>
  <si>
    <t xml:space="preserve">https://www.sanela.sk/slzn-84a</t>
  </si>
  <si>
    <t xml:space="preserve">4.4.08</t>
  </si>
  <si>
    <t xml:space="preserve">Nerezový zásobník skladaných uterákov pre umiestnenie za zrkadlo</t>
  </si>
  <si>
    <t xml:space="preserve">v352 x h200 x š300 mm</t>
  </si>
  <si>
    <t xml:space="preserve">SLZN 84H</t>
  </si>
  <si>
    <t xml:space="preserve">https://www.sanela.sk/slzn-84h</t>
  </si>
  <si>
    <t xml:space="preserve">4.4.09</t>
  </si>
  <si>
    <t xml:space="preserve">Zrkadlo s LED osvetlením v administratíve , 4000K</t>
  </si>
  <si>
    <t xml:space="preserve">š600 x v1800</t>
  </si>
  <si>
    <t xml:space="preserve">4.4.10</t>
  </si>
  <si>
    <t xml:space="preserve">ZÁSOBNÍK NA TOALETNÝ PAPIER</t>
  </si>
  <si>
    <t xml:space="preserve">Ø290 x 100 mm</t>
  </si>
  <si>
    <t xml:space="preserve">SLZN 37X</t>
  </si>
  <si>
    <t xml:space="preserve">https://www.sanela.sk/slzn-37x</t>
  </si>
  <si>
    <t xml:space="preserve">4.4.11</t>
  </si>
  <si>
    <t xml:space="preserve">Bezbariérové zrkadlo s páčkou</t>
  </si>
  <si>
    <t xml:space="preserve">š600 x v450 mm</t>
  </si>
  <si>
    <t xml:space="preserve">003 - NEREZOVÁ OCEĽ</t>
  </si>
  <si>
    <t xml:space="preserve">UNIVERSUM - Číslo výrobku: H3897170030001</t>
  </si>
  <si>
    <t xml:space="preserve">https://www.jika.sk/produkty/zrkadlo-s-packou-nastavitelne-H389717...0001?sku=H3897170030001</t>
  </si>
  <si>
    <t xml:space="preserve">4.4.12</t>
  </si>
  <si>
    <t xml:space="preserve">BEZBARIÉROVÉ DRŽADLO, PEVNÉ</t>
  </si>
  <si>
    <t xml:space="preserve">d900 x š100 x v200 mm</t>
  </si>
  <si>
    <t xml:space="preserve">Universum Číslo výrobku: H3897240030001</t>
  </si>
  <si>
    <t xml:space="preserve">https://www.jika.sk/produkty/drzadlo-toaletne-pevne-H389724...0001?sku=H3897240030001</t>
  </si>
  <si>
    <t xml:space="preserve">4.4.13</t>
  </si>
  <si>
    <t xml:space="preserve">BEZBARIÉROVÉ DRŽADLO, SKLOPNÉ</t>
  </si>
  <si>
    <t xml:space="preserve">d800 x š100 x v200 mm</t>
  </si>
  <si>
    <t xml:space="preserve">Universum Číslo výrobku: H3897250030001</t>
  </si>
  <si>
    <t xml:space="preserve">https://www.jika.sk/produkty/drzadlo-toaletne-sklopne-H389725...0001?sku=H3897250030001</t>
  </si>
  <si>
    <t xml:space="preserve">4.4.14</t>
  </si>
  <si>
    <t xml:space="preserve">d550 x š100 x v200 mm</t>
  </si>
  <si>
    <t xml:space="preserve">Universum Číslo výrobku: H3897140030001</t>
  </si>
  <si>
    <t xml:space="preserve">https://www.jika.sk/produkty/drzadlo-toaletne-pevne-kotvene-v-stene-H389714...0001?sku=H3897140030001</t>
  </si>
  <si>
    <t xml:space="preserve">4.4.15</t>
  </si>
  <si>
    <t xml:space="preserve">š1200 x v800</t>
  </si>
  <si>
    <t xml:space="preserve">4.4.16</t>
  </si>
  <si>
    <t xml:space="preserve">Zrkadlo bez osvetlenia v kúpeľniach</t>
  </si>
  <si>
    <t xml:space="preserve">š550 x v810</t>
  </si>
  <si>
    <t xml:space="preserve">CLEAR
Číslo výrobku: H4557111731441</t>
  </si>
  <si>
    <t xml:space="preserve">https://www.jika.sk/produkty/zrkadlo-H455711173...1?sku=H4557111731441</t>
  </si>
  <si>
    <t xml:space="preserve">Miestnosti: 1.np: 1.1.20.02   , 2.np: 1.2.08.04</t>
  </si>
  <si>
    <t xml:space="preserve">4.4.17</t>
  </si>
  <si>
    <t xml:space="preserve">4.5.x KUCHYNSKÉ DREZY</t>
  </si>
  <si>
    <t xml:space="preserve">4.5.01</t>
  </si>
  <si>
    <t xml:space="preserve">KUCHYNSKÝ DREZ, OBOJSTRANNÝ TYP, BEZ EXCENTRA</t>
  </si>
  <si>
    <t xml:space="preserve">drez: 605 x 500mm, vanička: 335x424 mm</t>
  </si>
  <si>
    <t xml:space="preserve">nerez</t>
  </si>
  <si>
    <t xml:space="preserve">leštený</t>
  </si>
  <si>
    <t xml:space="preserve">BLANCO</t>
  </si>
  <si>
    <t xml:space="preserve">BLANCO LEMIS 45 S-IF Mini, Katalógové číslo: 525115</t>
  </si>
  <si>
    <t xml:space="preserve">https://www.drezyblanco.sk/produkt/blanco-lemis-45-s-if-mini-lesteny-nerez-bez-excentra-bez-prislusenstva-obojstranny/</t>
  </si>
  <si>
    <t xml:space="preserve">4.5.02</t>
  </si>
  <si>
    <t xml:space="preserve">KUCHYNSKÁ VODOVÁ BATÉRIA</t>
  </si>
  <si>
    <t xml:space="preserve">BLANCO MILA, Katalógové číslo: 519414</t>
  </si>
  <si>
    <t xml:space="preserve">https://www.drezyblanco.sk/produkt/blanco-mila-hide519414hide/</t>
  </si>
  <si>
    <t xml:space="preserve">4.5.03</t>
  </si>
  <si>
    <t xml:space="preserve">KUCHYNSKÝ DREZ V KAVIARNI</t>
  </si>
  <si>
    <t xml:space="preserve">440 x 440 mm</t>
  </si>
  <si>
    <t xml:space="preserve">BLANCO CLARON 400-U Durinox, Katalógové číslo: 523385</t>
  </si>
  <si>
    <t xml:space="preserve">https://www.blanco.sk/kuchynske-drezy/nerezove-drezy/drezy-pod-pracovnu-dosku/45-cm-spodna-skrinka/blanco-claron-400-u-durinox</t>
  </si>
  <si>
    <t xml:space="preserve">4.5.04</t>
  </si>
  <si>
    <t xml:space="preserve">MNOŽSTVO (m2 / m)</t>
  </si>
  <si>
    <t xml:space="preserve">MNOŽSTVO PRE OBJEDNÁVKU (m2)</t>
  </si>
  <si>
    <t xml:space="preserve">DOPRAVA, MONTÁŽ, ODPADY/M2</t>
  </si>
  <si>
    <t xml:space="preserve">objednávka (%)</t>
  </si>
  <si>
    <t xml:space="preserve">5.x.x POVRCHOVÉ ÚPRAVY</t>
  </si>
  <si>
    <t xml:space="preserve">5.1.x KERAMICKÉ A GRESOVÉ OBKLADY</t>
  </si>
  <si>
    <t xml:space="preserve">5.1.01</t>
  </si>
  <si>
    <t xml:space="preserve"> DLAŽBA 60x60cm v ZÁZEMIACH</t>
  </si>
  <si>
    <t xml:space="preserve">600x600</t>
  </si>
  <si>
    <t xml:space="preserve">La fenice ceramica</t>
  </si>
  <si>
    <t xml:space="preserve">Amazing, Avorio</t>
  </si>
  <si>
    <t xml:space="preserve">https://lafenicegc.com/en/collections/amazing/</t>
  </si>
  <si>
    <t xml:space="preserve">5.1.02</t>
  </si>
  <si>
    <t xml:space="preserve"> DLAŽBA 60x60cm V ŠTUDENTSKOM DOMOVE: kúpelňa, wc</t>
  </si>
  <si>
    <t xml:space="preserve">Casalgrande Padana, Pietre di Paragone</t>
  </si>
  <si>
    <t xml:space="preserve">Gré Bianco</t>
  </si>
  <si>
    <t xml:space="preserve">https://www.casalgrandepadana.com/product/pietre-di-paragone</t>
  </si>
  <si>
    <t xml:space="preserve">5.1.03</t>
  </si>
  <si>
    <t xml:space="preserve"> DLAŽBA 120x120cm V ŠTUDENTSKOM DOMOVE</t>
  </si>
  <si>
    <t xml:space="preserve">1200 x 1200</t>
  </si>
  <si>
    <t xml:space="preserve">Keope</t>
  </si>
  <si>
    <t xml:space="preserve">Keope Heritage pearl</t>
  </si>
  <si>
    <t xml:space="preserve">https://www.keope.com/en/collections/portland-stone-effect-tiles-heritage</t>
  </si>
  <si>
    <t xml:space="preserve">5.1.04</t>
  </si>
  <si>
    <t xml:space="preserve">DLAŽBA NA TERČOCH 60x60 - LODŽIE ŠTUDENTSKÉHO DOMOVA</t>
  </si>
  <si>
    <t xml:space="preserve">600x600x20</t>
  </si>
  <si>
    <t xml:space="preserve">Elios keramika</t>
  </si>
  <si>
    <t xml:space="preserve">Grand place: Namur</t>
  </si>
  <si>
    <t xml:space="preserve">https://eliosceramica.com/collezione/grand-place/</t>
  </si>
  <si>
    <t xml:space="preserve">5.1.04b</t>
  </si>
  <si>
    <t xml:space="preserve">DLAŽBA 100x100 – PRED HLAVNÝMI VSTUPMI</t>
  </si>
  <si>
    <t xml:space="preserve">5.1.05</t>
  </si>
  <si>
    <t xml:space="preserve"> DLAŽBA 120x120cm V KNIŽNICI</t>
  </si>
  <si>
    <t xml:space="preserve">1200x1200</t>
  </si>
  <si>
    <t xml:space="preserve">Keope Versilia Fiorito Ivory</t>
  </si>
  <si>
    <t xml:space="preserve">https://www.keope.com/en/collections/grey-marble-effect-tiles </t>
  </si>
  <si>
    <t xml:space="preserve">5.1.06</t>
  </si>
  <si>
    <t xml:space="preserve"> DLAŽBA 120x120cm V ŠTUDENTSKOM DOMOVE - prvé a posledné stupne schodov</t>
  </si>
  <si>
    <t xml:space="preserve">Keope Heritage grey</t>
  </si>
  <si>
    <t xml:space="preserve">5.1.07</t>
  </si>
  <si>
    <t xml:space="preserve"> DLAŽBA 60x60cm v ZÁZEMIACH - prvé a posledné stupne schodov</t>
  </si>
  <si>
    <t xml:space="preserve">Amazing, Antracite</t>
  </si>
  <si>
    <t xml:space="preserve">5.1.08</t>
  </si>
  <si>
    <t xml:space="preserve"> DLAŽBA 120x120cm V KNIŽNICI - prvé a posledné stupne schodov</t>
  </si>
  <si>
    <t xml:space="preserve">Keope Versilia Bardiglio Silver</t>
  </si>
  <si>
    <t xml:space="preserve">5.1.09</t>
  </si>
  <si>
    <t xml:space="preserve"> DLAŽBA 60x60cm V KNIŽNICI V TOALETÁCH NA PRÍZEMÍ</t>
  </si>
  <si>
    <t xml:space="preserve">5.1.10</t>
  </si>
  <si>
    <t xml:space="preserve">Ukončovacie rohové L profily v prípade gresových obkladov</t>
  </si>
  <si>
    <t xml:space="preserve">12,5 mm x 2,5 m</t>
  </si>
  <si>
    <t xml:space="preserve">CELOX</t>
  </si>
  <si>
    <t xml:space="preserve">Ukončovací "L" profil </t>
  </si>
  <si>
    <t xml:space="preserve">https://www.celox.sk/Produkty/Profily-na-obklady-a-dlazbu/Ukoncovacie-profily/Ukoncovaci-L-profil?dimensions=12%2C5%20mm%20%2F%202%2C5m&amp;color=AL%20pr%C3%ADrodn%C3%A1&amp;material=AL</t>
  </si>
  <si>
    <t xml:space="preserve">5.1.11</t>
  </si>
  <si>
    <t xml:space="preserve">Gré Grigio</t>
  </si>
  <si>
    <t xml:space="preserve">5.1.12</t>
  </si>
  <si>
    <t xml:space="preserve">5.2.x DEKORY NÁBYTKOV</t>
  </si>
  <si>
    <t xml:space="preserve">5.2.01</t>
  </si>
  <si>
    <t xml:space="preserve">Biele časti nábytku</t>
  </si>
  <si>
    <t xml:space="preserve">EGGER</t>
  </si>
  <si>
    <t xml:space="preserve">W1000 ST9 Premiově bílá</t>
  </si>
  <si>
    <t xml:space="preserve">https://www.egger.com/cs/vyroba-nabytku-a-interierovy-design/dekory/W1000_9?country=SK</t>
  </si>
  <si>
    <t xml:space="preserve">Tento výpis má iba informatívny charakter o výrobku</t>
  </si>
  <si>
    <t xml:space="preserve">5.2.02</t>
  </si>
  <si>
    <t xml:space="preserve">Drevodekor časti nábytku</t>
  </si>
  <si>
    <t xml:space="preserve">H3303 ST10 Dub Hamilton přírodní</t>
  </si>
  <si>
    <t xml:space="preserve">https://www.egger.com/cs/vyroba-nabytku-a-interierovy-design/dekory/H3303_10?country=SK</t>
  </si>
  <si>
    <t xml:space="preserve">5.2.03</t>
  </si>
  <si>
    <t xml:space="preserve">Pracovná doska v kuchynkách</t>
  </si>
  <si>
    <t xml:space="preserve">F486 ST76 Sparkle Grain bílý</t>
  </si>
  <si>
    <t xml:space="preserve">https://www.egger.com/cs/vyroba-nabytku-a-interierovy-design/dekory/F486_76?country=SK</t>
  </si>
  <si>
    <t xml:space="preserve">5.2.04</t>
  </si>
  <si>
    <t xml:space="preserve">Rám v otvore medzi izbou a kuchynkou v izbách doktorantov na 4NP</t>
  </si>
  <si>
    <t xml:space="preserve">U732 ST9 Prachově šedá</t>
  </si>
  <si>
    <t xml:space="preserve">https://www.egger.com/cs/vyroba-nabytku-a-interierovy-design/dekory/U732_9?country=SK</t>
  </si>
  <si>
    <t xml:space="preserve">5.2.05</t>
  </si>
  <si>
    <t xml:space="preserve">DYHA NA DVERÁCH (referenčný produkt: Sapeli, Dvere Elegant Komfort)</t>
  </si>
  <si>
    <t xml:space="preserve">HPL ANTIFINGER MAT</t>
  </si>
  <si>
    <t xml:space="preserve">SAPELI</t>
  </si>
  <si>
    <t xml:space="preserve">prachovo sivá U732</t>
  </si>
  <si>
    <t xml:space="preserve">5.2.06</t>
  </si>
  <si>
    <t xml:space="preserve">Drevodekor časti nábytku v kaviarni</t>
  </si>
  <si>
    <t xml:space="preserve">H3041 TM12 Eukalyptus přírodní</t>
  </si>
  <si>
    <t xml:space="preserve">https://www.egger.com/cs/vyroba-nabytku-a-interierovy-design/dekory/H3041_TM12?country=SK</t>
  </si>
  <si>
    <t xml:space="preserve">5.2.07</t>
  </si>
  <si>
    <t xml:space="preserve">Pracovná doska v kaviarni</t>
  </si>
  <si>
    <t xml:space="preserve">F311 ST87 Keramika antracitová</t>
  </si>
  <si>
    <t xml:space="preserve">https://www.egger.com/cs/vyroba-nabytku-a-interierovy-design/dekory/F311_87?country=SK</t>
  </si>
  <si>
    <t xml:space="preserve">5.2.08</t>
  </si>
  <si>
    <t xml:space="preserve">5.3.x VINYLOVÉ A GUMOVÉ OBKLADY</t>
  </si>
  <si>
    <t xml:space="preserve">5.3.01</t>
  </si>
  <si>
    <t xml:space="preserve">Športová gumená podlaha - fitness</t>
  </si>
  <si>
    <t xml:space="preserve">100 x 100 x 7mm</t>
  </si>
  <si>
    <t xml:space="preserve">GUMA</t>
  </si>
  <si>
    <t xml:space="preserve">ORANŽOVÁ</t>
  </si>
  <si>
    <t xml:space="preserve">PAVIGYM</t>
  </si>
  <si>
    <t xml:space="preserve">Endurance 7mm</t>
  </si>
  <si>
    <t xml:space="preserve">https://www.fitplus.sk/pavigym-sportova-podlaha-endurance/</t>
  </si>
  <si>
    <t xml:space="preserve">5.3.02</t>
  </si>
  <si>
    <t xml:space="preserve">Vinyl v izbách: steny a kuchynské zásteny</t>
  </si>
  <si>
    <t xml:space="preserve">FORBO</t>
  </si>
  <si>
    <t xml:space="preserve">Forbo Sphera Elite, 50486 - sardonyx</t>
  </si>
  <si>
    <t xml:space="preserve">https://www.forbo.com/flooring/sk-sk/produkty/homogenni-vinyl/sphera-elite/sphera-elite/b9hfet?dnr=50486</t>
  </si>
  <si>
    <t xml:space="preserve">5.3.02B</t>
  </si>
  <si>
    <t xml:space="preserve">Vinyl v izbách: podlahy a sokle</t>
  </si>
  <si>
    <t xml:space="preserve">5.3.03</t>
  </si>
  <si>
    <t xml:space="preserve">VINYL NA PODLAHE CHODIEB ŠTUDENTSKÉHO DOMOVA</t>
  </si>
  <si>
    <t xml:space="preserve">Forbo Sphera Elite, 50481 - seiryu</t>
  </si>
  <si>
    <t xml:space="preserve">https://www.forbo.com/flooring/sk-sk/produkty/homogenni-vinyl/sphera-elite/sphera-elite/b9hfet?dnr=50481</t>
  </si>
  <si>
    <t xml:space="preserve">5.3.04</t>
  </si>
  <si>
    <t xml:space="preserve">VINYL NA PODLAHE V KNIŽNICI</t>
  </si>
  <si>
    <t xml:space="preserve">4573T4319 clay cement </t>
  </si>
  <si>
    <t xml:space="preserve">https://www.forbo.com/flooring/sk-sk/produkty/heterogenni-vinyly/sarlon-19-db-akusticky-vinyl/sarlon-19-db-material/b2zh8v?dnr=4573t4319</t>
  </si>
  <si>
    <t xml:space="preserve">5.3.05</t>
  </si>
  <si>
    <t xml:space="preserve">VODIVÝ VINYL V ELEKTROROZVODNI A V SERVEROVNI</t>
  </si>
  <si>
    <t xml:space="preserve">Forbo Sphera EC 450003 - light neutral grey</t>
  </si>
  <si>
    <t xml:space="preserve">https://www.forbo.com/flooring/sk-sk/produkty/esd-a-ciste-provozy/sphera-ec/sphera-ec/b9zm2t?dnr=ec__450003</t>
  </si>
  <si>
    <t xml:space="preserve">5.3.06</t>
  </si>
  <si>
    <t xml:space="preserve">5.3.07</t>
  </si>
  <si>
    <t xml:space="preserve">5.4.x TAPÉTY </t>
  </si>
  <si>
    <t xml:space="preserve">5.4.01</t>
  </si>
  <si>
    <t xml:space="preserve">TAPETA NA STENÁCH V ADMINISTRATÍVNÝCH PRIESTOROCH</t>
  </si>
  <si>
    <t xml:space="preserve">VESCOM</t>
  </si>
  <si>
    <t xml:space="preserve">TONGA 1082.17</t>
  </si>
  <si>
    <t xml:space="preserve">https://vescom.com/en/products/tonga</t>
  </si>
  <si>
    <t xml:space="preserve">5.4.02</t>
  </si>
  <si>
    <t xml:space="preserve">TAPETA NA STENÁCH KAVIARNE</t>
  </si>
  <si>
    <t xml:space="preserve">TONGA 1082.03</t>
  </si>
  <si>
    <t xml:space="preserve">5.4.03</t>
  </si>
  <si>
    <t xml:space="preserve">FOTOTAPÉTA - NA MIERU (KANCELÁRIA KNIŽNICA 1.NP-VEDÚCA) </t>
  </si>
  <si>
    <t xml:space="preserve">š4130 x v2630 mm</t>
  </si>
  <si>
    <t xml:space="preserve">H2K Group, s.r.o.</t>
  </si>
  <si>
    <t xml:space="preserve">https://h2kgroup.sk/eshop/fotoprodukty/fototapeta/?srsltid=AfmBOoqcngTaeY8bvgLinCUdU5G6bLjy79fcSJGNNJXuDXTkRB30H-Dr</t>
  </si>
  <si>
    <t xml:space="preserve">5.4.04</t>
  </si>
  <si>
    <t xml:space="preserve">FOTOTAPÉTA MESTA TRENČÍN VO VSTUPE ŠTUDENTSKÉHO DOMOVA - NA MIERU</t>
  </si>
  <si>
    <t xml:space="preserve">š4530 x v3610 mm</t>
  </si>
  <si>
    <t xml:space="preserve">5.4.05</t>
  </si>
  <si>
    <t xml:space="preserve">FOTOTAPÉTA - LOGO UNIVERZITY  VO VSTUPE ŠTUDENTSKÉHO DOMOVA A V INFOPULTOCH KNIŽNICE - NA MIERU</t>
  </si>
  <si>
    <t xml:space="preserve">Ø800  mm</t>
  </si>
  <si>
    <t xml:space="preserve">ŠTUDENTSKÝ DOMOV VSTUP - 1ks, KNIŽNICA 3,4,5 np - 3ks</t>
  </si>
  <si>
    <t xml:space="preserve">5.5.x KOMPOZITNÉ OBKLADY</t>
  </si>
  <si>
    <t xml:space="preserve">5.5.01</t>
  </si>
  <si>
    <t xml:space="preserve">KOMPOZITNÁ DOSKA NA OBKLADANIE STIEN A NÁBYYTKOV - SVETLÉ POVRCHY - VRÁTANE MONTÁŽE A DOPRAVY</t>
  </si>
  <si>
    <t xml:space="preserve">HRÚBKA 9 mm</t>
  </si>
  <si>
    <t xml:space="preserve">HPL doska</t>
  </si>
  <si>
    <t xml:space="preserve">FUNDERMAX M.LOOK</t>
  </si>
  <si>
    <t xml:space="preserve">m.look Interior A2 2289 Tortora FH Fine Hammer Embossed</t>
  </si>
  <si>
    <t xml:space="preserve">https://www.fundermax.com/en/Portfolio/All%20Products/m.look-Interior-A2-2289-Tortora-FH-Fine-Hammer-Embossed_p_56894</t>
  </si>
  <si>
    <t xml:space="preserve">5.5.02</t>
  </si>
  <si>
    <t xml:space="preserve">KOMPOZITNÁ DOSKA NA OBKLADANIE STIEN A NÁBYYTKOV - TMAVÉ POVRCHY - VRÁTANE MONTÁŽE A DOPRAVY</t>
  </si>
  <si>
    <t xml:space="preserve">TMAVO BÉŽOVÁ</t>
  </si>
  <si>
    <t xml:space="preserve">m.look Interior A2 2206 Fango FH Fine Hammer Embossed</t>
  </si>
  <si>
    <t xml:space="preserve">https://www.fundermax.com/en/Portfolio/All%20Products/m.look-Interior-A2-2206-Fango-FH-Fine-Hammer-Embossed_p_56890</t>
  </si>
  <si>
    <t xml:space="preserve">5.5.03</t>
  </si>
  <si>
    <t xml:space="preserve">AKUSTICKÁ DOSKA V MULTIFUNKČNEJ SÁLE</t>
  </si>
  <si>
    <t xml:space="preserve">MDF doska</t>
  </si>
  <si>
    <t xml:space="preserve">BIELA, MATNÁ</t>
  </si>
  <si>
    <t xml:space="preserve">EUROPLAC INOIS MICRO</t>
  </si>
  <si>
    <t xml:space="preserve">W1000 ST19 Premiově bílá</t>
  </si>
  <si>
    <t xml:space="preserve">https://www.europlac.com/sk/product/inois-micro</t>
  </si>
  <si>
    <t xml:space="preserve">5.5.04</t>
  </si>
  <si>
    <t xml:space="preserve">DOSKA NA OBKLADANIE STIEN OKOLO UMÝVADIEL V KNIŽNICI</t>
  </si>
  <si>
    <t xml:space="preserve">HRÚBKA 19 mm</t>
  </si>
  <si>
    <t xml:space="preserve">DTD doska</t>
  </si>
  <si>
    <t xml:space="preserve">HNEDÁ</t>
  </si>
  <si>
    <t xml:space="preserve">FUNDERMAX STAR FAVORIT P3 E05</t>
  </si>
  <si>
    <t xml:space="preserve">Star Favorit P3 E05 2206 Fango FH Fine Hammer Embossed</t>
  </si>
  <si>
    <t xml:space="preserve">https://www.fundermax.com/en/Portfolio/All%20Products/Star-Favorit-P3-E05-2206-Fango-FH-Fine-Hammer-Embossed_p_173150</t>
  </si>
  <si>
    <t xml:space="preserve">5.5.05</t>
  </si>
  <si>
    <t xml:space="preserve">ODOLNÉ NÁSTENNÉ PANELY VO FITNESS</t>
  </si>
  <si>
    <t xml:space="preserve">dl. 3000 x v1300 x hr. 2 mm</t>
  </si>
  <si>
    <t xml:space="preserve">PVC</t>
  </si>
  <si>
    <t xml:space="preserve">TMAVO ŠEDÁ</t>
  </si>
  <si>
    <t xml:space="preserve">SPM</t>
  </si>
  <si>
    <t xml:space="preserve">DECOCHOC, FARBA: 0004 GRANITE</t>
  </si>
  <si>
    <t xml:space="preserve">https://www.spm-international.com/en/products/decochoc</t>
  </si>
  <si>
    <t xml:space="preserve">5.6.x KOBERCE, ČISTIACE ZÓNY</t>
  </si>
  <si>
    <t xml:space="preserve">5.6.01</t>
  </si>
  <si>
    <t xml:space="preserve">KOBERCE NA PODLAHE A SOKLE  - kancelárie, študovne, ekumenická miestnosť</t>
  </si>
  <si>
    <t xml:space="preserve">s482018/t382018 Penang bamboo </t>
  </si>
  <si>
    <t xml:space="preserve">https://www.forbo.com/flooring/sk-sk/produkty/flotex-sametovy-vinyl/flotex-colour/flotex-colour/bpdhue?dnr=s482018</t>
  </si>
  <si>
    <t xml:space="preserve">5.6.02</t>
  </si>
  <si>
    <t xml:space="preserve">METRÁŽNE KOBERCE NAREZANÉ NA ROZMER 1000 x 2300 mm PLUS OBŠÍVANIE OKRAJA KOBERCOV - NA 3,4,5 NP V KNIŽNICI</t>
  </si>
  <si>
    <t xml:space="preserve">1000 x 2300 mm</t>
  </si>
  <si>
    <t xml:space="preserve">DOMOS (https://www.domosslovakia.sk)</t>
  </si>
  <si>
    <t xml:space="preserve">LANO METROPOLE, FARBA: TORI 2541</t>
  </si>
  <si>
    <t xml:space="preserve">https://www.domosslovakia.sk/produkty/kancelarie#metrazne-koberce</t>
  </si>
  <si>
    <t xml:space="preserve">5.6.03</t>
  </si>
  <si>
    <t xml:space="preserve">METRÁŽNE KOBERCE NAREZANÉ NA ROZMER 2000 x 2900 mm PLUS OBŠÍVANIE OKRAJA KOBERCOV - V HALE KNIŽNICI</t>
  </si>
  <si>
    <t xml:space="preserve">2000 x 2900 mm</t>
  </si>
  <si>
    <t xml:space="preserve">LANO METROPOLE, FARBA: TORI 2609</t>
  </si>
  <si>
    <t xml:space="preserve">5.6.04</t>
  </si>
  <si>
    <t xml:space="preserve">METRÁŽNE KOBERCE NAREZANÉ NA ROZMER Ø2000 mm PLUS OBŠÍVANIE OKRAJA KOBERCOV - V HALE KNIŽNICI</t>
  </si>
  <si>
    <t xml:space="preserve">Ø2000 mm</t>
  </si>
  <si>
    <t xml:space="preserve">5.6.05</t>
  </si>
  <si>
    <t xml:space="preserve">KOBERCE NA PODLAHE A SOKLE  - VIACÚČELOVÁ SÁLA </t>
  </si>
  <si>
    <t xml:space="preserve">s246014/t546014 Metro concrete </t>
  </si>
  <si>
    <t xml:space="preserve">https://www.forbo.com/flooring/sk-sk/produkty/flotex-sametovy-vinyl/flotex-colour/flotex-colour/bpdhue?dnr=s246014</t>
  </si>
  <si>
    <t xml:space="preserve">5.6.06</t>
  </si>
  <si>
    <t xml:space="preserve">ČISTIACA ZÓNA V INTERIÉRI</t>
  </si>
  <si>
    <t xml:space="preserve">výška: 12 mm</t>
  </si>
  <si>
    <t xml:space="preserve">ČIERNA, 140142 Classic Anthracite</t>
  </si>
  <si>
    <t xml:space="preserve">NUWAY GRID</t>
  </si>
  <si>
    <t xml:space="preserve">https://www.forbo.com/flooring/en-gl/products/entrance-flooring-systems/nuway-internal-entrance-floors/nuway-grid-internal/b72385</t>
  </si>
  <si>
    <t xml:space="preserve">Š.D.: 2270x2095 (OV.904), 3650x1850 (OV.903), 1625x1400(OV.905)
KNIŽNICA: 2265x4250 (OV.921)</t>
  </si>
  <si>
    <t xml:space="preserve">5.6.07</t>
  </si>
  <si>
    <t xml:space="preserve">ČISTIACA ZÓNA V EXTERIÉRI</t>
  </si>
  <si>
    <t xml:space="preserve">NUWAY GRID EXTERNAL</t>
  </si>
  <si>
    <t xml:space="preserve">https://www.forbo.com/flooring/en-gl/products/entrance-flooring-systems/nuway-external-entrance-floors/nuway-grid-external/b1o4qt</t>
  </si>
  <si>
    <t xml:space="preserve">Š.D.: 1520x750 (OV.907), 1040x750 (OV.906),
KNIŽNICA: 1970x1000 (OV.922), 1700x880 (OV.923)</t>
  </si>
  <si>
    <t xml:space="preserve">5.6.08</t>
  </si>
  <si>
    <t xml:space="preserve">5.7.x MAĽBY STIEN</t>
  </si>
  <si>
    <t xml:space="preserve">5.7.01</t>
  </si>
  <si>
    <t xml:space="preserve">AKRYLÁTOVÁ ODOLNÁ MAĽBA STIEN NA CHODBÁCH ŠTUDENTSKÉHO DOMOVA</t>
  </si>
  <si>
    <t xml:space="preserve">STO</t>
  </si>
  <si>
    <t xml:space="preserve">StoColor Opticryl Matt - farba: Y07 93 03</t>
  </si>
  <si>
    <t xml:space="preserve">https://www.sto.sk/s/p/a1F2p00000PivCqEAJ/stocolor-opticryl-matt</t>
  </si>
  <si>
    <t xml:space="preserve">5.7.02</t>
  </si>
  <si>
    <t xml:space="preserve">AKRYLÁTOVÁ ODOLNÁ MAĽBA STIEN NA CHODBÁCH ŠTUDENTSKÉHO DOMOVA - NAD DVERAMI</t>
  </si>
  <si>
    <t xml:space="preserve">ŠEDÁ</t>
  </si>
  <si>
    <t xml:space="preserve">StoColor Opticryl Matt - farba:  Y15 39 01</t>
  </si>
  <si>
    <t xml:space="preserve">5.7.03</t>
  </si>
  <si>
    <t xml:space="preserve">AKRYLÁTOVÁ ODOLNÁ MAĽBA STIEN NA CHODBÁCH A V ŠTUDOVNIACH ŠTUDENTSKÉHO DOMOVA</t>
  </si>
  <si>
    <t xml:space="preserve">StoColor Opticryl Matt - farba: Y08 85 10</t>
  </si>
  <si>
    <t xml:space="preserve">5.7.04</t>
  </si>
  <si>
    <t xml:space="preserve">5.7.05</t>
  </si>
  <si>
    <t xml:space="preserve">PRÁŠKOVÁ MAĽBA NA POVRCH AKUSTICKEJ DOSKY INOIS MICRO VO VIACÚČELOVEJ SÁLE - SILUETA MESTA TRENČÍN</t>
  </si>
  <si>
    <t xml:space="preserve">BLEDOSIVÁ, RAL 9018</t>
  </si>
  <si>
    <t xml:space="preserve">StoColor Opticryl Matt - farba: </t>
  </si>
  <si>
    <t xml:space="preserve">5.8.x BETÓNOVÉ PODLAHY</t>
  </si>
  <si>
    <t xml:space="preserve">5.8.01</t>
  </si>
  <si>
    <t xml:space="preserve">BETÓN SO VSYPOM PRE PANCIEROVÉ PODLAHY</t>
  </si>
  <si>
    <t xml:space="preserve">SIKA</t>
  </si>
  <si>
    <t xml:space="preserve">PANBEX</t>
  </si>
  <si>
    <t xml:space="preserve">0</t>
  </si>
  <si>
    <t xml:space="preserve">CENA S DPH/KS</t>
  </si>
  <si>
    <t xml:space="preserve">CENA S DPH (€)</t>
  </si>
  <si>
    <t xml:space="preserve">6.X.X - PIKTOGRAMY</t>
  </si>
  <si>
    <t xml:space="preserve">6.1.x PIKTOGRAMY ŠTUDENTSKÝ DOMOV</t>
  </si>
  <si>
    <t xml:space="preserve">1.NP  - ŠTUDENTSKÝ DOMOV</t>
  </si>
  <si>
    <t xml:space="preserve">6.1.01</t>
  </si>
  <si>
    <t xml:space="preserve">ČÍSLOVANIE IZIEB a</t>
  </si>
  <si>
    <t xml:space="preserve">10,0 x 13,5 cm</t>
  </si>
  <si>
    <t xml:space="preserve">AKRYL</t>
  </si>
  <si>
    <t xml:space="preserve">ZLASER</t>
  </si>
  <si>
    <t xml:space="preserve">každá izba samostatné číslo</t>
  </si>
  <si>
    <t xml:space="preserve">ZNAČENIE MIESTNMOSTÍ ŠTUDENTSKÉHO DOMOVA b</t>
  </si>
  <si>
    <t xml:space="preserve">xxxx</t>
  </si>
  <si>
    <t xml:space="preserve">ČIERNA, RAL 9006</t>
  </si>
  <si>
    <t xml:space="preserve">počet A = 28 ks počet B = 28 ks</t>
  </si>
  <si>
    <t xml:space="preserve">6.1.02</t>
  </si>
  <si>
    <t xml:space="preserve">ZNAČENIE FITNESS 1.NP</t>
  </si>
  <si>
    <t xml:space="preserve">17 x 12 cm</t>
  </si>
  <si>
    <t xml:space="preserve">ČIERNA, RAL 9007</t>
  </si>
  <si>
    <t xml:space="preserve">6.1.03</t>
  </si>
  <si>
    <t xml:space="preserve">ZNAČENIE SERVEROVŇA 1.NP</t>
  </si>
  <si>
    <t xml:space="preserve">25 x 12 cm</t>
  </si>
  <si>
    <t xml:space="preserve">ČIERNA, RAL 9008</t>
  </si>
  <si>
    <t xml:space="preserve">6.1.04</t>
  </si>
  <si>
    <t xml:space="preserve">ZNAČENIE UPRATOVACEJ MIESTNOSTI</t>
  </si>
  <si>
    <t xml:space="preserve">31,2 x 12 cm</t>
  </si>
  <si>
    <t xml:space="preserve">ČIERNA, RAL 9009</t>
  </si>
  <si>
    <t xml:space="preserve">6.1.05</t>
  </si>
  <si>
    <t xml:space="preserve">ZNAČENIE SKLADU</t>
  </si>
  <si>
    <t xml:space="preserve">14,5 x 12 cm</t>
  </si>
  <si>
    <t xml:space="preserve">ČIERNA, RAL 9010</t>
  </si>
  <si>
    <t xml:space="preserve">6.1.06</t>
  </si>
  <si>
    <t xml:space="preserve">ZNAČENIE SMERU IZIEB 1.NP</t>
  </si>
  <si>
    <t xml:space="preserve">31 x 10 cm</t>
  </si>
  <si>
    <t xml:space="preserve">ČIERNA, RAL 9011</t>
  </si>
  <si>
    <t xml:space="preserve">6.1.07</t>
  </si>
  <si>
    <t xml:space="preserve">ZNAČENIE TOALETA PERSONÁL</t>
  </si>
  <si>
    <t xml:space="preserve">24,5 x 19 cm</t>
  </si>
  <si>
    <t xml:space="preserve">ČIERNA, RAL 9012</t>
  </si>
  <si>
    <t xml:space="preserve">6.1.08</t>
  </si>
  <si>
    <t xml:space="preserve">ZNAČENIE ADMINISTRATÍVA</t>
  </si>
  <si>
    <t xml:space="preserve">35 x 12 cm</t>
  </si>
  <si>
    <t xml:space="preserve">ČIERNA, RAL 9013</t>
  </si>
  <si>
    <t xml:space="preserve">6.1.09</t>
  </si>
  <si>
    <t xml:space="preserve">ZNAČENIE PODLAŽIA</t>
  </si>
  <si>
    <t xml:space="preserve">90 x 34,5 cm</t>
  </si>
  <si>
    <t xml:space="preserve">ČIERNA, RAL 9014</t>
  </si>
  <si>
    <t xml:space="preserve">6.1.10</t>
  </si>
  <si>
    <t xml:space="preserve">ZNAČENIE MIESTNOSTÍ V RÁMCI BUNIEK A</t>
  </si>
  <si>
    <t xml:space="preserve">7,5 x 10 cm</t>
  </si>
  <si>
    <t xml:space="preserve">ČIERNA, RAL 9015</t>
  </si>
  <si>
    <t xml:space="preserve">ZNAČENIE MIESTNOSTÍ V RÁMCI BUNIEK B</t>
  </si>
  <si>
    <t xml:space="preserve">ČIERNA, RAL 9016</t>
  </si>
  <si>
    <t xml:space="preserve">6.1.11</t>
  </si>
  <si>
    <t xml:space="preserve">BICYKLÁREŇ</t>
  </si>
  <si>
    <t xml:space="preserve">8,0 x 12 cm</t>
  </si>
  <si>
    <t xml:space="preserve">ČIERNA, RAL 9017</t>
  </si>
  <si>
    <t xml:space="preserve">6.1.12</t>
  </si>
  <si>
    <t xml:space="preserve">EPS</t>
  </si>
  <si>
    <t xml:space="preserve">9,5 x 12 cm</t>
  </si>
  <si>
    <t xml:space="preserve">ČIERNA, RAL 9018</t>
  </si>
  <si>
    <t xml:space="preserve">6.1.13</t>
  </si>
  <si>
    <t xml:space="preserve">ŠATŇA</t>
  </si>
  <si>
    <t xml:space="preserve">14,8 x 12 cm</t>
  </si>
  <si>
    <t xml:space="preserve">ČIERNA, RAL 9019</t>
  </si>
  <si>
    <t xml:space="preserve">6.1.14</t>
  </si>
  <si>
    <t xml:space="preserve">TOALETA PRE IMOBILNÝCH</t>
  </si>
  <si>
    <t xml:space="preserve">9 x 18 cm</t>
  </si>
  <si>
    <t xml:space="preserve">ČIERNA, RAL 9020</t>
  </si>
  <si>
    <t xml:space="preserve">6.1.15</t>
  </si>
  <si>
    <t xml:space="preserve">ZNAČENIE TOALETY V RÁMCI IZIEB</t>
  </si>
  <si>
    <t xml:space="preserve">10 x 10 cm</t>
  </si>
  <si>
    <t xml:space="preserve">ČIERNA, RAL 9021</t>
  </si>
  <si>
    <t xml:space="preserve">6.1.16</t>
  </si>
  <si>
    <t xml:space="preserve">ZNAČENIE SPRCHY V RÁMCI IZIEB</t>
  </si>
  <si>
    <t xml:space="preserve">ČIERNA, RAL 9022</t>
  </si>
  <si>
    <t xml:space="preserve">6.1.17</t>
  </si>
  <si>
    <t xml:space="preserve">NADPIS ŠTUDENTSKÝ DOMOV TNUAD</t>
  </si>
  <si>
    <t xml:space="preserve">134 x 59,5 cm</t>
  </si>
  <si>
    <t xml:space="preserve">NEONWORLD</t>
  </si>
  <si>
    <t xml:space="preserve">SVIETIACA </t>
  </si>
  <si>
    <t xml:space="preserve">6.1.18</t>
  </si>
  <si>
    <t xml:space="preserve">ZNAČENIE RECEPCIE </t>
  </si>
  <si>
    <t xml:space="preserve">34,5 x 50 cm</t>
  </si>
  <si>
    <t xml:space="preserve">6.1.19</t>
  </si>
  <si>
    <t xml:space="preserve">ZNAČENIE PAUZA</t>
  </si>
  <si>
    <t xml:space="preserve">105 x 41 cm</t>
  </si>
  <si>
    <t xml:space="preserve">6.1.20</t>
  </si>
  <si>
    <t xml:space="preserve">TRENČÍN NÁKRES + V ČASTI KNIŽNICA</t>
  </si>
  <si>
    <t xml:space="preserve">282,5 x 63 cm</t>
  </si>
  <si>
    <t xml:space="preserve">6.1.20.1</t>
  </si>
  <si>
    <t xml:space="preserve">ZNAČENIE LETS RIDE</t>
  </si>
  <si>
    <t xml:space="preserve">202,5 x 30 cm</t>
  </si>
  <si>
    <t xml:space="preserve">6.1.20.2</t>
  </si>
  <si>
    <t xml:space="preserve">ZNAČENIE GYM TIME</t>
  </si>
  <si>
    <t xml:space="preserve">1,71 x 35,0 cm</t>
  </si>
  <si>
    <t xml:space="preserve">2.NP - ŠTUDENTSKÝ DOMOV</t>
  </si>
  <si>
    <t xml:space="preserve">6.1.21</t>
  </si>
  <si>
    <t xml:space="preserve">ZNAČENIE PODLAŽIA 2.NP</t>
  </si>
  <si>
    <t xml:space="preserve">1,22 x 34,5 cm</t>
  </si>
  <si>
    <t xml:space="preserve">6.1.22</t>
  </si>
  <si>
    <t xml:space="preserve">ZNAČENIE SMERU IZIEB 2.NP</t>
  </si>
  <si>
    <t xml:space="preserve">31,0 x 90 cm</t>
  </si>
  <si>
    <t xml:space="preserve">6.1.23</t>
  </si>
  <si>
    <t xml:space="preserve">6.1.24</t>
  </si>
  <si>
    <t xml:space="preserve">ZNAČENIE ŠTUDOVNE 2.NP</t>
  </si>
  <si>
    <t xml:space="preserve">41,0 x 15,6 cm</t>
  </si>
  <si>
    <t xml:space="preserve">6.1.25</t>
  </si>
  <si>
    <t xml:space="preserve">ZNAČENIE SKLADU MOBILIÁRU A PRECHODU DO KNIŽNICE</t>
  </si>
  <si>
    <t xml:space="preserve">54,5 x 190 cm</t>
  </si>
  <si>
    <t xml:space="preserve">3.NP - ŠTUDENTSKÝ DOMOV</t>
  </si>
  <si>
    <t xml:space="preserve">6.1.31</t>
  </si>
  <si>
    <t xml:space="preserve">ZNAČENIE PODLAŽIA 3.NP</t>
  </si>
  <si>
    <t xml:space="preserve">77,5 x 35,0 cm</t>
  </si>
  <si>
    <t xml:space="preserve">6.1.32</t>
  </si>
  <si>
    <t xml:space="preserve">ZNAČENIE SMERU IZIEB 3.NP</t>
  </si>
  <si>
    <t xml:space="preserve">38 x 9 cm</t>
  </si>
  <si>
    <t xml:space="preserve">6.1.33</t>
  </si>
  <si>
    <t xml:space="preserve">ZNAČENIE UPRATOVACEJ MIESTNOSTI 3.NP</t>
  </si>
  <si>
    <t xml:space="preserve">32,2 x 19,0 cm</t>
  </si>
  <si>
    <t xml:space="preserve">6.1.34</t>
  </si>
  <si>
    <t xml:space="preserve">ZNAČENIE ŠTUDOVNE 3.NP</t>
  </si>
  <si>
    <t xml:space="preserve">25,0 x 12 cm</t>
  </si>
  <si>
    <t xml:space="preserve">4.NP - ŠTUDENTSKÝ DOMOV</t>
  </si>
  <si>
    <t xml:space="preserve">6.1.41</t>
  </si>
  <si>
    <t xml:space="preserve">ZNAČENIE PODLAŽIA 4.NP</t>
  </si>
  <si>
    <t xml:space="preserve">78,3 x 35 cm</t>
  </si>
  <si>
    <t xml:space="preserve">6.1.42</t>
  </si>
  <si>
    <t xml:space="preserve">ZNAČENIE SMERU IZIEB 4.NP</t>
  </si>
  <si>
    <t xml:space="preserve">6.1.43</t>
  </si>
  <si>
    <t xml:space="preserve">ZNAČENIE UPRATOVACEJ MIESTNOSTI 4.NP</t>
  </si>
  <si>
    <t xml:space="preserve">6.1.44</t>
  </si>
  <si>
    <t xml:space="preserve">ZNAČENIE EKUMENICKEJ MIESTNOSTI</t>
  </si>
  <si>
    <t xml:space="preserve">54,7 x 12 cm</t>
  </si>
  <si>
    <t xml:space="preserve">1.PP - ŠTUDENTSKÝ DOMOV</t>
  </si>
  <si>
    <t xml:space="preserve">6.1.61</t>
  </si>
  <si>
    <t xml:space="preserve">ZNAČENIE ELEKTROROZVODNE -1.NP</t>
  </si>
  <si>
    <t xml:space="preserve">6.1.62</t>
  </si>
  <si>
    <t xml:space="preserve">ZNAČENIE GARÁŽ  -1.NP</t>
  </si>
  <si>
    <t xml:space="preserve">6.1.63</t>
  </si>
  <si>
    <t xml:space="preserve">ZNAČENIE KOTOLNE -1.NP</t>
  </si>
  <si>
    <t xml:space="preserve">24,5 x 12 cm</t>
  </si>
  <si>
    <t xml:space="preserve">6.1.64</t>
  </si>
  <si>
    <t xml:space="preserve">ZNAČENIE PRÁČOVNE -1.NP</t>
  </si>
  <si>
    <t xml:space="preserve">29,5 x 12 cm</t>
  </si>
  <si>
    <t xml:space="preserve">6.1.65</t>
  </si>
  <si>
    <t xml:space="preserve">ZNAČENIE SKLADU ÚDRŽBY -1.NP</t>
  </si>
  <si>
    <t xml:space="preserve">39,8 x 12 cm</t>
  </si>
  <si>
    <t xml:space="preserve">6.1.66</t>
  </si>
  <si>
    <t xml:space="preserve">ZNAČENIE DIELNE ÚDRŽBY -1.NP</t>
  </si>
  <si>
    <t xml:space="preserve">42 x 12 cm</t>
  </si>
  <si>
    <t xml:space="preserve">6.1.67</t>
  </si>
  <si>
    <t xml:space="preserve">ZNAČENIE ŠATNE -1.NP</t>
  </si>
  <si>
    <t xml:space="preserve">17,5 x 12 cm</t>
  </si>
  <si>
    <t xml:space="preserve">6.1.68</t>
  </si>
  <si>
    <t xml:space="preserve">TECHNICKÉ ZÁZEMIE KNIŽNICA (POLEP)</t>
  </si>
  <si>
    <t xml:space="preserve">6.1.69</t>
  </si>
  <si>
    <t xml:space="preserve">ZNAČENIE PODLAŽIA -1.NP</t>
  </si>
  <si>
    <t xml:space="preserve">95 x 34,5 cm</t>
  </si>
  <si>
    <t xml:space="preserve">6.1.70</t>
  </si>
  <si>
    <t xml:space="preserve">ZNAČENIE STROJOVNE -1.NP</t>
  </si>
  <si>
    <t xml:space="preserve">49,5 x 12 cm</t>
  </si>
  <si>
    <t xml:space="preserve">6.1.71</t>
  </si>
  <si>
    <t xml:space="preserve">ZNAČENIE SKLADU KNÍH -1.NP</t>
  </si>
  <si>
    <t xml:space="preserve">6.1.72</t>
  </si>
  <si>
    <t xml:space="preserve">6.1.73</t>
  </si>
  <si>
    <t xml:space="preserve">ZNAČENIE SLABOPRÚDOVEJ ROZVODNE -1.NP</t>
  </si>
  <si>
    <t xml:space="preserve">40,0 x 19 cm</t>
  </si>
  <si>
    <t xml:space="preserve">6.1.74</t>
  </si>
  <si>
    <t xml:space="preserve">TECHNICKÉ ZÁZEMIE ŠTUDENTSKÝ DOMOV (POLEP)</t>
  </si>
  <si>
    <t xml:space="preserve">39,5 x 19 cm</t>
  </si>
  <si>
    <t xml:space="preserve">6.1.75</t>
  </si>
  <si>
    <t xml:space="preserve">12 x 24,5 cm</t>
  </si>
  <si>
    <t xml:space="preserve">6.1.76</t>
  </si>
  <si>
    <t xml:space="preserve">ZNAČENIE SKLADU (PERSONÁL - POLEP) </t>
  </si>
  <si>
    <t xml:space="preserve">5 x 31 cm</t>
  </si>
  <si>
    <t xml:space="preserve">ČIERNA, RAL 9046</t>
  </si>
  <si>
    <t xml:space="preserve">CENA PIKTOGRAMOV (ŠTUDENTSKÝ DOMOV)</t>
  </si>
  <si>
    <t xml:space="preserve">DOPRAVA + MONTÁŽ</t>
  </si>
  <si>
    <t xml:space="preserve">SPOLU S DPH</t>
  </si>
  <si>
    <t xml:space="preserve">KNIŽNICA</t>
  </si>
  <si>
    <t xml:space="preserve">1.NP - KNIŽNICA</t>
  </si>
  <si>
    <t xml:space="preserve">6.2.x PIKTOGRAMY KNIŽNICA</t>
  </si>
  <si>
    <t xml:space="preserve">6.2.01</t>
  </si>
  <si>
    <t xml:space="preserve">ZNACENIE RECEPCIE 1.NP</t>
  </si>
  <si>
    <t xml:space="preserve">32 x 5 cm</t>
  </si>
  <si>
    <t xml:space="preserve">6.2.02</t>
  </si>
  <si>
    <t xml:space="preserve">PIKTOGRAM WC ŽENY</t>
  </si>
  <si>
    <t xml:space="preserve">8,5 x 15 cm</t>
  </si>
  <si>
    <t xml:space="preserve">ČIERNA, RAL 9023</t>
  </si>
  <si>
    <t xml:space="preserve">6.2.03</t>
  </si>
  <si>
    <t xml:space="preserve">PIKTOGRAM WC MUŽI</t>
  </si>
  <si>
    <t xml:space="preserve">6 x 15 cm</t>
  </si>
  <si>
    <t xml:space="preserve">ČIERNA, RAL 9024</t>
  </si>
  <si>
    <t xml:space="preserve">6.2.04</t>
  </si>
  <si>
    <t xml:space="preserve">PIKTOGRAM TOALETA PRE INVALIDOV</t>
  </si>
  <si>
    <t xml:space="preserve">9,3 x 10,5 cm</t>
  </si>
  <si>
    <t xml:space="preserve">ČIERNA, RAL 9025</t>
  </si>
  <si>
    <t xml:space="preserve">6.2.05</t>
  </si>
  <si>
    <t xml:space="preserve">NADPIS KAVIAREŇ A TOALETY + ŠIPKA</t>
  </si>
  <si>
    <t xml:space="preserve">55 x 22,5 cm</t>
  </si>
  <si>
    <t xml:space="preserve">ČIERNA, RAL 9026</t>
  </si>
  <si>
    <t xml:space="preserve">6.2.06</t>
  </si>
  <si>
    <t xml:space="preserve">NADPIS TNUAD ALEXANDRA DUBČEKA (SVIETIACI)</t>
  </si>
  <si>
    <t xml:space="preserve">127 x 42 cm</t>
  </si>
  <si>
    <t xml:space="preserve">SVIETIACI</t>
  </si>
  <si>
    <t xml:space="preserve">6.2.07</t>
  </si>
  <si>
    <t xml:space="preserve">ZNAČENIE PODLAŽIA 1.NP</t>
  </si>
  <si>
    <t xml:space="preserve">68,5 x 63 cm</t>
  </si>
  <si>
    <t xml:space="preserve">ČIERNA, RAL 9028</t>
  </si>
  <si>
    <t xml:space="preserve">6.2.08</t>
  </si>
  <si>
    <t xml:space="preserve">ZNAČENIE CAFE DUBČEK(SVIETIACI)</t>
  </si>
  <si>
    <t xml:space="preserve">81,5 x 16,5 cm</t>
  </si>
  <si>
    <t xml:space="preserve">6.2.09</t>
  </si>
  <si>
    <t xml:space="preserve">NADPIS CHILL (SVIETIACI)</t>
  </si>
  <si>
    <t xml:space="preserve">115,5 x 65,5 cm</t>
  </si>
  <si>
    <t xml:space="preserve">6.2.10</t>
  </si>
  <si>
    <t xml:space="preserve">NADPIS KNIŽNICA TNUAD (SVIETIACI)</t>
  </si>
  <si>
    <t xml:space="preserve">162,5 x 7,6 cm</t>
  </si>
  <si>
    <t xml:space="preserve">6.2.11</t>
  </si>
  <si>
    <t xml:space="preserve">ZNAČENIE PERSONÁLU</t>
  </si>
  <si>
    <t xml:space="preserve">41 x 10 cm</t>
  </si>
  <si>
    <t xml:space="preserve">ČIERNA, RAL 9032</t>
  </si>
  <si>
    <t xml:space="preserve">6.2.12</t>
  </si>
  <si>
    <t xml:space="preserve">NADPIS PRI SCHODISKU 1.NP</t>
  </si>
  <si>
    <t xml:space="preserve">132,7 x  63,5 cm</t>
  </si>
  <si>
    <t xml:space="preserve">ČIERNA, RAL 9033</t>
  </si>
  <si>
    <t xml:space="preserve">6.2.13</t>
  </si>
  <si>
    <t xml:space="preserve">PIKTOGRAM WC ŽENY (KAVIAREŇ)</t>
  </si>
  <si>
    <t xml:space="preserve">ČIERNA, RAL 9034</t>
  </si>
  <si>
    <t xml:space="preserve">6.2.14</t>
  </si>
  <si>
    <t xml:space="preserve">PIKTOGRAM WC MUŽI (KAVIAREŇ)</t>
  </si>
  <si>
    <t xml:space="preserve">ČIERNA, RAL 9035</t>
  </si>
  <si>
    <t xml:space="preserve">6.2.15</t>
  </si>
  <si>
    <t xml:space="preserve">ZNAČENIE PERSONÁLU (POLEP) - (KAVIAREŇ)</t>
  </si>
  <si>
    <t xml:space="preserve">30,5 x5 cm</t>
  </si>
  <si>
    <t xml:space="preserve">ČIERNA, RAL 9036</t>
  </si>
  <si>
    <t xml:space="preserve">6.2.16</t>
  </si>
  <si>
    <t xml:space="preserve">ZNAČENIE PERSONÁLU (KAVIAREŇ)</t>
  </si>
  <si>
    <t xml:space="preserve">ČIERNA, RAL 9037</t>
  </si>
  <si>
    <t xml:space="preserve">6.2.17</t>
  </si>
  <si>
    <t xml:space="preserve">ZNAČENIE SKLADU (KAVIAREŇ)</t>
  </si>
  <si>
    <t xml:space="preserve">19,5 x 5 cm</t>
  </si>
  <si>
    <t xml:space="preserve">ČIERNA, RAL 9038</t>
  </si>
  <si>
    <t xml:space="preserve">6.2.18</t>
  </si>
  <si>
    <t xml:space="preserve">VEDENIE KNIŽNICE - TABUĽA</t>
  </si>
  <si>
    <t xml:space="preserve">29,5 x 20 cm</t>
  </si>
  <si>
    <t xml:space="preserve">ČIERNA, RAL 9039</t>
  </si>
  <si>
    <t xml:space="preserve">6.2.19</t>
  </si>
  <si>
    <t xml:space="preserve">ZNAČENIE PODLAŽIA 1.NP </t>
  </si>
  <si>
    <t xml:space="preserve">72,5 x 33 cm</t>
  </si>
  <si>
    <t xml:space="preserve">ČIERNA, RAL 9040</t>
  </si>
  <si>
    <t xml:space="preserve">6.2.20</t>
  </si>
  <si>
    <t xml:space="preserve">11,5 x 24,5 cm</t>
  </si>
  <si>
    <t xml:space="preserve">ČIERNA, RAL 9041</t>
  </si>
  <si>
    <t xml:space="preserve">2.NP - KNIŽNICA</t>
  </si>
  <si>
    <t xml:space="preserve">6.2.21</t>
  </si>
  <si>
    <t xml:space="preserve">68 x 63 cm</t>
  </si>
  <si>
    <t xml:space="preserve">ČIERNA, RAL 9042</t>
  </si>
  <si>
    <t xml:space="preserve">6.2.22</t>
  </si>
  <si>
    <t xml:space="preserve">NADPIS PRI SCHODISKU 2.NP</t>
  </si>
  <si>
    <t xml:space="preserve">147,3 x 68,5 cm</t>
  </si>
  <si>
    <t xml:space="preserve">ČIERNA, RAL 9043</t>
  </si>
  <si>
    <t xml:space="preserve">6.2.23</t>
  </si>
  <si>
    <t xml:space="preserve">ZNAČENIE WC MUŽI</t>
  </si>
  <si>
    <t xml:space="preserve">ČIERNA, RAL 9044</t>
  </si>
  <si>
    <t xml:space="preserve">6.2.24</t>
  </si>
  <si>
    <t xml:space="preserve">ZNAĆENIE WC ŽENY</t>
  </si>
  <si>
    <t xml:space="preserve">8 x 15 cm</t>
  </si>
  <si>
    <t xml:space="preserve">ČIERNA, RAL 9045</t>
  </si>
  <si>
    <t xml:space="preserve">6.2.25</t>
  </si>
  <si>
    <t xml:space="preserve">ZNAČENIE PERSONÁLU (POLEP) </t>
  </si>
  <si>
    <t xml:space="preserve">29,5 x 6 cm</t>
  </si>
  <si>
    <t xml:space="preserve">6.2.26</t>
  </si>
  <si>
    <t xml:space="preserve">ZNAČENIE SÁLY </t>
  </si>
  <si>
    <t xml:space="preserve">24,5 x 12,5 cm</t>
  </si>
  <si>
    <t xml:space="preserve">ČIERNA, RAL 9047</t>
  </si>
  <si>
    <t xml:space="preserve">6.2.27</t>
  </si>
  <si>
    <t xml:space="preserve">ZNAČENIE SKLADU MOBILIÁRU + PRECHOD DO ŠTUDENTSKÉHO DOMOVA</t>
  </si>
  <si>
    <t xml:space="preserve">90 x 12 cm</t>
  </si>
  <si>
    <t xml:space="preserve">ČIERNA, RAL 9048</t>
  </si>
  <si>
    <t xml:space="preserve">6.2.28</t>
  </si>
  <si>
    <t xml:space="preserve">62,5 x 34,5 cm</t>
  </si>
  <si>
    <t xml:space="preserve">3.NP - KNIŽNICA</t>
  </si>
  <si>
    <t xml:space="preserve">6.2.31</t>
  </si>
  <si>
    <t xml:space="preserve">ČIERNA, RAL 9049</t>
  </si>
  <si>
    <t xml:space="preserve">6.2.32</t>
  </si>
  <si>
    <t xml:space="preserve">NADPIS PRI SCHODISKU 3.NP</t>
  </si>
  <si>
    <t xml:space="preserve">148,7 x 79 cm</t>
  </si>
  <si>
    <t xml:space="preserve">ČIERNA, RAL 9050</t>
  </si>
  <si>
    <t xml:space="preserve">6.2.33</t>
  </si>
  <si>
    <t xml:space="preserve">ZNAČENIE INFOPULTU 3.NP, 4.NP ,5.NP</t>
  </si>
  <si>
    <t xml:space="preserve">34 x 12,5 cm</t>
  </si>
  <si>
    <t xml:space="preserve">ČIERNA, RAL 9051</t>
  </si>
  <si>
    <t xml:space="preserve">6.2.34</t>
  </si>
  <si>
    <t xml:space="preserve">ZNAČENIE UPRATOVACEJ MIESTNOSTI 3.NP, 4.NP, 5.NP</t>
  </si>
  <si>
    <t xml:space="preserve">11,5 x 22 cm</t>
  </si>
  <si>
    <t xml:space="preserve">ČIERNA, RAL 9052</t>
  </si>
  <si>
    <t xml:space="preserve">6.2.35</t>
  </si>
  <si>
    <t xml:space="preserve">ZNAČENIE COPY</t>
  </si>
  <si>
    <t xml:space="preserve">31 x 7,5 cm</t>
  </si>
  <si>
    <t xml:space="preserve">ČIERNA, RAL 9053</t>
  </si>
  <si>
    <t xml:space="preserve">6.2.36</t>
  </si>
  <si>
    <t xml:space="preserve">112 x 35 cm</t>
  </si>
  <si>
    <t xml:space="preserve">4.NP - KNIŽNICA</t>
  </si>
  <si>
    <t xml:space="preserve">6.2.41</t>
  </si>
  <si>
    <t xml:space="preserve">6.2.42</t>
  </si>
  <si>
    <t xml:space="preserve">NADPIS PRI SCHODISKU 4.NP</t>
  </si>
  <si>
    <t xml:space="preserve">147,2 x 79 cm</t>
  </si>
  <si>
    <t xml:space="preserve">ČIERNA, RAL 9054</t>
  </si>
  <si>
    <t xml:space="preserve">6.2.43</t>
  </si>
  <si>
    <t xml:space="preserve">112 x 34,5 cm</t>
  </si>
  <si>
    <t xml:space="preserve">6.2.44</t>
  </si>
  <si>
    <t xml:space="preserve">9,5 x 22 cm</t>
  </si>
  <si>
    <t xml:space="preserve">5.NP - KNIŽNICA</t>
  </si>
  <si>
    <t xml:space="preserve">6.2.51</t>
  </si>
  <si>
    <t xml:space="preserve">ZNAČENIE PODLAŽIA 5.NP</t>
  </si>
  <si>
    <t xml:space="preserve">ČIERNA, RAL 9055</t>
  </si>
  <si>
    <t xml:space="preserve">6.2.52</t>
  </si>
  <si>
    <t xml:space="preserve">NADPIS PRI SCHODISKU 5.NP</t>
  </si>
  <si>
    <t xml:space="preserve">13,5 x 20 cm</t>
  </si>
  <si>
    <t xml:space="preserve">ČIERNA, RAL 9056</t>
  </si>
  <si>
    <t xml:space="preserve">6.2.53</t>
  </si>
  <si>
    <t xml:space="preserve">NADPIS POD NEBOM 5.NP - TERASA</t>
  </si>
  <si>
    <t xml:space="preserve">246 x 62 cm</t>
  </si>
  <si>
    <t xml:space="preserve">6.2.54</t>
  </si>
  <si>
    <t xml:space="preserve">111,5 x 34,5 cm</t>
  </si>
  <si>
    <t xml:space="preserve">6.2.55</t>
  </si>
  <si>
    <t xml:space="preserve">ZNAČENIE SCHODISKA </t>
  </si>
  <si>
    <t xml:space="preserve">15 x 15 cm</t>
  </si>
  <si>
    <t xml:space="preserve">CENA PIKTOGRAMOV (KNIŽNICA)</t>
  </si>
  <si>
    <t xml:space="preserve">SPOLU</t>
  </si>
  <si>
    <t xml:space="preserve">ŠTUDENTSKÝ DOMOV + KNIŽNICA SPOLU S DPH</t>
  </si>
  <si>
    <t xml:space="preserve">CENA BEZ DPH/ KS (€)</t>
  </si>
  <si>
    <t xml:space="preserve">KVETINÁČE SPOLU</t>
  </si>
  <si>
    <t xml:space="preserve">RASTLINY</t>
  </si>
  <si>
    <t xml:space="preserve">RASTILNY SPOLU</t>
  </si>
  <si>
    <t xml:space="preserve">SUBSTRÁT</t>
  </si>
  <si>
    <t xml:space="preserve">MNOŽSTVO (L/KS)</t>
  </si>
  <si>
    <t xml:space="preserve">SPOLU KVETINÁČE+RASTLINY+SUBSTRÁT SPOLU BEZ DPH €</t>
  </si>
  <si>
    <t xml:space="preserve">SÚČET DPH</t>
  </si>
  <si>
    <t xml:space="preserve">SPOLU NA ÚHRADU</t>
  </si>
  <si>
    <t xml:space="preserve">7.1.xx</t>
  </si>
  <si>
    <t xml:space="preserve">7.1.01</t>
  </si>
  <si>
    <t xml:space="preserve">KVETINÁČ Č.1</t>
  </si>
  <si>
    <t xml:space="preserve">40x40x760 cm</t>
  </si>
  <si>
    <t xml:space="preserve">VYSOKO KVALITNÝ PLAST</t>
  </si>
  <si>
    <t xml:space="preserve">VYSOKOLESKLÁ BIELA</t>
  </si>
  <si>
    <t xml:space="preserve">LECHUZA</t>
  </si>
  <si>
    <t xml:space="preserve">https://www.hydroflora.sk/lechuza-canto-stone-high-all-in-one-set/</t>
  </si>
  <si>
    <t xml:space="preserve">3.NP = 6KS  4.NP= 6KS  5.NP=6KS</t>
  </si>
  <si>
    <t xml:space="preserve">Schefflera arboricola 'Compacta' rozkonárená/stĺp R30 V100cm</t>
  </si>
  <si>
    <t xml:space="preserve">ZAEPONIC 3-8mm 1000l</t>
  </si>
  <si>
    <t xml:space="preserve">Ficus cyathistipula tuft R30 V110cm</t>
  </si>
  <si>
    <t xml:space="preserve">Lechuza univerzálny substrát UNI PON 40L</t>
  </si>
  <si>
    <t xml:space="preserve">Ficus microcarpa 'Moclame' R24 V90cm</t>
  </si>
  <si>
    <t xml:space="preserve">7.1.02</t>
  </si>
  <si>
    <t xml:space="preserve">KVETINÁČ Č.2</t>
  </si>
  <si>
    <t xml:space="preserve">80,0 x 19,0 x 19,0 cm</t>
  </si>
  <si>
    <t xml:space="preserve">https://www.hydroflora.sk/kvetinac-lechuza-balconera-stone-all-in-one-set/?variantId=31222</t>
  </si>
  <si>
    <t xml:space="preserve">KAVIAREŇ = 14KS  , RECEPCIA 4KS</t>
  </si>
  <si>
    <t xml:space="preserve">Schefflera arboricola 'Gerda' R13 V40cm</t>
  </si>
  <si>
    <t xml:space="preserve">Philodendron birkin 'White Wave' R12 V25cm</t>
  </si>
  <si>
    <t xml:space="preserve">Scindapsus (Epipremnum) 'Aureum' R12 V25 cm</t>
  </si>
  <si>
    <t xml:space="preserve">Hoya carnosa R12 V15cm, rôzne druhy</t>
  </si>
  <si>
    <t xml:space="preserve">Croton (Codiaeum) variegatum 'Sunny Star' R12 V30 cm</t>
  </si>
  <si>
    <t xml:space="preserve">7.1.03</t>
  </si>
  <si>
    <t xml:space="preserve">KVETINÁČ Č.3</t>
  </si>
  <si>
    <t xml:space="preserve">50,0 x 50,0 x 50,0 cm</t>
  </si>
  <si>
    <t xml:space="preserve">https://www.hydroflora.sk/kvetinac-lechuza-cube-all-in-one-set/</t>
  </si>
  <si>
    <t xml:space="preserve">3.NP = 3KS  4.NP= 3KS  5.NP=3KS, 2.NP=13ks 1.NP=3ks</t>
  </si>
  <si>
    <t xml:space="preserve">Aglaonema 'Stripes' R27 V70cm</t>
  </si>
  <si>
    <t xml:space="preserve">Zeoponic 3-8 mm 1000 L (Big Bag)</t>
  </si>
  <si>
    <t xml:space="preserve">Dracaena fragrans 'Dorado', R34, V170cm</t>
  </si>
  <si>
    <t xml:space="preserve">Aglaonema 'Silver Queen Compact' R14 V35cm</t>
  </si>
  <si>
    <t xml:space="preserve">Ficus lyrata R30 V160cm</t>
  </si>
  <si>
    <t xml:space="preserve">7.1.04</t>
  </si>
  <si>
    <t xml:space="preserve">KVETINÁČ Č.4</t>
  </si>
  <si>
    <t xml:space="preserve">Ø 40 x 75 cm</t>
  </si>
  <si>
    <t xml:space="preserve">https://tomaflora.sk/c/nadoby-lechuza/delta-4075-biela?gad_source=1&amp;gad_campaignid=17178567048&amp;gbraid=0AAAAABa-MdjkePROG6yfFTrFNa1VWmTjF&amp;gclid=CjwKCAjw6P3GBhBVEiwAJPjmLvbTYWIPsw9lRZCVThM_QFivuSZN2BDNUD3I0lmlj_66OFecXGc52xoChZIQAvD_BwE</t>
  </si>
  <si>
    <t xml:space="preserve">3.NP = 4KS  4.NP= 4KS  5.NP=4KS</t>
  </si>
  <si>
    <t xml:space="preserve">Croton (codiaeum) variegatum "Petra" R30 V140cm</t>
  </si>
  <si>
    <t xml:space="preserve">Ficus binnendijkii 'Alii' na kmeni R27 V120cm</t>
  </si>
  <si>
    <t xml:space="preserve">Aglaonema 'Maria' R12 V35cm</t>
  </si>
  <si>
    <t xml:space="preserve">Scindapsus (Epipremnum) pinnatum 'Marble Planet' R12 V30cm</t>
  </si>
  <si>
    <t xml:space="preserve">7.1.05</t>
  </si>
  <si>
    <t xml:space="preserve">KVETINÁČ Č.5</t>
  </si>
  <si>
    <t xml:space="preserve">80,0 Xx 30,0 x 70,0</t>
  </si>
  <si>
    <t xml:space="preserve">JUBE</t>
  </si>
  <si>
    <t xml:space="preserve">https://www.hydroflora.sk/kvetinac-kube-high-cassetta/?variantId=31498</t>
  </si>
  <si>
    <t xml:space="preserve">1.NP=5</t>
  </si>
  <si>
    <t xml:space="preserve">Ficus microcarpa 'Moclame' (mriežka) R24 V100cm</t>
  </si>
  <si>
    <t xml:space="preserve">Samozavlažovací systém pre kvetináče khilia 17x51 cm</t>
  </si>
  <si>
    <t xml:space="preserve">7.1.06</t>
  </si>
  <si>
    <t xml:space="preserve">MUROVANÝ KVETINÁČ (NA MIERU)</t>
  </si>
  <si>
    <t xml:space="preserve">_</t>
  </si>
  <si>
    <t xml:space="preserve">DODÁVA STAVBA</t>
  </si>
  <si>
    <t xml:space="preserve">Ficus lyrata rozkonárený R38 V180cm</t>
  </si>
  <si>
    <t xml:space="preserve">Monstera deliciosa R19 V70cm</t>
  </si>
  <si>
    <t xml:space="preserve">Kentia (howea) forsteriana 5pp (5-výhonová) R21 V100cm</t>
  </si>
  <si>
    <t xml:space="preserve">SDZ (Combi) hladinomer 40</t>
  </si>
  <si>
    <t xml:space="preserve">Philodendron 'Narrow' R19 V60cm</t>
  </si>
  <si>
    <t xml:space="preserve">Geotextília</t>
  </si>
  <si>
    <t xml:space="preserve">Monstera minima R15 V40cm</t>
  </si>
  <si>
    <t xml:space="preserve">Izolácia jazierkovou fóliou - 0,5 mm</t>
  </si>
  <si>
    <t xml:space="preserve">7.1.07</t>
  </si>
  <si>
    <t xml:space="preserve">KVETINÁČ. Ć.6</t>
  </si>
  <si>
    <t xml:space="preserve">99,0 x 19,0 x 19,0 cm</t>
  </si>
  <si>
    <t xml:space="preserve">https://www.hydroflora.sk/kvetinac-lechuza-balconera-stone-all-in-one-set/?variantId=107275</t>
  </si>
  <si>
    <t xml:space="preserve">KAVIAREŇ = 4KS</t>
  </si>
  <si>
    <t xml:space="preserve">Aglaonema 'Cutlass' R12 V35cm</t>
  </si>
  <si>
    <t xml:space="preserve">7.1.08</t>
  </si>
  <si>
    <t xml:space="preserve">KVETINÁČ Č.7</t>
  </si>
  <si>
    <t xml:space="preserve">200,0 x 45,0 x 40,0</t>
  </si>
  <si>
    <t xml:space="preserve">FIBRESTONE</t>
  </si>
  <si>
    <t xml:space="preserve">SIVÁ</t>
  </si>
  <si>
    <t xml:space="preserve">FIBRSTONE</t>
  </si>
  <si>
    <t xml:space="preserve">TERASA 5.NP=2KS</t>
  </si>
  <si>
    <t xml:space="preserve">Levanduľa angus. 'Valence D Violet' R19 V40cm</t>
  </si>
  <si>
    <t xml:space="preserve">Okrasná tráva (Festuca glauca 'Intens Blue') R17 V40cm</t>
  </si>
  <si>
    <t xml:space="preserve">Okrasná tráva Pennisetum 'Rubrum Dwarf' R17 V30cm</t>
  </si>
  <si>
    <t xml:space="preserve">Buxus semp. guľa O40cm R27 V53cm</t>
  </si>
  <si>
    <t xml:space="preserve">Leca® ton 8-16 50 L</t>
  </si>
  <si>
    <t xml:space="preserve">7.1.09</t>
  </si>
  <si>
    <t xml:space="preserve">CLASSICO COLOR LS 21</t>
  </si>
  <si>
    <t xml:space="preserve">Ø22 x v20 cm</t>
  </si>
  <si>
    <t xml:space="preserve">HNEDÁ - NUTMEG</t>
  </si>
  <si>
    <t xml:space="preserve">https://www.hydroflora.sk/kvetinac-lechuza-classico-color-all-in-one-set/?variantId=30544</t>
  </si>
  <si>
    <t xml:space="preserve">ŠTUDOVŇA NA 2 A 3.NP=26KS</t>
  </si>
  <si>
    <t xml:space="preserve">OSTATNÉ FINANCIE</t>
  </si>
  <si>
    <t xml:space="preserve">PRÁCA A DOPRAVA</t>
  </si>
  <si>
    <t xml:space="preserve">ODVOZ A LIKLVIDÁCIA</t>
  </si>
  <si>
    <t xml:space="preserve">BALNÉ, SPOTREBNÝ MATERIÁL, OSTATNÉ NÁKLADY</t>
  </si>
  <si>
    <t xml:space="preserve">CENA S DPH/ KS (€)</t>
  </si>
  <si>
    <t xml:space="preserve">SPOLU S DPH €</t>
  </si>
  <si>
    <t xml:space="preserve">8.1.xx</t>
  </si>
  <si>
    <t xml:space="preserve">8.1.01</t>
  </si>
  <si>
    <t xml:space="preserve">TIENIACI PRVOK</t>
  </si>
  <si>
    <t xml:space="preserve">8,9m x 3,85m</t>
  </si>
  <si>
    <t xml:space="preserve">HLINÍK </t>
  </si>
  <si>
    <t xml:space="preserve">PROFIROL</t>
  </si>
  <si>
    <t xml:space="preserve">https://www.profirol.sk/slnecne-plachty-soliday-cs/?_gl=1*1jr6588*_up*MQ..*_gs*MQ..&amp;gclid=Cj0KCQjwzt_FBhCEARIsAJGFWVml01Zy_2vCfPzNxX2JcMPAaZbbR18YQ6pxG0H-nHsSbu8nPPOFMiMaAtxiEALw_wcB&amp;gbraid=0AAAAADk08YB6xfW_ydJpLM_9O1x1o3M8-</t>
  </si>
  <si>
    <t xml:space="preserve">5.NP EXTERIÉROV=A TERASA PRE VIAC INFO VIĎ. CENOVÚ PONUKU</t>
  </si>
  <si>
    <t xml:space="preserve">8.1.02</t>
  </si>
  <si>
    <t xml:space="preserve">TIENICAI PRVOK</t>
  </si>
  <si>
    <t xml:space="preserve">4,4m x 3,4m</t>
  </si>
  <si>
    <t xml:space="preserve">https://www.profirol.sk/slnecne-plachty-soliday-c/?_gl=1*1jr6588*_up*MQ..*_gs*MQ..&amp;gclid=Cj0KCQjwzt_FBhCEARIsAJGFWVml01Zy_2vCfPzNxX2JcMPAaZbbR18YQ6pxG0H-nHsSbu8nPPOFMiMaAtxiEALw_wcB&amp;gbraid=0AAAAADk08YB6xfW_ydJpLM_9O1x1o3M8-</t>
  </si>
  <si>
    <t xml:space="preserve">1.NP EXTERIÉROV=A TERASA PRE VIAC INFO VIĎ. CENOVÚ PONUKU</t>
  </si>
  <si>
    <t xml:space="preserve">SPOLU BEZ DPH (€)</t>
  </si>
  <si>
    <t xml:space="preserve">9.1.xx</t>
  </si>
  <si>
    <t xml:space="preserve">9.1.01</t>
  </si>
  <si>
    <t xml:space="preserve">Zelená stena študentský domov</t>
  </si>
  <si>
    <t xml:space="preserve">3,0 x 1,9m</t>
  </si>
  <si>
    <t xml:space="preserve">-</t>
  </si>
  <si>
    <t xml:space="preserve">LIKOS</t>
  </si>
  <si>
    <t xml:space="preserve">https://www.liko-s.sk/sk/interierove-zelene-steny-1</t>
  </si>
  <si>
    <t xml:space="preserve">1.NP-RECEPCIA-ŠTUDENTSKÝ DOMOV</t>
  </si>
  <si>
    <t xml:space="preserve">9.1.02</t>
  </si>
  <si>
    <t xml:space="preserve">5,1 x 0,8m</t>
  </si>
  <si>
    <t xml:space="preserve">9.2.01</t>
  </si>
  <si>
    <t xml:space="preserve">Zelená stena knižnica</t>
  </si>
  <si>
    <t xml:space="preserve">2,9 x 3,65 m , 3,54 x 3,2 m, 3,2 x1,62</t>
  </si>
  <si>
    <t xml:space="preserve">1.NP-RECEPCIA-KNIŽNICA</t>
  </si>
  <si>
    <t xml:space="preserve">DOPRAVA A MONTÁŽ</t>
  </si>
  <si>
    <t xml:space="preserve">SPOLU BEZ DPH </t>
  </si>
  <si>
    <t xml:space="preserve">DPH</t>
  </si>
  <si>
    <t xml:space="preserve">SPOLU  S DPH (€)</t>
  </si>
  <si>
    <t xml:space="preserve">10.1.xx</t>
  </si>
  <si>
    <t xml:space="preserve">DUO koľajnica biela hotelová do š=300 cm</t>
  </si>
  <si>
    <t xml:space="preserve">VIĎ. VÝKRESOVÚ DOKUMENTÁCIU</t>
  </si>
  <si>
    <t xml:space="preserve">textil</t>
  </si>
  <si>
    <t xml:space="preserve">SCHMIDT INTERIER</t>
  </si>
  <si>
    <t xml:space="preserve">vď. Tabuľku č.1 1.7.03</t>
  </si>
  <si>
    <t xml:space="preserve">Záclona + záves DIM OUT do š=300 cm</t>
  </si>
  <si>
    <t xml:space="preserve">1.NP,2.NP,3.NP,4.NP   pre viac info viď.CP dodávateľa</t>
  </si>
  <si>
    <t xml:space="preserve">Montáž kolajnice</t>
  </si>
  <si>
    <t xml:space="preserve">10.1.02</t>
  </si>
  <si>
    <t xml:space="preserve">Rolety </t>
  </si>
  <si>
    <t xml:space="preserve">screen/plast/hliník</t>
  </si>
  <si>
    <t xml:space="preserve">1.NP,,4.NP   pre viac info viď.CP dodávateľa</t>
  </si>
  <si>
    <t xml:space="preserve">10.1.03</t>
  </si>
  <si>
    <t xml:space="preserve">Plisse</t>
  </si>
  <si>
    <t xml:space="preserve">Montáž rolety a plisse</t>
  </si>
  <si>
    <t xml:space="preserve">SPOLU S  DPH (tieniaca technika)</t>
  </si>
  <si>
    <t xml:space="preserve">ROZMERY/MM</t>
  </si>
  <si>
    <t xml:space="preserve">11.1.x ZÁMOČNÍCKE VÝROBKY</t>
  </si>
  <si>
    <t xml:space="preserve">11.1.01</t>
  </si>
  <si>
    <t xml:space="preserve">OCEĽOVÁ KONZOLA PRE ZAVESENIE FABBIAN LAMPY V SCHODIŠTI KNIŽNICE - NA MIERU</t>
  </si>
  <si>
    <t xml:space="preserve">OCEĽ + DREVO</t>
  </si>
  <si>
    <t xml:space="preserve">BIELA, ČIERNA</t>
  </si>
  <si>
    <t xml:space="preserve">11.1.02</t>
  </si>
  <si>
    <t xml:space="preserve">11.1.03</t>
  </si>
  <si>
    <t xml:space="preserve">11.1.04</t>
  </si>
  <si>
    <t xml:space="preserve">11.1.05</t>
  </si>
  <si>
    <t xml:space="preserve">11.1.06</t>
  </si>
  <si>
    <t xml:space="preserve">11.1.07</t>
  </si>
  <si>
    <t xml:space="preserve">11.1.08</t>
  </si>
  <si>
    <t xml:space="preserve">11.1.09</t>
  </si>
  <si>
    <t xml:space="preserve">11.1.10</t>
  </si>
  <si>
    <t xml:space="preserve">11.1.11</t>
  </si>
  <si>
    <t xml:space="preserve">11.1.12</t>
  </si>
  <si>
    <t xml:space="preserve">11.1.13</t>
  </si>
  <si>
    <t xml:space="preserve">11.1.14</t>
  </si>
  <si>
    <t xml:space="preserve">11.1.15</t>
  </si>
  <si>
    <t xml:space="preserve">11.1.16</t>
  </si>
  <si>
    <t xml:space="preserve">MNOŽSTVO (M2) / (M)</t>
  </si>
  <si>
    <t xml:space="preserve">12.x.x PODHĽADY</t>
  </si>
  <si>
    <t xml:space="preserve">12.1.x LAMELOVÉ PODHĽADY</t>
  </si>
  <si>
    <t xml:space="preserve">12.1.01</t>
  </si>
  <si>
    <t xml:space="preserve">LAMELOVÝ PODHĽAD</t>
  </si>
  <si>
    <t xml:space="preserve">š30 x v65 mm</t>
  </si>
  <si>
    <t xml:space="preserve">DREVODEKOR, ČÍSLO 1493</t>
  </si>
  <si>
    <t xml:space="preserve">NEMITRADE (https://www.nemitrade.sk)</t>
  </si>
  <si>
    <t xml:space="preserve">C65</t>
  </si>
  <si>
    <t xml:space="preserve">https://www.nemitrade.sk/produkt/hlinikove-lamely-c-65-na-strop/#drevodekor</t>
  </si>
  <si>
    <t xml:space="preserve">Medzera medzi lamelami: 70 mm</t>
  </si>
  <si>
    <t xml:space="preserve">12.1.02</t>
  </si>
  <si>
    <t xml:space="preserve">LAMELOVÝ PODHĽAD VO VSTUPE KNIŽNICE</t>
  </si>
  <si>
    <t xml:space="preserve">12.1.03</t>
  </si>
  <si>
    <t xml:space="preserve">LAMELOVÝ PODHĽAD V KAVIARNI</t>
  </si>
  <si>
    <t xml:space="preserve">TMAVOHNEDÁ - RAL 8011 - NA MIERU</t>
  </si>
  <si>
    <t xml:space="preserve">13.x.x OSTATNÉ VÝROBKY</t>
  </si>
  <si>
    <t xml:space="preserve">13.1.x </t>
  </si>
  <si>
    <t xml:space="preserve">13.1.01</t>
  </si>
  <si>
    <t xml:space="preserve">KĽUČKA INTERIÉROVÝCH DVERÍ</t>
  </si>
  <si>
    <t xml:space="preserve">d135 x h69 x šØ54 mm</t>
  </si>
  <si>
    <t xml:space="preserve">NEM - Nerez matná</t>
  </si>
  <si>
    <t xml:space="preserve">MP KOVANIA (https://www.mp-kovania.sk)</t>
  </si>
  <si>
    <t xml:space="preserve">MPK - FAVORIT - R</t>
  </si>
  <si>
    <t xml:space="preserve">https://www.mp-kovania.sk/mpk-favorit-r-p4353</t>
  </si>
  <si>
    <t xml:space="preserve">13.1.02</t>
  </si>
  <si>
    <t xml:space="preserve">INTERIÉROVÉ VYPÍNAČE A ZÁSUVKY</t>
  </si>
  <si>
    <t xml:space="preserve">LEGRAND (www.legrand.sk)</t>
  </si>
  <si>
    <t xml:space="preserve">VALENA LIFE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</si>
</sst>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0.00"/>
    <numFmt numFmtId="167" formatCode="@"/>
    <numFmt numFmtId="168" formatCode="0"/>
    <numFmt numFmtId="169" formatCode="0.00&quot; €&quot;"/>
    <numFmt numFmtId="170" formatCode="0.00&quot; m&quot;"/>
    <numFmt numFmtId="171" formatCode="0.00&quot; bm&quot;"/>
  </numFmts>
  <fonts count="57">
    <font>
      <sz val="10"/>
      <color rgb="FF000000"/>
      <name val="Times New Roman"/>
      <family val="0"/>
      <charset val="20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Calibri"/>
      <family val="2"/>
      <charset val="1"/>
    </font>
    <font>
      <sz val="10"/>
      <color rgb="FF000000"/>
      <name val="Times New Roman"/>
      <family val="1"/>
      <charset val="238"/>
    </font>
    <font>
      <sz val="11"/>
      <color rgb="FF9C6500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 val="true"/>
      <sz val="14"/>
      <color theme="1"/>
      <name val="Calibri"/>
      <family val="2"/>
      <charset val="238"/>
    </font>
    <font>
      <sz val="11"/>
      <color rgb="FFFF0000"/>
      <name val="Calibri"/>
      <family val="2"/>
      <charset val="1"/>
    </font>
    <font>
      <sz val="6.5"/>
      <name val="Calibri"/>
      <family val="2"/>
      <charset val="238"/>
    </font>
    <font>
      <b val="true"/>
      <sz val="6.5"/>
      <name val="Calibri"/>
      <family val="1"/>
      <charset val="238"/>
    </font>
    <font>
      <b val="true"/>
      <sz val="6.5"/>
      <name val="Calibri"/>
      <family val="1"/>
      <charset val="1"/>
    </font>
    <font>
      <b val="true"/>
      <sz val="6.5"/>
      <name val="Times New Roman"/>
      <family val="1"/>
      <charset val="1"/>
    </font>
    <font>
      <b val="true"/>
      <sz val="6.5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sz val="6.5"/>
      <color rgb="FF000000"/>
      <name val="Calibri"/>
      <family val="2"/>
      <charset val="238"/>
    </font>
    <font>
      <sz val="6.5"/>
      <name val="Calibri"/>
      <family val="1"/>
      <charset val="1"/>
    </font>
    <font>
      <u val="single"/>
      <sz val="10"/>
      <color theme="10"/>
      <name val="Times New Roman"/>
      <family val="1"/>
      <charset val="238"/>
    </font>
    <font>
      <u val="single"/>
      <sz val="6.5"/>
      <name val="Calibri"/>
      <family val="2"/>
      <charset val="238"/>
    </font>
    <font>
      <sz val="6.5"/>
      <color rgb="FFFF0000"/>
      <name val="Calibri"/>
      <family val="2"/>
      <charset val="238"/>
    </font>
    <font>
      <sz val="6.5"/>
      <name val="Calibri"/>
      <family val="1"/>
      <charset val="238"/>
    </font>
    <font>
      <b val="true"/>
      <sz val="14"/>
      <name val="Calibri"/>
      <family val="2"/>
      <charset val="238"/>
    </font>
    <font>
      <b val="true"/>
      <sz val="1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6.5"/>
      <color theme="1" tint="0.2499"/>
      <name val="Calibri"/>
      <family val="1"/>
      <charset val="238"/>
    </font>
    <font>
      <u val="single"/>
      <sz val="6.5"/>
      <color rgb="FF0000FF"/>
      <name val="Calibri"/>
      <family val="2"/>
      <charset val="238"/>
    </font>
    <font>
      <sz val="8"/>
      <name val="Calibri"/>
      <family val="2"/>
      <charset val="238"/>
    </font>
    <font>
      <sz val="6.5"/>
      <name val="Times New Roman"/>
      <family val="1"/>
      <charset val="238"/>
    </font>
    <font>
      <sz val="6.5"/>
      <color rgb="FF353535"/>
      <name val="Calibri"/>
      <family val="2"/>
      <charset val="238"/>
    </font>
    <font>
      <sz val="6.5"/>
      <color rgb="FFFF0000"/>
      <name val="Calibri"/>
      <family val="1"/>
      <charset val="1"/>
    </font>
    <font>
      <sz val="6.5"/>
      <color rgb="FF0000FF"/>
      <name val="Times New Roman"/>
      <family val="1"/>
      <charset val="238"/>
    </font>
    <font>
      <u val="single"/>
      <sz val="8"/>
      <color rgb="FFFF0000"/>
      <name val="Times New Roman"/>
      <family val="1"/>
      <charset val="238"/>
    </font>
    <font>
      <u val="single"/>
      <sz val="6"/>
      <color theme="10"/>
      <name val="Times New Roman"/>
      <family val="1"/>
      <charset val="238"/>
    </font>
    <font>
      <sz val="10"/>
      <name val="Times New Roman"/>
      <family val="1"/>
      <charset val="238"/>
    </font>
    <font>
      <b val="true"/>
      <sz val="10"/>
      <color rgb="FF000000"/>
      <name val="Calibri"/>
      <family val="2"/>
      <charset val="238"/>
    </font>
    <font>
      <u val="single"/>
      <sz val="8"/>
      <name val="Times New Roman"/>
      <family val="1"/>
      <charset val="238"/>
    </font>
    <font>
      <sz val="5"/>
      <name val="Calibri"/>
      <family val="2"/>
      <charset val="238"/>
    </font>
    <font>
      <sz val="9"/>
      <color rgb="FFFFFFFF"/>
      <name val="Arial"/>
      <family val="2"/>
      <charset val="238"/>
    </font>
    <font>
      <b val="true"/>
      <sz val="6.5"/>
      <color rgb="FF000000"/>
      <name val="Calibri"/>
      <family val="2"/>
      <charset val="238"/>
    </font>
    <font>
      <u val="single"/>
      <sz val="8"/>
      <color theme="1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8"/>
      <color rgb="FF222222"/>
      <name val="Calibri"/>
      <family val="2"/>
      <charset val="238"/>
    </font>
    <font>
      <u val="single"/>
      <sz val="8"/>
      <color theme="1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006100"/>
      <name val="Calibri"/>
      <family val="2"/>
      <charset val="238"/>
    </font>
    <font>
      <sz val="6.5"/>
      <color rgb="FFFF0000"/>
      <name val="Calibri"/>
      <family val="1"/>
      <charset val="238"/>
    </font>
    <font>
      <sz val="11"/>
      <color rgb="FF3F3F76"/>
      <name val="Calibri"/>
      <family val="2"/>
      <charset val="238"/>
    </font>
    <font>
      <b val="true"/>
      <sz val="11"/>
      <color rgb="FFFA7D00"/>
      <name val="Calibri"/>
      <family val="2"/>
      <charset val="238"/>
    </font>
    <font>
      <b val="true"/>
      <sz val="15"/>
      <color rgb="FF000000"/>
      <name val="Arial"/>
      <family val="2"/>
      <charset val="238"/>
    </font>
    <font>
      <b val="true"/>
      <sz val="10"/>
      <name val="Calibri"/>
      <family val="1"/>
      <charset val="1"/>
    </font>
    <font>
      <sz val="9"/>
      <color rgb="FFFF0000"/>
      <name val="Calibri"/>
      <family val="1"/>
      <charset val="238"/>
    </font>
    <font>
      <sz val="9"/>
      <name val="Calibri"/>
      <family val="1"/>
      <charset val="1"/>
    </font>
    <font>
      <sz val="8"/>
      <name val="Calibri"/>
      <family val="1"/>
      <charset val="1"/>
    </font>
    <font>
      <sz val="12"/>
      <color theme="6" tint="-0.5"/>
      <name val="Calibri"/>
      <family val="1"/>
      <charset val="1"/>
    </font>
    <font>
      <sz val="12"/>
      <color theme="6" tint="-0.5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EB9C"/>
        <bgColor rgb="FFFFCC99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FEB9C"/>
      </patternFill>
    </fill>
    <fill>
      <patternFill patternType="solid">
        <fgColor rgb="FFF2F2F2"/>
        <bgColor rgb="FFF4F4F0"/>
      </patternFill>
    </fill>
    <fill>
      <patternFill patternType="solid">
        <fgColor theme="6" tint="0.7999"/>
        <bgColor rgb="FFF2F2F2"/>
      </patternFill>
    </fill>
    <fill>
      <patternFill patternType="solid">
        <fgColor theme="5" tint="0.7999"/>
        <bgColor rgb="FFE6E0EC"/>
      </patternFill>
    </fill>
    <fill>
      <patternFill patternType="solid">
        <fgColor theme="0" tint="-0.25"/>
        <bgColor rgb="FFDDD9C3"/>
      </patternFill>
    </fill>
    <fill>
      <patternFill patternType="solid">
        <fgColor rgb="FFF4F4F0"/>
        <bgColor rgb="FFF2F2F2"/>
      </patternFill>
    </fill>
    <fill>
      <patternFill patternType="solid">
        <fgColor theme="0"/>
        <bgColor rgb="FFF4F4F0"/>
      </patternFill>
    </fill>
    <fill>
      <patternFill patternType="solid">
        <fgColor theme="2" tint="-0.1"/>
        <bgColor rgb="FFD7E4BD"/>
      </patternFill>
    </fill>
    <fill>
      <patternFill patternType="solid">
        <fgColor theme="7" tint="0.7999"/>
        <bgColor rgb="FFF2DCDB"/>
      </patternFill>
    </fill>
    <fill>
      <patternFill patternType="solid">
        <fgColor theme="8" tint="0.5999"/>
        <bgColor rgb="FFC6EFCE"/>
      </patternFill>
    </fill>
    <fill>
      <patternFill patternType="solid">
        <fgColor theme="6" tint="0.5999"/>
        <bgColor rgb="FFDDD9C3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medium"/>
      <right style="thin"/>
      <top style="thin"/>
      <bottom style="double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46" fillId="3" borderId="0" applyFont="true" applyBorder="false" applyAlignment="true" applyProtection="false">
      <alignment horizontal="general" vertical="bottom" textRotation="0" wrapText="false" indent="0" shrinkToFit="false"/>
    </xf>
    <xf numFmtId="164" fontId="48" fillId="4" borderId="1" applyFont="true" applyBorder="true" applyAlignment="true" applyProtection="false">
      <alignment horizontal="general" vertical="bottom" textRotation="0" wrapText="false" indent="0" shrinkToFit="false"/>
    </xf>
    <xf numFmtId="164" fontId="49" fillId="5" borderId="1" applyFont="true" applyBorder="true" applyAlignment="true" applyProtection="false">
      <alignment horizontal="general" vertical="bottom" textRotation="0" wrapText="false" indent="0" shrinkToFit="false"/>
    </xf>
  </cellStyleXfs>
  <cellXfs count="5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1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7" borderId="1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6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8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9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7" fontId="24" fillId="8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8" fillId="8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1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6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1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1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7" fillId="8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2" fillId="6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8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7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8" borderId="11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28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7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6" fontId="21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8" fillId="6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8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9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8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2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3" fillId="8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3" fillId="8" borderId="11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0" fillId="8" borderId="1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31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9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3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1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9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6" fontId="1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1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8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8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7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7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8" borderId="2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8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8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22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1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1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8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5" fillId="8" borderId="1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5" fillId="8" borderId="2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7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22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8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2" fillId="8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8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15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7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7" borderId="1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2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7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7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2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7" fontId="22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2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0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1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7" borderId="1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31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16" fillId="0" borderId="19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3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36" fillId="8" borderId="1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8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28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7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5" fontId="0" fillId="0" borderId="24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7" fontId="28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8" fillId="8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1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4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44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8" borderId="1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5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5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25" fillId="0" borderId="2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4" fillId="7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8" fillId="8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8" fillId="8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9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5" fontId="1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8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31" fillId="9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1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3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1" xfId="23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6" fillId="2" borderId="1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8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6" fillId="3" borderId="1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6" fillId="3" borderId="25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8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2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10" borderId="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6" fontId="2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46" fillId="3" borderId="0" xfId="24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8" fillId="4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8" fillId="4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5" borderId="1" xfId="26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22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6" fillId="10" borderId="2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0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1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3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3" borderId="35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1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31" fillId="9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3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3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5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5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6" fontId="31" fillId="9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2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7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9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1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3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3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3" borderId="3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9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8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8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8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41" fillId="0" borderId="1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3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3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4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4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2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2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0" borderId="1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3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3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35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4" fillId="0" borderId="1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4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3" borderId="4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3" borderId="1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15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51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6" fillId="3" borderId="24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10" borderId="0" xfId="23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6" fillId="1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10" borderId="0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6" fillId="10" borderId="0" xfId="2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6" fillId="10" borderId="0" xfId="2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18" fillId="9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18" fillId="9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7" fontId="5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5" fillId="1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6" fillId="1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9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5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9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1" xfId="22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6" fillId="0" borderId="16" xfId="22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8" borderId="11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7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7" borderId="1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7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18" fillId="7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7" borderId="1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7" borderId="1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7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23" fillId="0" borderId="19" xfId="22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2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8" fillId="0" borderId="2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5" fillId="0" borderId="2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1" fillId="0" borderId="2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0" xfId="22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1" fillId="7" borderId="17" xfId="22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 2" xfId="21"/>
    <cellStyle name="Normál 3" xfId="22"/>
    <cellStyle name="Semleges 2" xfId="23"/>
    <cellStyle name="*unknown*" xfId="20" builtinId="8"/>
    <cellStyle name="Excel Built-in Good" xfId="24"/>
    <cellStyle name="Excel Built-in Input" xfId="25"/>
    <cellStyle name="Excel Built-in Calculation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7F7F7F"/>
      <rgbColor rgb="FF9999FF"/>
      <rgbColor rgb="FF993366"/>
      <rgbColor rgb="FFF4F4F0"/>
      <rgbColor rgb="FFEBF1DE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DDD9C3"/>
      <rgbColor rgb="FFF2DCDB"/>
      <rgbColor rgb="FFE6E0EC"/>
      <rgbColor rgb="FFFFCC99"/>
      <rgbColor rgb="FF3366FF"/>
      <rgbColor rgb="FF33CCCC"/>
      <rgbColor rgb="FF99CC00"/>
      <rgbColor rgb="FFD7E4BD"/>
      <rgbColor rgb="FFFF9900"/>
      <rgbColor rgb="FFFA7D00"/>
      <rgbColor rgb="FF4F6228"/>
      <rgbColor rgb="FF969696"/>
      <rgbColor rgb="FF404040"/>
      <rgbColor rgb="FF339966"/>
      <rgbColor rgb="FF003300"/>
      <rgbColor rgb="FF222222"/>
      <rgbColor rgb="FF993300"/>
      <rgbColor rgb="FF993366"/>
      <rgbColor rgb="FF3F3F76"/>
      <rgbColor rgb="FF35353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jpeg"/><Relationship Id="rId15" Type="http://schemas.openxmlformats.org/officeDocument/2006/relationships/image" Target="../media/image14.jpeg"/><Relationship Id="rId16" Type="http://schemas.openxmlformats.org/officeDocument/2006/relationships/image" Target="../media/image15.jpeg"/><Relationship Id="rId17" Type="http://schemas.openxmlformats.org/officeDocument/2006/relationships/image" Target="../media/image16.jpeg"/><Relationship Id="rId18" Type="http://schemas.openxmlformats.org/officeDocument/2006/relationships/image" Target="../media/image16.jpeg"/><Relationship Id="rId19" Type="http://schemas.openxmlformats.org/officeDocument/2006/relationships/image" Target="../media/image17.jpeg"/><Relationship Id="rId20" Type="http://schemas.openxmlformats.org/officeDocument/2006/relationships/image" Target="../media/image18.jpeg"/><Relationship Id="rId21" Type="http://schemas.openxmlformats.org/officeDocument/2006/relationships/image" Target="../media/image19.jpeg"/><Relationship Id="rId22" Type="http://schemas.openxmlformats.org/officeDocument/2006/relationships/image" Target="../media/image20.jpeg"/><Relationship Id="rId23" Type="http://schemas.openxmlformats.org/officeDocument/2006/relationships/image" Target="../media/image21.jpeg"/><Relationship Id="rId24" Type="http://schemas.openxmlformats.org/officeDocument/2006/relationships/image" Target="../media/image22.jpeg"/><Relationship Id="rId25" Type="http://schemas.openxmlformats.org/officeDocument/2006/relationships/image" Target="../media/image23.jpeg"/><Relationship Id="rId26" Type="http://schemas.openxmlformats.org/officeDocument/2006/relationships/image" Target="../media/image24.jpeg"/><Relationship Id="rId27" Type="http://schemas.openxmlformats.org/officeDocument/2006/relationships/image" Target="../media/image25.jpeg"/><Relationship Id="rId28" Type="http://schemas.openxmlformats.org/officeDocument/2006/relationships/image" Target="../media/image26.jpeg"/><Relationship Id="rId29" Type="http://schemas.openxmlformats.org/officeDocument/2006/relationships/image" Target="../media/image27.jpeg"/><Relationship Id="rId30" Type="http://schemas.openxmlformats.org/officeDocument/2006/relationships/image" Target="../media/image28.jpeg"/><Relationship Id="rId31" Type="http://schemas.openxmlformats.org/officeDocument/2006/relationships/image" Target="../media/image29.jpeg"/><Relationship Id="rId32" Type="http://schemas.openxmlformats.org/officeDocument/2006/relationships/image" Target="../media/image29.jpeg"/><Relationship Id="rId33" Type="http://schemas.openxmlformats.org/officeDocument/2006/relationships/image" Target="../media/image30.jpeg"/><Relationship Id="rId34" Type="http://schemas.openxmlformats.org/officeDocument/2006/relationships/image" Target="../media/image14.jpeg"/><Relationship Id="rId35" Type="http://schemas.openxmlformats.org/officeDocument/2006/relationships/image" Target="../media/image31.jpeg"/><Relationship Id="rId36" Type="http://schemas.openxmlformats.org/officeDocument/2006/relationships/image" Target="../media/image32.jpeg"/><Relationship Id="rId37" Type="http://schemas.openxmlformats.org/officeDocument/2006/relationships/image" Target="../media/image33.jpeg"/><Relationship Id="rId38" Type="http://schemas.openxmlformats.org/officeDocument/2006/relationships/image" Target="../media/image34.jpeg"/><Relationship Id="rId39" Type="http://schemas.openxmlformats.org/officeDocument/2006/relationships/image" Target="../media/image4.jpeg"/><Relationship Id="rId40" Type="http://schemas.openxmlformats.org/officeDocument/2006/relationships/image" Target="../media/image4.jpeg"/><Relationship Id="rId41" Type="http://schemas.openxmlformats.org/officeDocument/2006/relationships/image" Target="../media/image35.jpeg"/><Relationship Id="rId42" Type="http://schemas.openxmlformats.org/officeDocument/2006/relationships/image" Target="../media/image36.jpeg"/><Relationship Id="rId43" Type="http://schemas.openxmlformats.org/officeDocument/2006/relationships/image" Target="../media/image37.jpeg"/><Relationship Id="rId44" Type="http://schemas.openxmlformats.org/officeDocument/2006/relationships/image" Target="../media/image38.jpeg"/><Relationship Id="rId45" Type="http://schemas.openxmlformats.org/officeDocument/2006/relationships/image" Target="../media/image14.jpeg"/><Relationship Id="rId46" Type="http://schemas.openxmlformats.org/officeDocument/2006/relationships/image" Target="../media/image31.jpeg"/><Relationship Id="rId47" Type="http://schemas.openxmlformats.org/officeDocument/2006/relationships/image" Target="../media/image39.jpeg"/><Relationship Id="rId48" Type="http://schemas.openxmlformats.org/officeDocument/2006/relationships/image" Target="../media/image40.jpeg"/><Relationship Id="rId49" Type="http://schemas.openxmlformats.org/officeDocument/2006/relationships/image" Target="../media/image41.jpeg"/><Relationship Id="rId50" Type="http://schemas.openxmlformats.org/officeDocument/2006/relationships/image" Target="../media/image42.jpeg"/><Relationship Id="rId51" Type="http://schemas.openxmlformats.org/officeDocument/2006/relationships/image" Target="../media/image43.jpeg"/><Relationship Id="rId52" Type="http://schemas.openxmlformats.org/officeDocument/2006/relationships/image" Target="../media/image44.jpeg"/><Relationship Id="rId53" Type="http://schemas.openxmlformats.org/officeDocument/2006/relationships/image" Target="../media/image45.jpeg"/><Relationship Id="rId54" Type="http://schemas.openxmlformats.org/officeDocument/2006/relationships/image" Target="../media/image46.jpeg"/><Relationship Id="rId55" Type="http://schemas.openxmlformats.org/officeDocument/2006/relationships/image" Target="../media/image47.jpeg"/><Relationship Id="rId56" Type="http://schemas.openxmlformats.org/officeDocument/2006/relationships/image" Target="../media/image48.jpeg"/><Relationship Id="rId57" Type="http://schemas.openxmlformats.org/officeDocument/2006/relationships/image" Target="../media/image49.jpeg"/><Relationship Id="rId58" Type="http://schemas.openxmlformats.org/officeDocument/2006/relationships/image" Target="../media/image50.jpeg"/><Relationship Id="rId59" Type="http://schemas.openxmlformats.org/officeDocument/2006/relationships/image" Target="../media/image51.jpeg"/><Relationship Id="rId60" Type="http://schemas.openxmlformats.org/officeDocument/2006/relationships/image" Target="../media/image52.jpeg"/><Relationship Id="rId61" Type="http://schemas.openxmlformats.org/officeDocument/2006/relationships/image" Target="../media/image53.jpeg"/><Relationship Id="rId62" Type="http://schemas.openxmlformats.org/officeDocument/2006/relationships/image" Target="../media/image54.jpeg"/><Relationship Id="rId63" Type="http://schemas.openxmlformats.org/officeDocument/2006/relationships/image" Target="../media/image55.jpeg"/><Relationship Id="rId64" Type="http://schemas.openxmlformats.org/officeDocument/2006/relationships/image" Target="../media/image56.jpeg"/><Relationship Id="rId65" Type="http://schemas.openxmlformats.org/officeDocument/2006/relationships/image" Target="../media/image57.jpeg"/><Relationship Id="rId66" Type="http://schemas.openxmlformats.org/officeDocument/2006/relationships/image" Target="../media/image58.jpeg"/><Relationship Id="rId67" Type="http://schemas.openxmlformats.org/officeDocument/2006/relationships/image" Target="../media/image59.jpeg"/><Relationship Id="rId68" Type="http://schemas.openxmlformats.org/officeDocument/2006/relationships/image" Target="../media/image59.jpeg"/><Relationship Id="rId69" Type="http://schemas.openxmlformats.org/officeDocument/2006/relationships/image" Target="../media/image60.jpeg"/><Relationship Id="rId70" Type="http://schemas.openxmlformats.org/officeDocument/2006/relationships/image" Target="../media/image61.jpeg"/><Relationship Id="rId71" Type="http://schemas.openxmlformats.org/officeDocument/2006/relationships/image" Target="../media/image62.jpeg"/><Relationship Id="rId72" Type="http://schemas.openxmlformats.org/officeDocument/2006/relationships/image" Target="../media/image63.jpeg"/><Relationship Id="rId73" Type="http://schemas.openxmlformats.org/officeDocument/2006/relationships/image" Target="../media/image64.jpeg"/><Relationship Id="rId74" Type="http://schemas.openxmlformats.org/officeDocument/2006/relationships/image" Target="../media/image65.jpeg"/><Relationship Id="rId75" Type="http://schemas.openxmlformats.org/officeDocument/2006/relationships/image" Target="../media/image66.jpeg"/><Relationship Id="rId76" Type="http://schemas.openxmlformats.org/officeDocument/2006/relationships/image" Target="../media/image66.jpeg"/><Relationship Id="rId77" Type="http://schemas.openxmlformats.org/officeDocument/2006/relationships/image" Target="../media/image67.jpeg"/><Relationship Id="rId78" Type="http://schemas.openxmlformats.org/officeDocument/2006/relationships/image" Target="../media/image68.jpeg"/><Relationship Id="rId79" Type="http://schemas.openxmlformats.org/officeDocument/2006/relationships/image" Target="../media/image69.jpeg"/><Relationship Id="rId80" Type="http://schemas.openxmlformats.org/officeDocument/2006/relationships/image" Target="../media/image70.jpeg"/><Relationship Id="rId81" Type="http://schemas.openxmlformats.org/officeDocument/2006/relationships/image" Target="../media/image71.jpeg"/><Relationship Id="rId82" Type="http://schemas.openxmlformats.org/officeDocument/2006/relationships/image" Target="../media/image72.jpeg"/><Relationship Id="rId83" Type="http://schemas.openxmlformats.org/officeDocument/2006/relationships/image" Target="../media/image73.jpeg"/><Relationship Id="rId84" Type="http://schemas.openxmlformats.org/officeDocument/2006/relationships/image" Target="../media/image74.jpeg"/><Relationship Id="rId85" Type="http://schemas.openxmlformats.org/officeDocument/2006/relationships/image" Target="../media/image75.jpeg"/><Relationship Id="rId86" Type="http://schemas.openxmlformats.org/officeDocument/2006/relationships/image" Target="../media/image76.jpeg"/><Relationship Id="rId87" Type="http://schemas.openxmlformats.org/officeDocument/2006/relationships/image" Target="../media/image77.jpeg"/><Relationship Id="rId88" Type="http://schemas.openxmlformats.org/officeDocument/2006/relationships/image" Target="../media/image78.jpeg"/><Relationship Id="rId89" Type="http://schemas.openxmlformats.org/officeDocument/2006/relationships/image" Target="../media/image79.jpeg"/><Relationship Id="rId90" Type="http://schemas.openxmlformats.org/officeDocument/2006/relationships/image" Target="../media/image80.jpeg"/><Relationship Id="rId91" Type="http://schemas.openxmlformats.org/officeDocument/2006/relationships/image" Target="../media/image81.jpeg"/><Relationship Id="rId92" Type="http://schemas.openxmlformats.org/officeDocument/2006/relationships/image" Target="../media/image81.jpeg"/><Relationship Id="rId93" Type="http://schemas.openxmlformats.org/officeDocument/2006/relationships/image" Target="../media/image80.jpeg"/><Relationship Id="rId94" Type="http://schemas.openxmlformats.org/officeDocument/2006/relationships/image" Target="../media/image80.jpeg"/><Relationship Id="rId95" Type="http://schemas.openxmlformats.org/officeDocument/2006/relationships/image" Target="../media/image82.jpeg"/><Relationship Id="rId96" Type="http://schemas.openxmlformats.org/officeDocument/2006/relationships/image" Target="../media/image83.jpeg"/><Relationship Id="rId97" Type="http://schemas.openxmlformats.org/officeDocument/2006/relationships/image" Target="../media/image84.jpeg"/><Relationship Id="rId98" Type="http://schemas.openxmlformats.org/officeDocument/2006/relationships/image" Target="../media/image85.jpeg"/><Relationship Id="rId99" Type="http://schemas.openxmlformats.org/officeDocument/2006/relationships/image" Target="../media/image86.jpeg"/><Relationship Id="rId100" Type="http://schemas.openxmlformats.org/officeDocument/2006/relationships/image" Target="../media/image87.jpeg"/><Relationship Id="rId101" Type="http://schemas.openxmlformats.org/officeDocument/2006/relationships/image" Target="../media/image88.jpeg"/><Relationship Id="rId102" Type="http://schemas.openxmlformats.org/officeDocument/2006/relationships/image" Target="../media/image89.jpeg"/><Relationship Id="rId103" Type="http://schemas.openxmlformats.org/officeDocument/2006/relationships/image" Target="../media/image90.jpeg"/><Relationship Id="rId104" Type="http://schemas.openxmlformats.org/officeDocument/2006/relationships/image" Target="../media/image91.jpeg"/><Relationship Id="rId105" Type="http://schemas.openxmlformats.org/officeDocument/2006/relationships/image" Target="../media/image92.jpeg"/><Relationship Id="rId106" Type="http://schemas.openxmlformats.org/officeDocument/2006/relationships/image" Target="../media/image93.jpeg"/><Relationship Id="rId107" Type="http://schemas.openxmlformats.org/officeDocument/2006/relationships/image" Target="../media/image94.jpeg"/><Relationship Id="rId108" Type="http://schemas.openxmlformats.org/officeDocument/2006/relationships/image" Target="../media/image95.jpeg"/><Relationship Id="rId109" Type="http://schemas.openxmlformats.org/officeDocument/2006/relationships/image" Target="../media/image96.jpeg"/><Relationship Id="rId110" Type="http://schemas.openxmlformats.org/officeDocument/2006/relationships/image" Target="../media/image97.jpeg"/><Relationship Id="rId111" Type="http://schemas.openxmlformats.org/officeDocument/2006/relationships/image" Target="../media/image98.jpeg"/><Relationship Id="rId112" Type="http://schemas.openxmlformats.org/officeDocument/2006/relationships/image" Target="../media/image97.jpeg"/><Relationship Id="rId113" Type="http://schemas.openxmlformats.org/officeDocument/2006/relationships/image" Target="../media/image98.jpeg"/><Relationship Id="rId114" Type="http://schemas.openxmlformats.org/officeDocument/2006/relationships/image" Target="../media/image99.jpeg"/><Relationship Id="rId115" Type="http://schemas.openxmlformats.org/officeDocument/2006/relationships/image" Target="../media/image100.jpeg"/><Relationship Id="rId116" Type="http://schemas.openxmlformats.org/officeDocument/2006/relationships/image" Target="../media/image100.jpeg"/><Relationship Id="rId117" Type="http://schemas.openxmlformats.org/officeDocument/2006/relationships/image" Target="../media/image100.jpeg"/><Relationship Id="rId118" Type="http://schemas.openxmlformats.org/officeDocument/2006/relationships/image" Target="../media/image100.jpeg"/><Relationship Id="rId119" Type="http://schemas.openxmlformats.org/officeDocument/2006/relationships/image" Target="../media/image101.jpeg"/><Relationship Id="rId120" Type="http://schemas.openxmlformats.org/officeDocument/2006/relationships/image" Target="../media/image101.jpeg"/><Relationship Id="rId121" Type="http://schemas.openxmlformats.org/officeDocument/2006/relationships/image" Target="../media/image102.jpeg"/><Relationship Id="rId122" Type="http://schemas.openxmlformats.org/officeDocument/2006/relationships/image" Target="../media/image102.jpeg"/><Relationship Id="rId123" Type="http://schemas.openxmlformats.org/officeDocument/2006/relationships/image" Target="../media/image103.jpeg"/><Relationship Id="rId124" Type="http://schemas.openxmlformats.org/officeDocument/2006/relationships/image" Target="../media/image104.jpeg"/><Relationship Id="rId125" Type="http://schemas.openxmlformats.org/officeDocument/2006/relationships/image" Target="../media/image101.jpeg"/><Relationship Id="rId126" Type="http://schemas.openxmlformats.org/officeDocument/2006/relationships/image" Target="../media/image101.jpeg"/><Relationship Id="rId127" Type="http://schemas.openxmlformats.org/officeDocument/2006/relationships/image" Target="../media/image101.jpeg"/><Relationship Id="rId128" Type="http://schemas.openxmlformats.org/officeDocument/2006/relationships/image" Target="../media/image101.jpeg"/><Relationship Id="rId129" Type="http://schemas.openxmlformats.org/officeDocument/2006/relationships/image" Target="../media/image101.jpeg"/><Relationship Id="rId130" Type="http://schemas.openxmlformats.org/officeDocument/2006/relationships/image" Target="../media/image101.jpeg"/><Relationship Id="rId131" Type="http://schemas.openxmlformats.org/officeDocument/2006/relationships/image" Target="../media/image105.jpeg"/><Relationship Id="rId132" Type="http://schemas.openxmlformats.org/officeDocument/2006/relationships/image" Target="../media/image101.jpeg"/><Relationship Id="rId133" Type="http://schemas.openxmlformats.org/officeDocument/2006/relationships/image" Target="../media/image101.jpeg"/><Relationship Id="rId134" Type="http://schemas.openxmlformats.org/officeDocument/2006/relationships/image" Target="../media/image101.jpeg"/><Relationship Id="rId135" Type="http://schemas.openxmlformats.org/officeDocument/2006/relationships/image" Target="../media/image101.jpeg"/><Relationship Id="rId136" Type="http://schemas.openxmlformats.org/officeDocument/2006/relationships/image" Target="../media/image106.jpeg"/><Relationship Id="rId137" Type="http://schemas.openxmlformats.org/officeDocument/2006/relationships/image" Target="../media/image107.jpeg"/><Relationship Id="rId138" Type="http://schemas.openxmlformats.org/officeDocument/2006/relationships/image" Target="../media/image108.jpeg"/><Relationship Id="rId139" Type="http://schemas.openxmlformats.org/officeDocument/2006/relationships/image" Target="../media/image109.jpeg"/><Relationship Id="rId140" Type="http://schemas.openxmlformats.org/officeDocument/2006/relationships/image" Target="../media/image110.jpeg"/><Relationship Id="rId141" Type="http://schemas.openxmlformats.org/officeDocument/2006/relationships/image" Target="../media/image111.jpeg"/><Relationship Id="rId142" Type="http://schemas.openxmlformats.org/officeDocument/2006/relationships/image" Target="../media/image112.jpeg"/><Relationship Id="rId143" Type="http://schemas.openxmlformats.org/officeDocument/2006/relationships/image" Target="../media/image113.jpeg"/><Relationship Id="rId144" Type="http://schemas.openxmlformats.org/officeDocument/2006/relationships/image" Target="../media/image114.jpeg"/><Relationship Id="rId145" Type="http://schemas.openxmlformats.org/officeDocument/2006/relationships/image" Target="../media/image115.jpeg"/><Relationship Id="rId146" Type="http://schemas.openxmlformats.org/officeDocument/2006/relationships/image" Target="../media/image116.jpeg"/><Relationship Id="rId147" Type="http://schemas.openxmlformats.org/officeDocument/2006/relationships/image" Target="../media/image117.jpeg"/><Relationship Id="rId148" Type="http://schemas.openxmlformats.org/officeDocument/2006/relationships/image" Target="../media/image118.jpeg"/><Relationship Id="rId149" Type="http://schemas.openxmlformats.org/officeDocument/2006/relationships/image" Target="../media/image119.jpeg"/><Relationship Id="rId150" Type="http://schemas.openxmlformats.org/officeDocument/2006/relationships/image" Target="../media/image120.jpeg"/><Relationship Id="rId151" Type="http://schemas.openxmlformats.org/officeDocument/2006/relationships/image" Target="../media/image121.jpeg"/><Relationship Id="rId152" Type="http://schemas.openxmlformats.org/officeDocument/2006/relationships/image" Target="../media/image121.jpeg"/><Relationship Id="rId153" Type="http://schemas.openxmlformats.org/officeDocument/2006/relationships/image" Target="../media/image121.jpeg"/><Relationship Id="rId154" Type="http://schemas.openxmlformats.org/officeDocument/2006/relationships/image" Target="../media/image121.jpeg"/><Relationship Id="rId155" Type="http://schemas.openxmlformats.org/officeDocument/2006/relationships/image" Target="../media/image122.jpeg"/><Relationship Id="rId156" Type="http://schemas.openxmlformats.org/officeDocument/2006/relationships/image" Target="../media/image123.jpeg"/><Relationship Id="rId157" Type="http://schemas.openxmlformats.org/officeDocument/2006/relationships/image" Target="../media/image124.jpeg"/><Relationship Id="rId158" Type="http://schemas.openxmlformats.org/officeDocument/2006/relationships/image" Target="../media/image125.jpeg"/><Relationship Id="rId159" Type="http://schemas.openxmlformats.org/officeDocument/2006/relationships/image" Target="../media/image126.jpeg"/><Relationship Id="rId160" Type="http://schemas.openxmlformats.org/officeDocument/2006/relationships/image" Target="../media/image127.jpeg"/><Relationship Id="rId161" Type="http://schemas.openxmlformats.org/officeDocument/2006/relationships/image" Target="../media/image128.jpeg"/><Relationship Id="rId162" Type="http://schemas.openxmlformats.org/officeDocument/2006/relationships/image" Target="../media/image45.jpeg"/><Relationship Id="rId163" Type="http://schemas.openxmlformats.org/officeDocument/2006/relationships/image" Target="../media/image129.jpeg"/><Relationship Id="rId164" Type="http://schemas.openxmlformats.org/officeDocument/2006/relationships/image" Target="../media/image129.jpeg"/><Relationship Id="rId165" Type="http://schemas.openxmlformats.org/officeDocument/2006/relationships/image" Target="../media/image130.jpeg"/><Relationship Id="rId166" Type="http://schemas.openxmlformats.org/officeDocument/2006/relationships/image" Target="../media/image130.jpeg"/><Relationship Id="rId167" Type="http://schemas.openxmlformats.org/officeDocument/2006/relationships/image" Target="../media/image130.jpeg"/><Relationship Id="rId168" Type="http://schemas.openxmlformats.org/officeDocument/2006/relationships/image" Target="../media/image130.jpeg"/><Relationship Id="rId169" Type="http://schemas.openxmlformats.org/officeDocument/2006/relationships/image" Target="../media/image131.jpeg"/><Relationship Id="rId170" Type="http://schemas.openxmlformats.org/officeDocument/2006/relationships/image" Target="../media/image131.jpeg"/><Relationship Id="rId171" Type="http://schemas.openxmlformats.org/officeDocument/2006/relationships/image" Target="../media/image130.jpeg"/><Relationship Id="rId172" Type="http://schemas.openxmlformats.org/officeDocument/2006/relationships/image" Target="../media/image3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237.jpeg"/><Relationship Id="rId2" Type="http://schemas.openxmlformats.org/officeDocument/2006/relationships/image" Target="../media/image238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32.jpeg"/><Relationship Id="rId2" Type="http://schemas.openxmlformats.org/officeDocument/2006/relationships/image" Target="../media/image133.jpeg"/><Relationship Id="rId3" Type="http://schemas.openxmlformats.org/officeDocument/2006/relationships/image" Target="../media/image134.jpeg"/><Relationship Id="rId4" Type="http://schemas.openxmlformats.org/officeDocument/2006/relationships/image" Target="../media/image135.jpeg"/><Relationship Id="rId5" Type="http://schemas.openxmlformats.org/officeDocument/2006/relationships/image" Target="../media/image136.jpeg"/><Relationship Id="rId6" Type="http://schemas.openxmlformats.org/officeDocument/2006/relationships/image" Target="../media/image137.jpeg"/><Relationship Id="rId7" Type="http://schemas.openxmlformats.org/officeDocument/2006/relationships/image" Target="../media/image138.jpeg"/><Relationship Id="rId8" Type="http://schemas.openxmlformats.org/officeDocument/2006/relationships/image" Target="../media/image139.jpeg"/><Relationship Id="rId9" Type="http://schemas.openxmlformats.org/officeDocument/2006/relationships/image" Target="../media/image139.jpeg"/><Relationship Id="rId10" Type="http://schemas.openxmlformats.org/officeDocument/2006/relationships/image" Target="../media/image139.jpeg"/><Relationship Id="rId11" Type="http://schemas.openxmlformats.org/officeDocument/2006/relationships/image" Target="../media/image140.jpeg"/><Relationship Id="rId12" Type="http://schemas.openxmlformats.org/officeDocument/2006/relationships/image" Target="../media/image141.jpeg"/><Relationship Id="rId13" Type="http://schemas.openxmlformats.org/officeDocument/2006/relationships/image" Target="../media/image141.jpeg"/><Relationship Id="rId14" Type="http://schemas.openxmlformats.org/officeDocument/2006/relationships/image" Target="../media/image142.jpeg"/><Relationship Id="rId15" Type="http://schemas.openxmlformats.org/officeDocument/2006/relationships/image" Target="../media/image143.jpeg"/><Relationship Id="rId16" Type="http://schemas.openxmlformats.org/officeDocument/2006/relationships/image" Target="../media/image144.jpeg"/><Relationship Id="rId17" Type="http://schemas.openxmlformats.org/officeDocument/2006/relationships/image" Target="../media/image145.jpeg"/><Relationship Id="rId18" Type="http://schemas.openxmlformats.org/officeDocument/2006/relationships/image" Target="../media/image146.jpeg"/><Relationship Id="rId19" Type="http://schemas.openxmlformats.org/officeDocument/2006/relationships/image" Target="../media/image147.jpeg"/><Relationship Id="rId20" Type="http://schemas.openxmlformats.org/officeDocument/2006/relationships/image" Target="../media/image148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49.jpeg"/><Relationship Id="rId2" Type="http://schemas.openxmlformats.org/officeDocument/2006/relationships/image" Target="../media/image150.jpeg"/><Relationship Id="rId3" Type="http://schemas.openxmlformats.org/officeDocument/2006/relationships/image" Target="../media/image151.jpeg"/><Relationship Id="rId4" Type="http://schemas.openxmlformats.org/officeDocument/2006/relationships/image" Target="../media/image152.jpeg"/><Relationship Id="rId5" Type="http://schemas.openxmlformats.org/officeDocument/2006/relationships/image" Target="../media/image153.jpeg"/><Relationship Id="rId6" Type="http://schemas.openxmlformats.org/officeDocument/2006/relationships/image" Target="../media/image154.jpeg"/><Relationship Id="rId7" Type="http://schemas.openxmlformats.org/officeDocument/2006/relationships/image" Target="../media/image151.jpeg"/><Relationship Id="rId8" Type="http://schemas.openxmlformats.org/officeDocument/2006/relationships/image" Target="../media/image155.jpeg"/><Relationship Id="rId9" Type="http://schemas.openxmlformats.org/officeDocument/2006/relationships/image" Target="../media/image156.jpeg"/><Relationship Id="rId10" Type="http://schemas.openxmlformats.org/officeDocument/2006/relationships/image" Target="../media/image157.png"/><Relationship Id="rId11" Type="http://schemas.openxmlformats.org/officeDocument/2006/relationships/image" Target="../media/image158.png"/><Relationship Id="rId12" Type="http://schemas.openxmlformats.org/officeDocument/2006/relationships/image" Target="../media/image159.png"/><Relationship Id="rId13" Type="http://schemas.openxmlformats.org/officeDocument/2006/relationships/image" Target="../media/image160.png"/><Relationship Id="rId14" Type="http://schemas.openxmlformats.org/officeDocument/2006/relationships/image" Target="../media/image161.png"/><Relationship Id="rId15" Type="http://schemas.openxmlformats.org/officeDocument/2006/relationships/image" Target="../media/image162.png"/><Relationship Id="rId16" Type="http://schemas.openxmlformats.org/officeDocument/2006/relationships/image" Target="../media/image163.png"/><Relationship Id="rId17" Type="http://schemas.openxmlformats.org/officeDocument/2006/relationships/image" Target="../media/image164.png"/><Relationship Id="rId18" Type="http://schemas.openxmlformats.org/officeDocument/2006/relationships/image" Target="../media/image165.png"/><Relationship Id="rId19" Type="http://schemas.openxmlformats.org/officeDocument/2006/relationships/image" Target="../media/image166.png"/><Relationship Id="rId20" Type="http://schemas.openxmlformats.org/officeDocument/2006/relationships/image" Target="../media/image152.jpeg"/><Relationship Id="rId21" Type="http://schemas.openxmlformats.org/officeDocument/2006/relationships/image" Target="../media/image167.jpeg"/><Relationship Id="rId22" Type="http://schemas.openxmlformats.org/officeDocument/2006/relationships/image" Target="../media/image168.jpeg"/><Relationship Id="rId23" Type="http://schemas.openxmlformats.org/officeDocument/2006/relationships/image" Target="../media/image169.jpeg"/><Relationship Id="rId24" Type="http://schemas.openxmlformats.org/officeDocument/2006/relationships/image" Target="../media/image169.jpeg"/><Relationship Id="rId25" Type="http://schemas.openxmlformats.org/officeDocument/2006/relationships/image" Target="../media/image170.jpeg"/><Relationship Id="rId26" Type="http://schemas.openxmlformats.org/officeDocument/2006/relationships/image" Target="../media/image171.jpeg"/><Relationship Id="rId27" Type="http://schemas.openxmlformats.org/officeDocument/2006/relationships/image" Target="../media/image171.jpeg"/><Relationship Id="rId28" Type="http://schemas.openxmlformats.org/officeDocument/2006/relationships/image" Target="../media/image152.jpeg"/><Relationship Id="rId29" Type="http://schemas.openxmlformats.org/officeDocument/2006/relationships/image" Target="../media/image172.jpeg"/><Relationship Id="rId30" Type="http://schemas.openxmlformats.org/officeDocument/2006/relationships/image" Target="../media/image173.jpeg"/><Relationship Id="rId31" Type="http://schemas.openxmlformats.org/officeDocument/2006/relationships/image" Target="../media/image174.png"/><Relationship Id="rId32" Type="http://schemas.openxmlformats.org/officeDocument/2006/relationships/image" Target="../media/image175.jpeg"/><Relationship Id="rId33" Type="http://schemas.openxmlformats.org/officeDocument/2006/relationships/image" Target="../media/image176.jpeg"/><Relationship Id="rId34" Type="http://schemas.openxmlformats.org/officeDocument/2006/relationships/image" Target="../media/image177.jpeg"/><Relationship Id="rId35" Type="http://schemas.openxmlformats.org/officeDocument/2006/relationships/image" Target="../media/image176.jpeg"/><Relationship Id="rId36" Type="http://schemas.openxmlformats.org/officeDocument/2006/relationships/image" Target="../media/image178.jpeg"/><Relationship Id="rId37" Type="http://schemas.openxmlformats.org/officeDocument/2006/relationships/image" Target="../media/image168.jpeg"/><Relationship Id="rId38" Type="http://schemas.openxmlformats.org/officeDocument/2006/relationships/image" Target="../media/image169.jpeg"/><Relationship Id="rId39" Type="http://schemas.openxmlformats.org/officeDocument/2006/relationships/image" Target="../media/image168.jpeg"/><Relationship Id="rId40" Type="http://schemas.openxmlformats.org/officeDocument/2006/relationships/image" Target="../media/image169.jpeg"/><Relationship Id="rId41" Type="http://schemas.openxmlformats.org/officeDocument/2006/relationships/image" Target="../media/image168.jpeg"/><Relationship Id="rId42" Type="http://schemas.openxmlformats.org/officeDocument/2006/relationships/image" Target="../media/image169.jpeg"/><Relationship Id="rId43" Type="http://schemas.openxmlformats.org/officeDocument/2006/relationships/image" Target="../media/image169.jpeg"/><Relationship Id="rId44" Type="http://schemas.openxmlformats.org/officeDocument/2006/relationships/image" Target="../media/image168.jpeg"/><Relationship Id="rId45" Type="http://schemas.openxmlformats.org/officeDocument/2006/relationships/image" Target="../media/image169.jpeg"/><Relationship Id="rId46" Type="http://schemas.openxmlformats.org/officeDocument/2006/relationships/image" Target="../media/image169.jpeg"/><Relationship Id="rId47" Type="http://schemas.openxmlformats.org/officeDocument/2006/relationships/image" Target="../media/image168.jpeg"/><Relationship Id="rId48" Type="http://schemas.openxmlformats.org/officeDocument/2006/relationships/image" Target="../media/image169.jpeg"/><Relationship Id="rId49" Type="http://schemas.openxmlformats.org/officeDocument/2006/relationships/image" Target="../media/image168.jpeg"/><Relationship Id="rId50" Type="http://schemas.openxmlformats.org/officeDocument/2006/relationships/image" Target="../media/image171.jpeg"/><Relationship Id="rId51" Type="http://schemas.openxmlformats.org/officeDocument/2006/relationships/image" Target="../media/image171.jpeg"/><Relationship Id="rId52" Type="http://schemas.openxmlformats.org/officeDocument/2006/relationships/image" Target="../media/image171.jpeg"/><Relationship Id="rId53" Type="http://schemas.openxmlformats.org/officeDocument/2006/relationships/image" Target="../media/image179.jpeg"/><Relationship Id="rId54" Type="http://schemas.openxmlformats.org/officeDocument/2006/relationships/image" Target="../media/image15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80.jpeg"/><Relationship Id="rId2" Type="http://schemas.openxmlformats.org/officeDocument/2006/relationships/image" Target="../media/image181.jpeg"/><Relationship Id="rId3" Type="http://schemas.openxmlformats.org/officeDocument/2006/relationships/image" Target="../media/image182.png"/><Relationship Id="rId4" Type="http://schemas.openxmlformats.org/officeDocument/2006/relationships/image" Target="../media/image183.jpeg"/><Relationship Id="rId5" Type="http://schemas.openxmlformats.org/officeDocument/2006/relationships/image" Target="../media/image184.jpeg"/><Relationship Id="rId6" Type="http://schemas.openxmlformats.org/officeDocument/2006/relationships/image" Target="../media/image185.jpeg"/><Relationship Id="rId7" Type="http://schemas.openxmlformats.org/officeDocument/2006/relationships/image" Target="../media/image186.jpeg"/><Relationship Id="rId8" Type="http://schemas.openxmlformats.org/officeDocument/2006/relationships/image" Target="../media/image187.jpeg"/><Relationship Id="rId9" Type="http://schemas.openxmlformats.org/officeDocument/2006/relationships/image" Target="../media/image188.jpeg"/><Relationship Id="rId10" Type="http://schemas.openxmlformats.org/officeDocument/2006/relationships/image" Target="../media/image189.jpeg"/><Relationship Id="rId11" Type="http://schemas.openxmlformats.org/officeDocument/2006/relationships/image" Target="../media/image190.jpeg"/><Relationship Id="rId12" Type="http://schemas.openxmlformats.org/officeDocument/2006/relationships/image" Target="../media/image191.jpeg"/><Relationship Id="rId13" Type="http://schemas.openxmlformats.org/officeDocument/2006/relationships/image" Target="../media/image192.jpeg"/><Relationship Id="rId14" Type="http://schemas.openxmlformats.org/officeDocument/2006/relationships/image" Target="../media/image193.jpeg"/><Relationship Id="rId15" Type="http://schemas.openxmlformats.org/officeDocument/2006/relationships/image" Target="../media/image194.jpeg"/><Relationship Id="rId16" Type="http://schemas.openxmlformats.org/officeDocument/2006/relationships/image" Target="../media/image195.jpeg"/><Relationship Id="rId17" Type="http://schemas.openxmlformats.org/officeDocument/2006/relationships/image" Target="../media/image196.jpeg"/><Relationship Id="rId18" Type="http://schemas.openxmlformats.org/officeDocument/2006/relationships/image" Target="../media/image197.jpeg"/><Relationship Id="rId19" Type="http://schemas.openxmlformats.org/officeDocument/2006/relationships/image" Target="../media/image198.jpeg"/><Relationship Id="rId20" Type="http://schemas.openxmlformats.org/officeDocument/2006/relationships/image" Target="../media/image199.jpeg"/><Relationship Id="rId21" Type="http://schemas.openxmlformats.org/officeDocument/2006/relationships/image" Target="../media/image200.jpeg"/><Relationship Id="rId22" Type="http://schemas.openxmlformats.org/officeDocument/2006/relationships/image" Target="../media/image201.jpeg"/><Relationship Id="rId23" Type="http://schemas.openxmlformats.org/officeDocument/2006/relationships/image" Target="../media/image202.jpeg"/><Relationship Id="rId24" Type="http://schemas.openxmlformats.org/officeDocument/2006/relationships/image" Target="../media/image203.jpeg"/><Relationship Id="rId25" Type="http://schemas.openxmlformats.org/officeDocument/2006/relationships/image" Target="../media/image204.jpeg"/><Relationship Id="rId26" Type="http://schemas.openxmlformats.org/officeDocument/2006/relationships/image" Target="../media/image205.jpeg"/><Relationship Id="rId27" Type="http://schemas.openxmlformats.org/officeDocument/2006/relationships/image" Target="../media/image206.jpeg"/><Relationship Id="rId28" Type="http://schemas.openxmlformats.org/officeDocument/2006/relationships/image" Target="../media/image205.jpeg"/><Relationship Id="rId29" Type="http://schemas.openxmlformats.org/officeDocument/2006/relationships/image" Target="../media/image207.jpeg"/><Relationship Id="rId30" Type="http://schemas.openxmlformats.org/officeDocument/2006/relationships/image" Target="../media/image208.png"/><Relationship Id="rId31" Type="http://schemas.openxmlformats.org/officeDocument/2006/relationships/image" Target="../media/image209.png"/><Relationship Id="rId32" Type="http://schemas.openxmlformats.org/officeDocument/2006/relationships/image" Target="../media/image210.png"/><Relationship Id="rId33" Type="http://schemas.openxmlformats.org/officeDocument/2006/relationships/image" Target="../media/image201.jpeg"/><Relationship Id="rId34" Type="http://schemas.openxmlformats.org/officeDocument/2006/relationships/image" Target="../media/image211.jpeg"/><Relationship Id="rId35" Type="http://schemas.openxmlformats.org/officeDocument/2006/relationships/image" Target="../media/image212.jpeg"/><Relationship Id="rId36" Type="http://schemas.openxmlformats.org/officeDocument/2006/relationships/image" Target="../media/image213.jpeg"/><Relationship Id="rId37" Type="http://schemas.openxmlformats.org/officeDocument/2006/relationships/image" Target="../media/image214.jpeg"/><Relationship Id="rId38" Type="http://schemas.openxmlformats.org/officeDocument/2006/relationships/image" Target="../media/image215.jpeg"/><Relationship Id="rId39" Type="http://schemas.openxmlformats.org/officeDocument/2006/relationships/image" Target="../media/image216.jpeg"/><Relationship Id="rId40" Type="http://schemas.openxmlformats.org/officeDocument/2006/relationships/image" Target="../media/image217.jpeg"/><Relationship Id="rId41" Type="http://schemas.openxmlformats.org/officeDocument/2006/relationships/image" Target="../media/image218.jpeg"/><Relationship Id="rId42" Type="http://schemas.openxmlformats.org/officeDocument/2006/relationships/image" Target="../media/image219.jpeg"/><Relationship Id="rId43" Type="http://schemas.openxmlformats.org/officeDocument/2006/relationships/image" Target="../media/image220.jpeg"/><Relationship Id="rId44" Type="http://schemas.openxmlformats.org/officeDocument/2006/relationships/image" Target="../media/image219.jpeg"/><Relationship Id="rId45" Type="http://schemas.openxmlformats.org/officeDocument/2006/relationships/image" Target="../media/image221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2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223.png"/><Relationship Id="rId2" Type="http://schemas.openxmlformats.org/officeDocument/2006/relationships/image" Target="../media/image224.png"/><Relationship Id="rId3" Type="http://schemas.openxmlformats.org/officeDocument/2006/relationships/image" Target="../media/image225.png"/><Relationship Id="rId4" Type="http://schemas.openxmlformats.org/officeDocument/2006/relationships/image" Target="../media/image226.png"/><Relationship Id="rId5" Type="http://schemas.openxmlformats.org/officeDocument/2006/relationships/image" Target="../media/image227.png"/><Relationship Id="rId6" Type="http://schemas.openxmlformats.org/officeDocument/2006/relationships/image" Target="../media/image228.png"/><Relationship Id="rId7" Type="http://schemas.openxmlformats.org/officeDocument/2006/relationships/image" Target="../media/image229.jpeg"/><Relationship Id="rId8" Type="http://schemas.openxmlformats.org/officeDocument/2006/relationships/image" Target="../media/image230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231.png"/><Relationship Id="rId2" Type="http://schemas.openxmlformats.org/officeDocument/2006/relationships/image" Target="../media/image23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233.png"/><Relationship Id="rId2" Type="http://schemas.openxmlformats.org/officeDocument/2006/relationships/image" Target="../media/image234.png"/><Relationship Id="rId3" Type="http://schemas.openxmlformats.org/officeDocument/2006/relationships/image" Target="../media/image235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236.jpeg"/><Relationship Id="rId2" Type="http://schemas.openxmlformats.org/officeDocument/2006/relationships/image" Target="../media/image236.jpeg"/><Relationship Id="rId3" Type="http://schemas.openxmlformats.org/officeDocument/2006/relationships/image" Target="../media/image23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372600</xdr:colOff>
      <xdr:row>24</xdr:row>
      <xdr:rowOff>32760</xdr:rowOff>
    </xdr:from>
    <xdr:to>
      <xdr:col>10</xdr:col>
      <xdr:colOff>1156680</xdr:colOff>
      <xdr:row>24</xdr:row>
      <xdr:rowOff>748440</xdr:rowOff>
    </xdr:to>
    <xdr:pic>
      <xdr:nvPicPr>
        <xdr:cNvPr id="1" name="Obrázok 10"/>
        <xdr:cNvPicPr/>
      </xdr:nvPicPr>
      <xdr:blipFill>
        <a:blip r:embed="rId1"/>
        <a:stretch/>
      </xdr:blipFill>
      <xdr:spPr>
        <a:xfrm>
          <a:off x="12466800" y="16958520"/>
          <a:ext cx="784080" cy="715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256680</xdr:colOff>
      <xdr:row>22</xdr:row>
      <xdr:rowOff>41400</xdr:rowOff>
    </xdr:from>
    <xdr:to>
      <xdr:col>10</xdr:col>
      <xdr:colOff>1189800</xdr:colOff>
      <xdr:row>22</xdr:row>
      <xdr:rowOff>738000</xdr:rowOff>
    </xdr:to>
    <xdr:pic>
      <xdr:nvPicPr>
        <xdr:cNvPr id="2" name="Obrázok 12"/>
        <xdr:cNvPicPr/>
      </xdr:nvPicPr>
      <xdr:blipFill>
        <a:blip r:embed="rId2"/>
        <a:stretch/>
      </xdr:blipFill>
      <xdr:spPr>
        <a:xfrm>
          <a:off x="12350880" y="15443280"/>
          <a:ext cx="933120" cy="696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23</xdr:row>
      <xdr:rowOff>35280</xdr:rowOff>
    </xdr:from>
    <xdr:to>
      <xdr:col>10</xdr:col>
      <xdr:colOff>1156680</xdr:colOff>
      <xdr:row>23</xdr:row>
      <xdr:rowOff>735120</xdr:rowOff>
    </xdr:to>
    <xdr:pic>
      <xdr:nvPicPr>
        <xdr:cNvPr id="3" name="Obrázok 14"/>
        <xdr:cNvPicPr/>
      </xdr:nvPicPr>
      <xdr:blipFill>
        <a:blip r:embed="rId3"/>
        <a:srcRect l="28941" t="17281" r="29123" b="17194"/>
        <a:stretch/>
      </xdr:blipFill>
      <xdr:spPr>
        <a:xfrm>
          <a:off x="12516480" y="16199280"/>
          <a:ext cx="734400" cy="69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215280</xdr:colOff>
      <xdr:row>25</xdr:row>
      <xdr:rowOff>41040</xdr:rowOff>
    </xdr:from>
    <xdr:to>
      <xdr:col>10</xdr:col>
      <xdr:colOff>1289160</xdr:colOff>
      <xdr:row>25</xdr:row>
      <xdr:rowOff>759240</xdr:rowOff>
    </xdr:to>
    <xdr:pic>
      <xdr:nvPicPr>
        <xdr:cNvPr id="4" name="Obrázok 16"/>
        <xdr:cNvPicPr/>
      </xdr:nvPicPr>
      <xdr:blipFill>
        <a:blip r:embed="rId4"/>
        <a:stretch/>
      </xdr:blipFill>
      <xdr:spPr>
        <a:xfrm>
          <a:off x="12309480" y="17728920"/>
          <a:ext cx="1073880" cy="71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207000</xdr:colOff>
      <xdr:row>21</xdr:row>
      <xdr:rowOff>27360</xdr:rowOff>
    </xdr:from>
    <xdr:to>
      <xdr:col>10</xdr:col>
      <xdr:colOff>1265400</xdr:colOff>
      <xdr:row>21</xdr:row>
      <xdr:rowOff>748440</xdr:rowOff>
    </xdr:to>
    <xdr:pic>
      <xdr:nvPicPr>
        <xdr:cNvPr id="5" name="Obrázok 18"/>
        <xdr:cNvPicPr/>
      </xdr:nvPicPr>
      <xdr:blipFill>
        <a:blip r:embed="rId5"/>
        <a:stretch/>
      </xdr:blipFill>
      <xdr:spPr>
        <a:xfrm>
          <a:off x="12301200" y="14667120"/>
          <a:ext cx="105840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302400</xdr:colOff>
      <xdr:row>138</xdr:row>
      <xdr:rowOff>33480</xdr:rowOff>
    </xdr:from>
    <xdr:to>
      <xdr:col>10</xdr:col>
      <xdr:colOff>1319400</xdr:colOff>
      <xdr:row>139</xdr:row>
      <xdr:rowOff>23040</xdr:rowOff>
    </xdr:to>
    <xdr:pic>
      <xdr:nvPicPr>
        <xdr:cNvPr id="6" name="Obrázok 3"/>
        <xdr:cNvPicPr/>
      </xdr:nvPicPr>
      <xdr:blipFill>
        <a:blip r:embed="rId6"/>
        <a:srcRect l="17513" t="0" r="56616" b="0"/>
        <a:stretch/>
      </xdr:blipFill>
      <xdr:spPr>
        <a:xfrm>
          <a:off x="12396600" y="101712960"/>
          <a:ext cx="1017000" cy="75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212760</xdr:colOff>
      <xdr:row>139</xdr:row>
      <xdr:rowOff>56160</xdr:rowOff>
    </xdr:from>
    <xdr:to>
      <xdr:col>10</xdr:col>
      <xdr:colOff>1319400</xdr:colOff>
      <xdr:row>139</xdr:row>
      <xdr:rowOff>702000</xdr:rowOff>
    </xdr:to>
    <xdr:pic>
      <xdr:nvPicPr>
        <xdr:cNvPr id="7" name="Obrázok 6"/>
        <xdr:cNvPicPr/>
      </xdr:nvPicPr>
      <xdr:blipFill>
        <a:blip r:embed="rId7"/>
        <a:srcRect l="0" t="0" r="66845" b="0"/>
        <a:stretch/>
      </xdr:blipFill>
      <xdr:spPr>
        <a:xfrm>
          <a:off x="12306960" y="102497400"/>
          <a:ext cx="1106640" cy="645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401400</xdr:colOff>
      <xdr:row>141</xdr:row>
      <xdr:rowOff>43560</xdr:rowOff>
    </xdr:from>
    <xdr:to>
      <xdr:col>10</xdr:col>
      <xdr:colOff>991080</xdr:colOff>
      <xdr:row>141</xdr:row>
      <xdr:rowOff>725760</xdr:rowOff>
    </xdr:to>
    <xdr:pic>
      <xdr:nvPicPr>
        <xdr:cNvPr id="8" name="Obrázok 11"/>
        <xdr:cNvPicPr/>
      </xdr:nvPicPr>
      <xdr:blipFill>
        <a:blip r:embed="rId8"/>
        <a:srcRect l="7436" t="47355" r="35181" b="8052"/>
        <a:stretch/>
      </xdr:blipFill>
      <xdr:spPr>
        <a:xfrm>
          <a:off x="12495600" y="104009040"/>
          <a:ext cx="589680" cy="68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406440</xdr:colOff>
      <xdr:row>142</xdr:row>
      <xdr:rowOff>30960</xdr:rowOff>
    </xdr:from>
    <xdr:to>
      <xdr:col>10</xdr:col>
      <xdr:colOff>1081080</xdr:colOff>
      <xdr:row>142</xdr:row>
      <xdr:rowOff>727560</xdr:rowOff>
    </xdr:to>
    <xdr:pic>
      <xdr:nvPicPr>
        <xdr:cNvPr id="9" name="Obrázok 15"/>
        <xdr:cNvPicPr/>
      </xdr:nvPicPr>
      <xdr:blipFill>
        <a:blip r:embed="rId9"/>
        <a:srcRect l="21823" t="33284" r="41230" b="8842"/>
        <a:stretch/>
      </xdr:blipFill>
      <xdr:spPr>
        <a:xfrm>
          <a:off x="12500640" y="104758200"/>
          <a:ext cx="674640" cy="696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364680</xdr:colOff>
      <xdr:row>143</xdr:row>
      <xdr:rowOff>21600</xdr:rowOff>
    </xdr:from>
    <xdr:to>
      <xdr:col>10</xdr:col>
      <xdr:colOff>1026000</xdr:colOff>
      <xdr:row>143</xdr:row>
      <xdr:rowOff>731160</xdr:rowOff>
    </xdr:to>
    <xdr:pic>
      <xdr:nvPicPr>
        <xdr:cNvPr id="10" name="Obrázok 22"/>
        <xdr:cNvPicPr/>
      </xdr:nvPicPr>
      <xdr:blipFill>
        <a:blip r:embed="rId10"/>
        <a:srcRect l="0" t="7345" r="48388" b="18267"/>
        <a:stretch/>
      </xdr:blipFill>
      <xdr:spPr>
        <a:xfrm>
          <a:off x="12458880" y="105510960"/>
          <a:ext cx="661320" cy="709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174240</xdr:colOff>
      <xdr:row>144</xdr:row>
      <xdr:rowOff>59760</xdr:rowOff>
    </xdr:from>
    <xdr:to>
      <xdr:col>10</xdr:col>
      <xdr:colOff>1379520</xdr:colOff>
      <xdr:row>144</xdr:row>
      <xdr:rowOff>703440</xdr:rowOff>
    </xdr:to>
    <xdr:pic>
      <xdr:nvPicPr>
        <xdr:cNvPr id="11" name="Obrázok 23"/>
        <xdr:cNvPicPr/>
      </xdr:nvPicPr>
      <xdr:blipFill>
        <a:blip r:embed="rId11"/>
        <a:srcRect l="0" t="7341" r="0" b="20818"/>
        <a:stretch/>
      </xdr:blipFill>
      <xdr:spPr>
        <a:xfrm>
          <a:off x="12268440" y="106311240"/>
          <a:ext cx="1205280" cy="643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314280</xdr:colOff>
      <xdr:row>145</xdr:row>
      <xdr:rowOff>19080</xdr:rowOff>
    </xdr:from>
    <xdr:to>
      <xdr:col>10</xdr:col>
      <xdr:colOff>1130400</xdr:colOff>
      <xdr:row>145</xdr:row>
      <xdr:rowOff>741600</xdr:rowOff>
    </xdr:to>
    <xdr:pic>
      <xdr:nvPicPr>
        <xdr:cNvPr id="12" name="Obrázok 25"/>
        <xdr:cNvPicPr/>
      </xdr:nvPicPr>
      <xdr:blipFill>
        <a:blip r:embed="rId12"/>
        <a:srcRect l="54193" t="62400" r="23455" b="7876"/>
        <a:stretch/>
      </xdr:blipFill>
      <xdr:spPr>
        <a:xfrm>
          <a:off x="12408480" y="107032320"/>
          <a:ext cx="816120" cy="72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126360</xdr:colOff>
      <xdr:row>140</xdr:row>
      <xdr:rowOff>96120</xdr:rowOff>
    </xdr:from>
    <xdr:to>
      <xdr:col>10</xdr:col>
      <xdr:colOff>1357200</xdr:colOff>
      <xdr:row>140</xdr:row>
      <xdr:rowOff>642960</xdr:rowOff>
    </xdr:to>
    <xdr:pic>
      <xdr:nvPicPr>
        <xdr:cNvPr id="13" name="Obrázok 27"/>
        <xdr:cNvPicPr/>
      </xdr:nvPicPr>
      <xdr:blipFill>
        <a:blip r:embed="rId13"/>
        <a:srcRect l="34753" t="58997" r="3648" b="0"/>
        <a:stretch/>
      </xdr:blipFill>
      <xdr:spPr>
        <a:xfrm>
          <a:off x="12220560" y="103299480"/>
          <a:ext cx="1230840" cy="546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450000</xdr:colOff>
      <xdr:row>30</xdr:row>
      <xdr:rowOff>28440</xdr:rowOff>
    </xdr:from>
    <xdr:to>
      <xdr:col>10</xdr:col>
      <xdr:colOff>1063800</xdr:colOff>
      <xdr:row>30</xdr:row>
      <xdr:rowOff>753840</xdr:rowOff>
    </xdr:to>
    <xdr:pic>
      <xdr:nvPicPr>
        <xdr:cNvPr id="14" name="Kép 2"/>
        <xdr:cNvPicPr/>
      </xdr:nvPicPr>
      <xdr:blipFill>
        <a:blip r:embed="rId14"/>
        <a:stretch/>
      </xdr:blipFill>
      <xdr:spPr>
        <a:xfrm>
          <a:off x="12544200" y="21526200"/>
          <a:ext cx="61380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450000</xdr:colOff>
      <xdr:row>31</xdr:row>
      <xdr:rowOff>28440</xdr:rowOff>
    </xdr:from>
    <xdr:to>
      <xdr:col>10</xdr:col>
      <xdr:colOff>1063800</xdr:colOff>
      <xdr:row>31</xdr:row>
      <xdr:rowOff>753840</xdr:rowOff>
    </xdr:to>
    <xdr:pic>
      <xdr:nvPicPr>
        <xdr:cNvPr id="15" name="Kép 17"/>
        <xdr:cNvPicPr/>
      </xdr:nvPicPr>
      <xdr:blipFill>
        <a:blip r:embed="rId15"/>
        <a:stretch/>
      </xdr:blipFill>
      <xdr:spPr>
        <a:xfrm>
          <a:off x="12544200" y="22288320"/>
          <a:ext cx="61380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257040</xdr:colOff>
      <xdr:row>8</xdr:row>
      <xdr:rowOff>39240</xdr:rowOff>
    </xdr:from>
    <xdr:to>
      <xdr:col>10</xdr:col>
      <xdr:colOff>1190160</xdr:colOff>
      <xdr:row>8</xdr:row>
      <xdr:rowOff>733680</xdr:rowOff>
    </xdr:to>
    <xdr:pic>
      <xdr:nvPicPr>
        <xdr:cNvPr id="16" name="Obrázok 12"/>
        <xdr:cNvPicPr/>
      </xdr:nvPicPr>
      <xdr:blipFill>
        <a:blip r:embed="rId16"/>
        <a:stretch/>
      </xdr:blipFill>
      <xdr:spPr>
        <a:xfrm>
          <a:off x="12351240" y="5287680"/>
          <a:ext cx="933120" cy="694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257040</xdr:colOff>
      <xdr:row>9</xdr:row>
      <xdr:rowOff>166320</xdr:rowOff>
    </xdr:from>
    <xdr:to>
      <xdr:col>10</xdr:col>
      <xdr:colOff>1190160</xdr:colOff>
      <xdr:row>9</xdr:row>
      <xdr:rowOff>606600</xdr:rowOff>
    </xdr:to>
    <xdr:pic>
      <xdr:nvPicPr>
        <xdr:cNvPr id="17" name="Obrázok 12"/>
        <xdr:cNvPicPr/>
      </xdr:nvPicPr>
      <xdr:blipFill>
        <a:blip r:embed="rId17"/>
        <a:stretch/>
      </xdr:blipFill>
      <xdr:spPr>
        <a:xfrm>
          <a:off x="12351240" y="6176520"/>
          <a:ext cx="933120" cy="44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237960</xdr:colOff>
      <xdr:row>10</xdr:row>
      <xdr:rowOff>152280</xdr:rowOff>
    </xdr:from>
    <xdr:to>
      <xdr:col>10</xdr:col>
      <xdr:colOff>1171080</xdr:colOff>
      <xdr:row>10</xdr:row>
      <xdr:rowOff>592560</xdr:rowOff>
    </xdr:to>
    <xdr:pic>
      <xdr:nvPicPr>
        <xdr:cNvPr id="18" name="Obrázok 12"/>
        <xdr:cNvPicPr/>
      </xdr:nvPicPr>
      <xdr:blipFill>
        <a:blip r:embed="rId18"/>
        <a:stretch/>
      </xdr:blipFill>
      <xdr:spPr>
        <a:xfrm>
          <a:off x="12332160" y="6924600"/>
          <a:ext cx="933120" cy="44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333360</xdr:colOff>
      <xdr:row>11</xdr:row>
      <xdr:rowOff>55080</xdr:rowOff>
    </xdr:from>
    <xdr:to>
      <xdr:col>10</xdr:col>
      <xdr:colOff>1187640</xdr:colOff>
      <xdr:row>11</xdr:row>
      <xdr:rowOff>726120</xdr:rowOff>
    </xdr:to>
    <xdr:pic>
      <xdr:nvPicPr>
        <xdr:cNvPr id="19" name="Obrázok 12"/>
        <xdr:cNvPicPr/>
      </xdr:nvPicPr>
      <xdr:blipFill>
        <a:blip r:embed="rId19"/>
        <a:stretch/>
      </xdr:blipFill>
      <xdr:spPr>
        <a:xfrm>
          <a:off x="12427560" y="7589520"/>
          <a:ext cx="854280" cy="67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453600</xdr:colOff>
      <xdr:row>32</xdr:row>
      <xdr:rowOff>28440</xdr:rowOff>
    </xdr:from>
    <xdr:to>
      <xdr:col>10</xdr:col>
      <xdr:colOff>1060200</xdr:colOff>
      <xdr:row>32</xdr:row>
      <xdr:rowOff>753840</xdr:rowOff>
    </xdr:to>
    <xdr:pic>
      <xdr:nvPicPr>
        <xdr:cNvPr id="20" name="Kép 28"/>
        <xdr:cNvPicPr/>
      </xdr:nvPicPr>
      <xdr:blipFill>
        <a:blip r:embed="rId20"/>
        <a:stretch/>
      </xdr:blipFill>
      <xdr:spPr>
        <a:xfrm>
          <a:off x="12547800" y="23050440"/>
          <a:ext cx="60660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453600</xdr:colOff>
      <xdr:row>33</xdr:row>
      <xdr:rowOff>82800</xdr:rowOff>
    </xdr:from>
    <xdr:to>
      <xdr:col>10</xdr:col>
      <xdr:colOff>1060200</xdr:colOff>
      <xdr:row>33</xdr:row>
      <xdr:rowOff>699480</xdr:rowOff>
    </xdr:to>
    <xdr:pic>
      <xdr:nvPicPr>
        <xdr:cNvPr id="21" name="Kép 29"/>
        <xdr:cNvPicPr/>
      </xdr:nvPicPr>
      <xdr:blipFill>
        <a:blip r:embed="rId21"/>
        <a:stretch/>
      </xdr:blipFill>
      <xdr:spPr>
        <a:xfrm>
          <a:off x="12547800" y="23866560"/>
          <a:ext cx="606600" cy="61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398520</xdr:colOff>
      <xdr:row>13</xdr:row>
      <xdr:rowOff>55080</xdr:rowOff>
    </xdr:from>
    <xdr:to>
      <xdr:col>10</xdr:col>
      <xdr:colOff>1122480</xdr:colOff>
      <xdr:row>13</xdr:row>
      <xdr:rowOff>726120</xdr:rowOff>
    </xdr:to>
    <xdr:pic>
      <xdr:nvPicPr>
        <xdr:cNvPr id="22" name="Obrázok 12"/>
        <xdr:cNvPicPr/>
      </xdr:nvPicPr>
      <xdr:blipFill>
        <a:blip r:embed="rId22"/>
        <a:stretch/>
      </xdr:blipFill>
      <xdr:spPr>
        <a:xfrm>
          <a:off x="12492720" y="9113400"/>
          <a:ext cx="723960" cy="67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407160</xdr:colOff>
      <xdr:row>14</xdr:row>
      <xdr:rowOff>55080</xdr:rowOff>
    </xdr:from>
    <xdr:to>
      <xdr:col>10</xdr:col>
      <xdr:colOff>1113480</xdr:colOff>
      <xdr:row>14</xdr:row>
      <xdr:rowOff>726120</xdr:rowOff>
    </xdr:to>
    <xdr:pic>
      <xdr:nvPicPr>
        <xdr:cNvPr id="23" name="Obrázok 12"/>
        <xdr:cNvPicPr/>
      </xdr:nvPicPr>
      <xdr:blipFill>
        <a:blip r:embed="rId23"/>
        <a:stretch/>
      </xdr:blipFill>
      <xdr:spPr>
        <a:xfrm>
          <a:off x="12501360" y="9875520"/>
          <a:ext cx="706320" cy="67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508320</xdr:colOff>
      <xdr:row>105</xdr:row>
      <xdr:rowOff>28440</xdr:rowOff>
    </xdr:from>
    <xdr:to>
      <xdr:col>10</xdr:col>
      <xdr:colOff>1039320</xdr:colOff>
      <xdr:row>105</xdr:row>
      <xdr:rowOff>753840</xdr:rowOff>
    </xdr:to>
    <xdr:pic>
      <xdr:nvPicPr>
        <xdr:cNvPr id="24" name="Kép 31"/>
        <xdr:cNvPicPr/>
      </xdr:nvPicPr>
      <xdr:blipFill>
        <a:blip r:embed="rId24"/>
        <a:stretch/>
      </xdr:blipFill>
      <xdr:spPr>
        <a:xfrm>
          <a:off x="12602520" y="77066640"/>
          <a:ext cx="53100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155160</xdr:colOff>
      <xdr:row>34</xdr:row>
      <xdr:rowOff>38160</xdr:rowOff>
    </xdr:from>
    <xdr:to>
      <xdr:col>10</xdr:col>
      <xdr:colOff>1359000</xdr:colOff>
      <xdr:row>34</xdr:row>
      <xdr:rowOff>744840</xdr:rowOff>
    </xdr:to>
    <xdr:pic>
      <xdr:nvPicPr>
        <xdr:cNvPr id="25" name="Kép 33"/>
        <xdr:cNvPicPr/>
      </xdr:nvPicPr>
      <xdr:blipFill>
        <a:blip r:embed="rId25"/>
        <a:stretch/>
      </xdr:blipFill>
      <xdr:spPr>
        <a:xfrm>
          <a:off x="12249360" y="24584040"/>
          <a:ext cx="1203840" cy="70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441720</xdr:colOff>
      <xdr:row>163</xdr:row>
      <xdr:rowOff>39240</xdr:rowOff>
    </xdr:from>
    <xdr:to>
      <xdr:col>10</xdr:col>
      <xdr:colOff>1031400</xdr:colOff>
      <xdr:row>163</xdr:row>
      <xdr:rowOff>712080</xdr:rowOff>
    </xdr:to>
    <xdr:pic>
      <xdr:nvPicPr>
        <xdr:cNvPr id="26" name="Obrázok 11"/>
        <xdr:cNvPicPr/>
      </xdr:nvPicPr>
      <xdr:blipFill>
        <a:blip r:embed="rId26"/>
        <a:stretch/>
      </xdr:blipFill>
      <xdr:spPr>
        <a:xfrm>
          <a:off x="12535920" y="120273480"/>
          <a:ext cx="589680" cy="672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272160</xdr:colOff>
      <xdr:row>35</xdr:row>
      <xdr:rowOff>38160</xdr:rowOff>
    </xdr:from>
    <xdr:to>
      <xdr:col>10</xdr:col>
      <xdr:colOff>1242720</xdr:colOff>
      <xdr:row>35</xdr:row>
      <xdr:rowOff>744840</xdr:rowOff>
    </xdr:to>
    <xdr:pic>
      <xdr:nvPicPr>
        <xdr:cNvPr id="27" name="Kép 35"/>
        <xdr:cNvPicPr/>
      </xdr:nvPicPr>
      <xdr:blipFill>
        <a:blip r:embed="rId27"/>
        <a:stretch/>
      </xdr:blipFill>
      <xdr:spPr>
        <a:xfrm>
          <a:off x="12366360" y="25346160"/>
          <a:ext cx="970560" cy="70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164</xdr:row>
      <xdr:rowOff>60480</xdr:rowOff>
    </xdr:from>
    <xdr:to>
      <xdr:col>10</xdr:col>
      <xdr:colOff>1082880</xdr:colOff>
      <xdr:row>164</xdr:row>
      <xdr:rowOff>707400</xdr:rowOff>
    </xdr:to>
    <xdr:pic>
      <xdr:nvPicPr>
        <xdr:cNvPr id="28" name="Obrázok 19"/>
        <xdr:cNvPicPr/>
      </xdr:nvPicPr>
      <xdr:blipFill>
        <a:blip r:embed="rId28"/>
        <a:stretch/>
      </xdr:blipFill>
      <xdr:spPr>
        <a:xfrm>
          <a:off x="12446640" y="121056480"/>
          <a:ext cx="730440" cy="64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138600</xdr:colOff>
      <xdr:row>165</xdr:row>
      <xdr:rowOff>44280</xdr:rowOff>
    </xdr:from>
    <xdr:to>
      <xdr:col>10</xdr:col>
      <xdr:colOff>1417320</xdr:colOff>
      <xdr:row>165</xdr:row>
      <xdr:rowOff>724320</xdr:rowOff>
    </xdr:to>
    <xdr:pic>
      <xdr:nvPicPr>
        <xdr:cNvPr id="29" name="Obrázok 19"/>
        <xdr:cNvPicPr/>
      </xdr:nvPicPr>
      <xdr:blipFill>
        <a:blip r:embed="rId29"/>
        <a:srcRect l="0" t="6665" r="0" b="40017"/>
        <a:stretch/>
      </xdr:blipFill>
      <xdr:spPr>
        <a:xfrm>
          <a:off x="12232800" y="121802400"/>
          <a:ext cx="1278720" cy="680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452880</xdr:colOff>
      <xdr:row>36</xdr:row>
      <xdr:rowOff>3960</xdr:rowOff>
    </xdr:from>
    <xdr:to>
      <xdr:col>10</xdr:col>
      <xdr:colOff>1035720</xdr:colOff>
      <xdr:row>36</xdr:row>
      <xdr:rowOff>745560</xdr:rowOff>
    </xdr:to>
    <xdr:pic>
      <xdr:nvPicPr>
        <xdr:cNvPr id="30" name="Kép 38"/>
        <xdr:cNvPicPr/>
      </xdr:nvPicPr>
      <xdr:blipFill>
        <a:blip r:embed="rId30"/>
        <a:stretch/>
      </xdr:blipFill>
      <xdr:spPr>
        <a:xfrm>
          <a:off x="12547080" y="26073720"/>
          <a:ext cx="582840" cy="74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424440</xdr:colOff>
      <xdr:row>166</xdr:row>
      <xdr:rowOff>44280</xdr:rowOff>
    </xdr:from>
    <xdr:to>
      <xdr:col>10</xdr:col>
      <xdr:colOff>1131120</xdr:colOff>
      <xdr:row>166</xdr:row>
      <xdr:rowOff>724320</xdr:rowOff>
    </xdr:to>
    <xdr:pic>
      <xdr:nvPicPr>
        <xdr:cNvPr id="31" name="Obrázok 19"/>
        <xdr:cNvPicPr/>
      </xdr:nvPicPr>
      <xdr:blipFill>
        <a:blip r:embed="rId31"/>
        <a:stretch/>
      </xdr:blipFill>
      <xdr:spPr>
        <a:xfrm>
          <a:off x="12518640" y="122564520"/>
          <a:ext cx="706680" cy="680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424440</xdr:colOff>
      <xdr:row>167</xdr:row>
      <xdr:rowOff>44280</xdr:rowOff>
    </xdr:from>
    <xdr:to>
      <xdr:col>10</xdr:col>
      <xdr:colOff>1131120</xdr:colOff>
      <xdr:row>167</xdr:row>
      <xdr:rowOff>724320</xdr:rowOff>
    </xdr:to>
    <xdr:pic>
      <xdr:nvPicPr>
        <xdr:cNvPr id="32" name="Obrázok 19"/>
        <xdr:cNvPicPr/>
      </xdr:nvPicPr>
      <xdr:blipFill>
        <a:blip r:embed="rId32"/>
        <a:stretch/>
      </xdr:blipFill>
      <xdr:spPr>
        <a:xfrm>
          <a:off x="12518640" y="123326280"/>
          <a:ext cx="706680" cy="680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444960</xdr:colOff>
      <xdr:row>15</xdr:row>
      <xdr:rowOff>55080</xdr:rowOff>
    </xdr:from>
    <xdr:to>
      <xdr:col>10</xdr:col>
      <xdr:colOff>1076040</xdr:colOff>
      <xdr:row>15</xdr:row>
      <xdr:rowOff>726120</xdr:rowOff>
    </xdr:to>
    <xdr:pic>
      <xdr:nvPicPr>
        <xdr:cNvPr id="33" name="Obrázok 12"/>
        <xdr:cNvPicPr/>
      </xdr:nvPicPr>
      <xdr:blipFill>
        <a:blip r:embed="rId33"/>
        <a:stretch/>
      </xdr:blipFill>
      <xdr:spPr>
        <a:xfrm>
          <a:off x="12539160" y="10637280"/>
          <a:ext cx="631080" cy="67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450000</xdr:colOff>
      <xdr:row>40</xdr:row>
      <xdr:rowOff>28440</xdr:rowOff>
    </xdr:from>
    <xdr:to>
      <xdr:col>10</xdr:col>
      <xdr:colOff>1063800</xdr:colOff>
      <xdr:row>40</xdr:row>
      <xdr:rowOff>753840</xdr:rowOff>
    </xdr:to>
    <xdr:pic>
      <xdr:nvPicPr>
        <xdr:cNvPr id="34" name="Kép 43"/>
        <xdr:cNvPicPr/>
      </xdr:nvPicPr>
      <xdr:blipFill>
        <a:blip r:embed="rId34"/>
        <a:stretch/>
      </xdr:blipFill>
      <xdr:spPr>
        <a:xfrm>
          <a:off x="12544200" y="29146320"/>
          <a:ext cx="61380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213480</xdr:colOff>
      <xdr:row>41</xdr:row>
      <xdr:rowOff>27360</xdr:rowOff>
    </xdr:from>
    <xdr:to>
      <xdr:col>10</xdr:col>
      <xdr:colOff>1258560</xdr:colOff>
      <xdr:row>41</xdr:row>
      <xdr:rowOff>748440</xdr:rowOff>
    </xdr:to>
    <xdr:pic>
      <xdr:nvPicPr>
        <xdr:cNvPr id="35" name="Obrázok 18"/>
        <xdr:cNvPicPr/>
      </xdr:nvPicPr>
      <xdr:blipFill>
        <a:blip r:embed="rId35"/>
        <a:stretch/>
      </xdr:blipFill>
      <xdr:spPr>
        <a:xfrm>
          <a:off x="12307680" y="29907360"/>
          <a:ext cx="104508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213480</xdr:colOff>
      <xdr:row>42</xdr:row>
      <xdr:rowOff>43920</xdr:rowOff>
    </xdr:from>
    <xdr:to>
      <xdr:col>10</xdr:col>
      <xdr:colOff>1258560</xdr:colOff>
      <xdr:row>42</xdr:row>
      <xdr:rowOff>731520</xdr:rowOff>
    </xdr:to>
    <xdr:pic>
      <xdr:nvPicPr>
        <xdr:cNvPr id="36" name="Obrázok 18"/>
        <xdr:cNvPicPr/>
      </xdr:nvPicPr>
      <xdr:blipFill>
        <a:blip r:embed="rId36"/>
        <a:stretch/>
      </xdr:blipFill>
      <xdr:spPr>
        <a:xfrm>
          <a:off x="12307680" y="30685680"/>
          <a:ext cx="1045080" cy="68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296640</xdr:colOff>
      <xdr:row>169</xdr:row>
      <xdr:rowOff>23400</xdr:rowOff>
    </xdr:from>
    <xdr:to>
      <xdr:col>10</xdr:col>
      <xdr:colOff>1121400</xdr:colOff>
      <xdr:row>169</xdr:row>
      <xdr:rowOff>709200</xdr:rowOff>
    </xdr:to>
    <xdr:pic>
      <xdr:nvPicPr>
        <xdr:cNvPr id="37" name="Obrázok 4"/>
        <xdr:cNvPicPr/>
      </xdr:nvPicPr>
      <xdr:blipFill>
        <a:blip r:embed="rId37"/>
        <a:stretch/>
      </xdr:blipFill>
      <xdr:spPr>
        <a:xfrm>
          <a:off x="12390840" y="124829640"/>
          <a:ext cx="824760" cy="685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257040</xdr:colOff>
      <xdr:row>168</xdr:row>
      <xdr:rowOff>57240</xdr:rowOff>
    </xdr:from>
    <xdr:to>
      <xdr:col>10</xdr:col>
      <xdr:colOff>1149480</xdr:colOff>
      <xdr:row>168</xdr:row>
      <xdr:rowOff>685080</xdr:rowOff>
    </xdr:to>
    <xdr:pic>
      <xdr:nvPicPr>
        <xdr:cNvPr id="38" name="Obrázok 7"/>
        <xdr:cNvPicPr/>
      </xdr:nvPicPr>
      <xdr:blipFill>
        <a:blip r:embed="rId38"/>
        <a:stretch/>
      </xdr:blipFill>
      <xdr:spPr>
        <a:xfrm>
          <a:off x="12351240" y="124101360"/>
          <a:ext cx="892440" cy="62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215280</xdr:colOff>
      <xdr:row>26</xdr:row>
      <xdr:rowOff>41040</xdr:rowOff>
    </xdr:from>
    <xdr:to>
      <xdr:col>10</xdr:col>
      <xdr:colOff>1289160</xdr:colOff>
      <xdr:row>26</xdr:row>
      <xdr:rowOff>758880</xdr:rowOff>
    </xdr:to>
    <xdr:pic>
      <xdr:nvPicPr>
        <xdr:cNvPr id="39" name="Obrázok 16"/>
        <xdr:cNvPicPr/>
      </xdr:nvPicPr>
      <xdr:blipFill>
        <a:blip r:embed="rId39"/>
        <a:stretch/>
      </xdr:blipFill>
      <xdr:spPr>
        <a:xfrm>
          <a:off x="12309480" y="18491040"/>
          <a:ext cx="107388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215280</xdr:colOff>
      <xdr:row>27</xdr:row>
      <xdr:rowOff>41040</xdr:rowOff>
    </xdr:from>
    <xdr:to>
      <xdr:col>10</xdr:col>
      <xdr:colOff>1289160</xdr:colOff>
      <xdr:row>27</xdr:row>
      <xdr:rowOff>758880</xdr:rowOff>
    </xdr:to>
    <xdr:pic>
      <xdr:nvPicPr>
        <xdr:cNvPr id="40" name="Obrázok 16"/>
        <xdr:cNvPicPr/>
      </xdr:nvPicPr>
      <xdr:blipFill>
        <a:blip r:embed="rId40"/>
        <a:stretch/>
      </xdr:blipFill>
      <xdr:spPr>
        <a:xfrm>
          <a:off x="12309480" y="19252800"/>
          <a:ext cx="107388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457200</xdr:colOff>
      <xdr:row>16</xdr:row>
      <xdr:rowOff>55080</xdr:rowOff>
    </xdr:from>
    <xdr:to>
      <xdr:col>10</xdr:col>
      <xdr:colOff>1064160</xdr:colOff>
      <xdr:row>16</xdr:row>
      <xdr:rowOff>726120</xdr:rowOff>
    </xdr:to>
    <xdr:pic>
      <xdr:nvPicPr>
        <xdr:cNvPr id="41" name="Obrázok 12"/>
        <xdr:cNvPicPr/>
      </xdr:nvPicPr>
      <xdr:blipFill>
        <a:blip r:embed="rId41"/>
        <a:stretch/>
      </xdr:blipFill>
      <xdr:spPr>
        <a:xfrm>
          <a:off x="12551400" y="11399400"/>
          <a:ext cx="606960" cy="67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256680</xdr:colOff>
      <xdr:row>43</xdr:row>
      <xdr:rowOff>35280</xdr:rowOff>
    </xdr:from>
    <xdr:to>
      <xdr:col>10</xdr:col>
      <xdr:colOff>1280880</xdr:colOff>
      <xdr:row>43</xdr:row>
      <xdr:rowOff>757080</xdr:rowOff>
    </xdr:to>
    <xdr:pic>
      <xdr:nvPicPr>
        <xdr:cNvPr id="42" name="Obrázok 12"/>
        <xdr:cNvPicPr/>
      </xdr:nvPicPr>
      <xdr:blipFill>
        <a:blip r:embed="rId42"/>
        <a:stretch/>
      </xdr:blipFill>
      <xdr:spPr>
        <a:xfrm>
          <a:off x="12350880" y="31439160"/>
          <a:ext cx="102420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227880</xdr:colOff>
      <xdr:row>175</xdr:row>
      <xdr:rowOff>24120</xdr:rowOff>
    </xdr:from>
    <xdr:to>
      <xdr:col>10</xdr:col>
      <xdr:colOff>1243440</xdr:colOff>
      <xdr:row>175</xdr:row>
      <xdr:rowOff>738720</xdr:rowOff>
    </xdr:to>
    <xdr:pic>
      <xdr:nvPicPr>
        <xdr:cNvPr id="43" name="Obrázok 4"/>
        <xdr:cNvPicPr/>
      </xdr:nvPicPr>
      <xdr:blipFill>
        <a:blip r:embed="rId43"/>
        <a:stretch/>
      </xdr:blipFill>
      <xdr:spPr>
        <a:xfrm>
          <a:off x="12322080" y="129402360"/>
          <a:ext cx="1015560" cy="714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389160</xdr:colOff>
      <xdr:row>17</xdr:row>
      <xdr:rowOff>16200</xdr:rowOff>
    </xdr:from>
    <xdr:to>
      <xdr:col>10</xdr:col>
      <xdr:colOff>1115280</xdr:colOff>
      <xdr:row>17</xdr:row>
      <xdr:rowOff>748080</xdr:rowOff>
    </xdr:to>
    <xdr:pic>
      <xdr:nvPicPr>
        <xdr:cNvPr id="44" name="Obrázok 12"/>
        <xdr:cNvPicPr/>
      </xdr:nvPicPr>
      <xdr:blipFill>
        <a:blip r:embed="rId44"/>
        <a:stretch/>
      </xdr:blipFill>
      <xdr:spPr>
        <a:xfrm>
          <a:off x="12483360" y="12122640"/>
          <a:ext cx="726120" cy="731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450000</xdr:colOff>
      <xdr:row>44</xdr:row>
      <xdr:rowOff>28440</xdr:rowOff>
    </xdr:from>
    <xdr:to>
      <xdr:col>10</xdr:col>
      <xdr:colOff>1063800</xdr:colOff>
      <xdr:row>44</xdr:row>
      <xdr:rowOff>753840</xdr:rowOff>
    </xdr:to>
    <xdr:pic>
      <xdr:nvPicPr>
        <xdr:cNvPr id="45" name="Kép 52"/>
        <xdr:cNvPicPr/>
      </xdr:nvPicPr>
      <xdr:blipFill>
        <a:blip r:embed="rId45"/>
        <a:stretch/>
      </xdr:blipFill>
      <xdr:spPr>
        <a:xfrm>
          <a:off x="12544200" y="32194440"/>
          <a:ext cx="61380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213480</xdr:colOff>
      <xdr:row>45</xdr:row>
      <xdr:rowOff>27360</xdr:rowOff>
    </xdr:from>
    <xdr:to>
      <xdr:col>10</xdr:col>
      <xdr:colOff>1258560</xdr:colOff>
      <xdr:row>45</xdr:row>
      <xdr:rowOff>748440</xdr:rowOff>
    </xdr:to>
    <xdr:pic>
      <xdr:nvPicPr>
        <xdr:cNvPr id="46" name="Obrázok 18"/>
        <xdr:cNvPicPr/>
      </xdr:nvPicPr>
      <xdr:blipFill>
        <a:blip r:embed="rId46"/>
        <a:stretch/>
      </xdr:blipFill>
      <xdr:spPr>
        <a:xfrm>
          <a:off x="12307680" y="32955120"/>
          <a:ext cx="104508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361080</xdr:colOff>
      <xdr:row>174</xdr:row>
      <xdr:rowOff>27360</xdr:rowOff>
    </xdr:from>
    <xdr:to>
      <xdr:col>10</xdr:col>
      <xdr:colOff>1110960</xdr:colOff>
      <xdr:row>174</xdr:row>
      <xdr:rowOff>748440</xdr:rowOff>
    </xdr:to>
    <xdr:pic>
      <xdr:nvPicPr>
        <xdr:cNvPr id="47" name="Obrázok 18"/>
        <xdr:cNvPicPr/>
      </xdr:nvPicPr>
      <xdr:blipFill>
        <a:blip r:embed="rId47"/>
        <a:stretch/>
      </xdr:blipFill>
      <xdr:spPr>
        <a:xfrm>
          <a:off x="12455280" y="128643480"/>
          <a:ext cx="74988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438120</xdr:colOff>
      <xdr:row>148</xdr:row>
      <xdr:rowOff>66600</xdr:rowOff>
    </xdr:from>
    <xdr:to>
      <xdr:col>10</xdr:col>
      <xdr:colOff>968760</xdr:colOff>
      <xdr:row>148</xdr:row>
      <xdr:rowOff>702360</xdr:rowOff>
    </xdr:to>
    <xdr:pic>
      <xdr:nvPicPr>
        <xdr:cNvPr id="48" name="Obrázok 5"/>
        <xdr:cNvPicPr/>
      </xdr:nvPicPr>
      <xdr:blipFill>
        <a:blip r:embed="rId48"/>
        <a:srcRect l="12045" t="16021" r="12250" b="16021"/>
        <a:stretch/>
      </xdr:blipFill>
      <xdr:spPr>
        <a:xfrm>
          <a:off x="12532320" y="108870840"/>
          <a:ext cx="530640" cy="63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85680</xdr:colOff>
      <xdr:row>149</xdr:row>
      <xdr:rowOff>38160</xdr:rowOff>
    </xdr:from>
    <xdr:to>
      <xdr:col>10</xdr:col>
      <xdr:colOff>1443960</xdr:colOff>
      <xdr:row>149</xdr:row>
      <xdr:rowOff>673560</xdr:rowOff>
    </xdr:to>
    <xdr:pic>
      <xdr:nvPicPr>
        <xdr:cNvPr id="49" name="Obrázok 9"/>
        <xdr:cNvPicPr/>
      </xdr:nvPicPr>
      <xdr:blipFill>
        <a:blip r:embed="rId49"/>
        <a:srcRect l="0" t="48322" r="0" b="16482"/>
        <a:stretch/>
      </xdr:blipFill>
      <xdr:spPr>
        <a:xfrm>
          <a:off x="12179880" y="109604160"/>
          <a:ext cx="1358280" cy="63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304920</xdr:colOff>
      <xdr:row>46</xdr:row>
      <xdr:rowOff>28440</xdr:rowOff>
    </xdr:from>
    <xdr:to>
      <xdr:col>10</xdr:col>
      <xdr:colOff>1073520</xdr:colOff>
      <xdr:row>46</xdr:row>
      <xdr:rowOff>741600</xdr:rowOff>
    </xdr:to>
    <xdr:pic>
      <xdr:nvPicPr>
        <xdr:cNvPr id="50" name="Obrázok 21"/>
        <xdr:cNvPicPr/>
      </xdr:nvPicPr>
      <xdr:blipFill>
        <a:blip r:embed="rId50"/>
        <a:stretch/>
      </xdr:blipFill>
      <xdr:spPr>
        <a:xfrm>
          <a:off x="12399120" y="33718320"/>
          <a:ext cx="76860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457200</xdr:colOff>
      <xdr:row>192</xdr:row>
      <xdr:rowOff>47520</xdr:rowOff>
    </xdr:from>
    <xdr:to>
      <xdr:col>10</xdr:col>
      <xdr:colOff>903240</xdr:colOff>
      <xdr:row>192</xdr:row>
      <xdr:rowOff>721080</xdr:rowOff>
    </xdr:to>
    <xdr:pic>
      <xdr:nvPicPr>
        <xdr:cNvPr id="51" name="Obrázok 57"/>
        <xdr:cNvPicPr/>
      </xdr:nvPicPr>
      <xdr:blipFill>
        <a:blip r:embed="rId51"/>
        <a:stretch/>
      </xdr:blipFill>
      <xdr:spPr>
        <a:xfrm>
          <a:off x="12551400" y="141322320"/>
          <a:ext cx="446040" cy="673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485640</xdr:colOff>
      <xdr:row>193</xdr:row>
      <xdr:rowOff>28440</xdr:rowOff>
    </xdr:from>
    <xdr:to>
      <xdr:col>10</xdr:col>
      <xdr:colOff>882720</xdr:colOff>
      <xdr:row>193</xdr:row>
      <xdr:rowOff>717120</xdr:rowOff>
    </xdr:to>
    <xdr:pic>
      <xdr:nvPicPr>
        <xdr:cNvPr id="52" name="Obrázok 59"/>
        <xdr:cNvPicPr/>
      </xdr:nvPicPr>
      <xdr:blipFill>
        <a:blip r:embed="rId52"/>
        <a:stretch/>
      </xdr:blipFill>
      <xdr:spPr>
        <a:xfrm>
          <a:off x="12579840" y="142065360"/>
          <a:ext cx="39708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438120</xdr:colOff>
      <xdr:row>194</xdr:row>
      <xdr:rowOff>38160</xdr:rowOff>
    </xdr:from>
    <xdr:to>
      <xdr:col>10</xdr:col>
      <xdr:colOff>806760</xdr:colOff>
      <xdr:row>194</xdr:row>
      <xdr:rowOff>716040</xdr:rowOff>
    </xdr:to>
    <xdr:pic>
      <xdr:nvPicPr>
        <xdr:cNvPr id="53" name="Obrázok 61"/>
        <xdr:cNvPicPr/>
      </xdr:nvPicPr>
      <xdr:blipFill>
        <a:blip r:embed="rId53"/>
        <a:stretch/>
      </xdr:blipFill>
      <xdr:spPr>
        <a:xfrm>
          <a:off x="12532320" y="142836840"/>
          <a:ext cx="368640" cy="67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428760</xdr:colOff>
      <xdr:row>158</xdr:row>
      <xdr:rowOff>28440</xdr:rowOff>
    </xdr:from>
    <xdr:to>
      <xdr:col>10</xdr:col>
      <xdr:colOff>902160</xdr:colOff>
      <xdr:row>158</xdr:row>
      <xdr:rowOff>684720</xdr:rowOff>
    </xdr:to>
    <xdr:pic>
      <xdr:nvPicPr>
        <xdr:cNvPr id="54" name="Obrázok 64"/>
        <xdr:cNvPicPr/>
      </xdr:nvPicPr>
      <xdr:blipFill>
        <a:blip r:embed="rId54"/>
        <a:stretch/>
      </xdr:blipFill>
      <xdr:spPr>
        <a:xfrm>
          <a:off x="12522960" y="116452440"/>
          <a:ext cx="473400" cy="65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428760</xdr:colOff>
      <xdr:row>151</xdr:row>
      <xdr:rowOff>47520</xdr:rowOff>
    </xdr:from>
    <xdr:to>
      <xdr:col>10</xdr:col>
      <xdr:colOff>1102320</xdr:colOff>
      <xdr:row>151</xdr:row>
      <xdr:rowOff>721080</xdr:rowOff>
    </xdr:to>
    <xdr:pic>
      <xdr:nvPicPr>
        <xdr:cNvPr id="55" name="Obrázok 66"/>
        <xdr:cNvPicPr/>
      </xdr:nvPicPr>
      <xdr:blipFill>
        <a:blip r:embed="rId55"/>
        <a:stretch/>
      </xdr:blipFill>
      <xdr:spPr>
        <a:xfrm>
          <a:off x="12522960" y="111137760"/>
          <a:ext cx="673560" cy="673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428760</xdr:colOff>
      <xdr:row>152</xdr:row>
      <xdr:rowOff>57240</xdr:rowOff>
    </xdr:from>
    <xdr:to>
      <xdr:col>10</xdr:col>
      <xdr:colOff>1092600</xdr:colOff>
      <xdr:row>152</xdr:row>
      <xdr:rowOff>721080</xdr:rowOff>
    </xdr:to>
    <xdr:pic>
      <xdr:nvPicPr>
        <xdr:cNvPr id="56" name="Obrázok 67"/>
        <xdr:cNvPicPr/>
      </xdr:nvPicPr>
      <xdr:blipFill>
        <a:blip r:embed="rId56"/>
        <a:stretch/>
      </xdr:blipFill>
      <xdr:spPr>
        <a:xfrm>
          <a:off x="12522960" y="111909240"/>
          <a:ext cx="663840" cy="663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380880</xdr:colOff>
      <xdr:row>176</xdr:row>
      <xdr:rowOff>57240</xdr:rowOff>
    </xdr:from>
    <xdr:to>
      <xdr:col>10</xdr:col>
      <xdr:colOff>1044720</xdr:colOff>
      <xdr:row>176</xdr:row>
      <xdr:rowOff>732240</xdr:rowOff>
    </xdr:to>
    <xdr:pic>
      <xdr:nvPicPr>
        <xdr:cNvPr id="57" name="Obrázok 69"/>
        <xdr:cNvPicPr/>
      </xdr:nvPicPr>
      <xdr:blipFill>
        <a:blip r:embed="rId57"/>
        <a:stretch/>
      </xdr:blipFill>
      <xdr:spPr>
        <a:xfrm>
          <a:off x="12475080" y="130197240"/>
          <a:ext cx="663840" cy="67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224280</xdr:colOff>
      <xdr:row>160</xdr:row>
      <xdr:rowOff>100800</xdr:rowOff>
    </xdr:from>
    <xdr:to>
      <xdr:col>10</xdr:col>
      <xdr:colOff>1263600</xdr:colOff>
      <xdr:row>160</xdr:row>
      <xdr:rowOff>674640</xdr:rowOff>
    </xdr:to>
    <xdr:pic>
      <xdr:nvPicPr>
        <xdr:cNvPr id="58" name="Obrázok 73"/>
        <xdr:cNvPicPr/>
      </xdr:nvPicPr>
      <xdr:blipFill>
        <a:blip r:embed="rId58"/>
        <a:stretch/>
      </xdr:blipFill>
      <xdr:spPr>
        <a:xfrm>
          <a:off x="12318480" y="118049040"/>
          <a:ext cx="1039320" cy="573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179280</xdr:colOff>
      <xdr:row>159</xdr:row>
      <xdr:rowOff>78480</xdr:rowOff>
    </xdr:from>
    <xdr:to>
      <xdr:col>10</xdr:col>
      <xdr:colOff>1263960</xdr:colOff>
      <xdr:row>159</xdr:row>
      <xdr:rowOff>680760</xdr:rowOff>
    </xdr:to>
    <xdr:pic>
      <xdr:nvPicPr>
        <xdr:cNvPr id="59" name="Obrázok 75"/>
        <xdr:cNvPicPr/>
      </xdr:nvPicPr>
      <xdr:blipFill>
        <a:blip r:embed="rId59"/>
        <a:stretch/>
      </xdr:blipFill>
      <xdr:spPr>
        <a:xfrm>
          <a:off x="12273480" y="117264600"/>
          <a:ext cx="1084680" cy="60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358560</xdr:colOff>
      <xdr:row>157</xdr:row>
      <xdr:rowOff>45000</xdr:rowOff>
    </xdr:from>
    <xdr:to>
      <xdr:col>10</xdr:col>
      <xdr:colOff>1083960</xdr:colOff>
      <xdr:row>157</xdr:row>
      <xdr:rowOff>720000</xdr:rowOff>
    </xdr:to>
    <xdr:pic>
      <xdr:nvPicPr>
        <xdr:cNvPr id="60" name="Obrázok 77"/>
        <xdr:cNvPicPr/>
      </xdr:nvPicPr>
      <xdr:blipFill>
        <a:blip r:embed="rId60"/>
        <a:stretch/>
      </xdr:blipFill>
      <xdr:spPr>
        <a:xfrm>
          <a:off x="12452760" y="115707240"/>
          <a:ext cx="725400" cy="67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224280</xdr:colOff>
      <xdr:row>156</xdr:row>
      <xdr:rowOff>22320</xdr:rowOff>
    </xdr:from>
    <xdr:to>
      <xdr:col>10</xdr:col>
      <xdr:colOff>1274760</xdr:colOff>
      <xdr:row>156</xdr:row>
      <xdr:rowOff>760320</xdr:rowOff>
    </xdr:to>
    <xdr:pic>
      <xdr:nvPicPr>
        <xdr:cNvPr id="61" name="Obrázok 79"/>
        <xdr:cNvPicPr/>
      </xdr:nvPicPr>
      <xdr:blipFill>
        <a:blip r:embed="rId61"/>
        <a:stretch/>
      </xdr:blipFill>
      <xdr:spPr>
        <a:xfrm>
          <a:off x="12318480" y="114922440"/>
          <a:ext cx="1050480" cy="738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168120</xdr:colOff>
      <xdr:row>155</xdr:row>
      <xdr:rowOff>56160</xdr:rowOff>
    </xdr:from>
    <xdr:to>
      <xdr:col>10</xdr:col>
      <xdr:colOff>1103400</xdr:colOff>
      <xdr:row>155</xdr:row>
      <xdr:rowOff>714600</xdr:rowOff>
    </xdr:to>
    <xdr:pic>
      <xdr:nvPicPr>
        <xdr:cNvPr id="62" name="Obrázok 80"/>
        <xdr:cNvPicPr/>
      </xdr:nvPicPr>
      <xdr:blipFill>
        <a:blip r:embed="rId62"/>
        <a:stretch/>
      </xdr:blipFill>
      <xdr:spPr>
        <a:xfrm>
          <a:off x="12262320" y="114194160"/>
          <a:ext cx="935280" cy="658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515520</xdr:colOff>
      <xdr:row>153</xdr:row>
      <xdr:rowOff>33480</xdr:rowOff>
    </xdr:from>
    <xdr:to>
      <xdr:col>10</xdr:col>
      <xdr:colOff>1017000</xdr:colOff>
      <xdr:row>153</xdr:row>
      <xdr:rowOff>712440</xdr:rowOff>
    </xdr:to>
    <xdr:pic>
      <xdr:nvPicPr>
        <xdr:cNvPr id="63" name="Obrázok 82"/>
        <xdr:cNvPicPr/>
      </xdr:nvPicPr>
      <xdr:blipFill>
        <a:blip r:embed="rId63"/>
        <a:srcRect l="13060" t="11035" r="49164" b="20884"/>
        <a:stretch/>
      </xdr:blipFill>
      <xdr:spPr>
        <a:xfrm>
          <a:off x="12609720" y="112647600"/>
          <a:ext cx="501480" cy="678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378000</xdr:colOff>
      <xdr:row>147</xdr:row>
      <xdr:rowOff>45000</xdr:rowOff>
    </xdr:from>
    <xdr:to>
      <xdr:col>10</xdr:col>
      <xdr:colOff>986400</xdr:colOff>
      <xdr:row>147</xdr:row>
      <xdr:rowOff>715680</xdr:rowOff>
    </xdr:to>
    <xdr:pic>
      <xdr:nvPicPr>
        <xdr:cNvPr id="64" name="Obrázok 84"/>
        <xdr:cNvPicPr/>
      </xdr:nvPicPr>
      <xdr:blipFill>
        <a:blip r:embed="rId64"/>
        <a:stretch/>
      </xdr:blipFill>
      <xdr:spPr>
        <a:xfrm>
          <a:off x="12472200" y="108087120"/>
          <a:ext cx="608400" cy="67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246600</xdr:colOff>
      <xdr:row>186</xdr:row>
      <xdr:rowOff>45000</xdr:rowOff>
    </xdr:from>
    <xdr:to>
      <xdr:col>10</xdr:col>
      <xdr:colOff>1050480</xdr:colOff>
      <xdr:row>186</xdr:row>
      <xdr:rowOff>696600</xdr:rowOff>
    </xdr:to>
    <xdr:pic>
      <xdr:nvPicPr>
        <xdr:cNvPr id="65" name="Obrázok 86"/>
        <xdr:cNvPicPr/>
      </xdr:nvPicPr>
      <xdr:blipFill>
        <a:blip r:embed="rId65"/>
        <a:stretch/>
      </xdr:blipFill>
      <xdr:spPr>
        <a:xfrm>
          <a:off x="12340800" y="137347920"/>
          <a:ext cx="803880" cy="65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470520</xdr:colOff>
      <xdr:row>187</xdr:row>
      <xdr:rowOff>22320</xdr:rowOff>
    </xdr:from>
    <xdr:to>
      <xdr:col>10</xdr:col>
      <xdr:colOff>758880</xdr:colOff>
      <xdr:row>187</xdr:row>
      <xdr:rowOff>746640</xdr:rowOff>
    </xdr:to>
    <xdr:pic>
      <xdr:nvPicPr>
        <xdr:cNvPr id="66" name="Obrázok 88"/>
        <xdr:cNvPicPr/>
      </xdr:nvPicPr>
      <xdr:blipFill>
        <a:blip r:embed="rId66"/>
        <a:stretch/>
      </xdr:blipFill>
      <xdr:spPr>
        <a:xfrm>
          <a:off x="12564720" y="138087360"/>
          <a:ext cx="288360" cy="72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380880</xdr:colOff>
      <xdr:row>161</xdr:row>
      <xdr:rowOff>33480</xdr:rowOff>
    </xdr:from>
    <xdr:to>
      <xdr:col>10</xdr:col>
      <xdr:colOff>1095120</xdr:colOff>
      <xdr:row>161</xdr:row>
      <xdr:rowOff>747720</xdr:rowOff>
    </xdr:to>
    <xdr:pic>
      <xdr:nvPicPr>
        <xdr:cNvPr id="67" name="Obrázok 90"/>
        <xdr:cNvPicPr/>
      </xdr:nvPicPr>
      <xdr:blipFill>
        <a:blip r:embed="rId67"/>
        <a:stretch/>
      </xdr:blipFill>
      <xdr:spPr>
        <a:xfrm>
          <a:off x="12475080" y="118743480"/>
          <a:ext cx="714240" cy="71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369720</xdr:colOff>
      <xdr:row>172</xdr:row>
      <xdr:rowOff>22320</xdr:rowOff>
    </xdr:from>
    <xdr:to>
      <xdr:col>10</xdr:col>
      <xdr:colOff>1083960</xdr:colOff>
      <xdr:row>172</xdr:row>
      <xdr:rowOff>736560</xdr:rowOff>
    </xdr:to>
    <xdr:pic>
      <xdr:nvPicPr>
        <xdr:cNvPr id="68" name="Obrázok 91"/>
        <xdr:cNvPicPr/>
      </xdr:nvPicPr>
      <xdr:blipFill>
        <a:blip r:embed="rId68"/>
        <a:stretch/>
      </xdr:blipFill>
      <xdr:spPr>
        <a:xfrm>
          <a:off x="12463920" y="127114560"/>
          <a:ext cx="714240" cy="71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414720</xdr:colOff>
      <xdr:row>150</xdr:row>
      <xdr:rowOff>45000</xdr:rowOff>
    </xdr:from>
    <xdr:to>
      <xdr:col>10</xdr:col>
      <xdr:colOff>1106640</xdr:colOff>
      <xdr:row>150</xdr:row>
      <xdr:rowOff>717480</xdr:rowOff>
    </xdr:to>
    <xdr:pic>
      <xdr:nvPicPr>
        <xdr:cNvPr id="69" name="Obrázok 93"/>
        <xdr:cNvPicPr/>
      </xdr:nvPicPr>
      <xdr:blipFill>
        <a:blip r:embed="rId69"/>
        <a:stretch/>
      </xdr:blipFill>
      <xdr:spPr>
        <a:xfrm>
          <a:off x="12508920" y="110373120"/>
          <a:ext cx="691920" cy="672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437040</xdr:colOff>
      <xdr:row>5</xdr:row>
      <xdr:rowOff>56160</xdr:rowOff>
    </xdr:from>
    <xdr:to>
      <xdr:col>10</xdr:col>
      <xdr:colOff>1017000</xdr:colOff>
      <xdr:row>5</xdr:row>
      <xdr:rowOff>726480</xdr:rowOff>
    </xdr:to>
    <xdr:pic>
      <xdr:nvPicPr>
        <xdr:cNvPr id="70" name="Obrázok 95"/>
        <xdr:cNvPicPr/>
      </xdr:nvPicPr>
      <xdr:blipFill>
        <a:blip r:embed="rId70"/>
        <a:stretch/>
      </xdr:blipFill>
      <xdr:spPr>
        <a:xfrm>
          <a:off x="12531240" y="3018600"/>
          <a:ext cx="579960" cy="67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459360</xdr:colOff>
      <xdr:row>177</xdr:row>
      <xdr:rowOff>11160</xdr:rowOff>
    </xdr:from>
    <xdr:to>
      <xdr:col>10</xdr:col>
      <xdr:colOff>1083960</xdr:colOff>
      <xdr:row>177</xdr:row>
      <xdr:rowOff>751680</xdr:rowOff>
    </xdr:to>
    <xdr:pic>
      <xdr:nvPicPr>
        <xdr:cNvPr id="71" name="Obrázok 8"/>
        <xdr:cNvPicPr/>
      </xdr:nvPicPr>
      <xdr:blipFill>
        <a:blip r:embed="rId71"/>
        <a:stretch/>
      </xdr:blipFill>
      <xdr:spPr>
        <a:xfrm>
          <a:off x="12553560" y="130913280"/>
          <a:ext cx="624600" cy="740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447840</xdr:colOff>
      <xdr:row>178</xdr:row>
      <xdr:rowOff>28440</xdr:rowOff>
    </xdr:from>
    <xdr:to>
      <xdr:col>10</xdr:col>
      <xdr:colOff>1073520</xdr:colOff>
      <xdr:row>178</xdr:row>
      <xdr:rowOff>735120</xdr:rowOff>
    </xdr:to>
    <xdr:pic>
      <xdr:nvPicPr>
        <xdr:cNvPr id="72" name="Obrázok 53"/>
        <xdr:cNvPicPr/>
      </xdr:nvPicPr>
      <xdr:blipFill>
        <a:blip r:embed="rId72"/>
        <a:stretch/>
      </xdr:blipFill>
      <xdr:spPr>
        <a:xfrm>
          <a:off x="12542040" y="131692680"/>
          <a:ext cx="625680" cy="70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215280</xdr:colOff>
      <xdr:row>28</xdr:row>
      <xdr:rowOff>104760</xdr:rowOff>
    </xdr:from>
    <xdr:to>
      <xdr:col>10</xdr:col>
      <xdr:colOff>1289160</xdr:colOff>
      <xdr:row>28</xdr:row>
      <xdr:rowOff>696600</xdr:rowOff>
    </xdr:to>
    <xdr:pic>
      <xdr:nvPicPr>
        <xdr:cNvPr id="73" name="Obrázok 16"/>
        <xdr:cNvPicPr/>
      </xdr:nvPicPr>
      <xdr:blipFill>
        <a:blip r:embed="rId73"/>
        <a:stretch/>
      </xdr:blipFill>
      <xdr:spPr>
        <a:xfrm>
          <a:off x="12309480" y="20078640"/>
          <a:ext cx="1073880" cy="591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388800</xdr:colOff>
      <xdr:row>29</xdr:row>
      <xdr:rowOff>104760</xdr:rowOff>
    </xdr:from>
    <xdr:to>
      <xdr:col>10</xdr:col>
      <xdr:colOff>1116000</xdr:colOff>
      <xdr:row>29</xdr:row>
      <xdr:rowOff>696600</xdr:rowOff>
    </xdr:to>
    <xdr:pic>
      <xdr:nvPicPr>
        <xdr:cNvPr id="74" name="Obrázok 16"/>
        <xdr:cNvPicPr/>
      </xdr:nvPicPr>
      <xdr:blipFill>
        <a:blip r:embed="rId74"/>
        <a:stretch/>
      </xdr:blipFill>
      <xdr:spPr>
        <a:xfrm>
          <a:off x="12483000" y="20840760"/>
          <a:ext cx="727200" cy="591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467280</xdr:colOff>
      <xdr:row>38</xdr:row>
      <xdr:rowOff>3960</xdr:rowOff>
    </xdr:from>
    <xdr:to>
      <xdr:col>10</xdr:col>
      <xdr:colOff>1021320</xdr:colOff>
      <xdr:row>38</xdr:row>
      <xdr:rowOff>745560</xdr:rowOff>
    </xdr:to>
    <xdr:pic>
      <xdr:nvPicPr>
        <xdr:cNvPr id="75" name="Kép 85"/>
        <xdr:cNvPicPr/>
      </xdr:nvPicPr>
      <xdr:blipFill>
        <a:blip r:embed="rId75"/>
        <a:stretch/>
      </xdr:blipFill>
      <xdr:spPr>
        <a:xfrm>
          <a:off x="12561480" y="27597960"/>
          <a:ext cx="554040" cy="74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467280</xdr:colOff>
      <xdr:row>39</xdr:row>
      <xdr:rowOff>3960</xdr:rowOff>
    </xdr:from>
    <xdr:to>
      <xdr:col>10</xdr:col>
      <xdr:colOff>1021320</xdr:colOff>
      <xdr:row>39</xdr:row>
      <xdr:rowOff>745560</xdr:rowOff>
    </xdr:to>
    <xdr:pic>
      <xdr:nvPicPr>
        <xdr:cNvPr id="76" name="Kép 87"/>
        <xdr:cNvPicPr/>
      </xdr:nvPicPr>
      <xdr:blipFill>
        <a:blip r:embed="rId76"/>
        <a:stretch/>
      </xdr:blipFill>
      <xdr:spPr>
        <a:xfrm>
          <a:off x="12561480" y="28359720"/>
          <a:ext cx="554040" cy="74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347040</xdr:colOff>
      <xdr:row>56</xdr:row>
      <xdr:rowOff>28440</xdr:rowOff>
    </xdr:from>
    <xdr:to>
      <xdr:col>10</xdr:col>
      <xdr:colOff>1031040</xdr:colOff>
      <xdr:row>56</xdr:row>
      <xdr:rowOff>741600</xdr:rowOff>
    </xdr:to>
    <xdr:pic>
      <xdr:nvPicPr>
        <xdr:cNvPr id="77" name="Obrázok 21"/>
        <xdr:cNvPicPr/>
      </xdr:nvPicPr>
      <xdr:blipFill>
        <a:blip r:embed="rId77"/>
        <a:stretch/>
      </xdr:blipFill>
      <xdr:spPr>
        <a:xfrm>
          <a:off x="12441240" y="40271400"/>
          <a:ext cx="68400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363240</xdr:colOff>
      <xdr:row>57</xdr:row>
      <xdr:rowOff>28440</xdr:rowOff>
    </xdr:from>
    <xdr:to>
      <xdr:col>10</xdr:col>
      <xdr:colOff>1014840</xdr:colOff>
      <xdr:row>57</xdr:row>
      <xdr:rowOff>741600</xdr:rowOff>
    </xdr:to>
    <xdr:pic>
      <xdr:nvPicPr>
        <xdr:cNvPr id="78" name="Obrázok 21"/>
        <xdr:cNvPicPr/>
      </xdr:nvPicPr>
      <xdr:blipFill>
        <a:blip r:embed="rId78"/>
        <a:stretch/>
      </xdr:blipFill>
      <xdr:spPr>
        <a:xfrm>
          <a:off x="12457440" y="41033520"/>
          <a:ext cx="65160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385560</xdr:colOff>
      <xdr:row>58</xdr:row>
      <xdr:rowOff>28440</xdr:rowOff>
    </xdr:from>
    <xdr:to>
      <xdr:col>10</xdr:col>
      <xdr:colOff>992880</xdr:colOff>
      <xdr:row>58</xdr:row>
      <xdr:rowOff>741600</xdr:rowOff>
    </xdr:to>
    <xdr:pic>
      <xdr:nvPicPr>
        <xdr:cNvPr id="79" name="Obrázok 21"/>
        <xdr:cNvPicPr/>
      </xdr:nvPicPr>
      <xdr:blipFill>
        <a:blip r:embed="rId79"/>
        <a:stretch/>
      </xdr:blipFill>
      <xdr:spPr>
        <a:xfrm>
          <a:off x="12479760" y="41795640"/>
          <a:ext cx="60732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446400</xdr:colOff>
      <xdr:row>59</xdr:row>
      <xdr:rowOff>28440</xdr:rowOff>
    </xdr:from>
    <xdr:to>
      <xdr:col>10</xdr:col>
      <xdr:colOff>932040</xdr:colOff>
      <xdr:row>59</xdr:row>
      <xdr:rowOff>741600</xdr:rowOff>
    </xdr:to>
    <xdr:pic>
      <xdr:nvPicPr>
        <xdr:cNvPr id="80" name="Obrázok 21"/>
        <xdr:cNvPicPr/>
      </xdr:nvPicPr>
      <xdr:blipFill>
        <a:blip r:embed="rId80"/>
        <a:stretch/>
      </xdr:blipFill>
      <xdr:spPr>
        <a:xfrm>
          <a:off x="12540600" y="42557400"/>
          <a:ext cx="48564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468360</xdr:colOff>
      <xdr:row>60</xdr:row>
      <xdr:rowOff>28440</xdr:rowOff>
    </xdr:from>
    <xdr:to>
      <xdr:col>10</xdr:col>
      <xdr:colOff>910080</xdr:colOff>
      <xdr:row>60</xdr:row>
      <xdr:rowOff>741600</xdr:rowOff>
    </xdr:to>
    <xdr:pic>
      <xdr:nvPicPr>
        <xdr:cNvPr id="81" name="Obrázok 21"/>
        <xdr:cNvPicPr/>
      </xdr:nvPicPr>
      <xdr:blipFill>
        <a:blip r:embed="rId81"/>
        <a:stretch/>
      </xdr:blipFill>
      <xdr:spPr>
        <a:xfrm>
          <a:off x="12562560" y="43319520"/>
          <a:ext cx="44172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407520</xdr:colOff>
      <xdr:row>61</xdr:row>
      <xdr:rowOff>28440</xdr:rowOff>
    </xdr:from>
    <xdr:to>
      <xdr:col>10</xdr:col>
      <xdr:colOff>970920</xdr:colOff>
      <xdr:row>61</xdr:row>
      <xdr:rowOff>741600</xdr:rowOff>
    </xdr:to>
    <xdr:pic>
      <xdr:nvPicPr>
        <xdr:cNvPr id="82" name="Obrázok 21"/>
        <xdr:cNvPicPr/>
      </xdr:nvPicPr>
      <xdr:blipFill>
        <a:blip r:embed="rId82"/>
        <a:stretch/>
      </xdr:blipFill>
      <xdr:spPr>
        <a:xfrm>
          <a:off x="12501720" y="44081640"/>
          <a:ext cx="56340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452880</xdr:colOff>
      <xdr:row>62</xdr:row>
      <xdr:rowOff>28440</xdr:rowOff>
    </xdr:from>
    <xdr:to>
      <xdr:col>10</xdr:col>
      <xdr:colOff>925560</xdr:colOff>
      <xdr:row>62</xdr:row>
      <xdr:rowOff>741600</xdr:rowOff>
    </xdr:to>
    <xdr:pic>
      <xdr:nvPicPr>
        <xdr:cNvPr id="83" name="Obrázok 21"/>
        <xdr:cNvPicPr/>
      </xdr:nvPicPr>
      <xdr:blipFill>
        <a:blip r:embed="rId83"/>
        <a:stretch/>
      </xdr:blipFill>
      <xdr:spPr>
        <a:xfrm>
          <a:off x="12547080" y="44843400"/>
          <a:ext cx="47268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275040</xdr:colOff>
      <xdr:row>63</xdr:row>
      <xdr:rowOff>28440</xdr:rowOff>
    </xdr:from>
    <xdr:to>
      <xdr:col>10</xdr:col>
      <xdr:colOff>755640</xdr:colOff>
      <xdr:row>63</xdr:row>
      <xdr:rowOff>741600</xdr:rowOff>
    </xdr:to>
    <xdr:pic>
      <xdr:nvPicPr>
        <xdr:cNvPr id="84" name="Obrázok 21"/>
        <xdr:cNvPicPr/>
      </xdr:nvPicPr>
      <xdr:blipFill>
        <a:blip r:embed="rId84"/>
        <a:stretch/>
      </xdr:blipFill>
      <xdr:spPr>
        <a:xfrm>
          <a:off x="12369240" y="45605520"/>
          <a:ext cx="48060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149040</xdr:colOff>
      <xdr:row>64</xdr:row>
      <xdr:rowOff>44280</xdr:rowOff>
    </xdr:from>
    <xdr:to>
      <xdr:col>10</xdr:col>
      <xdr:colOff>1206360</xdr:colOff>
      <xdr:row>64</xdr:row>
      <xdr:rowOff>740880</xdr:rowOff>
    </xdr:to>
    <xdr:pic>
      <xdr:nvPicPr>
        <xdr:cNvPr id="85" name="Obrázok 21"/>
        <xdr:cNvPicPr/>
      </xdr:nvPicPr>
      <xdr:blipFill>
        <a:blip r:embed="rId85"/>
        <a:stretch/>
      </xdr:blipFill>
      <xdr:spPr>
        <a:xfrm>
          <a:off x="12243240" y="46383480"/>
          <a:ext cx="1057320" cy="696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445320</xdr:colOff>
      <xdr:row>65</xdr:row>
      <xdr:rowOff>28440</xdr:rowOff>
    </xdr:from>
    <xdr:to>
      <xdr:col>10</xdr:col>
      <xdr:colOff>933120</xdr:colOff>
      <xdr:row>65</xdr:row>
      <xdr:rowOff>741600</xdr:rowOff>
    </xdr:to>
    <xdr:pic>
      <xdr:nvPicPr>
        <xdr:cNvPr id="86" name="Obrázok 21"/>
        <xdr:cNvPicPr/>
      </xdr:nvPicPr>
      <xdr:blipFill>
        <a:blip r:embed="rId86"/>
        <a:stretch/>
      </xdr:blipFill>
      <xdr:spPr>
        <a:xfrm>
          <a:off x="12539520" y="47129400"/>
          <a:ext cx="48780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418320</xdr:colOff>
      <xdr:row>66</xdr:row>
      <xdr:rowOff>28440</xdr:rowOff>
    </xdr:from>
    <xdr:to>
      <xdr:col>10</xdr:col>
      <xdr:colOff>959760</xdr:colOff>
      <xdr:row>66</xdr:row>
      <xdr:rowOff>741600</xdr:rowOff>
    </xdr:to>
    <xdr:pic>
      <xdr:nvPicPr>
        <xdr:cNvPr id="87" name="Obrázok 21"/>
        <xdr:cNvPicPr/>
      </xdr:nvPicPr>
      <xdr:blipFill>
        <a:blip r:embed="rId87"/>
        <a:stretch/>
      </xdr:blipFill>
      <xdr:spPr>
        <a:xfrm>
          <a:off x="12512520" y="47891520"/>
          <a:ext cx="54144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886680</xdr:colOff>
      <xdr:row>63</xdr:row>
      <xdr:rowOff>32040</xdr:rowOff>
    </xdr:from>
    <xdr:to>
      <xdr:col>10</xdr:col>
      <xdr:colOff>1177200</xdr:colOff>
      <xdr:row>63</xdr:row>
      <xdr:rowOff>745200</xdr:rowOff>
    </xdr:to>
    <xdr:pic>
      <xdr:nvPicPr>
        <xdr:cNvPr id="88" name="Obrázok 21"/>
        <xdr:cNvPicPr/>
      </xdr:nvPicPr>
      <xdr:blipFill>
        <a:blip r:embed="rId88"/>
        <a:stretch/>
      </xdr:blipFill>
      <xdr:spPr>
        <a:xfrm>
          <a:off x="12980880" y="45609120"/>
          <a:ext cx="29052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447840</xdr:colOff>
      <xdr:row>180</xdr:row>
      <xdr:rowOff>58680</xdr:rowOff>
    </xdr:from>
    <xdr:to>
      <xdr:col>10</xdr:col>
      <xdr:colOff>1073520</xdr:colOff>
      <xdr:row>180</xdr:row>
      <xdr:rowOff>705240</xdr:rowOff>
    </xdr:to>
    <xdr:pic>
      <xdr:nvPicPr>
        <xdr:cNvPr id="89" name="Obrázok 53"/>
        <xdr:cNvPicPr/>
      </xdr:nvPicPr>
      <xdr:blipFill>
        <a:blip r:embed="rId89"/>
        <a:stretch/>
      </xdr:blipFill>
      <xdr:spPr>
        <a:xfrm>
          <a:off x="12542040" y="133246800"/>
          <a:ext cx="625680" cy="64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448920</xdr:colOff>
      <xdr:row>70</xdr:row>
      <xdr:rowOff>28440</xdr:rowOff>
    </xdr:from>
    <xdr:to>
      <xdr:col>10</xdr:col>
      <xdr:colOff>929160</xdr:colOff>
      <xdr:row>70</xdr:row>
      <xdr:rowOff>741600</xdr:rowOff>
    </xdr:to>
    <xdr:pic>
      <xdr:nvPicPr>
        <xdr:cNvPr id="90" name="Obrázok 21"/>
        <xdr:cNvPicPr/>
      </xdr:nvPicPr>
      <xdr:blipFill>
        <a:blip r:embed="rId90"/>
        <a:stretch/>
      </xdr:blipFill>
      <xdr:spPr>
        <a:xfrm>
          <a:off x="12543120" y="50396760"/>
          <a:ext cx="48024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207000</xdr:colOff>
      <xdr:row>68</xdr:row>
      <xdr:rowOff>13320</xdr:rowOff>
    </xdr:from>
    <xdr:to>
      <xdr:col>10</xdr:col>
      <xdr:colOff>1156680</xdr:colOff>
      <xdr:row>68</xdr:row>
      <xdr:rowOff>745920</xdr:rowOff>
    </xdr:to>
    <xdr:pic>
      <xdr:nvPicPr>
        <xdr:cNvPr id="91" name="Obrázok 21"/>
        <xdr:cNvPicPr/>
      </xdr:nvPicPr>
      <xdr:blipFill>
        <a:blip r:embed="rId91"/>
        <a:stretch/>
      </xdr:blipFill>
      <xdr:spPr>
        <a:xfrm>
          <a:off x="12301200" y="48857400"/>
          <a:ext cx="949680" cy="732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207000</xdr:colOff>
      <xdr:row>69</xdr:row>
      <xdr:rowOff>13320</xdr:rowOff>
    </xdr:from>
    <xdr:to>
      <xdr:col>10</xdr:col>
      <xdr:colOff>1156680</xdr:colOff>
      <xdr:row>69</xdr:row>
      <xdr:rowOff>745920</xdr:rowOff>
    </xdr:to>
    <xdr:pic>
      <xdr:nvPicPr>
        <xdr:cNvPr id="92" name="Obrázok 21"/>
        <xdr:cNvPicPr/>
      </xdr:nvPicPr>
      <xdr:blipFill>
        <a:blip r:embed="rId92"/>
        <a:stretch/>
      </xdr:blipFill>
      <xdr:spPr>
        <a:xfrm>
          <a:off x="12301200" y="49619520"/>
          <a:ext cx="949680" cy="732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448920</xdr:colOff>
      <xdr:row>71</xdr:row>
      <xdr:rowOff>28440</xdr:rowOff>
    </xdr:from>
    <xdr:to>
      <xdr:col>10</xdr:col>
      <xdr:colOff>929160</xdr:colOff>
      <xdr:row>71</xdr:row>
      <xdr:rowOff>741600</xdr:rowOff>
    </xdr:to>
    <xdr:pic>
      <xdr:nvPicPr>
        <xdr:cNvPr id="93" name="Obrázok 21"/>
        <xdr:cNvPicPr/>
      </xdr:nvPicPr>
      <xdr:blipFill>
        <a:blip r:embed="rId93"/>
        <a:stretch/>
      </xdr:blipFill>
      <xdr:spPr>
        <a:xfrm>
          <a:off x="12543120" y="51158520"/>
          <a:ext cx="48024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448920</xdr:colOff>
      <xdr:row>72</xdr:row>
      <xdr:rowOff>28440</xdr:rowOff>
    </xdr:from>
    <xdr:to>
      <xdr:col>10</xdr:col>
      <xdr:colOff>929160</xdr:colOff>
      <xdr:row>72</xdr:row>
      <xdr:rowOff>741600</xdr:rowOff>
    </xdr:to>
    <xdr:pic>
      <xdr:nvPicPr>
        <xdr:cNvPr id="94" name="Obrázok 21"/>
        <xdr:cNvPicPr/>
      </xdr:nvPicPr>
      <xdr:blipFill>
        <a:blip r:embed="rId94"/>
        <a:stretch/>
      </xdr:blipFill>
      <xdr:spPr>
        <a:xfrm>
          <a:off x="12543120" y="51920640"/>
          <a:ext cx="480240" cy="71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132480</xdr:colOff>
      <xdr:row>81</xdr:row>
      <xdr:rowOff>24840</xdr:rowOff>
    </xdr:from>
    <xdr:to>
      <xdr:col>10</xdr:col>
      <xdr:colOff>1411200</xdr:colOff>
      <xdr:row>81</xdr:row>
      <xdr:rowOff>743040</xdr:rowOff>
    </xdr:to>
    <xdr:pic>
      <xdr:nvPicPr>
        <xdr:cNvPr id="95" name="Obrázok 21"/>
        <xdr:cNvPicPr/>
      </xdr:nvPicPr>
      <xdr:blipFill>
        <a:blip r:embed="rId95"/>
        <a:stretch/>
      </xdr:blipFill>
      <xdr:spPr>
        <a:xfrm>
          <a:off x="12226680" y="58775040"/>
          <a:ext cx="1278720" cy="71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289800</xdr:colOff>
      <xdr:row>74</xdr:row>
      <xdr:rowOff>22680</xdr:rowOff>
    </xdr:from>
    <xdr:to>
      <xdr:col>10</xdr:col>
      <xdr:colOff>1289160</xdr:colOff>
      <xdr:row>74</xdr:row>
      <xdr:rowOff>740520</xdr:rowOff>
    </xdr:to>
    <xdr:pic>
      <xdr:nvPicPr>
        <xdr:cNvPr id="96" name="Obrázok 21"/>
        <xdr:cNvPicPr/>
      </xdr:nvPicPr>
      <xdr:blipFill>
        <a:blip r:embed="rId96"/>
        <a:srcRect l="32314" t="18386" r="30857" b="34506"/>
        <a:stretch/>
      </xdr:blipFill>
      <xdr:spPr>
        <a:xfrm>
          <a:off x="12384000" y="53438760"/>
          <a:ext cx="99936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339480</xdr:colOff>
      <xdr:row>79</xdr:row>
      <xdr:rowOff>15120</xdr:rowOff>
    </xdr:from>
    <xdr:to>
      <xdr:col>10</xdr:col>
      <xdr:colOff>1222920</xdr:colOff>
      <xdr:row>79</xdr:row>
      <xdr:rowOff>736560</xdr:rowOff>
    </xdr:to>
    <xdr:pic>
      <xdr:nvPicPr>
        <xdr:cNvPr id="97" name="Obrázok 21"/>
        <xdr:cNvPicPr/>
      </xdr:nvPicPr>
      <xdr:blipFill>
        <a:blip r:embed="rId97"/>
        <a:srcRect l="45446" t="36358" r="10750" b="0"/>
        <a:stretch/>
      </xdr:blipFill>
      <xdr:spPr>
        <a:xfrm>
          <a:off x="12433680" y="57241440"/>
          <a:ext cx="883440" cy="72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268200</xdr:colOff>
      <xdr:row>80</xdr:row>
      <xdr:rowOff>24840</xdr:rowOff>
    </xdr:from>
    <xdr:to>
      <xdr:col>10</xdr:col>
      <xdr:colOff>1275840</xdr:colOff>
      <xdr:row>80</xdr:row>
      <xdr:rowOff>743040</xdr:rowOff>
    </xdr:to>
    <xdr:pic>
      <xdr:nvPicPr>
        <xdr:cNvPr id="98" name="Obrázok 21"/>
        <xdr:cNvPicPr/>
      </xdr:nvPicPr>
      <xdr:blipFill>
        <a:blip r:embed="rId98"/>
        <a:stretch/>
      </xdr:blipFill>
      <xdr:spPr>
        <a:xfrm>
          <a:off x="12362400" y="58012920"/>
          <a:ext cx="1007640" cy="71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473400</xdr:colOff>
      <xdr:row>78</xdr:row>
      <xdr:rowOff>22680</xdr:rowOff>
    </xdr:from>
    <xdr:to>
      <xdr:col>10</xdr:col>
      <xdr:colOff>1105560</xdr:colOff>
      <xdr:row>78</xdr:row>
      <xdr:rowOff>740520</xdr:rowOff>
    </xdr:to>
    <xdr:pic>
      <xdr:nvPicPr>
        <xdr:cNvPr id="99" name="Obrázok 21"/>
        <xdr:cNvPicPr/>
      </xdr:nvPicPr>
      <xdr:blipFill>
        <a:blip r:embed="rId99"/>
        <a:stretch/>
      </xdr:blipFill>
      <xdr:spPr>
        <a:xfrm>
          <a:off x="12567600" y="56486880"/>
          <a:ext cx="63216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612720</xdr:colOff>
      <xdr:row>77</xdr:row>
      <xdr:rowOff>22680</xdr:rowOff>
    </xdr:from>
    <xdr:to>
      <xdr:col>10</xdr:col>
      <xdr:colOff>966240</xdr:colOff>
      <xdr:row>77</xdr:row>
      <xdr:rowOff>740520</xdr:rowOff>
    </xdr:to>
    <xdr:pic>
      <xdr:nvPicPr>
        <xdr:cNvPr id="100" name="Obrázok 21"/>
        <xdr:cNvPicPr/>
      </xdr:nvPicPr>
      <xdr:blipFill>
        <a:blip r:embed="rId100"/>
        <a:stretch/>
      </xdr:blipFill>
      <xdr:spPr>
        <a:xfrm>
          <a:off x="12706920" y="55724760"/>
          <a:ext cx="35352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391320</xdr:colOff>
      <xdr:row>76</xdr:row>
      <xdr:rowOff>22680</xdr:rowOff>
    </xdr:from>
    <xdr:to>
      <xdr:col>10</xdr:col>
      <xdr:colOff>1188000</xdr:colOff>
      <xdr:row>76</xdr:row>
      <xdr:rowOff>740520</xdr:rowOff>
    </xdr:to>
    <xdr:pic>
      <xdr:nvPicPr>
        <xdr:cNvPr id="101" name="Obrázok 21"/>
        <xdr:cNvPicPr/>
      </xdr:nvPicPr>
      <xdr:blipFill>
        <a:blip r:embed="rId101"/>
        <a:stretch/>
      </xdr:blipFill>
      <xdr:spPr>
        <a:xfrm>
          <a:off x="12485520" y="54963000"/>
          <a:ext cx="79668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475920</xdr:colOff>
      <xdr:row>73</xdr:row>
      <xdr:rowOff>22680</xdr:rowOff>
    </xdr:from>
    <xdr:to>
      <xdr:col>10</xdr:col>
      <xdr:colOff>1103400</xdr:colOff>
      <xdr:row>73</xdr:row>
      <xdr:rowOff>740520</xdr:rowOff>
    </xdr:to>
    <xdr:pic>
      <xdr:nvPicPr>
        <xdr:cNvPr id="102" name="Obrázok 21"/>
        <xdr:cNvPicPr/>
      </xdr:nvPicPr>
      <xdr:blipFill>
        <a:blip r:embed="rId102"/>
        <a:stretch/>
      </xdr:blipFill>
      <xdr:spPr>
        <a:xfrm>
          <a:off x="12570120" y="52677000"/>
          <a:ext cx="62748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298800</xdr:colOff>
      <xdr:row>86</xdr:row>
      <xdr:rowOff>24840</xdr:rowOff>
    </xdr:from>
    <xdr:to>
      <xdr:col>10</xdr:col>
      <xdr:colOff>1244520</xdr:colOff>
      <xdr:row>86</xdr:row>
      <xdr:rowOff>743040</xdr:rowOff>
    </xdr:to>
    <xdr:pic>
      <xdr:nvPicPr>
        <xdr:cNvPr id="103" name="Obrázok 21"/>
        <xdr:cNvPicPr/>
      </xdr:nvPicPr>
      <xdr:blipFill>
        <a:blip r:embed="rId103"/>
        <a:stretch/>
      </xdr:blipFill>
      <xdr:spPr>
        <a:xfrm>
          <a:off x="12393000" y="62584920"/>
          <a:ext cx="945720" cy="71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298800</xdr:colOff>
      <xdr:row>85</xdr:row>
      <xdr:rowOff>42120</xdr:rowOff>
    </xdr:from>
    <xdr:to>
      <xdr:col>10</xdr:col>
      <xdr:colOff>1244520</xdr:colOff>
      <xdr:row>85</xdr:row>
      <xdr:rowOff>725760</xdr:rowOff>
    </xdr:to>
    <xdr:pic>
      <xdr:nvPicPr>
        <xdr:cNvPr id="104" name="Obrázok 21"/>
        <xdr:cNvPicPr/>
      </xdr:nvPicPr>
      <xdr:blipFill>
        <a:blip r:embed="rId104"/>
        <a:stretch/>
      </xdr:blipFill>
      <xdr:spPr>
        <a:xfrm>
          <a:off x="12393000" y="61840440"/>
          <a:ext cx="945720" cy="683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302040</xdr:colOff>
      <xdr:row>84</xdr:row>
      <xdr:rowOff>24840</xdr:rowOff>
    </xdr:from>
    <xdr:to>
      <xdr:col>10</xdr:col>
      <xdr:colOff>1241640</xdr:colOff>
      <xdr:row>84</xdr:row>
      <xdr:rowOff>743040</xdr:rowOff>
    </xdr:to>
    <xdr:pic>
      <xdr:nvPicPr>
        <xdr:cNvPr id="105" name="Obrázok 21"/>
        <xdr:cNvPicPr/>
      </xdr:nvPicPr>
      <xdr:blipFill>
        <a:blip r:embed="rId105"/>
        <a:stretch/>
      </xdr:blipFill>
      <xdr:spPr>
        <a:xfrm>
          <a:off x="12396240" y="61061040"/>
          <a:ext cx="939600" cy="71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347400</xdr:colOff>
      <xdr:row>83</xdr:row>
      <xdr:rowOff>24840</xdr:rowOff>
    </xdr:from>
    <xdr:to>
      <xdr:col>10</xdr:col>
      <xdr:colOff>1196640</xdr:colOff>
      <xdr:row>83</xdr:row>
      <xdr:rowOff>743040</xdr:rowOff>
    </xdr:to>
    <xdr:pic>
      <xdr:nvPicPr>
        <xdr:cNvPr id="106" name="Obrázok 21"/>
        <xdr:cNvPicPr/>
      </xdr:nvPicPr>
      <xdr:blipFill>
        <a:blip r:embed="rId106"/>
        <a:stretch/>
      </xdr:blipFill>
      <xdr:spPr>
        <a:xfrm>
          <a:off x="12441600" y="60298920"/>
          <a:ext cx="849240" cy="71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339480</xdr:colOff>
      <xdr:row>82</xdr:row>
      <xdr:rowOff>24840</xdr:rowOff>
    </xdr:from>
    <xdr:to>
      <xdr:col>10</xdr:col>
      <xdr:colOff>1204200</xdr:colOff>
      <xdr:row>82</xdr:row>
      <xdr:rowOff>743040</xdr:rowOff>
    </xdr:to>
    <xdr:pic>
      <xdr:nvPicPr>
        <xdr:cNvPr id="107" name="Obrázok 21"/>
        <xdr:cNvPicPr/>
      </xdr:nvPicPr>
      <xdr:blipFill>
        <a:blip r:embed="rId107"/>
        <a:stretch/>
      </xdr:blipFill>
      <xdr:spPr>
        <a:xfrm>
          <a:off x="12433680" y="59537160"/>
          <a:ext cx="864720" cy="71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623160</xdr:colOff>
      <xdr:row>75</xdr:row>
      <xdr:rowOff>22680</xdr:rowOff>
    </xdr:from>
    <xdr:to>
      <xdr:col>10</xdr:col>
      <xdr:colOff>956160</xdr:colOff>
      <xdr:row>75</xdr:row>
      <xdr:rowOff>740520</xdr:rowOff>
    </xdr:to>
    <xdr:pic>
      <xdr:nvPicPr>
        <xdr:cNvPr id="108" name="Obrázok 21"/>
        <xdr:cNvPicPr/>
      </xdr:nvPicPr>
      <xdr:blipFill>
        <a:blip r:embed="rId108"/>
        <a:stretch/>
      </xdr:blipFill>
      <xdr:spPr>
        <a:xfrm>
          <a:off x="12717360" y="54200880"/>
          <a:ext cx="33300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16560</xdr:colOff>
      <xdr:row>49</xdr:row>
      <xdr:rowOff>38880</xdr:rowOff>
    </xdr:from>
    <xdr:to>
      <xdr:col>10</xdr:col>
      <xdr:colOff>1508400</xdr:colOff>
      <xdr:row>49</xdr:row>
      <xdr:rowOff>726120</xdr:rowOff>
    </xdr:to>
    <xdr:pic>
      <xdr:nvPicPr>
        <xdr:cNvPr id="109" name="Obrázok 21"/>
        <xdr:cNvPicPr/>
      </xdr:nvPicPr>
      <xdr:blipFill>
        <a:blip r:embed="rId109"/>
        <a:srcRect l="39904" t="50681" r="0" b="0"/>
        <a:stretch/>
      </xdr:blipFill>
      <xdr:spPr>
        <a:xfrm>
          <a:off x="12110760" y="35490960"/>
          <a:ext cx="1491840" cy="687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271080</xdr:colOff>
      <xdr:row>50</xdr:row>
      <xdr:rowOff>27360</xdr:rowOff>
    </xdr:from>
    <xdr:to>
      <xdr:col>10</xdr:col>
      <xdr:colOff>1200960</xdr:colOff>
      <xdr:row>50</xdr:row>
      <xdr:rowOff>748440</xdr:rowOff>
    </xdr:to>
    <xdr:pic>
      <xdr:nvPicPr>
        <xdr:cNvPr id="110" name="Obrázok 18"/>
        <xdr:cNvPicPr/>
      </xdr:nvPicPr>
      <xdr:blipFill>
        <a:blip r:embed="rId110"/>
        <a:stretch/>
      </xdr:blipFill>
      <xdr:spPr>
        <a:xfrm>
          <a:off x="12365280" y="36241560"/>
          <a:ext cx="92988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297360</xdr:colOff>
      <xdr:row>51</xdr:row>
      <xdr:rowOff>27360</xdr:rowOff>
    </xdr:from>
    <xdr:to>
      <xdr:col>10</xdr:col>
      <xdr:colOff>1174680</xdr:colOff>
      <xdr:row>51</xdr:row>
      <xdr:rowOff>748440</xdr:rowOff>
    </xdr:to>
    <xdr:pic>
      <xdr:nvPicPr>
        <xdr:cNvPr id="111" name="Obrázok 18"/>
        <xdr:cNvPicPr/>
      </xdr:nvPicPr>
      <xdr:blipFill>
        <a:blip r:embed="rId111"/>
        <a:stretch/>
      </xdr:blipFill>
      <xdr:spPr>
        <a:xfrm>
          <a:off x="12391560" y="37003320"/>
          <a:ext cx="87732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271080</xdr:colOff>
      <xdr:row>53</xdr:row>
      <xdr:rowOff>27360</xdr:rowOff>
    </xdr:from>
    <xdr:to>
      <xdr:col>10</xdr:col>
      <xdr:colOff>1200960</xdr:colOff>
      <xdr:row>53</xdr:row>
      <xdr:rowOff>748440</xdr:rowOff>
    </xdr:to>
    <xdr:pic>
      <xdr:nvPicPr>
        <xdr:cNvPr id="112" name="Obrázok 18"/>
        <xdr:cNvPicPr/>
      </xdr:nvPicPr>
      <xdr:blipFill>
        <a:blip r:embed="rId112"/>
        <a:stretch/>
      </xdr:blipFill>
      <xdr:spPr>
        <a:xfrm>
          <a:off x="12365280" y="38527560"/>
          <a:ext cx="92988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297360</xdr:colOff>
      <xdr:row>54</xdr:row>
      <xdr:rowOff>27360</xdr:rowOff>
    </xdr:from>
    <xdr:to>
      <xdr:col>10</xdr:col>
      <xdr:colOff>1174680</xdr:colOff>
      <xdr:row>54</xdr:row>
      <xdr:rowOff>748440</xdr:rowOff>
    </xdr:to>
    <xdr:pic>
      <xdr:nvPicPr>
        <xdr:cNvPr id="113" name="Obrázok 18"/>
        <xdr:cNvPicPr/>
      </xdr:nvPicPr>
      <xdr:blipFill>
        <a:blip r:embed="rId113"/>
        <a:stretch/>
      </xdr:blipFill>
      <xdr:spPr>
        <a:xfrm>
          <a:off x="12391560" y="39289320"/>
          <a:ext cx="87732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415080</xdr:colOff>
      <xdr:row>87</xdr:row>
      <xdr:rowOff>24840</xdr:rowOff>
    </xdr:from>
    <xdr:to>
      <xdr:col>10</xdr:col>
      <xdr:colOff>1128600</xdr:colOff>
      <xdr:row>87</xdr:row>
      <xdr:rowOff>743040</xdr:rowOff>
    </xdr:to>
    <xdr:pic>
      <xdr:nvPicPr>
        <xdr:cNvPr id="114" name="Obrázok 21"/>
        <xdr:cNvPicPr/>
      </xdr:nvPicPr>
      <xdr:blipFill>
        <a:blip r:embed="rId114"/>
        <a:stretch/>
      </xdr:blipFill>
      <xdr:spPr>
        <a:xfrm>
          <a:off x="12509280" y="63347040"/>
          <a:ext cx="713520" cy="71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87</xdr:row>
      <xdr:rowOff>751320</xdr:rowOff>
    </xdr:from>
    <xdr:to>
      <xdr:col>10</xdr:col>
      <xdr:colOff>1098720</xdr:colOff>
      <xdr:row>88</xdr:row>
      <xdr:rowOff>743400</xdr:rowOff>
    </xdr:to>
    <xdr:pic>
      <xdr:nvPicPr>
        <xdr:cNvPr id="115" name="Obrázok 21"/>
        <xdr:cNvPicPr/>
      </xdr:nvPicPr>
      <xdr:blipFill>
        <a:blip r:embed="rId115"/>
        <a:srcRect l="47276" t="-4530" r="0" b="0"/>
        <a:stretch/>
      </xdr:blipFill>
      <xdr:spPr>
        <a:xfrm>
          <a:off x="12516480" y="64073520"/>
          <a:ext cx="676440" cy="75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88</xdr:row>
      <xdr:rowOff>751320</xdr:rowOff>
    </xdr:from>
    <xdr:to>
      <xdr:col>10</xdr:col>
      <xdr:colOff>1098720</xdr:colOff>
      <xdr:row>89</xdr:row>
      <xdr:rowOff>743760</xdr:rowOff>
    </xdr:to>
    <xdr:pic>
      <xdr:nvPicPr>
        <xdr:cNvPr id="116" name="Obrázok 21"/>
        <xdr:cNvPicPr/>
      </xdr:nvPicPr>
      <xdr:blipFill>
        <a:blip r:embed="rId116"/>
        <a:srcRect l="47276" t="-4530" r="0" b="0"/>
        <a:stretch/>
      </xdr:blipFill>
      <xdr:spPr>
        <a:xfrm>
          <a:off x="12516480" y="64835640"/>
          <a:ext cx="676440" cy="75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89</xdr:row>
      <xdr:rowOff>751320</xdr:rowOff>
    </xdr:from>
    <xdr:to>
      <xdr:col>10</xdr:col>
      <xdr:colOff>1098720</xdr:colOff>
      <xdr:row>90</xdr:row>
      <xdr:rowOff>743400</xdr:rowOff>
    </xdr:to>
    <xdr:pic>
      <xdr:nvPicPr>
        <xdr:cNvPr id="117" name="Obrázok 21"/>
        <xdr:cNvPicPr/>
      </xdr:nvPicPr>
      <xdr:blipFill>
        <a:blip r:embed="rId117"/>
        <a:srcRect l="47276" t="-4530" r="0" b="0"/>
        <a:stretch/>
      </xdr:blipFill>
      <xdr:spPr>
        <a:xfrm>
          <a:off x="12516480" y="65597400"/>
          <a:ext cx="676440" cy="75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90</xdr:row>
      <xdr:rowOff>751320</xdr:rowOff>
    </xdr:from>
    <xdr:to>
      <xdr:col>10</xdr:col>
      <xdr:colOff>1098720</xdr:colOff>
      <xdr:row>91</xdr:row>
      <xdr:rowOff>743400</xdr:rowOff>
    </xdr:to>
    <xdr:pic>
      <xdr:nvPicPr>
        <xdr:cNvPr id="118" name="Obrázok 21"/>
        <xdr:cNvPicPr/>
      </xdr:nvPicPr>
      <xdr:blipFill>
        <a:blip r:embed="rId118"/>
        <a:srcRect l="47276" t="-4530" r="0" b="0"/>
        <a:stretch/>
      </xdr:blipFill>
      <xdr:spPr>
        <a:xfrm>
          <a:off x="12516480" y="66359520"/>
          <a:ext cx="676440" cy="75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92</xdr:row>
      <xdr:rowOff>32760</xdr:rowOff>
    </xdr:from>
    <xdr:to>
      <xdr:col>10</xdr:col>
      <xdr:colOff>1355400</xdr:colOff>
      <xdr:row>92</xdr:row>
      <xdr:rowOff>755640</xdr:rowOff>
    </xdr:to>
    <xdr:pic>
      <xdr:nvPicPr>
        <xdr:cNvPr id="119" name="Obrázok 21"/>
        <xdr:cNvPicPr/>
      </xdr:nvPicPr>
      <xdr:blipFill>
        <a:blip r:embed="rId119"/>
        <a:stretch/>
      </xdr:blipFill>
      <xdr:spPr>
        <a:xfrm>
          <a:off x="12292920" y="6716484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93</xdr:row>
      <xdr:rowOff>32760</xdr:rowOff>
    </xdr:from>
    <xdr:to>
      <xdr:col>10</xdr:col>
      <xdr:colOff>1355400</xdr:colOff>
      <xdr:row>93</xdr:row>
      <xdr:rowOff>755640</xdr:rowOff>
    </xdr:to>
    <xdr:pic>
      <xdr:nvPicPr>
        <xdr:cNvPr id="120" name="Obrázok 21"/>
        <xdr:cNvPicPr/>
      </xdr:nvPicPr>
      <xdr:blipFill>
        <a:blip r:embed="rId120"/>
        <a:stretch/>
      </xdr:blipFill>
      <xdr:spPr>
        <a:xfrm>
          <a:off x="12292920" y="6792696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257760</xdr:colOff>
      <xdr:row>94</xdr:row>
      <xdr:rowOff>24480</xdr:rowOff>
    </xdr:from>
    <xdr:to>
      <xdr:col>10</xdr:col>
      <xdr:colOff>1312920</xdr:colOff>
      <xdr:row>94</xdr:row>
      <xdr:rowOff>747360</xdr:rowOff>
    </xdr:to>
    <xdr:pic>
      <xdr:nvPicPr>
        <xdr:cNvPr id="121" name="Obrázok 21"/>
        <xdr:cNvPicPr/>
      </xdr:nvPicPr>
      <xdr:blipFill>
        <a:blip r:embed="rId121"/>
        <a:stretch/>
      </xdr:blipFill>
      <xdr:spPr>
        <a:xfrm>
          <a:off x="12351960" y="68680800"/>
          <a:ext cx="105516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257760</xdr:colOff>
      <xdr:row>95</xdr:row>
      <xdr:rowOff>24480</xdr:rowOff>
    </xdr:from>
    <xdr:to>
      <xdr:col>10</xdr:col>
      <xdr:colOff>1312920</xdr:colOff>
      <xdr:row>95</xdr:row>
      <xdr:rowOff>747360</xdr:rowOff>
    </xdr:to>
    <xdr:pic>
      <xdr:nvPicPr>
        <xdr:cNvPr id="122" name="Obrázok 21"/>
        <xdr:cNvPicPr/>
      </xdr:nvPicPr>
      <xdr:blipFill>
        <a:blip r:embed="rId122"/>
        <a:stretch/>
      </xdr:blipFill>
      <xdr:spPr>
        <a:xfrm>
          <a:off x="12351960" y="69442560"/>
          <a:ext cx="105516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618480</xdr:colOff>
      <xdr:row>96</xdr:row>
      <xdr:rowOff>24480</xdr:rowOff>
    </xdr:from>
    <xdr:to>
      <xdr:col>10</xdr:col>
      <xdr:colOff>952200</xdr:colOff>
      <xdr:row>96</xdr:row>
      <xdr:rowOff>747360</xdr:rowOff>
    </xdr:to>
    <xdr:pic>
      <xdr:nvPicPr>
        <xdr:cNvPr id="123" name="Obrázok 21"/>
        <xdr:cNvPicPr/>
      </xdr:nvPicPr>
      <xdr:blipFill>
        <a:blip r:embed="rId123"/>
        <a:stretch/>
      </xdr:blipFill>
      <xdr:spPr>
        <a:xfrm>
          <a:off x="12712680" y="70204680"/>
          <a:ext cx="33372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330120</xdr:colOff>
      <xdr:row>97</xdr:row>
      <xdr:rowOff>24480</xdr:rowOff>
    </xdr:from>
    <xdr:to>
      <xdr:col>10</xdr:col>
      <xdr:colOff>1240920</xdr:colOff>
      <xdr:row>97</xdr:row>
      <xdr:rowOff>747360</xdr:rowOff>
    </xdr:to>
    <xdr:pic>
      <xdr:nvPicPr>
        <xdr:cNvPr id="124" name="Obrázok 21"/>
        <xdr:cNvPicPr/>
      </xdr:nvPicPr>
      <xdr:blipFill>
        <a:blip r:embed="rId124"/>
        <a:stretch/>
      </xdr:blipFill>
      <xdr:spPr>
        <a:xfrm>
          <a:off x="12424320" y="70966800"/>
          <a:ext cx="91080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99</xdr:row>
      <xdr:rowOff>32760</xdr:rowOff>
    </xdr:from>
    <xdr:to>
      <xdr:col>10</xdr:col>
      <xdr:colOff>1355400</xdr:colOff>
      <xdr:row>99</xdr:row>
      <xdr:rowOff>755640</xdr:rowOff>
    </xdr:to>
    <xdr:pic>
      <xdr:nvPicPr>
        <xdr:cNvPr id="125" name="Obrázok 21"/>
        <xdr:cNvPicPr/>
      </xdr:nvPicPr>
      <xdr:blipFill>
        <a:blip r:embed="rId125"/>
        <a:stretch/>
      </xdr:blipFill>
      <xdr:spPr>
        <a:xfrm>
          <a:off x="12292920" y="7249896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100</xdr:row>
      <xdr:rowOff>32760</xdr:rowOff>
    </xdr:from>
    <xdr:to>
      <xdr:col>10</xdr:col>
      <xdr:colOff>1355400</xdr:colOff>
      <xdr:row>100</xdr:row>
      <xdr:rowOff>755640</xdr:rowOff>
    </xdr:to>
    <xdr:pic>
      <xdr:nvPicPr>
        <xdr:cNvPr id="126" name="Obrázok 21"/>
        <xdr:cNvPicPr/>
      </xdr:nvPicPr>
      <xdr:blipFill>
        <a:blip r:embed="rId126"/>
        <a:stretch/>
      </xdr:blipFill>
      <xdr:spPr>
        <a:xfrm>
          <a:off x="12292920" y="7326108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101</xdr:row>
      <xdr:rowOff>32760</xdr:rowOff>
    </xdr:from>
    <xdr:to>
      <xdr:col>10</xdr:col>
      <xdr:colOff>1355400</xdr:colOff>
      <xdr:row>101</xdr:row>
      <xdr:rowOff>755640</xdr:rowOff>
    </xdr:to>
    <xdr:pic>
      <xdr:nvPicPr>
        <xdr:cNvPr id="127" name="Obrázok 21"/>
        <xdr:cNvPicPr/>
      </xdr:nvPicPr>
      <xdr:blipFill>
        <a:blip r:embed="rId127"/>
        <a:stretch/>
      </xdr:blipFill>
      <xdr:spPr>
        <a:xfrm>
          <a:off x="12292920" y="7402284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102</xdr:row>
      <xdr:rowOff>32760</xdr:rowOff>
    </xdr:from>
    <xdr:to>
      <xdr:col>10</xdr:col>
      <xdr:colOff>1355400</xdr:colOff>
      <xdr:row>102</xdr:row>
      <xdr:rowOff>755640</xdr:rowOff>
    </xdr:to>
    <xdr:pic>
      <xdr:nvPicPr>
        <xdr:cNvPr id="128" name="Obrázok 21"/>
        <xdr:cNvPicPr/>
      </xdr:nvPicPr>
      <xdr:blipFill>
        <a:blip r:embed="rId128"/>
        <a:stretch/>
      </xdr:blipFill>
      <xdr:spPr>
        <a:xfrm>
          <a:off x="12292920" y="7478496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103</xdr:row>
      <xdr:rowOff>32760</xdr:rowOff>
    </xdr:from>
    <xdr:to>
      <xdr:col>10</xdr:col>
      <xdr:colOff>1355400</xdr:colOff>
      <xdr:row>103</xdr:row>
      <xdr:rowOff>755640</xdr:rowOff>
    </xdr:to>
    <xdr:pic>
      <xdr:nvPicPr>
        <xdr:cNvPr id="129" name="Obrázok 21"/>
        <xdr:cNvPicPr/>
      </xdr:nvPicPr>
      <xdr:blipFill>
        <a:blip r:embed="rId129"/>
        <a:stretch/>
      </xdr:blipFill>
      <xdr:spPr>
        <a:xfrm>
          <a:off x="12292920" y="7554708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104</xdr:row>
      <xdr:rowOff>32760</xdr:rowOff>
    </xdr:from>
    <xdr:to>
      <xdr:col>10</xdr:col>
      <xdr:colOff>1355400</xdr:colOff>
      <xdr:row>104</xdr:row>
      <xdr:rowOff>755640</xdr:rowOff>
    </xdr:to>
    <xdr:pic>
      <xdr:nvPicPr>
        <xdr:cNvPr id="130" name="Obrázok 21"/>
        <xdr:cNvPicPr/>
      </xdr:nvPicPr>
      <xdr:blipFill>
        <a:blip r:embed="rId130"/>
        <a:stretch/>
      </xdr:blipFill>
      <xdr:spPr>
        <a:xfrm>
          <a:off x="12292920" y="7630884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463320</xdr:colOff>
      <xdr:row>106</xdr:row>
      <xdr:rowOff>32760</xdr:rowOff>
    </xdr:from>
    <xdr:to>
      <xdr:col>10</xdr:col>
      <xdr:colOff>1090800</xdr:colOff>
      <xdr:row>106</xdr:row>
      <xdr:rowOff>755640</xdr:rowOff>
    </xdr:to>
    <xdr:pic>
      <xdr:nvPicPr>
        <xdr:cNvPr id="131" name="Obrázok 21"/>
        <xdr:cNvPicPr/>
      </xdr:nvPicPr>
      <xdr:blipFill>
        <a:blip r:embed="rId131"/>
        <a:stretch/>
      </xdr:blipFill>
      <xdr:spPr>
        <a:xfrm>
          <a:off x="12557520" y="77833080"/>
          <a:ext cx="6274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107</xdr:row>
      <xdr:rowOff>32760</xdr:rowOff>
    </xdr:from>
    <xdr:to>
      <xdr:col>10</xdr:col>
      <xdr:colOff>1355400</xdr:colOff>
      <xdr:row>107</xdr:row>
      <xdr:rowOff>755640</xdr:rowOff>
    </xdr:to>
    <xdr:pic>
      <xdr:nvPicPr>
        <xdr:cNvPr id="132" name="Obrázok 21"/>
        <xdr:cNvPicPr/>
      </xdr:nvPicPr>
      <xdr:blipFill>
        <a:blip r:embed="rId132"/>
        <a:stretch/>
      </xdr:blipFill>
      <xdr:spPr>
        <a:xfrm>
          <a:off x="12292920" y="7859484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108</xdr:row>
      <xdr:rowOff>32760</xdr:rowOff>
    </xdr:from>
    <xdr:to>
      <xdr:col>10</xdr:col>
      <xdr:colOff>1355400</xdr:colOff>
      <xdr:row>108</xdr:row>
      <xdr:rowOff>755640</xdr:rowOff>
    </xdr:to>
    <xdr:pic>
      <xdr:nvPicPr>
        <xdr:cNvPr id="133" name="Obrázok 21"/>
        <xdr:cNvPicPr/>
      </xdr:nvPicPr>
      <xdr:blipFill>
        <a:blip r:embed="rId133"/>
        <a:stretch/>
      </xdr:blipFill>
      <xdr:spPr>
        <a:xfrm>
          <a:off x="12292920" y="7935696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109</xdr:row>
      <xdr:rowOff>32760</xdr:rowOff>
    </xdr:from>
    <xdr:to>
      <xdr:col>10</xdr:col>
      <xdr:colOff>1355400</xdr:colOff>
      <xdr:row>109</xdr:row>
      <xdr:rowOff>755640</xdr:rowOff>
    </xdr:to>
    <xdr:pic>
      <xdr:nvPicPr>
        <xdr:cNvPr id="134" name="Obrázok 21"/>
        <xdr:cNvPicPr/>
      </xdr:nvPicPr>
      <xdr:blipFill>
        <a:blip r:embed="rId134"/>
        <a:stretch/>
      </xdr:blipFill>
      <xdr:spPr>
        <a:xfrm>
          <a:off x="12292920" y="8011908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110</xdr:row>
      <xdr:rowOff>32760</xdr:rowOff>
    </xdr:from>
    <xdr:to>
      <xdr:col>10</xdr:col>
      <xdr:colOff>1355400</xdr:colOff>
      <xdr:row>110</xdr:row>
      <xdr:rowOff>755640</xdr:rowOff>
    </xdr:to>
    <xdr:pic>
      <xdr:nvPicPr>
        <xdr:cNvPr id="135" name="Obrázok 21"/>
        <xdr:cNvPicPr/>
      </xdr:nvPicPr>
      <xdr:blipFill>
        <a:blip r:embed="rId135"/>
        <a:stretch/>
      </xdr:blipFill>
      <xdr:spPr>
        <a:xfrm>
          <a:off x="12292920" y="80880840"/>
          <a:ext cx="11566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573120</xdr:colOff>
      <xdr:row>111</xdr:row>
      <xdr:rowOff>32760</xdr:rowOff>
    </xdr:from>
    <xdr:to>
      <xdr:col>10</xdr:col>
      <xdr:colOff>981000</xdr:colOff>
      <xdr:row>111</xdr:row>
      <xdr:rowOff>755640</xdr:rowOff>
    </xdr:to>
    <xdr:pic>
      <xdr:nvPicPr>
        <xdr:cNvPr id="136" name="Obrázok 21"/>
        <xdr:cNvPicPr/>
      </xdr:nvPicPr>
      <xdr:blipFill>
        <a:blip r:embed="rId136"/>
        <a:stretch/>
      </xdr:blipFill>
      <xdr:spPr>
        <a:xfrm>
          <a:off x="12667320" y="81642960"/>
          <a:ext cx="40788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183960</xdr:colOff>
      <xdr:row>112</xdr:row>
      <xdr:rowOff>33120</xdr:rowOff>
    </xdr:from>
    <xdr:to>
      <xdr:col>10</xdr:col>
      <xdr:colOff>1391400</xdr:colOff>
      <xdr:row>112</xdr:row>
      <xdr:rowOff>734400</xdr:rowOff>
    </xdr:to>
    <xdr:pic>
      <xdr:nvPicPr>
        <xdr:cNvPr id="137" name="Obrázok 21"/>
        <xdr:cNvPicPr/>
      </xdr:nvPicPr>
      <xdr:blipFill>
        <a:blip r:embed="rId137"/>
        <a:srcRect l="13577" t="13457" r="16423" b="14164"/>
        <a:stretch/>
      </xdr:blipFill>
      <xdr:spPr>
        <a:xfrm>
          <a:off x="12278160" y="82405440"/>
          <a:ext cx="1207440" cy="701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627120</xdr:colOff>
      <xdr:row>113</xdr:row>
      <xdr:rowOff>32760</xdr:rowOff>
    </xdr:from>
    <xdr:to>
      <xdr:col>10</xdr:col>
      <xdr:colOff>927360</xdr:colOff>
      <xdr:row>113</xdr:row>
      <xdr:rowOff>755640</xdr:rowOff>
    </xdr:to>
    <xdr:pic>
      <xdr:nvPicPr>
        <xdr:cNvPr id="138" name="Obrázok 21"/>
        <xdr:cNvPicPr/>
      </xdr:nvPicPr>
      <xdr:blipFill>
        <a:blip r:embed="rId138"/>
        <a:stretch/>
      </xdr:blipFill>
      <xdr:spPr>
        <a:xfrm>
          <a:off x="12721320" y="83166840"/>
          <a:ext cx="30024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537840</xdr:colOff>
      <xdr:row>114</xdr:row>
      <xdr:rowOff>32760</xdr:rowOff>
    </xdr:from>
    <xdr:to>
      <xdr:col>10</xdr:col>
      <xdr:colOff>1016640</xdr:colOff>
      <xdr:row>114</xdr:row>
      <xdr:rowOff>755640</xdr:rowOff>
    </xdr:to>
    <xdr:pic>
      <xdr:nvPicPr>
        <xdr:cNvPr id="139" name="Obrázok 21"/>
        <xdr:cNvPicPr/>
      </xdr:nvPicPr>
      <xdr:blipFill>
        <a:blip r:embed="rId139"/>
        <a:stretch/>
      </xdr:blipFill>
      <xdr:spPr>
        <a:xfrm>
          <a:off x="12632040" y="83928960"/>
          <a:ext cx="478800" cy="72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115</xdr:row>
      <xdr:rowOff>69480</xdr:rowOff>
    </xdr:from>
    <xdr:to>
      <xdr:col>10</xdr:col>
      <xdr:colOff>1355400</xdr:colOff>
      <xdr:row>115</xdr:row>
      <xdr:rowOff>718920</xdr:rowOff>
    </xdr:to>
    <xdr:pic>
      <xdr:nvPicPr>
        <xdr:cNvPr id="140" name="Obrázok 21"/>
        <xdr:cNvPicPr/>
      </xdr:nvPicPr>
      <xdr:blipFill>
        <a:blip r:embed="rId140"/>
        <a:stretch/>
      </xdr:blipFill>
      <xdr:spPr>
        <a:xfrm>
          <a:off x="12292920" y="84727800"/>
          <a:ext cx="115668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116</xdr:row>
      <xdr:rowOff>69480</xdr:rowOff>
    </xdr:from>
    <xdr:to>
      <xdr:col>10</xdr:col>
      <xdr:colOff>1355400</xdr:colOff>
      <xdr:row>116</xdr:row>
      <xdr:rowOff>718920</xdr:rowOff>
    </xdr:to>
    <xdr:pic>
      <xdr:nvPicPr>
        <xdr:cNvPr id="141" name="Obrázok 21"/>
        <xdr:cNvPicPr/>
      </xdr:nvPicPr>
      <xdr:blipFill>
        <a:blip r:embed="rId141"/>
        <a:stretch/>
      </xdr:blipFill>
      <xdr:spPr>
        <a:xfrm>
          <a:off x="12292920" y="85489560"/>
          <a:ext cx="115668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117</xdr:row>
      <xdr:rowOff>69480</xdr:rowOff>
    </xdr:from>
    <xdr:to>
      <xdr:col>10</xdr:col>
      <xdr:colOff>1355400</xdr:colOff>
      <xdr:row>117</xdr:row>
      <xdr:rowOff>718920</xdr:rowOff>
    </xdr:to>
    <xdr:pic>
      <xdr:nvPicPr>
        <xdr:cNvPr id="142" name="Obrázok 21"/>
        <xdr:cNvPicPr/>
      </xdr:nvPicPr>
      <xdr:blipFill>
        <a:blip r:embed="rId142"/>
        <a:stretch/>
      </xdr:blipFill>
      <xdr:spPr>
        <a:xfrm>
          <a:off x="12292920" y="86251680"/>
          <a:ext cx="115668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120</xdr:row>
      <xdr:rowOff>69480</xdr:rowOff>
    </xdr:from>
    <xdr:to>
      <xdr:col>10</xdr:col>
      <xdr:colOff>1355400</xdr:colOff>
      <xdr:row>120</xdr:row>
      <xdr:rowOff>718920</xdr:rowOff>
    </xdr:to>
    <xdr:pic>
      <xdr:nvPicPr>
        <xdr:cNvPr id="143" name="Obrázok 21"/>
        <xdr:cNvPicPr/>
      </xdr:nvPicPr>
      <xdr:blipFill>
        <a:blip r:embed="rId143"/>
        <a:stretch/>
      </xdr:blipFill>
      <xdr:spPr>
        <a:xfrm>
          <a:off x="12292920" y="88537680"/>
          <a:ext cx="115668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452520</xdr:colOff>
      <xdr:row>121</xdr:row>
      <xdr:rowOff>69480</xdr:rowOff>
    </xdr:from>
    <xdr:to>
      <xdr:col>10</xdr:col>
      <xdr:colOff>1101960</xdr:colOff>
      <xdr:row>121</xdr:row>
      <xdr:rowOff>718920</xdr:rowOff>
    </xdr:to>
    <xdr:pic>
      <xdr:nvPicPr>
        <xdr:cNvPr id="144" name="Obrázok 21"/>
        <xdr:cNvPicPr/>
      </xdr:nvPicPr>
      <xdr:blipFill>
        <a:blip r:embed="rId144"/>
        <a:stretch/>
      </xdr:blipFill>
      <xdr:spPr>
        <a:xfrm>
          <a:off x="12546720" y="89299800"/>
          <a:ext cx="64944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503280</xdr:colOff>
      <xdr:row>122</xdr:row>
      <xdr:rowOff>69480</xdr:rowOff>
    </xdr:from>
    <xdr:to>
      <xdr:col>10</xdr:col>
      <xdr:colOff>1050840</xdr:colOff>
      <xdr:row>122</xdr:row>
      <xdr:rowOff>718920</xdr:rowOff>
    </xdr:to>
    <xdr:pic>
      <xdr:nvPicPr>
        <xdr:cNvPr id="145" name="Obrázok 21"/>
        <xdr:cNvPicPr/>
      </xdr:nvPicPr>
      <xdr:blipFill>
        <a:blip r:embed="rId145"/>
        <a:stretch/>
      </xdr:blipFill>
      <xdr:spPr>
        <a:xfrm>
          <a:off x="12597480" y="90061560"/>
          <a:ext cx="54756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531360</xdr:colOff>
      <xdr:row>123</xdr:row>
      <xdr:rowOff>69480</xdr:rowOff>
    </xdr:from>
    <xdr:to>
      <xdr:col>10</xdr:col>
      <xdr:colOff>1022760</xdr:colOff>
      <xdr:row>123</xdr:row>
      <xdr:rowOff>718920</xdr:rowOff>
    </xdr:to>
    <xdr:pic>
      <xdr:nvPicPr>
        <xdr:cNvPr id="146" name="Obrázok 21"/>
        <xdr:cNvPicPr/>
      </xdr:nvPicPr>
      <xdr:blipFill>
        <a:blip r:embed="rId146"/>
        <a:stretch/>
      </xdr:blipFill>
      <xdr:spPr>
        <a:xfrm>
          <a:off x="12625560" y="90823680"/>
          <a:ext cx="49140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630000</xdr:colOff>
      <xdr:row>124</xdr:row>
      <xdr:rowOff>69480</xdr:rowOff>
    </xdr:from>
    <xdr:to>
      <xdr:col>10</xdr:col>
      <xdr:colOff>924480</xdr:colOff>
      <xdr:row>124</xdr:row>
      <xdr:rowOff>718920</xdr:rowOff>
    </xdr:to>
    <xdr:pic>
      <xdr:nvPicPr>
        <xdr:cNvPr id="147" name="Obrázok 21"/>
        <xdr:cNvPicPr/>
      </xdr:nvPicPr>
      <xdr:blipFill>
        <a:blip r:embed="rId147"/>
        <a:stretch/>
      </xdr:blipFill>
      <xdr:spPr>
        <a:xfrm>
          <a:off x="12724200" y="91585800"/>
          <a:ext cx="29448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652680</xdr:colOff>
      <xdr:row>125</xdr:row>
      <xdr:rowOff>69480</xdr:rowOff>
    </xdr:from>
    <xdr:to>
      <xdr:col>10</xdr:col>
      <xdr:colOff>901800</xdr:colOff>
      <xdr:row>125</xdr:row>
      <xdr:rowOff>718920</xdr:rowOff>
    </xdr:to>
    <xdr:pic>
      <xdr:nvPicPr>
        <xdr:cNvPr id="148" name="Obrázok 21"/>
        <xdr:cNvPicPr/>
      </xdr:nvPicPr>
      <xdr:blipFill>
        <a:blip r:embed="rId148"/>
        <a:stretch/>
      </xdr:blipFill>
      <xdr:spPr>
        <a:xfrm>
          <a:off x="12746880" y="92347560"/>
          <a:ext cx="24912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503640</xdr:colOff>
      <xdr:row>126</xdr:row>
      <xdr:rowOff>69480</xdr:rowOff>
    </xdr:from>
    <xdr:to>
      <xdr:col>10</xdr:col>
      <xdr:colOff>1050840</xdr:colOff>
      <xdr:row>126</xdr:row>
      <xdr:rowOff>718920</xdr:rowOff>
    </xdr:to>
    <xdr:pic>
      <xdr:nvPicPr>
        <xdr:cNvPr id="149" name="Obrázok 21"/>
        <xdr:cNvPicPr/>
      </xdr:nvPicPr>
      <xdr:blipFill>
        <a:blip r:embed="rId149"/>
        <a:stretch/>
      </xdr:blipFill>
      <xdr:spPr>
        <a:xfrm>
          <a:off x="12597840" y="93109680"/>
          <a:ext cx="54720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589320</xdr:colOff>
      <xdr:row>127</xdr:row>
      <xdr:rowOff>69480</xdr:rowOff>
    </xdr:from>
    <xdr:to>
      <xdr:col>10</xdr:col>
      <xdr:colOff>965160</xdr:colOff>
      <xdr:row>127</xdr:row>
      <xdr:rowOff>718920</xdr:rowOff>
    </xdr:to>
    <xdr:pic>
      <xdr:nvPicPr>
        <xdr:cNvPr id="150" name="Obrázok 21"/>
        <xdr:cNvPicPr/>
      </xdr:nvPicPr>
      <xdr:blipFill>
        <a:blip r:embed="rId150"/>
        <a:stretch/>
      </xdr:blipFill>
      <xdr:spPr>
        <a:xfrm>
          <a:off x="12683520" y="93871800"/>
          <a:ext cx="375840" cy="64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124200</xdr:colOff>
      <xdr:row>129</xdr:row>
      <xdr:rowOff>16200</xdr:rowOff>
    </xdr:from>
    <xdr:to>
      <xdr:col>10</xdr:col>
      <xdr:colOff>1413360</xdr:colOff>
      <xdr:row>129</xdr:row>
      <xdr:rowOff>747360</xdr:rowOff>
    </xdr:to>
    <xdr:pic>
      <xdr:nvPicPr>
        <xdr:cNvPr id="151" name="Obrázok 21"/>
        <xdr:cNvPicPr/>
      </xdr:nvPicPr>
      <xdr:blipFill>
        <a:blip r:embed="rId151"/>
        <a:srcRect l="368" t="49011" r="68208" b="19240"/>
        <a:stretch/>
      </xdr:blipFill>
      <xdr:spPr>
        <a:xfrm>
          <a:off x="12218400" y="95342400"/>
          <a:ext cx="1289160" cy="73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124200</xdr:colOff>
      <xdr:row>130</xdr:row>
      <xdr:rowOff>16200</xdr:rowOff>
    </xdr:from>
    <xdr:to>
      <xdr:col>10</xdr:col>
      <xdr:colOff>1413360</xdr:colOff>
      <xdr:row>130</xdr:row>
      <xdr:rowOff>747360</xdr:rowOff>
    </xdr:to>
    <xdr:pic>
      <xdr:nvPicPr>
        <xdr:cNvPr id="152" name="Obrázok 21"/>
        <xdr:cNvPicPr/>
      </xdr:nvPicPr>
      <xdr:blipFill>
        <a:blip r:embed="rId152"/>
        <a:srcRect l="5001" t="49011" r="63575" b="19240"/>
        <a:stretch/>
      </xdr:blipFill>
      <xdr:spPr>
        <a:xfrm>
          <a:off x="12218400" y="96104520"/>
          <a:ext cx="1289160" cy="73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124200</xdr:colOff>
      <xdr:row>131</xdr:row>
      <xdr:rowOff>16200</xdr:rowOff>
    </xdr:from>
    <xdr:to>
      <xdr:col>10</xdr:col>
      <xdr:colOff>1413360</xdr:colOff>
      <xdr:row>131</xdr:row>
      <xdr:rowOff>747360</xdr:rowOff>
    </xdr:to>
    <xdr:pic>
      <xdr:nvPicPr>
        <xdr:cNvPr id="153" name="Obrázok 21"/>
        <xdr:cNvPicPr/>
      </xdr:nvPicPr>
      <xdr:blipFill>
        <a:blip r:embed="rId153"/>
        <a:srcRect l="13260" t="47936" r="55316" b="20315"/>
        <a:stretch/>
      </xdr:blipFill>
      <xdr:spPr>
        <a:xfrm>
          <a:off x="12218400" y="96866280"/>
          <a:ext cx="1289160" cy="73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124200</xdr:colOff>
      <xdr:row>135</xdr:row>
      <xdr:rowOff>16200</xdr:rowOff>
    </xdr:from>
    <xdr:to>
      <xdr:col>10</xdr:col>
      <xdr:colOff>1413360</xdr:colOff>
      <xdr:row>135</xdr:row>
      <xdr:rowOff>747360</xdr:rowOff>
    </xdr:to>
    <xdr:pic>
      <xdr:nvPicPr>
        <xdr:cNvPr id="154" name="Obrázok 21"/>
        <xdr:cNvPicPr/>
      </xdr:nvPicPr>
      <xdr:blipFill>
        <a:blip r:embed="rId154"/>
        <a:srcRect l="19303" t="47578" r="49264" b="20673"/>
        <a:stretch/>
      </xdr:blipFill>
      <xdr:spPr>
        <a:xfrm>
          <a:off x="12218400" y="99914400"/>
          <a:ext cx="1289160" cy="73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568800</xdr:colOff>
      <xdr:row>132</xdr:row>
      <xdr:rowOff>16200</xdr:rowOff>
    </xdr:from>
    <xdr:to>
      <xdr:col>10</xdr:col>
      <xdr:colOff>968400</xdr:colOff>
      <xdr:row>132</xdr:row>
      <xdr:rowOff>747360</xdr:rowOff>
    </xdr:to>
    <xdr:pic>
      <xdr:nvPicPr>
        <xdr:cNvPr id="155" name="Obrázok 21"/>
        <xdr:cNvPicPr/>
      </xdr:nvPicPr>
      <xdr:blipFill>
        <a:blip r:embed="rId155"/>
        <a:stretch/>
      </xdr:blipFill>
      <xdr:spPr>
        <a:xfrm>
          <a:off x="12663000" y="97628400"/>
          <a:ext cx="399600" cy="73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356040</xdr:colOff>
      <xdr:row>133</xdr:row>
      <xdr:rowOff>12600</xdr:rowOff>
    </xdr:from>
    <xdr:to>
      <xdr:col>10</xdr:col>
      <xdr:colOff>1247760</xdr:colOff>
      <xdr:row>133</xdr:row>
      <xdr:rowOff>743400</xdr:rowOff>
    </xdr:to>
    <xdr:pic>
      <xdr:nvPicPr>
        <xdr:cNvPr id="156" name="Obrázok 21"/>
        <xdr:cNvPicPr/>
      </xdr:nvPicPr>
      <xdr:blipFill>
        <a:blip r:embed="rId156"/>
        <a:srcRect l="936" t="25724" r="62338" b="20695"/>
        <a:stretch/>
      </xdr:blipFill>
      <xdr:spPr>
        <a:xfrm>
          <a:off x="12450240" y="98386920"/>
          <a:ext cx="891720" cy="730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154</xdr:row>
      <xdr:rowOff>24120</xdr:rowOff>
    </xdr:from>
    <xdr:to>
      <xdr:col>10</xdr:col>
      <xdr:colOff>1131840</xdr:colOff>
      <xdr:row>154</xdr:row>
      <xdr:rowOff>744480</xdr:rowOff>
    </xdr:to>
    <xdr:pic>
      <xdr:nvPicPr>
        <xdr:cNvPr id="157" name="Obrázok 82"/>
        <xdr:cNvPicPr/>
      </xdr:nvPicPr>
      <xdr:blipFill>
        <a:blip r:embed="rId157"/>
        <a:stretch/>
      </xdr:blipFill>
      <xdr:spPr>
        <a:xfrm>
          <a:off x="12516480" y="113400360"/>
          <a:ext cx="709560" cy="720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322920</xdr:colOff>
      <xdr:row>162</xdr:row>
      <xdr:rowOff>16200</xdr:rowOff>
    </xdr:from>
    <xdr:to>
      <xdr:col>10</xdr:col>
      <xdr:colOff>1264320</xdr:colOff>
      <xdr:row>162</xdr:row>
      <xdr:rowOff>740880</xdr:rowOff>
    </xdr:to>
    <xdr:pic>
      <xdr:nvPicPr>
        <xdr:cNvPr id="158" name="Obrázok 90"/>
        <xdr:cNvPicPr/>
      </xdr:nvPicPr>
      <xdr:blipFill>
        <a:blip r:embed="rId158"/>
        <a:stretch/>
      </xdr:blipFill>
      <xdr:spPr>
        <a:xfrm>
          <a:off x="12417120" y="119488320"/>
          <a:ext cx="941400" cy="72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122040</xdr:colOff>
      <xdr:row>171</xdr:row>
      <xdr:rowOff>16560</xdr:rowOff>
    </xdr:from>
    <xdr:to>
      <xdr:col>10</xdr:col>
      <xdr:colOff>1414800</xdr:colOff>
      <xdr:row>171</xdr:row>
      <xdr:rowOff>742680</xdr:rowOff>
    </xdr:to>
    <xdr:pic>
      <xdr:nvPicPr>
        <xdr:cNvPr id="159" name="Obrázok 91"/>
        <xdr:cNvPicPr/>
      </xdr:nvPicPr>
      <xdr:blipFill>
        <a:blip r:embed="rId159"/>
        <a:stretch/>
      </xdr:blipFill>
      <xdr:spPr>
        <a:xfrm>
          <a:off x="12216240" y="126346680"/>
          <a:ext cx="1292760" cy="72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246240</xdr:colOff>
      <xdr:row>173</xdr:row>
      <xdr:rowOff>23760</xdr:rowOff>
    </xdr:from>
    <xdr:to>
      <xdr:col>10</xdr:col>
      <xdr:colOff>1256040</xdr:colOff>
      <xdr:row>173</xdr:row>
      <xdr:rowOff>741600</xdr:rowOff>
    </xdr:to>
    <xdr:pic>
      <xdr:nvPicPr>
        <xdr:cNvPr id="160" name="Obrázok 91"/>
        <xdr:cNvPicPr/>
      </xdr:nvPicPr>
      <xdr:blipFill>
        <a:blip r:embed="rId160"/>
        <a:srcRect l="0" t="9088" r="55081" b="34081"/>
        <a:stretch/>
      </xdr:blipFill>
      <xdr:spPr>
        <a:xfrm>
          <a:off x="12340440" y="127877760"/>
          <a:ext cx="100980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314640</xdr:colOff>
      <xdr:row>191</xdr:row>
      <xdr:rowOff>16560</xdr:rowOff>
    </xdr:from>
    <xdr:to>
      <xdr:col>10</xdr:col>
      <xdr:colOff>1256040</xdr:colOff>
      <xdr:row>191</xdr:row>
      <xdr:rowOff>741240</xdr:rowOff>
    </xdr:to>
    <xdr:pic>
      <xdr:nvPicPr>
        <xdr:cNvPr id="161" name="Obrázok 57"/>
        <xdr:cNvPicPr/>
      </xdr:nvPicPr>
      <xdr:blipFill>
        <a:blip r:embed="rId161"/>
        <a:srcRect l="26984" t="0" r="0" b="0"/>
        <a:stretch/>
      </xdr:blipFill>
      <xdr:spPr>
        <a:xfrm>
          <a:off x="12408840" y="140529240"/>
          <a:ext cx="941400" cy="72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390600</xdr:colOff>
      <xdr:row>195</xdr:row>
      <xdr:rowOff>57240</xdr:rowOff>
    </xdr:from>
    <xdr:to>
      <xdr:col>10</xdr:col>
      <xdr:colOff>759240</xdr:colOff>
      <xdr:row>195</xdr:row>
      <xdr:rowOff>735120</xdr:rowOff>
    </xdr:to>
    <xdr:pic>
      <xdr:nvPicPr>
        <xdr:cNvPr id="162" name="Obrázok 62"/>
        <xdr:cNvPicPr/>
      </xdr:nvPicPr>
      <xdr:blipFill>
        <a:blip r:embed="rId162"/>
        <a:stretch/>
      </xdr:blipFill>
      <xdr:spPr>
        <a:xfrm>
          <a:off x="12484800" y="143618040"/>
          <a:ext cx="368640" cy="67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424800</xdr:colOff>
      <xdr:row>196</xdr:row>
      <xdr:rowOff>16560</xdr:rowOff>
    </xdr:from>
    <xdr:to>
      <xdr:col>10</xdr:col>
      <xdr:colOff>1146240</xdr:colOff>
      <xdr:row>196</xdr:row>
      <xdr:rowOff>741240</xdr:rowOff>
    </xdr:to>
    <xdr:pic>
      <xdr:nvPicPr>
        <xdr:cNvPr id="163" name="Obrázok 57"/>
        <xdr:cNvPicPr/>
      </xdr:nvPicPr>
      <xdr:blipFill>
        <a:blip r:embed="rId163"/>
        <a:stretch/>
      </xdr:blipFill>
      <xdr:spPr>
        <a:xfrm>
          <a:off x="12519000" y="144339480"/>
          <a:ext cx="721440" cy="72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424800</xdr:colOff>
      <xdr:row>197</xdr:row>
      <xdr:rowOff>16560</xdr:rowOff>
    </xdr:from>
    <xdr:to>
      <xdr:col>10</xdr:col>
      <xdr:colOff>1146240</xdr:colOff>
      <xdr:row>197</xdr:row>
      <xdr:rowOff>741240</xdr:rowOff>
    </xdr:to>
    <xdr:pic>
      <xdr:nvPicPr>
        <xdr:cNvPr id="164" name="Obrázok 57"/>
        <xdr:cNvPicPr/>
      </xdr:nvPicPr>
      <xdr:blipFill>
        <a:blip r:embed="rId164"/>
        <a:stretch/>
      </xdr:blipFill>
      <xdr:spPr>
        <a:xfrm>
          <a:off x="12519000" y="145101240"/>
          <a:ext cx="721440" cy="72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198</xdr:row>
      <xdr:rowOff>39240</xdr:rowOff>
    </xdr:from>
    <xdr:to>
      <xdr:col>10</xdr:col>
      <xdr:colOff>1334520</xdr:colOff>
      <xdr:row>198</xdr:row>
      <xdr:rowOff>752040</xdr:rowOff>
    </xdr:to>
    <xdr:pic>
      <xdr:nvPicPr>
        <xdr:cNvPr id="165" name="Obrázok 57"/>
        <xdr:cNvPicPr/>
      </xdr:nvPicPr>
      <xdr:blipFill>
        <a:blip r:embed="rId165"/>
        <a:stretch/>
      </xdr:blipFill>
      <xdr:spPr>
        <a:xfrm>
          <a:off x="12327840" y="145886040"/>
          <a:ext cx="1100880" cy="71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199</xdr:row>
      <xdr:rowOff>39240</xdr:rowOff>
    </xdr:from>
    <xdr:to>
      <xdr:col>10</xdr:col>
      <xdr:colOff>1334520</xdr:colOff>
      <xdr:row>199</xdr:row>
      <xdr:rowOff>752040</xdr:rowOff>
    </xdr:to>
    <xdr:pic>
      <xdr:nvPicPr>
        <xdr:cNvPr id="166" name="Obrázok 57"/>
        <xdr:cNvPicPr/>
      </xdr:nvPicPr>
      <xdr:blipFill>
        <a:blip r:embed="rId166"/>
        <a:stretch/>
      </xdr:blipFill>
      <xdr:spPr>
        <a:xfrm>
          <a:off x="12327840" y="146648160"/>
          <a:ext cx="1100880" cy="71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203</xdr:row>
      <xdr:rowOff>39240</xdr:rowOff>
    </xdr:from>
    <xdr:to>
      <xdr:col>10</xdr:col>
      <xdr:colOff>1334520</xdr:colOff>
      <xdr:row>203</xdr:row>
      <xdr:rowOff>752040</xdr:rowOff>
    </xdr:to>
    <xdr:pic>
      <xdr:nvPicPr>
        <xdr:cNvPr id="167" name="Obrázok 57"/>
        <xdr:cNvPicPr/>
      </xdr:nvPicPr>
      <xdr:blipFill>
        <a:blip r:embed="rId167"/>
        <a:stretch/>
      </xdr:blipFill>
      <xdr:spPr>
        <a:xfrm>
          <a:off x="12327840" y="149695920"/>
          <a:ext cx="1100880" cy="71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204</xdr:row>
      <xdr:rowOff>39240</xdr:rowOff>
    </xdr:from>
    <xdr:to>
      <xdr:col>10</xdr:col>
      <xdr:colOff>1334520</xdr:colOff>
      <xdr:row>204</xdr:row>
      <xdr:rowOff>752040</xdr:rowOff>
    </xdr:to>
    <xdr:pic>
      <xdr:nvPicPr>
        <xdr:cNvPr id="168" name="Obrázok 57"/>
        <xdr:cNvPicPr/>
      </xdr:nvPicPr>
      <xdr:blipFill>
        <a:blip r:embed="rId168"/>
        <a:stretch/>
      </xdr:blipFill>
      <xdr:spPr>
        <a:xfrm>
          <a:off x="12327840" y="150458040"/>
          <a:ext cx="1100880" cy="71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663840</xdr:colOff>
      <xdr:row>205</xdr:row>
      <xdr:rowOff>39240</xdr:rowOff>
    </xdr:from>
    <xdr:to>
      <xdr:col>10</xdr:col>
      <xdr:colOff>904680</xdr:colOff>
      <xdr:row>205</xdr:row>
      <xdr:rowOff>752040</xdr:rowOff>
    </xdr:to>
    <xdr:pic>
      <xdr:nvPicPr>
        <xdr:cNvPr id="169" name="Obrázok 57"/>
        <xdr:cNvPicPr/>
      </xdr:nvPicPr>
      <xdr:blipFill>
        <a:blip r:embed="rId169"/>
        <a:stretch/>
      </xdr:blipFill>
      <xdr:spPr>
        <a:xfrm>
          <a:off x="12758040" y="151220160"/>
          <a:ext cx="240840" cy="71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663840</xdr:colOff>
      <xdr:row>206</xdr:row>
      <xdr:rowOff>39240</xdr:rowOff>
    </xdr:from>
    <xdr:to>
      <xdr:col>10</xdr:col>
      <xdr:colOff>904680</xdr:colOff>
      <xdr:row>206</xdr:row>
      <xdr:rowOff>752040</xdr:rowOff>
    </xdr:to>
    <xdr:pic>
      <xdr:nvPicPr>
        <xdr:cNvPr id="170" name="Obrázok 57"/>
        <xdr:cNvPicPr/>
      </xdr:nvPicPr>
      <xdr:blipFill>
        <a:blip r:embed="rId170"/>
        <a:stretch/>
      </xdr:blipFill>
      <xdr:spPr>
        <a:xfrm>
          <a:off x="12758040" y="151981920"/>
          <a:ext cx="240840" cy="71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207</xdr:row>
      <xdr:rowOff>39240</xdr:rowOff>
    </xdr:from>
    <xdr:to>
      <xdr:col>10</xdr:col>
      <xdr:colOff>1334520</xdr:colOff>
      <xdr:row>207</xdr:row>
      <xdr:rowOff>752040</xdr:rowOff>
    </xdr:to>
    <xdr:pic>
      <xdr:nvPicPr>
        <xdr:cNvPr id="171" name="Obrázok 57"/>
        <xdr:cNvPicPr/>
      </xdr:nvPicPr>
      <xdr:blipFill>
        <a:blip r:embed="rId171"/>
        <a:stretch/>
      </xdr:blipFill>
      <xdr:spPr>
        <a:xfrm>
          <a:off x="12327840" y="152744040"/>
          <a:ext cx="1100880" cy="71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47</xdr:row>
      <xdr:rowOff>35280</xdr:rowOff>
    </xdr:from>
    <xdr:to>
      <xdr:col>10</xdr:col>
      <xdr:colOff>1156680</xdr:colOff>
      <xdr:row>47</xdr:row>
      <xdr:rowOff>735120</xdr:rowOff>
    </xdr:to>
    <xdr:pic>
      <xdr:nvPicPr>
        <xdr:cNvPr id="172" name="Obrázok 188"/>
        <xdr:cNvPicPr/>
      </xdr:nvPicPr>
      <xdr:blipFill>
        <a:blip r:embed="rId172"/>
        <a:srcRect l="28941" t="17281" r="29123" b="17194"/>
        <a:stretch/>
      </xdr:blipFill>
      <xdr:spPr>
        <a:xfrm>
          <a:off x="12516480" y="34487280"/>
          <a:ext cx="734400" cy="69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298440</xdr:colOff>
      <xdr:row>2</xdr:row>
      <xdr:rowOff>30960</xdr:rowOff>
    </xdr:from>
    <xdr:to>
      <xdr:col>10</xdr:col>
      <xdr:colOff>1187640</xdr:colOff>
      <xdr:row>2</xdr:row>
      <xdr:rowOff>709560</xdr:rowOff>
    </xdr:to>
    <xdr:pic>
      <xdr:nvPicPr>
        <xdr:cNvPr id="309" name="Picture 12"/>
        <xdr:cNvPicPr/>
      </xdr:nvPicPr>
      <xdr:blipFill>
        <a:blip r:embed="rId1"/>
        <a:stretch/>
      </xdr:blipFill>
      <xdr:spPr>
        <a:xfrm>
          <a:off x="12392640" y="707400"/>
          <a:ext cx="889200" cy="67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56160</xdr:colOff>
      <xdr:row>3</xdr:row>
      <xdr:rowOff>209520</xdr:rowOff>
    </xdr:from>
    <xdr:to>
      <xdr:col>10</xdr:col>
      <xdr:colOff>1471680</xdr:colOff>
      <xdr:row>3</xdr:row>
      <xdr:rowOff>549720</xdr:rowOff>
    </xdr:to>
    <xdr:pic>
      <xdr:nvPicPr>
        <xdr:cNvPr id="310" name="Picture 12"/>
        <xdr:cNvPicPr/>
      </xdr:nvPicPr>
      <xdr:blipFill>
        <a:blip r:embed="rId2"/>
        <a:stretch/>
      </xdr:blipFill>
      <xdr:spPr>
        <a:xfrm>
          <a:off x="12150360" y="1647720"/>
          <a:ext cx="1415520" cy="34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44280</xdr:colOff>
      <xdr:row>13</xdr:row>
      <xdr:rowOff>60480</xdr:rowOff>
    </xdr:from>
    <xdr:to>
      <xdr:col>10</xdr:col>
      <xdr:colOff>1460520</xdr:colOff>
      <xdr:row>13</xdr:row>
      <xdr:rowOff>740880</xdr:rowOff>
    </xdr:to>
    <xdr:pic>
      <xdr:nvPicPr>
        <xdr:cNvPr id="173" name="Obrázok 19"/>
        <xdr:cNvPicPr/>
      </xdr:nvPicPr>
      <xdr:blipFill>
        <a:blip r:embed="rId1"/>
        <a:stretch/>
      </xdr:blipFill>
      <xdr:spPr>
        <a:xfrm>
          <a:off x="12138480" y="8442360"/>
          <a:ext cx="1416240" cy="680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499320</xdr:colOff>
      <xdr:row>12</xdr:row>
      <xdr:rowOff>43200</xdr:rowOff>
    </xdr:from>
    <xdr:to>
      <xdr:col>10</xdr:col>
      <xdr:colOff>968760</xdr:colOff>
      <xdr:row>12</xdr:row>
      <xdr:rowOff>723600</xdr:rowOff>
    </xdr:to>
    <xdr:pic>
      <xdr:nvPicPr>
        <xdr:cNvPr id="174" name="Obrázok 19"/>
        <xdr:cNvPicPr/>
      </xdr:nvPicPr>
      <xdr:blipFill>
        <a:blip r:embed="rId2"/>
        <a:stretch/>
      </xdr:blipFill>
      <xdr:spPr>
        <a:xfrm>
          <a:off x="12593520" y="7663320"/>
          <a:ext cx="469440" cy="680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343080</xdr:colOff>
      <xdr:row>4</xdr:row>
      <xdr:rowOff>47520</xdr:rowOff>
    </xdr:from>
    <xdr:to>
      <xdr:col>10</xdr:col>
      <xdr:colOff>1054440</xdr:colOff>
      <xdr:row>4</xdr:row>
      <xdr:rowOff>729360</xdr:rowOff>
    </xdr:to>
    <xdr:pic>
      <xdr:nvPicPr>
        <xdr:cNvPr id="175" name="Obrázok 2"/>
        <xdr:cNvPicPr/>
      </xdr:nvPicPr>
      <xdr:blipFill>
        <a:blip r:embed="rId3"/>
        <a:stretch/>
      </xdr:blipFill>
      <xdr:spPr>
        <a:xfrm>
          <a:off x="12437280" y="2162160"/>
          <a:ext cx="711360" cy="681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123840</xdr:colOff>
      <xdr:row>5</xdr:row>
      <xdr:rowOff>38160</xdr:rowOff>
    </xdr:from>
    <xdr:to>
      <xdr:col>10</xdr:col>
      <xdr:colOff>1321200</xdr:colOff>
      <xdr:row>5</xdr:row>
      <xdr:rowOff>730800</xdr:rowOff>
    </xdr:to>
    <xdr:pic>
      <xdr:nvPicPr>
        <xdr:cNvPr id="176" name="Obrázok 4"/>
        <xdr:cNvPicPr/>
      </xdr:nvPicPr>
      <xdr:blipFill>
        <a:blip r:embed="rId4"/>
        <a:stretch/>
      </xdr:blipFill>
      <xdr:spPr>
        <a:xfrm>
          <a:off x="12218040" y="2914560"/>
          <a:ext cx="1197360" cy="69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209520</xdr:colOff>
      <xdr:row>3</xdr:row>
      <xdr:rowOff>47520</xdr:rowOff>
    </xdr:from>
    <xdr:to>
      <xdr:col>10</xdr:col>
      <xdr:colOff>1235520</xdr:colOff>
      <xdr:row>3</xdr:row>
      <xdr:rowOff>740880</xdr:rowOff>
    </xdr:to>
    <xdr:pic>
      <xdr:nvPicPr>
        <xdr:cNvPr id="177" name="Obrázok 6"/>
        <xdr:cNvPicPr/>
      </xdr:nvPicPr>
      <xdr:blipFill>
        <a:blip r:embed="rId5"/>
        <a:stretch/>
      </xdr:blipFill>
      <xdr:spPr>
        <a:xfrm>
          <a:off x="12303720" y="1400040"/>
          <a:ext cx="1026000" cy="69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205560</xdr:colOff>
      <xdr:row>2</xdr:row>
      <xdr:rowOff>54720</xdr:rowOff>
    </xdr:from>
    <xdr:to>
      <xdr:col>10</xdr:col>
      <xdr:colOff>1292760</xdr:colOff>
      <xdr:row>2</xdr:row>
      <xdr:rowOff>750600</xdr:rowOff>
    </xdr:to>
    <xdr:pic>
      <xdr:nvPicPr>
        <xdr:cNvPr id="178" name="Obrázok 8"/>
        <xdr:cNvPicPr/>
      </xdr:nvPicPr>
      <xdr:blipFill>
        <a:blip r:embed="rId6"/>
        <a:stretch/>
      </xdr:blipFill>
      <xdr:spPr>
        <a:xfrm rot="16200000">
          <a:off x="12495240" y="449280"/>
          <a:ext cx="695880" cy="108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209520</xdr:colOff>
      <xdr:row>6</xdr:row>
      <xdr:rowOff>28440</xdr:rowOff>
    </xdr:from>
    <xdr:to>
      <xdr:col>10</xdr:col>
      <xdr:colOff>1168560</xdr:colOff>
      <xdr:row>6</xdr:row>
      <xdr:rowOff>754560</xdr:rowOff>
    </xdr:to>
    <xdr:pic>
      <xdr:nvPicPr>
        <xdr:cNvPr id="179" name="Obrázok 11"/>
        <xdr:cNvPicPr/>
      </xdr:nvPicPr>
      <xdr:blipFill>
        <a:blip r:embed="rId7"/>
        <a:stretch/>
      </xdr:blipFill>
      <xdr:spPr>
        <a:xfrm>
          <a:off x="12303720" y="3666960"/>
          <a:ext cx="959040" cy="72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228600</xdr:colOff>
      <xdr:row>11</xdr:row>
      <xdr:rowOff>85680</xdr:rowOff>
    </xdr:from>
    <xdr:to>
      <xdr:col>10</xdr:col>
      <xdr:colOff>1197360</xdr:colOff>
      <xdr:row>11</xdr:row>
      <xdr:rowOff>685800</xdr:rowOff>
    </xdr:to>
    <xdr:pic>
      <xdr:nvPicPr>
        <xdr:cNvPr id="180" name="Obrázok 16"/>
        <xdr:cNvPicPr/>
      </xdr:nvPicPr>
      <xdr:blipFill>
        <a:blip r:embed="rId8"/>
        <a:stretch/>
      </xdr:blipFill>
      <xdr:spPr>
        <a:xfrm>
          <a:off x="12322800" y="6943680"/>
          <a:ext cx="968760" cy="60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304920</xdr:colOff>
      <xdr:row>15</xdr:row>
      <xdr:rowOff>114480</xdr:rowOff>
    </xdr:from>
    <xdr:to>
      <xdr:col>10</xdr:col>
      <xdr:colOff>1273680</xdr:colOff>
      <xdr:row>15</xdr:row>
      <xdr:rowOff>714600</xdr:rowOff>
    </xdr:to>
    <xdr:pic>
      <xdr:nvPicPr>
        <xdr:cNvPr id="181" name="Obrázok 17"/>
        <xdr:cNvPicPr/>
      </xdr:nvPicPr>
      <xdr:blipFill>
        <a:blip r:embed="rId9"/>
        <a:stretch/>
      </xdr:blipFill>
      <xdr:spPr>
        <a:xfrm>
          <a:off x="12399120" y="10020600"/>
          <a:ext cx="968760" cy="60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314280</xdr:colOff>
      <xdr:row>16</xdr:row>
      <xdr:rowOff>85680</xdr:rowOff>
    </xdr:from>
    <xdr:to>
      <xdr:col>10</xdr:col>
      <xdr:colOff>1283040</xdr:colOff>
      <xdr:row>16</xdr:row>
      <xdr:rowOff>685800</xdr:rowOff>
    </xdr:to>
    <xdr:pic>
      <xdr:nvPicPr>
        <xdr:cNvPr id="182" name="Obrázok 18"/>
        <xdr:cNvPicPr/>
      </xdr:nvPicPr>
      <xdr:blipFill>
        <a:blip r:embed="rId10"/>
        <a:stretch/>
      </xdr:blipFill>
      <xdr:spPr>
        <a:xfrm>
          <a:off x="12408480" y="10753560"/>
          <a:ext cx="968760" cy="60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533520</xdr:colOff>
      <xdr:row>17</xdr:row>
      <xdr:rowOff>38160</xdr:rowOff>
    </xdr:from>
    <xdr:to>
      <xdr:col>10</xdr:col>
      <xdr:colOff>940320</xdr:colOff>
      <xdr:row>17</xdr:row>
      <xdr:rowOff>753840</xdr:rowOff>
    </xdr:to>
    <xdr:pic>
      <xdr:nvPicPr>
        <xdr:cNvPr id="183" name="Obrázok 20"/>
        <xdr:cNvPicPr/>
      </xdr:nvPicPr>
      <xdr:blipFill>
        <a:blip r:embed="rId11"/>
        <a:stretch/>
      </xdr:blipFill>
      <xdr:spPr>
        <a:xfrm>
          <a:off x="12627720" y="11468160"/>
          <a:ext cx="406800" cy="715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514440</xdr:colOff>
      <xdr:row>18</xdr:row>
      <xdr:rowOff>47520</xdr:rowOff>
    </xdr:from>
    <xdr:to>
      <xdr:col>10</xdr:col>
      <xdr:colOff>978120</xdr:colOff>
      <xdr:row>18</xdr:row>
      <xdr:rowOff>739440</xdr:rowOff>
    </xdr:to>
    <xdr:pic>
      <xdr:nvPicPr>
        <xdr:cNvPr id="184" name="Obrázok 22"/>
        <xdr:cNvPicPr/>
      </xdr:nvPicPr>
      <xdr:blipFill>
        <a:blip r:embed="rId12"/>
        <a:stretch/>
      </xdr:blipFill>
      <xdr:spPr>
        <a:xfrm>
          <a:off x="12608640" y="12239640"/>
          <a:ext cx="463680" cy="69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514440</xdr:colOff>
      <xdr:row>19</xdr:row>
      <xdr:rowOff>47520</xdr:rowOff>
    </xdr:from>
    <xdr:to>
      <xdr:col>10</xdr:col>
      <xdr:colOff>978120</xdr:colOff>
      <xdr:row>19</xdr:row>
      <xdr:rowOff>739440</xdr:rowOff>
    </xdr:to>
    <xdr:pic>
      <xdr:nvPicPr>
        <xdr:cNvPr id="185" name="Obrázok 23"/>
        <xdr:cNvPicPr/>
      </xdr:nvPicPr>
      <xdr:blipFill>
        <a:blip r:embed="rId13"/>
        <a:stretch/>
      </xdr:blipFill>
      <xdr:spPr>
        <a:xfrm>
          <a:off x="12608640" y="13001400"/>
          <a:ext cx="463680" cy="69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162000</xdr:colOff>
      <xdr:row>20</xdr:row>
      <xdr:rowOff>95400</xdr:rowOff>
    </xdr:from>
    <xdr:to>
      <xdr:col>10</xdr:col>
      <xdr:colOff>1406880</xdr:colOff>
      <xdr:row>20</xdr:row>
      <xdr:rowOff>727920</xdr:rowOff>
    </xdr:to>
    <xdr:pic>
      <xdr:nvPicPr>
        <xdr:cNvPr id="186" name="Obrázok 25"/>
        <xdr:cNvPicPr/>
      </xdr:nvPicPr>
      <xdr:blipFill>
        <a:blip r:embed="rId14"/>
        <a:stretch/>
      </xdr:blipFill>
      <xdr:spPr>
        <a:xfrm>
          <a:off x="12256200" y="13811400"/>
          <a:ext cx="1244880" cy="63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190440</xdr:colOff>
      <xdr:row>21</xdr:row>
      <xdr:rowOff>104760</xdr:rowOff>
    </xdr:from>
    <xdr:to>
      <xdr:col>10</xdr:col>
      <xdr:colOff>1292400</xdr:colOff>
      <xdr:row>21</xdr:row>
      <xdr:rowOff>610560</xdr:rowOff>
    </xdr:to>
    <xdr:pic>
      <xdr:nvPicPr>
        <xdr:cNvPr id="187" name="Obrázok 27"/>
        <xdr:cNvPicPr/>
      </xdr:nvPicPr>
      <xdr:blipFill>
        <a:blip r:embed="rId15"/>
        <a:stretch/>
      </xdr:blipFill>
      <xdr:spPr>
        <a:xfrm>
          <a:off x="12284640" y="14582880"/>
          <a:ext cx="1101960" cy="505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409680</xdr:colOff>
      <xdr:row>25</xdr:row>
      <xdr:rowOff>38160</xdr:rowOff>
    </xdr:from>
    <xdr:to>
      <xdr:col>10</xdr:col>
      <xdr:colOff>940320</xdr:colOff>
      <xdr:row>25</xdr:row>
      <xdr:rowOff>730080</xdr:rowOff>
    </xdr:to>
    <xdr:pic>
      <xdr:nvPicPr>
        <xdr:cNvPr id="188" name="Obrázok 29"/>
        <xdr:cNvPicPr/>
      </xdr:nvPicPr>
      <xdr:blipFill>
        <a:blip r:embed="rId16"/>
        <a:stretch/>
      </xdr:blipFill>
      <xdr:spPr>
        <a:xfrm>
          <a:off x="12503880" y="17040240"/>
          <a:ext cx="530640" cy="69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428760</xdr:colOff>
      <xdr:row>26</xdr:row>
      <xdr:rowOff>28440</xdr:rowOff>
    </xdr:from>
    <xdr:to>
      <xdr:col>10</xdr:col>
      <xdr:colOff>927360</xdr:colOff>
      <xdr:row>26</xdr:row>
      <xdr:rowOff>720720</xdr:rowOff>
    </xdr:to>
    <xdr:pic>
      <xdr:nvPicPr>
        <xdr:cNvPr id="189" name="Obrázok 31"/>
        <xdr:cNvPicPr/>
      </xdr:nvPicPr>
      <xdr:blipFill>
        <a:blip r:embed="rId17"/>
        <a:stretch/>
      </xdr:blipFill>
      <xdr:spPr>
        <a:xfrm>
          <a:off x="12522960" y="17792640"/>
          <a:ext cx="498600" cy="69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228600</xdr:colOff>
      <xdr:row>7</xdr:row>
      <xdr:rowOff>57240</xdr:rowOff>
    </xdr:from>
    <xdr:to>
      <xdr:col>10</xdr:col>
      <xdr:colOff>1283040</xdr:colOff>
      <xdr:row>7</xdr:row>
      <xdr:rowOff>700200</xdr:rowOff>
    </xdr:to>
    <xdr:pic>
      <xdr:nvPicPr>
        <xdr:cNvPr id="190" name="Obrázok 14"/>
        <xdr:cNvPicPr/>
      </xdr:nvPicPr>
      <xdr:blipFill>
        <a:blip r:embed="rId18"/>
        <a:stretch/>
      </xdr:blipFill>
      <xdr:spPr>
        <a:xfrm>
          <a:off x="12322800" y="4457880"/>
          <a:ext cx="1054440" cy="642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552600</xdr:colOff>
      <xdr:row>9</xdr:row>
      <xdr:rowOff>28800</xdr:rowOff>
    </xdr:from>
    <xdr:to>
      <xdr:col>10</xdr:col>
      <xdr:colOff>978480</xdr:colOff>
      <xdr:row>9</xdr:row>
      <xdr:rowOff>751320</xdr:rowOff>
    </xdr:to>
    <xdr:pic>
      <xdr:nvPicPr>
        <xdr:cNvPr id="191" name="Obrázok 14"/>
        <xdr:cNvPicPr/>
      </xdr:nvPicPr>
      <xdr:blipFill>
        <a:blip r:embed="rId19"/>
        <a:stretch/>
      </xdr:blipFill>
      <xdr:spPr>
        <a:xfrm>
          <a:off x="12646800" y="5953320"/>
          <a:ext cx="425880" cy="72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94320</xdr:colOff>
      <xdr:row>8</xdr:row>
      <xdr:rowOff>85680</xdr:rowOff>
    </xdr:from>
    <xdr:to>
      <xdr:col>10</xdr:col>
      <xdr:colOff>1442880</xdr:colOff>
      <xdr:row>8</xdr:row>
      <xdr:rowOff>682920</xdr:rowOff>
    </xdr:to>
    <xdr:pic>
      <xdr:nvPicPr>
        <xdr:cNvPr id="192" name="Obrázok 14"/>
        <xdr:cNvPicPr/>
      </xdr:nvPicPr>
      <xdr:blipFill>
        <a:blip r:embed="rId20"/>
        <a:stretch/>
      </xdr:blipFill>
      <xdr:spPr>
        <a:xfrm>
          <a:off x="12188520" y="5248080"/>
          <a:ext cx="1348560" cy="597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380880</xdr:colOff>
      <xdr:row>2</xdr:row>
      <xdr:rowOff>22320</xdr:rowOff>
    </xdr:from>
    <xdr:to>
      <xdr:col>13</xdr:col>
      <xdr:colOff>1117440</xdr:colOff>
      <xdr:row>2</xdr:row>
      <xdr:rowOff>477360</xdr:rowOff>
    </xdr:to>
    <xdr:pic>
      <xdr:nvPicPr>
        <xdr:cNvPr id="193" name="Obrázok 4"/>
        <xdr:cNvPicPr/>
      </xdr:nvPicPr>
      <xdr:blipFill>
        <a:blip r:embed="rId1"/>
        <a:srcRect l="31468" t="35369" r="30428" b="32841"/>
        <a:stretch/>
      </xdr:blipFill>
      <xdr:spPr>
        <a:xfrm>
          <a:off x="14738760" y="727200"/>
          <a:ext cx="73656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325080</xdr:colOff>
      <xdr:row>3</xdr:row>
      <xdr:rowOff>22680</xdr:rowOff>
    </xdr:from>
    <xdr:to>
      <xdr:col>13</xdr:col>
      <xdr:colOff>1224720</xdr:colOff>
      <xdr:row>3</xdr:row>
      <xdr:rowOff>469800</xdr:rowOff>
    </xdr:to>
    <xdr:pic>
      <xdr:nvPicPr>
        <xdr:cNvPr id="194" name="Obrázok 6"/>
        <xdr:cNvPicPr/>
      </xdr:nvPicPr>
      <xdr:blipFill>
        <a:blip r:embed="rId2"/>
        <a:srcRect l="16393" t="26572" r="15137" b="27814"/>
        <a:stretch/>
      </xdr:blipFill>
      <xdr:spPr>
        <a:xfrm>
          <a:off x="14682960" y="1222920"/>
          <a:ext cx="899640" cy="44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524520</xdr:colOff>
      <xdr:row>5</xdr:row>
      <xdr:rowOff>17280</xdr:rowOff>
    </xdr:from>
    <xdr:to>
      <xdr:col>13</xdr:col>
      <xdr:colOff>1000800</xdr:colOff>
      <xdr:row>5</xdr:row>
      <xdr:rowOff>471960</xdr:rowOff>
    </xdr:to>
    <xdr:pic>
      <xdr:nvPicPr>
        <xdr:cNvPr id="195" name="Obrázok 10"/>
        <xdr:cNvPicPr/>
      </xdr:nvPicPr>
      <xdr:blipFill>
        <a:blip r:embed="rId3"/>
        <a:stretch/>
      </xdr:blipFill>
      <xdr:spPr>
        <a:xfrm>
          <a:off x="14882400" y="2207880"/>
          <a:ext cx="4762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462240</xdr:colOff>
      <xdr:row>6</xdr:row>
      <xdr:rowOff>16200</xdr:rowOff>
    </xdr:from>
    <xdr:to>
      <xdr:col>13</xdr:col>
      <xdr:colOff>1050480</xdr:colOff>
      <xdr:row>6</xdr:row>
      <xdr:rowOff>472680</xdr:rowOff>
    </xdr:to>
    <xdr:pic>
      <xdr:nvPicPr>
        <xdr:cNvPr id="196" name="Obrázok 12"/>
        <xdr:cNvPicPr/>
      </xdr:nvPicPr>
      <xdr:blipFill>
        <a:blip r:embed="rId4"/>
        <a:stretch/>
      </xdr:blipFill>
      <xdr:spPr>
        <a:xfrm>
          <a:off x="14820120" y="2702160"/>
          <a:ext cx="588240" cy="456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335880</xdr:colOff>
      <xdr:row>8</xdr:row>
      <xdr:rowOff>28440</xdr:rowOff>
    </xdr:from>
    <xdr:to>
      <xdr:col>13</xdr:col>
      <xdr:colOff>1199880</xdr:colOff>
      <xdr:row>8</xdr:row>
      <xdr:rowOff>452160</xdr:rowOff>
    </xdr:to>
    <xdr:pic>
      <xdr:nvPicPr>
        <xdr:cNvPr id="197" name="Obrázok 14"/>
        <xdr:cNvPicPr/>
      </xdr:nvPicPr>
      <xdr:blipFill>
        <a:blip r:embed="rId5"/>
        <a:srcRect l="17347" t="28821" r="23163" b="32148"/>
        <a:stretch/>
      </xdr:blipFill>
      <xdr:spPr>
        <a:xfrm>
          <a:off x="14693760" y="3705120"/>
          <a:ext cx="864000" cy="423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637200</xdr:colOff>
      <xdr:row>9</xdr:row>
      <xdr:rowOff>17280</xdr:rowOff>
    </xdr:from>
    <xdr:to>
      <xdr:col>13</xdr:col>
      <xdr:colOff>962640</xdr:colOff>
      <xdr:row>9</xdr:row>
      <xdr:rowOff>466200</xdr:rowOff>
    </xdr:to>
    <xdr:pic>
      <xdr:nvPicPr>
        <xdr:cNvPr id="198" name="Obrázok 16"/>
        <xdr:cNvPicPr/>
      </xdr:nvPicPr>
      <xdr:blipFill>
        <a:blip r:embed="rId6"/>
        <a:srcRect l="33754" t="16845" r="29240" b="16471"/>
        <a:stretch/>
      </xdr:blipFill>
      <xdr:spPr>
        <a:xfrm>
          <a:off x="14995080" y="4189320"/>
          <a:ext cx="325440" cy="44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524520</xdr:colOff>
      <xdr:row>10</xdr:row>
      <xdr:rowOff>17280</xdr:rowOff>
    </xdr:from>
    <xdr:to>
      <xdr:col>13</xdr:col>
      <xdr:colOff>1000800</xdr:colOff>
      <xdr:row>10</xdr:row>
      <xdr:rowOff>471960</xdr:rowOff>
    </xdr:to>
    <xdr:pic>
      <xdr:nvPicPr>
        <xdr:cNvPr id="199" name="Obrázok 9"/>
        <xdr:cNvPicPr/>
      </xdr:nvPicPr>
      <xdr:blipFill>
        <a:blip r:embed="rId7"/>
        <a:stretch/>
      </xdr:blipFill>
      <xdr:spPr>
        <a:xfrm>
          <a:off x="14882400" y="4684680"/>
          <a:ext cx="4762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562320</xdr:colOff>
      <xdr:row>65</xdr:row>
      <xdr:rowOff>23400</xdr:rowOff>
    </xdr:from>
    <xdr:to>
      <xdr:col>13</xdr:col>
      <xdr:colOff>898560</xdr:colOff>
      <xdr:row>65</xdr:row>
      <xdr:rowOff>346320</xdr:rowOff>
    </xdr:to>
    <xdr:pic>
      <xdr:nvPicPr>
        <xdr:cNvPr id="200" name="Obrázok 7"/>
        <xdr:cNvPicPr/>
      </xdr:nvPicPr>
      <xdr:blipFill>
        <a:blip r:embed="rId8"/>
        <a:stretch/>
      </xdr:blipFill>
      <xdr:spPr>
        <a:xfrm>
          <a:off x="14920200" y="31093920"/>
          <a:ext cx="336240" cy="322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144360</xdr:colOff>
      <xdr:row>31</xdr:row>
      <xdr:rowOff>25560</xdr:rowOff>
    </xdr:from>
    <xdr:to>
      <xdr:col>13</xdr:col>
      <xdr:colOff>1317240</xdr:colOff>
      <xdr:row>31</xdr:row>
      <xdr:rowOff>468000</xdr:rowOff>
    </xdr:to>
    <xdr:pic>
      <xdr:nvPicPr>
        <xdr:cNvPr id="201" name="Obrázok 5"/>
        <xdr:cNvPicPr/>
      </xdr:nvPicPr>
      <xdr:blipFill>
        <a:blip r:embed="rId9"/>
        <a:srcRect l="24480" t="35654" r="23263" b="37782"/>
        <a:stretch/>
      </xdr:blipFill>
      <xdr:spPr>
        <a:xfrm>
          <a:off x="14502240" y="14770440"/>
          <a:ext cx="1172880" cy="442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380880</xdr:colOff>
      <xdr:row>69</xdr:row>
      <xdr:rowOff>133200</xdr:rowOff>
    </xdr:from>
    <xdr:to>
      <xdr:col>13</xdr:col>
      <xdr:colOff>1040760</xdr:colOff>
      <xdr:row>70</xdr:row>
      <xdr:rowOff>621360</xdr:rowOff>
    </xdr:to>
    <xdr:pic>
      <xdr:nvPicPr>
        <xdr:cNvPr id="202" name="Obrázok 11"/>
        <xdr:cNvPicPr/>
      </xdr:nvPicPr>
      <xdr:blipFill>
        <a:blip r:embed="rId10"/>
        <a:stretch/>
      </xdr:blipFill>
      <xdr:spPr>
        <a:xfrm>
          <a:off x="14738760" y="32727600"/>
          <a:ext cx="65988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424800</xdr:colOff>
      <xdr:row>71</xdr:row>
      <xdr:rowOff>21960</xdr:rowOff>
    </xdr:from>
    <xdr:to>
      <xdr:col>13</xdr:col>
      <xdr:colOff>1137240</xdr:colOff>
      <xdr:row>71</xdr:row>
      <xdr:rowOff>610200</xdr:rowOff>
    </xdr:to>
    <xdr:pic>
      <xdr:nvPicPr>
        <xdr:cNvPr id="203" name="Obrázok 17"/>
        <xdr:cNvPicPr/>
      </xdr:nvPicPr>
      <xdr:blipFill>
        <a:blip r:embed="rId11"/>
        <a:srcRect l="23802" t="0" r="0" b="36543"/>
        <a:stretch/>
      </xdr:blipFill>
      <xdr:spPr>
        <a:xfrm>
          <a:off x="14782680" y="33406920"/>
          <a:ext cx="712440" cy="588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390600</xdr:colOff>
      <xdr:row>72</xdr:row>
      <xdr:rowOff>0</xdr:rowOff>
    </xdr:from>
    <xdr:to>
      <xdr:col>13</xdr:col>
      <xdr:colOff>1045800</xdr:colOff>
      <xdr:row>73</xdr:row>
      <xdr:rowOff>15120</xdr:rowOff>
    </xdr:to>
    <xdr:pic>
      <xdr:nvPicPr>
        <xdr:cNvPr id="204" name="Obrázok 19"/>
        <xdr:cNvPicPr/>
      </xdr:nvPicPr>
      <xdr:blipFill>
        <a:blip r:embed="rId12"/>
        <a:stretch/>
      </xdr:blipFill>
      <xdr:spPr>
        <a:xfrm>
          <a:off x="14748480" y="34013880"/>
          <a:ext cx="655200" cy="643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380880</xdr:colOff>
      <xdr:row>73</xdr:row>
      <xdr:rowOff>533520</xdr:rowOff>
    </xdr:from>
    <xdr:to>
      <xdr:col>13</xdr:col>
      <xdr:colOff>1163880</xdr:colOff>
      <xdr:row>75</xdr:row>
      <xdr:rowOff>96840</xdr:rowOff>
    </xdr:to>
    <xdr:pic>
      <xdr:nvPicPr>
        <xdr:cNvPr id="205" name="Obrázok 21"/>
        <xdr:cNvPicPr/>
      </xdr:nvPicPr>
      <xdr:blipFill>
        <a:blip r:embed="rId13"/>
        <a:stretch/>
      </xdr:blipFill>
      <xdr:spPr>
        <a:xfrm>
          <a:off x="14738760" y="35175960"/>
          <a:ext cx="783000" cy="820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419040</xdr:colOff>
      <xdr:row>74</xdr:row>
      <xdr:rowOff>609480</xdr:rowOff>
    </xdr:from>
    <xdr:to>
      <xdr:col>13</xdr:col>
      <xdr:colOff>1126080</xdr:colOff>
      <xdr:row>76</xdr:row>
      <xdr:rowOff>51120</xdr:rowOff>
    </xdr:to>
    <xdr:pic>
      <xdr:nvPicPr>
        <xdr:cNvPr id="206" name="Obrázok 23"/>
        <xdr:cNvPicPr/>
      </xdr:nvPicPr>
      <xdr:blipFill>
        <a:blip r:embed="rId14"/>
        <a:stretch/>
      </xdr:blipFill>
      <xdr:spPr>
        <a:xfrm>
          <a:off x="14776920" y="35880480"/>
          <a:ext cx="707040" cy="699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414000</xdr:colOff>
      <xdr:row>76</xdr:row>
      <xdr:rowOff>0</xdr:rowOff>
    </xdr:from>
    <xdr:to>
      <xdr:col>13</xdr:col>
      <xdr:colOff>1090080</xdr:colOff>
      <xdr:row>77</xdr:row>
      <xdr:rowOff>35280</xdr:rowOff>
    </xdr:to>
    <xdr:pic>
      <xdr:nvPicPr>
        <xdr:cNvPr id="207" name="Obrázok 25"/>
        <xdr:cNvPicPr/>
      </xdr:nvPicPr>
      <xdr:blipFill>
        <a:blip r:embed="rId15"/>
        <a:stretch/>
      </xdr:blipFill>
      <xdr:spPr>
        <a:xfrm>
          <a:off x="14771880" y="36528480"/>
          <a:ext cx="676080" cy="663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256680</xdr:colOff>
      <xdr:row>76</xdr:row>
      <xdr:rowOff>447120</xdr:rowOff>
    </xdr:from>
    <xdr:to>
      <xdr:col>13</xdr:col>
      <xdr:colOff>1222920</xdr:colOff>
      <xdr:row>78</xdr:row>
      <xdr:rowOff>154800</xdr:rowOff>
    </xdr:to>
    <xdr:pic>
      <xdr:nvPicPr>
        <xdr:cNvPr id="208" name="Obrázok 27"/>
        <xdr:cNvPicPr/>
      </xdr:nvPicPr>
      <xdr:blipFill>
        <a:blip r:embed="rId16"/>
        <a:stretch/>
      </xdr:blipFill>
      <xdr:spPr>
        <a:xfrm>
          <a:off x="14614560" y="36975600"/>
          <a:ext cx="966240" cy="96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249120</xdr:colOff>
      <xdr:row>77</xdr:row>
      <xdr:rowOff>456120</xdr:rowOff>
    </xdr:from>
    <xdr:to>
      <xdr:col>13</xdr:col>
      <xdr:colOff>1280880</xdr:colOff>
      <xdr:row>79</xdr:row>
      <xdr:rowOff>186840</xdr:rowOff>
    </xdr:to>
    <xdr:pic>
      <xdr:nvPicPr>
        <xdr:cNvPr id="209" name="Obrázok 29"/>
        <xdr:cNvPicPr/>
      </xdr:nvPicPr>
      <xdr:blipFill>
        <a:blip r:embed="rId17"/>
        <a:stretch/>
      </xdr:blipFill>
      <xdr:spPr>
        <a:xfrm>
          <a:off x="14607000" y="37613160"/>
          <a:ext cx="1031760" cy="98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302040</xdr:colOff>
      <xdr:row>79</xdr:row>
      <xdr:rowOff>32760</xdr:rowOff>
    </xdr:from>
    <xdr:to>
      <xdr:col>13</xdr:col>
      <xdr:colOff>1101960</xdr:colOff>
      <xdr:row>79</xdr:row>
      <xdr:rowOff>556560</xdr:rowOff>
    </xdr:to>
    <xdr:pic>
      <xdr:nvPicPr>
        <xdr:cNvPr id="210" name="Obrázok 31"/>
        <xdr:cNvPicPr/>
      </xdr:nvPicPr>
      <xdr:blipFill>
        <a:blip r:embed="rId18"/>
        <a:srcRect l="0" t="0" r="0" b="32581"/>
        <a:stretch/>
      </xdr:blipFill>
      <xdr:spPr>
        <a:xfrm>
          <a:off x="14659920" y="38446920"/>
          <a:ext cx="799920" cy="523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659520</xdr:colOff>
      <xdr:row>66</xdr:row>
      <xdr:rowOff>34920</xdr:rowOff>
    </xdr:from>
    <xdr:to>
      <xdr:col>13</xdr:col>
      <xdr:colOff>776880</xdr:colOff>
      <xdr:row>66</xdr:row>
      <xdr:rowOff>328320</xdr:rowOff>
    </xdr:to>
    <xdr:pic>
      <xdr:nvPicPr>
        <xdr:cNvPr id="211" name="Obrázok 13"/>
        <xdr:cNvPicPr/>
      </xdr:nvPicPr>
      <xdr:blipFill>
        <a:blip r:embed="rId19"/>
        <a:srcRect l="27086" t="5959" r="36945" b="5200"/>
        <a:stretch/>
      </xdr:blipFill>
      <xdr:spPr>
        <a:xfrm>
          <a:off x="15017400" y="31486320"/>
          <a:ext cx="117360" cy="293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462240</xdr:colOff>
      <xdr:row>4</xdr:row>
      <xdr:rowOff>16200</xdr:rowOff>
    </xdr:from>
    <xdr:to>
      <xdr:col>13</xdr:col>
      <xdr:colOff>1050480</xdr:colOff>
      <xdr:row>4</xdr:row>
      <xdr:rowOff>472680</xdr:rowOff>
    </xdr:to>
    <xdr:pic>
      <xdr:nvPicPr>
        <xdr:cNvPr id="212" name="Obrázok 24"/>
        <xdr:cNvPicPr/>
      </xdr:nvPicPr>
      <xdr:blipFill>
        <a:blip r:embed="rId20"/>
        <a:stretch/>
      </xdr:blipFill>
      <xdr:spPr>
        <a:xfrm>
          <a:off x="14820120" y="1711800"/>
          <a:ext cx="588240" cy="456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333360</xdr:colOff>
      <xdr:row>13</xdr:row>
      <xdr:rowOff>0</xdr:rowOff>
    </xdr:from>
    <xdr:to>
      <xdr:col>13</xdr:col>
      <xdr:colOff>1178280</xdr:colOff>
      <xdr:row>13</xdr:row>
      <xdr:rowOff>480600</xdr:rowOff>
    </xdr:to>
    <xdr:pic>
      <xdr:nvPicPr>
        <xdr:cNvPr id="213" name="Kép 22"/>
        <xdr:cNvPicPr/>
      </xdr:nvPicPr>
      <xdr:blipFill>
        <a:blip r:embed="rId21"/>
        <a:stretch/>
      </xdr:blipFill>
      <xdr:spPr>
        <a:xfrm>
          <a:off x="14691240" y="6153120"/>
          <a:ext cx="844920" cy="48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14</xdr:row>
      <xdr:rowOff>14040</xdr:rowOff>
    </xdr:from>
    <xdr:to>
      <xdr:col>13</xdr:col>
      <xdr:colOff>1089720</xdr:colOff>
      <xdr:row>14</xdr:row>
      <xdr:rowOff>491400</xdr:rowOff>
    </xdr:to>
    <xdr:pic>
      <xdr:nvPicPr>
        <xdr:cNvPr id="214" name="Kép 23"/>
        <xdr:cNvPicPr/>
      </xdr:nvPicPr>
      <xdr:blipFill>
        <a:blip r:embed="rId22"/>
        <a:stretch/>
      </xdr:blipFill>
      <xdr:spPr>
        <a:xfrm>
          <a:off x="14778000" y="6662520"/>
          <a:ext cx="669600" cy="47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15</xdr:row>
      <xdr:rowOff>14040</xdr:rowOff>
    </xdr:from>
    <xdr:to>
      <xdr:col>13</xdr:col>
      <xdr:colOff>1089720</xdr:colOff>
      <xdr:row>16</xdr:row>
      <xdr:rowOff>360</xdr:rowOff>
    </xdr:to>
    <xdr:pic>
      <xdr:nvPicPr>
        <xdr:cNvPr id="215" name="Kép 24"/>
        <xdr:cNvPicPr/>
      </xdr:nvPicPr>
      <xdr:blipFill>
        <a:blip r:embed="rId23"/>
        <a:stretch/>
      </xdr:blipFill>
      <xdr:spPr>
        <a:xfrm>
          <a:off x="14778000" y="7157880"/>
          <a:ext cx="6696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18</xdr:row>
      <xdr:rowOff>14040</xdr:rowOff>
    </xdr:from>
    <xdr:to>
      <xdr:col>13</xdr:col>
      <xdr:colOff>1089720</xdr:colOff>
      <xdr:row>19</xdr:row>
      <xdr:rowOff>360</xdr:rowOff>
    </xdr:to>
    <xdr:pic>
      <xdr:nvPicPr>
        <xdr:cNvPr id="216" name="Kép 25"/>
        <xdr:cNvPicPr/>
      </xdr:nvPicPr>
      <xdr:blipFill>
        <a:blip r:embed="rId24"/>
        <a:stretch/>
      </xdr:blipFill>
      <xdr:spPr>
        <a:xfrm>
          <a:off x="14778000" y="8643600"/>
          <a:ext cx="6696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567360</xdr:colOff>
      <xdr:row>30</xdr:row>
      <xdr:rowOff>14040</xdr:rowOff>
    </xdr:from>
    <xdr:to>
      <xdr:col>13</xdr:col>
      <xdr:colOff>984600</xdr:colOff>
      <xdr:row>30</xdr:row>
      <xdr:rowOff>484200</xdr:rowOff>
    </xdr:to>
    <xdr:pic>
      <xdr:nvPicPr>
        <xdr:cNvPr id="217" name="Kép 26"/>
        <xdr:cNvPicPr/>
      </xdr:nvPicPr>
      <xdr:blipFill>
        <a:blip r:embed="rId25"/>
        <a:stretch/>
      </xdr:blipFill>
      <xdr:spPr>
        <a:xfrm>
          <a:off x="14925240" y="14263560"/>
          <a:ext cx="417240" cy="47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32</xdr:row>
      <xdr:rowOff>14040</xdr:rowOff>
    </xdr:from>
    <xdr:to>
      <xdr:col>13</xdr:col>
      <xdr:colOff>1005840</xdr:colOff>
      <xdr:row>32</xdr:row>
      <xdr:rowOff>487080</xdr:rowOff>
    </xdr:to>
    <xdr:pic>
      <xdr:nvPicPr>
        <xdr:cNvPr id="218" name="Kép 27"/>
        <xdr:cNvPicPr/>
      </xdr:nvPicPr>
      <xdr:blipFill>
        <a:blip r:embed="rId26"/>
        <a:stretch/>
      </xdr:blipFill>
      <xdr:spPr>
        <a:xfrm>
          <a:off x="14862240" y="15263640"/>
          <a:ext cx="501480" cy="47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36</xdr:row>
      <xdr:rowOff>14040</xdr:rowOff>
    </xdr:from>
    <xdr:to>
      <xdr:col>13</xdr:col>
      <xdr:colOff>1005840</xdr:colOff>
      <xdr:row>36</xdr:row>
      <xdr:rowOff>487080</xdr:rowOff>
    </xdr:to>
    <xdr:pic>
      <xdr:nvPicPr>
        <xdr:cNvPr id="219" name="Kép 28"/>
        <xdr:cNvPicPr/>
      </xdr:nvPicPr>
      <xdr:blipFill>
        <a:blip r:embed="rId27"/>
        <a:stretch/>
      </xdr:blipFill>
      <xdr:spPr>
        <a:xfrm>
          <a:off x="14862240" y="17244720"/>
          <a:ext cx="501480" cy="47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462240</xdr:colOff>
      <xdr:row>22</xdr:row>
      <xdr:rowOff>16200</xdr:rowOff>
    </xdr:from>
    <xdr:to>
      <xdr:col>13</xdr:col>
      <xdr:colOff>1050480</xdr:colOff>
      <xdr:row>22</xdr:row>
      <xdr:rowOff>472680</xdr:rowOff>
    </xdr:to>
    <xdr:pic>
      <xdr:nvPicPr>
        <xdr:cNvPr id="220" name="Obrázok 12"/>
        <xdr:cNvPicPr/>
      </xdr:nvPicPr>
      <xdr:blipFill>
        <a:blip r:embed="rId28"/>
        <a:stretch/>
      </xdr:blipFill>
      <xdr:spPr>
        <a:xfrm>
          <a:off x="14820120" y="10627200"/>
          <a:ext cx="588240" cy="456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398520</xdr:colOff>
      <xdr:row>23</xdr:row>
      <xdr:rowOff>1440</xdr:rowOff>
    </xdr:from>
    <xdr:to>
      <xdr:col>13</xdr:col>
      <xdr:colOff>1124640</xdr:colOff>
      <xdr:row>23</xdr:row>
      <xdr:rowOff>473400</xdr:rowOff>
    </xdr:to>
    <xdr:pic>
      <xdr:nvPicPr>
        <xdr:cNvPr id="221" name="Kép 30"/>
        <xdr:cNvPicPr/>
      </xdr:nvPicPr>
      <xdr:blipFill>
        <a:blip r:embed="rId29"/>
        <a:stretch/>
      </xdr:blipFill>
      <xdr:spPr>
        <a:xfrm>
          <a:off x="14756400" y="11107440"/>
          <a:ext cx="726120" cy="471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467640</xdr:colOff>
      <xdr:row>21</xdr:row>
      <xdr:rowOff>33840</xdr:rowOff>
    </xdr:from>
    <xdr:to>
      <xdr:col>13</xdr:col>
      <xdr:colOff>1051560</xdr:colOff>
      <xdr:row>21</xdr:row>
      <xdr:rowOff>482760</xdr:rowOff>
    </xdr:to>
    <xdr:pic>
      <xdr:nvPicPr>
        <xdr:cNvPr id="222" name="Kép 31"/>
        <xdr:cNvPicPr/>
      </xdr:nvPicPr>
      <xdr:blipFill>
        <a:blip r:embed="rId30"/>
        <a:stretch/>
      </xdr:blipFill>
      <xdr:spPr>
        <a:xfrm>
          <a:off x="14825520" y="10149480"/>
          <a:ext cx="583920" cy="44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432360</xdr:colOff>
      <xdr:row>80</xdr:row>
      <xdr:rowOff>21960</xdr:rowOff>
    </xdr:from>
    <xdr:to>
      <xdr:col>13</xdr:col>
      <xdr:colOff>1035720</xdr:colOff>
      <xdr:row>80</xdr:row>
      <xdr:rowOff>592200</xdr:rowOff>
    </xdr:to>
    <xdr:pic>
      <xdr:nvPicPr>
        <xdr:cNvPr id="223" name="Obrázok 33"/>
        <xdr:cNvPicPr/>
      </xdr:nvPicPr>
      <xdr:blipFill>
        <a:blip r:embed="rId31"/>
        <a:stretch/>
      </xdr:blipFill>
      <xdr:spPr>
        <a:xfrm>
          <a:off x="14790240" y="39065040"/>
          <a:ext cx="603360" cy="57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394200</xdr:colOff>
      <xdr:row>81</xdr:row>
      <xdr:rowOff>16920</xdr:rowOff>
    </xdr:from>
    <xdr:to>
      <xdr:col>13</xdr:col>
      <xdr:colOff>1080360</xdr:colOff>
      <xdr:row>81</xdr:row>
      <xdr:rowOff>609480</xdr:rowOff>
    </xdr:to>
    <xdr:pic>
      <xdr:nvPicPr>
        <xdr:cNvPr id="224" name="Kép 33"/>
        <xdr:cNvPicPr/>
      </xdr:nvPicPr>
      <xdr:blipFill>
        <a:blip r:embed="rId32"/>
        <a:stretch/>
      </xdr:blipFill>
      <xdr:spPr>
        <a:xfrm>
          <a:off x="14752080" y="39688560"/>
          <a:ext cx="686160" cy="59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524520</xdr:colOff>
      <xdr:row>11</xdr:row>
      <xdr:rowOff>24120</xdr:rowOff>
    </xdr:from>
    <xdr:to>
      <xdr:col>13</xdr:col>
      <xdr:colOff>1000800</xdr:colOff>
      <xdr:row>11</xdr:row>
      <xdr:rowOff>464760</xdr:rowOff>
    </xdr:to>
    <xdr:pic>
      <xdr:nvPicPr>
        <xdr:cNvPr id="225" name="Obrázok 9"/>
        <xdr:cNvPicPr/>
      </xdr:nvPicPr>
      <xdr:blipFill>
        <a:blip r:embed="rId33"/>
        <a:stretch/>
      </xdr:blipFill>
      <xdr:spPr>
        <a:xfrm>
          <a:off x="14882400" y="5186520"/>
          <a:ext cx="476280" cy="440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520920</xdr:colOff>
      <xdr:row>25</xdr:row>
      <xdr:rowOff>1440</xdr:rowOff>
    </xdr:from>
    <xdr:to>
      <xdr:col>13</xdr:col>
      <xdr:colOff>1002240</xdr:colOff>
      <xdr:row>25</xdr:row>
      <xdr:rowOff>473400</xdr:rowOff>
    </xdr:to>
    <xdr:pic>
      <xdr:nvPicPr>
        <xdr:cNvPr id="226" name="Kép 35"/>
        <xdr:cNvPicPr/>
      </xdr:nvPicPr>
      <xdr:blipFill>
        <a:blip r:embed="rId34"/>
        <a:stretch/>
      </xdr:blipFill>
      <xdr:spPr>
        <a:xfrm>
          <a:off x="14878800" y="12098160"/>
          <a:ext cx="481320" cy="471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237960</xdr:colOff>
      <xdr:row>7</xdr:row>
      <xdr:rowOff>59400</xdr:rowOff>
    </xdr:from>
    <xdr:to>
      <xdr:col>13</xdr:col>
      <xdr:colOff>1238760</xdr:colOff>
      <xdr:row>7</xdr:row>
      <xdr:rowOff>460800</xdr:rowOff>
    </xdr:to>
    <xdr:pic>
      <xdr:nvPicPr>
        <xdr:cNvPr id="227" name="Obrázok 9"/>
        <xdr:cNvPicPr/>
      </xdr:nvPicPr>
      <xdr:blipFill>
        <a:blip r:embed="rId35"/>
        <a:srcRect l="0" t="49798" r="0" b="0"/>
        <a:stretch/>
      </xdr:blipFill>
      <xdr:spPr>
        <a:xfrm>
          <a:off x="14595840" y="3240720"/>
          <a:ext cx="1000800" cy="401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610920</xdr:colOff>
      <xdr:row>67</xdr:row>
      <xdr:rowOff>26280</xdr:rowOff>
    </xdr:from>
    <xdr:to>
      <xdr:col>13</xdr:col>
      <xdr:colOff>877320</xdr:colOff>
      <xdr:row>67</xdr:row>
      <xdr:rowOff>351720</xdr:rowOff>
    </xdr:to>
    <xdr:pic>
      <xdr:nvPicPr>
        <xdr:cNvPr id="228" name="Obrázok 2"/>
        <xdr:cNvPicPr/>
      </xdr:nvPicPr>
      <xdr:blipFill>
        <a:blip r:embed="rId36"/>
        <a:stretch/>
      </xdr:blipFill>
      <xdr:spPr>
        <a:xfrm>
          <a:off x="14968800" y="31858920"/>
          <a:ext cx="266400" cy="325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15</xdr:row>
      <xdr:rowOff>14040</xdr:rowOff>
    </xdr:from>
    <xdr:to>
      <xdr:col>13</xdr:col>
      <xdr:colOff>1089720</xdr:colOff>
      <xdr:row>15</xdr:row>
      <xdr:rowOff>492120</xdr:rowOff>
    </xdr:to>
    <xdr:pic>
      <xdr:nvPicPr>
        <xdr:cNvPr id="229" name="Kép 38"/>
        <xdr:cNvPicPr/>
      </xdr:nvPicPr>
      <xdr:blipFill>
        <a:blip r:embed="rId37"/>
        <a:stretch/>
      </xdr:blipFill>
      <xdr:spPr>
        <a:xfrm>
          <a:off x="14778000" y="7157880"/>
          <a:ext cx="669600" cy="47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16</xdr:row>
      <xdr:rowOff>14040</xdr:rowOff>
    </xdr:from>
    <xdr:to>
      <xdr:col>13</xdr:col>
      <xdr:colOff>1089720</xdr:colOff>
      <xdr:row>17</xdr:row>
      <xdr:rowOff>720</xdr:rowOff>
    </xdr:to>
    <xdr:pic>
      <xdr:nvPicPr>
        <xdr:cNvPr id="230" name="Kép 39"/>
        <xdr:cNvPicPr/>
      </xdr:nvPicPr>
      <xdr:blipFill>
        <a:blip r:embed="rId38"/>
        <a:stretch/>
      </xdr:blipFill>
      <xdr:spPr>
        <a:xfrm>
          <a:off x="14778000" y="7653240"/>
          <a:ext cx="6696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16</xdr:row>
      <xdr:rowOff>14040</xdr:rowOff>
    </xdr:from>
    <xdr:to>
      <xdr:col>13</xdr:col>
      <xdr:colOff>1089720</xdr:colOff>
      <xdr:row>16</xdr:row>
      <xdr:rowOff>491760</xdr:rowOff>
    </xdr:to>
    <xdr:pic>
      <xdr:nvPicPr>
        <xdr:cNvPr id="231" name="Kép 40"/>
        <xdr:cNvPicPr/>
      </xdr:nvPicPr>
      <xdr:blipFill>
        <a:blip r:embed="rId39"/>
        <a:stretch/>
      </xdr:blipFill>
      <xdr:spPr>
        <a:xfrm>
          <a:off x="14778000" y="7653240"/>
          <a:ext cx="669600" cy="477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17</xdr:row>
      <xdr:rowOff>14040</xdr:rowOff>
    </xdr:from>
    <xdr:to>
      <xdr:col>13</xdr:col>
      <xdr:colOff>1089720</xdr:colOff>
      <xdr:row>17</xdr:row>
      <xdr:rowOff>495720</xdr:rowOff>
    </xdr:to>
    <xdr:pic>
      <xdr:nvPicPr>
        <xdr:cNvPr id="232" name="Kép 41"/>
        <xdr:cNvPicPr/>
      </xdr:nvPicPr>
      <xdr:blipFill>
        <a:blip r:embed="rId40"/>
        <a:stretch/>
      </xdr:blipFill>
      <xdr:spPr>
        <a:xfrm>
          <a:off x="14778000" y="8148240"/>
          <a:ext cx="6696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17</xdr:row>
      <xdr:rowOff>14040</xdr:rowOff>
    </xdr:from>
    <xdr:to>
      <xdr:col>13</xdr:col>
      <xdr:colOff>1089720</xdr:colOff>
      <xdr:row>17</xdr:row>
      <xdr:rowOff>491760</xdr:rowOff>
    </xdr:to>
    <xdr:pic>
      <xdr:nvPicPr>
        <xdr:cNvPr id="233" name="Kép 42"/>
        <xdr:cNvPicPr/>
      </xdr:nvPicPr>
      <xdr:blipFill>
        <a:blip r:embed="rId41"/>
        <a:stretch/>
      </xdr:blipFill>
      <xdr:spPr>
        <a:xfrm>
          <a:off x="14778000" y="8148240"/>
          <a:ext cx="669600" cy="477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19</xdr:row>
      <xdr:rowOff>14040</xdr:rowOff>
    </xdr:from>
    <xdr:to>
      <xdr:col>13</xdr:col>
      <xdr:colOff>1089720</xdr:colOff>
      <xdr:row>20</xdr:row>
      <xdr:rowOff>360</xdr:rowOff>
    </xdr:to>
    <xdr:pic>
      <xdr:nvPicPr>
        <xdr:cNvPr id="234" name="Kép 43"/>
        <xdr:cNvPicPr/>
      </xdr:nvPicPr>
      <xdr:blipFill>
        <a:blip r:embed="rId42"/>
        <a:stretch/>
      </xdr:blipFill>
      <xdr:spPr>
        <a:xfrm>
          <a:off x="14778000" y="9138960"/>
          <a:ext cx="6696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18</xdr:row>
      <xdr:rowOff>14040</xdr:rowOff>
    </xdr:from>
    <xdr:to>
      <xdr:col>13</xdr:col>
      <xdr:colOff>1089720</xdr:colOff>
      <xdr:row>19</xdr:row>
      <xdr:rowOff>360</xdr:rowOff>
    </xdr:to>
    <xdr:pic>
      <xdr:nvPicPr>
        <xdr:cNvPr id="235" name="Kép 44"/>
        <xdr:cNvPicPr/>
      </xdr:nvPicPr>
      <xdr:blipFill>
        <a:blip r:embed="rId43"/>
        <a:stretch/>
      </xdr:blipFill>
      <xdr:spPr>
        <a:xfrm>
          <a:off x="14778000" y="8643600"/>
          <a:ext cx="6696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18</xdr:row>
      <xdr:rowOff>14040</xdr:rowOff>
    </xdr:from>
    <xdr:to>
      <xdr:col>13</xdr:col>
      <xdr:colOff>1089720</xdr:colOff>
      <xdr:row>18</xdr:row>
      <xdr:rowOff>492120</xdr:rowOff>
    </xdr:to>
    <xdr:pic>
      <xdr:nvPicPr>
        <xdr:cNvPr id="236" name="Kép 45"/>
        <xdr:cNvPicPr/>
      </xdr:nvPicPr>
      <xdr:blipFill>
        <a:blip r:embed="rId44"/>
        <a:stretch/>
      </xdr:blipFill>
      <xdr:spPr>
        <a:xfrm>
          <a:off x="14778000" y="8643600"/>
          <a:ext cx="669600" cy="47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20</xdr:row>
      <xdr:rowOff>14040</xdr:rowOff>
    </xdr:from>
    <xdr:to>
      <xdr:col>13</xdr:col>
      <xdr:colOff>1089720</xdr:colOff>
      <xdr:row>21</xdr:row>
      <xdr:rowOff>360</xdr:rowOff>
    </xdr:to>
    <xdr:pic>
      <xdr:nvPicPr>
        <xdr:cNvPr id="237" name="Kép 46"/>
        <xdr:cNvPicPr/>
      </xdr:nvPicPr>
      <xdr:blipFill>
        <a:blip r:embed="rId45"/>
        <a:stretch/>
      </xdr:blipFill>
      <xdr:spPr>
        <a:xfrm>
          <a:off x="14778000" y="9634320"/>
          <a:ext cx="6696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19</xdr:row>
      <xdr:rowOff>14040</xdr:rowOff>
    </xdr:from>
    <xdr:to>
      <xdr:col>13</xdr:col>
      <xdr:colOff>1089720</xdr:colOff>
      <xdr:row>20</xdr:row>
      <xdr:rowOff>360</xdr:rowOff>
    </xdr:to>
    <xdr:pic>
      <xdr:nvPicPr>
        <xdr:cNvPr id="238" name="Kép 47"/>
        <xdr:cNvPicPr/>
      </xdr:nvPicPr>
      <xdr:blipFill>
        <a:blip r:embed="rId46"/>
        <a:stretch/>
      </xdr:blipFill>
      <xdr:spPr>
        <a:xfrm>
          <a:off x="14778000" y="9138960"/>
          <a:ext cx="6696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19</xdr:row>
      <xdr:rowOff>14040</xdr:rowOff>
    </xdr:from>
    <xdr:to>
      <xdr:col>13</xdr:col>
      <xdr:colOff>1089720</xdr:colOff>
      <xdr:row>19</xdr:row>
      <xdr:rowOff>492120</xdr:rowOff>
    </xdr:to>
    <xdr:pic>
      <xdr:nvPicPr>
        <xdr:cNvPr id="239" name="Kép 48"/>
        <xdr:cNvPicPr/>
      </xdr:nvPicPr>
      <xdr:blipFill>
        <a:blip r:embed="rId47"/>
        <a:stretch/>
      </xdr:blipFill>
      <xdr:spPr>
        <a:xfrm>
          <a:off x="14778000" y="9138960"/>
          <a:ext cx="669600" cy="47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20</xdr:row>
      <xdr:rowOff>14040</xdr:rowOff>
    </xdr:from>
    <xdr:to>
      <xdr:col>13</xdr:col>
      <xdr:colOff>1089720</xdr:colOff>
      <xdr:row>21</xdr:row>
      <xdr:rowOff>360</xdr:rowOff>
    </xdr:to>
    <xdr:pic>
      <xdr:nvPicPr>
        <xdr:cNvPr id="240" name="Kép 49"/>
        <xdr:cNvPicPr/>
      </xdr:nvPicPr>
      <xdr:blipFill>
        <a:blip r:embed="rId48"/>
        <a:stretch/>
      </xdr:blipFill>
      <xdr:spPr>
        <a:xfrm>
          <a:off x="14778000" y="9634320"/>
          <a:ext cx="6696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20</xdr:row>
      <xdr:rowOff>14040</xdr:rowOff>
    </xdr:from>
    <xdr:to>
      <xdr:col>13</xdr:col>
      <xdr:colOff>1089720</xdr:colOff>
      <xdr:row>20</xdr:row>
      <xdr:rowOff>492120</xdr:rowOff>
    </xdr:to>
    <xdr:pic>
      <xdr:nvPicPr>
        <xdr:cNvPr id="241" name="Kép 50"/>
        <xdr:cNvPicPr/>
      </xdr:nvPicPr>
      <xdr:blipFill>
        <a:blip r:embed="rId49"/>
        <a:stretch/>
      </xdr:blipFill>
      <xdr:spPr>
        <a:xfrm>
          <a:off x="14778000" y="9634320"/>
          <a:ext cx="669600" cy="47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35</xdr:row>
      <xdr:rowOff>14040</xdr:rowOff>
    </xdr:from>
    <xdr:to>
      <xdr:col>13</xdr:col>
      <xdr:colOff>1005840</xdr:colOff>
      <xdr:row>35</xdr:row>
      <xdr:rowOff>487080</xdr:rowOff>
    </xdr:to>
    <xdr:pic>
      <xdr:nvPicPr>
        <xdr:cNvPr id="242" name="Kép 51"/>
        <xdr:cNvPicPr/>
      </xdr:nvPicPr>
      <xdr:blipFill>
        <a:blip r:embed="rId50"/>
        <a:stretch/>
      </xdr:blipFill>
      <xdr:spPr>
        <a:xfrm>
          <a:off x="14862240" y="16749360"/>
          <a:ext cx="501480" cy="47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33</xdr:row>
      <xdr:rowOff>14040</xdr:rowOff>
    </xdr:from>
    <xdr:to>
      <xdr:col>13</xdr:col>
      <xdr:colOff>1005840</xdr:colOff>
      <xdr:row>33</xdr:row>
      <xdr:rowOff>487080</xdr:rowOff>
    </xdr:to>
    <xdr:pic>
      <xdr:nvPicPr>
        <xdr:cNvPr id="243" name="Kép 52"/>
        <xdr:cNvPicPr/>
      </xdr:nvPicPr>
      <xdr:blipFill>
        <a:blip r:embed="rId51"/>
        <a:stretch/>
      </xdr:blipFill>
      <xdr:spPr>
        <a:xfrm>
          <a:off x="14862240" y="15759000"/>
          <a:ext cx="501480" cy="47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34</xdr:row>
      <xdr:rowOff>14040</xdr:rowOff>
    </xdr:from>
    <xdr:to>
      <xdr:col>13</xdr:col>
      <xdr:colOff>1005840</xdr:colOff>
      <xdr:row>34</xdr:row>
      <xdr:rowOff>487080</xdr:rowOff>
    </xdr:to>
    <xdr:pic>
      <xdr:nvPicPr>
        <xdr:cNvPr id="244" name="Kép 53"/>
        <xdr:cNvPicPr/>
      </xdr:nvPicPr>
      <xdr:blipFill>
        <a:blip r:embed="rId52"/>
        <a:stretch/>
      </xdr:blipFill>
      <xdr:spPr>
        <a:xfrm>
          <a:off x="14862240" y="16254000"/>
          <a:ext cx="501480" cy="47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438120</xdr:colOff>
      <xdr:row>37</xdr:row>
      <xdr:rowOff>9720</xdr:rowOff>
    </xdr:from>
    <xdr:to>
      <xdr:col>13</xdr:col>
      <xdr:colOff>1073520</xdr:colOff>
      <xdr:row>37</xdr:row>
      <xdr:rowOff>491400</xdr:rowOff>
    </xdr:to>
    <xdr:pic>
      <xdr:nvPicPr>
        <xdr:cNvPr id="245" name="Kép 54"/>
        <xdr:cNvPicPr/>
      </xdr:nvPicPr>
      <xdr:blipFill>
        <a:blip r:embed="rId53"/>
        <a:stretch/>
      </xdr:blipFill>
      <xdr:spPr>
        <a:xfrm>
          <a:off x="14796000" y="17735760"/>
          <a:ext cx="635400" cy="48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524520</xdr:colOff>
      <xdr:row>12</xdr:row>
      <xdr:rowOff>17280</xdr:rowOff>
    </xdr:from>
    <xdr:to>
      <xdr:col>13</xdr:col>
      <xdr:colOff>1000800</xdr:colOff>
      <xdr:row>12</xdr:row>
      <xdr:rowOff>471960</xdr:rowOff>
    </xdr:to>
    <xdr:pic>
      <xdr:nvPicPr>
        <xdr:cNvPr id="246" name="Obrázok 9"/>
        <xdr:cNvPicPr/>
      </xdr:nvPicPr>
      <xdr:blipFill>
        <a:blip r:embed="rId54"/>
        <a:stretch/>
      </xdr:blipFill>
      <xdr:spPr>
        <a:xfrm>
          <a:off x="14882400" y="5675040"/>
          <a:ext cx="476280" cy="454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438120</xdr:colOff>
      <xdr:row>22</xdr:row>
      <xdr:rowOff>66600</xdr:rowOff>
    </xdr:from>
    <xdr:to>
      <xdr:col>10</xdr:col>
      <xdr:colOff>1063800</xdr:colOff>
      <xdr:row>22</xdr:row>
      <xdr:rowOff>697320</xdr:rowOff>
    </xdr:to>
    <xdr:pic>
      <xdr:nvPicPr>
        <xdr:cNvPr id="247" name="Obrázok 3"/>
        <xdr:cNvPicPr/>
      </xdr:nvPicPr>
      <xdr:blipFill>
        <a:blip r:embed="rId1"/>
        <a:stretch/>
      </xdr:blipFill>
      <xdr:spPr>
        <a:xfrm>
          <a:off x="12532320" y="15411240"/>
          <a:ext cx="625680" cy="630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456840</xdr:colOff>
      <xdr:row>23</xdr:row>
      <xdr:rowOff>47520</xdr:rowOff>
    </xdr:from>
    <xdr:to>
      <xdr:col>10</xdr:col>
      <xdr:colOff>1093680</xdr:colOff>
      <xdr:row>23</xdr:row>
      <xdr:rowOff>685800</xdr:rowOff>
    </xdr:to>
    <xdr:pic>
      <xdr:nvPicPr>
        <xdr:cNvPr id="248" name="Obrázok 6"/>
        <xdr:cNvPicPr/>
      </xdr:nvPicPr>
      <xdr:blipFill>
        <a:blip r:embed="rId2"/>
        <a:stretch/>
      </xdr:blipFill>
      <xdr:spPr>
        <a:xfrm>
          <a:off x="12551040" y="16154280"/>
          <a:ext cx="636840" cy="63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266760</xdr:colOff>
      <xdr:row>24</xdr:row>
      <xdr:rowOff>76320</xdr:rowOff>
    </xdr:from>
    <xdr:to>
      <xdr:col>10</xdr:col>
      <xdr:colOff>1159200</xdr:colOff>
      <xdr:row>24</xdr:row>
      <xdr:rowOff>670320</xdr:rowOff>
    </xdr:to>
    <xdr:pic>
      <xdr:nvPicPr>
        <xdr:cNvPr id="249" name="Obrázok 8"/>
        <xdr:cNvPicPr/>
      </xdr:nvPicPr>
      <xdr:blipFill>
        <a:blip r:embed="rId3"/>
        <a:stretch/>
      </xdr:blipFill>
      <xdr:spPr>
        <a:xfrm>
          <a:off x="12360960" y="16945200"/>
          <a:ext cx="892440" cy="594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571680</xdr:colOff>
      <xdr:row>25</xdr:row>
      <xdr:rowOff>76320</xdr:rowOff>
    </xdr:from>
    <xdr:to>
      <xdr:col>10</xdr:col>
      <xdr:colOff>797400</xdr:colOff>
      <xdr:row>25</xdr:row>
      <xdr:rowOff>685800</xdr:rowOff>
    </xdr:to>
    <xdr:pic>
      <xdr:nvPicPr>
        <xdr:cNvPr id="250" name="Obrázok 11"/>
        <xdr:cNvPicPr/>
      </xdr:nvPicPr>
      <xdr:blipFill>
        <a:blip r:embed="rId4"/>
        <a:stretch/>
      </xdr:blipFill>
      <xdr:spPr>
        <a:xfrm>
          <a:off x="12665880" y="17706960"/>
          <a:ext cx="225720" cy="609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266760</xdr:colOff>
      <xdr:row>26</xdr:row>
      <xdr:rowOff>40320</xdr:rowOff>
    </xdr:from>
    <xdr:to>
      <xdr:col>10</xdr:col>
      <xdr:colOff>1134360</xdr:colOff>
      <xdr:row>26</xdr:row>
      <xdr:rowOff>730440</xdr:rowOff>
    </xdr:to>
    <xdr:pic>
      <xdr:nvPicPr>
        <xdr:cNvPr id="251" name="Obrázok 15"/>
        <xdr:cNvPicPr/>
      </xdr:nvPicPr>
      <xdr:blipFill>
        <a:blip r:embed="rId5"/>
        <a:stretch/>
      </xdr:blipFill>
      <xdr:spPr>
        <a:xfrm>
          <a:off x="12360960" y="18433080"/>
          <a:ext cx="867600" cy="69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27</xdr:row>
      <xdr:rowOff>19080</xdr:rowOff>
    </xdr:from>
    <xdr:to>
      <xdr:col>10</xdr:col>
      <xdr:colOff>1082880</xdr:colOff>
      <xdr:row>27</xdr:row>
      <xdr:rowOff>749160</xdr:rowOff>
    </xdr:to>
    <xdr:pic>
      <xdr:nvPicPr>
        <xdr:cNvPr id="252" name="Obrázok 19"/>
        <xdr:cNvPicPr/>
      </xdr:nvPicPr>
      <xdr:blipFill>
        <a:blip r:embed="rId6"/>
        <a:stretch/>
      </xdr:blipFill>
      <xdr:spPr>
        <a:xfrm>
          <a:off x="12446640" y="19173960"/>
          <a:ext cx="730440" cy="730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419040</xdr:colOff>
      <xdr:row>41</xdr:row>
      <xdr:rowOff>95400</xdr:rowOff>
    </xdr:from>
    <xdr:to>
      <xdr:col>10</xdr:col>
      <xdr:colOff>1063800</xdr:colOff>
      <xdr:row>41</xdr:row>
      <xdr:rowOff>741600</xdr:rowOff>
    </xdr:to>
    <xdr:pic>
      <xdr:nvPicPr>
        <xdr:cNvPr id="253" name="Obrázok 21"/>
        <xdr:cNvPicPr/>
      </xdr:nvPicPr>
      <xdr:blipFill>
        <a:blip r:embed="rId7"/>
        <a:stretch/>
      </xdr:blipFill>
      <xdr:spPr>
        <a:xfrm>
          <a:off x="12513240" y="29146680"/>
          <a:ext cx="644760" cy="646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123840</xdr:colOff>
      <xdr:row>2</xdr:row>
      <xdr:rowOff>104760</xdr:rowOff>
    </xdr:from>
    <xdr:to>
      <xdr:col>10</xdr:col>
      <xdr:colOff>1349640</xdr:colOff>
      <xdr:row>2</xdr:row>
      <xdr:rowOff>699480</xdr:rowOff>
    </xdr:to>
    <xdr:pic>
      <xdr:nvPicPr>
        <xdr:cNvPr id="254" name="Obrázok 23"/>
        <xdr:cNvPicPr/>
      </xdr:nvPicPr>
      <xdr:blipFill>
        <a:blip r:embed="rId8"/>
        <a:srcRect l="7971" t="28940" r="7774" b="29859"/>
        <a:stretch/>
      </xdr:blipFill>
      <xdr:spPr>
        <a:xfrm>
          <a:off x="12218040" y="799920"/>
          <a:ext cx="1225800" cy="59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199440</xdr:colOff>
      <xdr:row>3</xdr:row>
      <xdr:rowOff>30960</xdr:rowOff>
    </xdr:from>
    <xdr:to>
      <xdr:col>10</xdr:col>
      <xdr:colOff>1245960</xdr:colOff>
      <xdr:row>3</xdr:row>
      <xdr:rowOff>699840</xdr:rowOff>
    </xdr:to>
    <xdr:pic>
      <xdr:nvPicPr>
        <xdr:cNvPr id="255" name="Obrázok 25"/>
        <xdr:cNvPicPr/>
      </xdr:nvPicPr>
      <xdr:blipFill>
        <a:blip r:embed="rId9"/>
        <a:srcRect l="8577" t="24089" r="8691" b="22570"/>
        <a:stretch/>
      </xdr:blipFill>
      <xdr:spPr>
        <a:xfrm>
          <a:off x="12293640" y="1488240"/>
          <a:ext cx="1046520" cy="668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356040</xdr:colOff>
      <xdr:row>4</xdr:row>
      <xdr:rowOff>33120</xdr:rowOff>
    </xdr:from>
    <xdr:to>
      <xdr:col>10</xdr:col>
      <xdr:colOff>1044720</xdr:colOff>
      <xdr:row>4</xdr:row>
      <xdr:rowOff>724320</xdr:rowOff>
    </xdr:to>
    <xdr:pic>
      <xdr:nvPicPr>
        <xdr:cNvPr id="256" name="Obrázok 27"/>
        <xdr:cNvPicPr/>
      </xdr:nvPicPr>
      <xdr:blipFill>
        <a:blip r:embed="rId10"/>
        <a:stretch/>
      </xdr:blipFill>
      <xdr:spPr>
        <a:xfrm>
          <a:off x="12450240" y="2252520"/>
          <a:ext cx="688680" cy="69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331200</xdr:colOff>
      <xdr:row>5</xdr:row>
      <xdr:rowOff>41400</xdr:rowOff>
    </xdr:from>
    <xdr:to>
      <xdr:col>10</xdr:col>
      <xdr:colOff>989640</xdr:colOff>
      <xdr:row>5</xdr:row>
      <xdr:rowOff>694080</xdr:rowOff>
    </xdr:to>
    <xdr:pic>
      <xdr:nvPicPr>
        <xdr:cNvPr id="257" name="Obrázok 29"/>
        <xdr:cNvPicPr/>
      </xdr:nvPicPr>
      <xdr:blipFill>
        <a:blip r:embed="rId11"/>
        <a:stretch/>
      </xdr:blipFill>
      <xdr:spPr>
        <a:xfrm>
          <a:off x="12425400" y="3022560"/>
          <a:ext cx="658440" cy="65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81720</xdr:colOff>
      <xdr:row>42</xdr:row>
      <xdr:rowOff>105840</xdr:rowOff>
    </xdr:from>
    <xdr:to>
      <xdr:col>10</xdr:col>
      <xdr:colOff>1526760</xdr:colOff>
      <xdr:row>42</xdr:row>
      <xdr:rowOff>561240</xdr:rowOff>
    </xdr:to>
    <xdr:pic>
      <xdr:nvPicPr>
        <xdr:cNvPr id="258" name="Obrázok 31"/>
        <xdr:cNvPicPr/>
      </xdr:nvPicPr>
      <xdr:blipFill>
        <a:blip r:embed="rId12"/>
        <a:srcRect l="0" t="33275" r="0" b="35047"/>
        <a:stretch/>
      </xdr:blipFill>
      <xdr:spPr>
        <a:xfrm>
          <a:off x="12175920" y="29919240"/>
          <a:ext cx="144504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322560</xdr:colOff>
      <xdr:row>7</xdr:row>
      <xdr:rowOff>36720</xdr:rowOff>
    </xdr:from>
    <xdr:to>
      <xdr:col>10</xdr:col>
      <xdr:colOff>1030320</xdr:colOff>
      <xdr:row>7</xdr:row>
      <xdr:rowOff>740520</xdr:rowOff>
    </xdr:to>
    <xdr:pic>
      <xdr:nvPicPr>
        <xdr:cNvPr id="259" name="Obrázok 35"/>
        <xdr:cNvPicPr/>
      </xdr:nvPicPr>
      <xdr:blipFill>
        <a:blip r:embed="rId13"/>
        <a:stretch/>
      </xdr:blipFill>
      <xdr:spPr>
        <a:xfrm>
          <a:off x="12416760" y="4542120"/>
          <a:ext cx="707760" cy="703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344520</xdr:colOff>
      <xdr:row>6</xdr:row>
      <xdr:rowOff>43920</xdr:rowOff>
    </xdr:from>
    <xdr:to>
      <xdr:col>10</xdr:col>
      <xdr:colOff>1023120</xdr:colOff>
      <xdr:row>6</xdr:row>
      <xdr:rowOff>724680</xdr:rowOff>
    </xdr:to>
    <xdr:pic>
      <xdr:nvPicPr>
        <xdr:cNvPr id="260" name="Obrázok 37"/>
        <xdr:cNvPicPr/>
      </xdr:nvPicPr>
      <xdr:blipFill>
        <a:blip r:embed="rId14"/>
        <a:stretch/>
      </xdr:blipFill>
      <xdr:spPr>
        <a:xfrm>
          <a:off x="12438720" y="3787200"/>
          <a:ext cx="678600" cy="680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412560</xdr:colOff>
      <xdr:row>8</xdr:row>
      <xdr:rowOff>16920</xdr:rowOff>
    </xdr:from>
    <xdr:to>
      <xdr:col>10</xdr:col>
      <xdr:colOff>974520</xdr:colOff>
      <xdr:row>8</xdr:row>
      <xdr:rowOff>726840</xdr:rowOff>
    </xdr:to>
    <xdr:pic>
      <xdr:nvPicPr>
        <xdr:cNvPr id="261" name="Obrázok 39"/>
        <xdr:cNvPicPr/>
      </xdr:nvPicPr>
      <xdr:blipFill>
        <a:blip r:embed="rId15"/>
        <a:srcRect l="31156" t="27979" r="33243" b="26902"/>
        <a:stretch/>
      </xdr:blipFill>
      <xdr:spPr>
        <a:xfrm>
          <a:off x="12506760" y="5284080"/>
          <a:ext cx="561960" cy="70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554760</xdr:colOff>
      <xdr:row>43</xdr:row>
      <xdr:rowOff>41400</xdr:rowOff>
    </xdr:from>
    <xdr:to>
      <xdr:col>10</xdr:col>
      <xdr:colOff>808560</xdr:colOff>
      <xdr:row>43</xdr:row>
      <xdr:rowOff>704520</xdr:rowOff>
    </xdr:to>
    <xdr:pic>
      <xdr:nvPicPr>
        <xdr:cNvPr id="262" name="Obrázok 41"/>
        <xdr:cNvPicPr/>
      </xdr:nvPicPr>
      <xdr:blipFill>
        <a:blip r:embed="rId16"/>
        <a:stretch/>
      </xdr:blipFill>
      <xdr:spPr>
        <a:xfrm>
          <a:off x="12648960" y="30616560"/>
          <a:ext cx="253800" cy="66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347760</xdr:colOff>
      <xdr:row>34</xdr:row>
      <xdr:rowOff>49680</xdr:rowOff>
    </xdr:from>
    <xdr:to>
      <xdr:col>10</xdr:col>
      <xdr:colOff>999720</xdr:colOff>
      <xdr:row>34</xdr:row>
      <xdr:rowOff>701280</xdr:rowOff>
    </xdr:to>
    <xdr:pic>
      <xdr:nvPicPr>
        <xdr:cNvPr id="263" name="Obrázok 43"/>
        <xdr:cNvPicPr/>
      </xdr:nvPicPr>
      <xdr:blipFill>
        <a:blip r:embed="rId17"/>
        <a:stretch/>
      </xdr:blipFill>
      <xdr:spPr>
        <a:xfrm>
          <a:off x="12441960" y="24357600"/>
          <a:ext cx="651960" cy="65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520920</xdr:colOff>
      <xdr:row>35</xdr:row>
      <xdr:rowOff>31320</xdr:rowOff>
    </xdr:from>
    <xdr:to>
      <xdr:col>10</xdr:col>
      <xdr:colOff>925560</xdr:colOff>
      <xdr:row>35</xdr:row>
      <xdr:rowOff>726120</xdr:rowOff>
    </xdr:to>
    <xdr:pic>
      <xdr:nvPicPr>
        <xdr:cNvPr id="264" name="Obrázok 45"/>
        <xdr:cNvPicPr/>
      </xdr:nvPicPr>
      <xdr:blipFill>
        <a:blip r:embed="rId18"/>
        <a:srcRect l="83355" t="0" r="0" b="0"/>
        <a:stretch/>
      </xdr:blipFill>
      <xdr:spPr>
        <a:xfrm>
          <a:off x="12615120" y="25101000"/>
          <a:ext cx="404640" cy="69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383760</xdr:colOff>
      <xdr:row>36</xdr:row>
      <xdr:rowOff>29160</xdr:rowOff>
    </xdr:from>
    <xdr:to>
      <xdr:col>10</xdr:col>
      <xdr:colOff>1074240</xdr:colOff>
      <xdr:row>36</xdr:row>
      <xdr:rowOff>717840</xdr:rowOff>
    </xdr:to>
    <xdr:pic>
      <xdr:nvPicPr>
        <xdr:cNvPr id="265" name="Obrázok 47"/>
        <xdr:cNvPicPr/>
      </xdr:nvPicPr>
      <xdr:blipFill>
        <a:blip r:embed="rId19"/>
        <a:srcRect l="24874" t="4867" r="26611" b="30547"/>
        <a:stretch/>
      </xdr:blipFill>
      <xdr:spPr>
        <a:xfrm>
          <a:off x="12477960" y="25860960"/>
          <a:ext cx="69048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401400</xdr:colOff>
      <xdr:row>37</xdr:row>
      <xdr:rowOff>49680</xdr:rowOff>
    </xdr:from>
    <xdr:to>
      <xdr:col>10</xdr:col>
      <xdr:colOff>1073880</xdr:colOff>
      <xdr:row>37</xdr:row>
      <xdr:rowOff>706680</xdr:rowOff>
    </xdr:to>
    <xdr:pic>
      <xdr:nvPicPr>
        <xdr:cNvPr id="266" name="Obrázok 49"/>
        <xdr:cNvPicPr/>
      </xdr:nvPicPr>
      <xdr:blipFill>
        <a:blip r:embed="rId20"/>
        <a:srcRect l="10870" t="12051" r="10954" b="13194"/>
        <a:stretch/>
      </xdr:blipFill>
      <xdr:spPr>
        <a:xfrm>
          <a:off x="12495600" y="26643600"/>
          <a:ext cx="672480" cy="657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495000</xdr:colOff>
      <xdr:row>46</xdr:row>
      <xdr:rowOff>52920</xdr:rowOff>
    </xdr:from>
    <xdr:to>
      <xdr:col>10</xdr:col>
      <xdr:colOff>904680</xdr:colOff>
      <xdr:row>46</xdr:row>
      <xdr:rowOff>677160</xdr:rowOff>
    </xdr:to>
    <xdr:pic>
      <xdr:nvPicPr>
        <xdr:cNvPr id="267" name="Obrázok 53"/>
        <xdr:cNvPicPr/>
      </xdr:nvPicPr>
      <xdr:blipFill>
        <a:blip r:embed="rId21"/>
        <a:srcRect l="23029" t="8467" r="21577" b="6861"/>
        <a:stretch/>
      </xdr:blipFill>
      <xdr:spPr>
        <a:xfrm>
          <a:off x="12589200" y="32914080"/>
          <a:ext cx="409680" cy="62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583920</xdr:colOff>
      <xdr:row>44</xdr:row>
      <xdr:rowOff>45720</xdr:rowOff>
    </xdr:from>
    <xdr:to>
      <xdr:col>10</xdr:col>
      <xdr:colOff>875160</xdr:colOff>
      <xdr:row>44</xdr:row>
      <xdr:rowOff>714600</xdr:rowOff>
    </xdr:to>
    <xdr:pic>
      <xdr:nvPicPr>
        <xdr:cNvPr id="268" name="Obrázok 56"/>
        <xdr:cNvPicPr/>
      </xdr:nvPicPr>
      <xdr:blipFill>
        <a:blip r:embed="rId22"/>
        <a:srcRect l="63934" t="3800" r="9025" b="13787"/>
        <a:stretch/>
      </xdr:blipFill>
      <xdr:spPr>
        <a:xfrm>
          <a:off x="12678120" y="31383000"/>
          <a:ext cx="291240" cy="668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270720</xdr:colOff>
      <xdr:row>9</xdr:row>
      <xdr:rowOff>98280</xdr:rowOff>
    </xdr:from>
    <xdr:to>
      <xdr:col>10</xdr:col>
      <xdr:colOff>1397160</xdr:colOff>
      <xdr:row>9</xdr:row>
      <xdr:rowOff>687240</xdr:rowOff>
    </xdr:to>
    <xdr:pic>
      <xdr:nvPicPr>
        <xdr:cNvPr id="269" name="Obrázok 58"/>
        <xdr:cNvPicPr/>
      </xdr:nvPicPr>
      <xdr:blipFill>
        <a:blip r:embed="rId23"/>
        <a:srcRect l="8394" t="27649" r="7455" b="28214"/>
        <a:stretch/>
      </xdr:blipFill>
      <xdr:spPr>
        <a:xfrm>
          <a:off x="12364920" y="6127560"/>
          <a:ext cx="1126440" cy="588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343080</xdr:colOff>
      <xdr:row>10</xdr:row>
      <xdr:rowOff>28440</xdr:rowOff>
    </xdr:from>
    <xdr:to>
      <xdr:col>10</xdr:col>
      <xdr:colOff>1154160</xdr:colOff>
      <xdr:row>10</xdr:row>
      <xdr:rowOff>639720</xdr:rowOff>
    </xdr:to>
    <xdr:pic>
      <xdr:nvPicPr>
        <xdr:cNvPr id="270" name="Obrázok 60"/>
        <xdr:cNvPicPr/>
      </xdr:nvPicPr>
      <xdr:blipFill>
        <a:blip r:embed="rId24"/>
        <a:stretch/>
      </xdr:blipFill>
      <xdr:spPr>
        <a:xfrm>
          <a:off x="12437280" y="6819840"/>
          <a:ext cx="811080" cy="611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230400</xdr:colOff>
      <xdr:row>11</xdr:row>
      <xdr:rowOff>60120</xdr:rowOff>
    </xdr:from>
    <xdr:to>
      <xdr:col>10</xdr:col>
      <xdr:colOff>1345320</xdr:colOff>
      <xdr:row>11</xdr:row>
      <xdr:rowOff>713520</xdr:rowOff>
    </xdr:to>
    <xdr:pic>
      <xdr:nvPicPr>
        <xdr:cNvPr id="271" name="Obrázok 2"/>
        <xdr:cNvPicPr/>
      </xdr:nvPicPr>
      <xdr:blipFill>
        <a:blip r:embed="rId25"/>
        <a:srcRect l="0" t="20500" r="0" b="20467"/>
        <a:stretch/>
      </xdr:blipFill>
      <xdr:spPr>
        <a:xfrm>
          <a:off x="12324600" y="7613280"/>
          <a:ext cx="1114920" cy="653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225360</xdr:colOff>
      <xdr:row>12</xdr:row>
      <xdr:rowOff>44280</xdr:rowOff>
    </xdr:from>
    <xdr:to>
      <xdr:col>10</xdr:col>
      <xdr:colOff>1247040</xdr:colOff>
      <xdr:row>12</xdr:row>
      <xdr:rowOff>687600</xdr:rowOff>
    </xdr:to>
    <xdr:pic>
      <xdr:nvPicPr>
        <xdr:cNvPr id="272" name="Obrázok 4"/>
        <xdr:cNvPicPr/>
      </xdr:nvPicPr>
      <xdr:blipFill>
        <a:blip r:embed="rId26"/>
        <a:srcRect l="8091" t="23447" r="6713" b="22969"/>
        <a:stretch/>
      </xdr:blipFill>
      <xdr:spPr>
        <a:xfrm>
          <a:off x="12319560" y="8359560"/>
          <a:ext cx="1021680" cy="64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327600</xdr:colOff>
      <xdr:row>13</xdr:row>
      <xdr:rowOff>35640</xdr:rowOff>
    </xdr:from>
    <xdr:to>
      <xdr:col>10</xdr:col>
      <xdr:colOff>1271160</xdr:colOff>
      <xdr:row>13</xdr:row>
      <xdr:rowOff>744840</xdr:rowOff>
    </xdr:to>
    <xdr:pic>
      <xdr:nvPicPr>
        <xdr:cNvPr id="273" name="Obrázok 7"/>
        <xdr:cNvPicPr/>
      </xdr:nvPicPr>
      <xdr:blipFill>
        <a:blip r:embed="rId27"/>
        <a:stretch/>
      </xdr:blipFill>
      <xdr:spPr>
        <a:xfrm>
          <a:off x="12421800" y="9113040"/>
          <a:ext cx="943560" cy="70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228240</xdr:colOff>
      <xdr:row>14</xdr:row>
      <xdr:rowOff>44280</xdr:rowOff>
    </xdr:from>
    <xdr:to>
      <xdr:col>10</xdr:col>
      <xdr:colOff>1249920</xdr:colOff>
      <xdr:row>14</xdr:row>
      <xdr:rowOff>687600</xdr:rowOff>
    </xdr:to>
    <xdr:pic>
      <xdr:nvPicPr>
        <xdr:cNvPr id="274" name="Obrázok 30"/>
        <xdr:cNvPicPr/>
      </xdr:nvPicPr>
      <xdr:blipFill>
        <a:blip r:embed="rId28"/>
        <a:srcRect l="8091" t="23447" r="6713" b="22969"/>
        <a:stretch/>
      </xdr:blipFill>
      <xdr:spPr>
        <a:xfrm flipH="1">
          <a:off x="12322440" y="9883440"/>
          <a:ext cx="1021680" cy="64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300240</xdr:colOff>
      <xdr:row>15</xdr:row>
      <xdr:rowOff>69120</xdr:rowOff>
    </xdr:from>
    <xdr:to>
      <xdr:col>10</xdr:col>
      <xdr:colOff>1290600</xdr:colOff>
      <xdr:row>15</xdr:row>
      <xdr:rowOff>700560</xdr:rowOff>
    </xdr:to>
    <xdr:pic>
      <xdr:nvPicPr>
        <xdr:cNvPr id="275" name="Obrázok 5"/>
        <xdr:cNvPicPr/>
      </xdr:nvPicPr>
      <xdr:blipFill>
        <a:blip r:embed="rId29"/>
        <a:srcRect l="0" t="17686" r="0" b="18595"/>
        <a:stretch/>
      </xdr:blipFill>
      <xdr:spPr>
        <a:xfrm>
          <a:off x="12394440" y="10670400"/>
          <a:ext cx="990360" cy="63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405720</xdr:colOff>
      <xdr:row>16</xdr:row>
      <xdr:rowOff>69120</xdr:rowOff>
    </xdr:from>
    <xdr:to>
      <xdr:col>10</xdr:col>
      <xdr:colOff>1185120</xdr:colOff>
      <xdr:row>16</xdr:row>
      <xdr:rowOff>700560</xdr:rowOff>
    </xdr:to>
    <xdr:pic>
      <xdr:nvPicPr>
        <xdr:cNvPr id="276" name="Obrázok 5"/>
        <xdr:cNvPicPr/>
      </xdr:nvPicPr>
      <xdr:blipFill>
        <a:blip r:embed="rId30"/>
        <a:stretch/>
      </xdr:blipFill>
      <xdr:spPr>
        <a:xfrm>
          <a:off x="12499920" y="11432520"/>
          <a:ext cx="779400" cy="63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295560</xdr:colOff>
      <xdr:row>48</xdr:row>
      <xdr:rowOff>3600</xdr:rowOff>
    </xdr:from>
    <xdr:to>
      <xdr:col>10</xdr:col>
      <xdr:colOff>1061280</xdr:colOff>
      <xdr:row>49</xdr:row>
      <xdr:rowOff>7560</xdr:rowOff>
    </xdr:to>
    <xdr:pic>
      <xdr:nvPicPr>
        <xdr:cNvPr id="277" name="Obrázok 53"/>
        <xdr:cNvPicPr/>
      </xdr:nvPicPr>
      <xdr:blipFill>
        <a:blip r:embed="rId31"/>
        <a:stretch/>
      </xdr:blipFill>
      <xdr:spPr>
        <a:xfrm>
          <a:off x="12389760" y="34389000"/>
          <a:ext cx="765720" cy="76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321840</xdr:colOff>
      <xdr:row>46</xdr:row>
      <xdr:rowOff>755280</xdr:rowOff>
    </xdr:from>
    <xdr:to>
      <xdr:col>10</xdr:col>
      <xdr:colOff>1087560</xdr:colOff>
      <xdr:row>47</xdr:row>
      <xdr:rowOff>758160</xdr:rowOff>
    </xdr:to>
    <xdr:pic>
      <xdr:nvPicPr>
        <xdr:cNvPr id="278" name="Obrázok 53"/>
        <xdr:cNvPicPr/>
      </xdr:nvPicPr>
      <xdr:blipFill>
        <a:blip r:embed="rId32"/>
        <a:stretch/>
      </xdr:blipFill>
      <xdr:spPr>
        <a:xfrm>
          <a:off x="12416040" y="33616440"/>
          <a:ext cx="765720" cy="76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583920</xdr:colOff>
      <xdr:row>49</xdr:row>
      <xdr:rowOff>45720</xdr:rowOff>
    </xdr:from>
    <xdr:to>
      <xdr:col>10</xdr:col>
      <xdr:colOff>875160</xdr:colOff>
      <xdr:row>49</xdr:row>
      <xdr:rowOff>714600</xdr:rowOff>
    </xdr:to>
    <xdr:pic>
      <xdr:nvPicPr>
        <xdr:cNvPr id="279" name="Obrázok 38"/>
        <xdr:cNvPicPr/>
      </xdr:nvPicPr>
      <xdr:blipFill>
        <a:blip r:embed="rId33"/>
        <a:srcRect l="63934" t="3800" r="9025" b="13787"/>
        <a:stretch/>
      </xdr:blipFill>
      <xdr:spPr>
        <a:xfrm>
          <a:off x="12678120" y="35192880"/>
          <a:ext cx="291240" cy="668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464400</xdr:colOff>
      <xdr:row>28</xdr:row>
      <xdr:rowOff>19080</xdr:rowOff>
    </xdr:from>
    <xdr:to>
      <xdr:col>10</xdr:col>
      <xdr:colOff>971280</xdr:colOff>
      <xdr:row>28</xdr:row>
      <xdr:rowOff>749160</xdr:rowOff>
    </xdr:to>
    <xdr:pic>
      <xdr:nvPicPr>
        <xdr:cNvPr id="280" name="Obrázok 19"/>
        <xdr:cNvPicPr/>
      </xdr:nvPicPr>
      <xdr:blipFill>
        <a:blip r:embed="rId34"/>
        <a:stretch/>
      </xdr:blipFill>
      <xdr:spPr>
        <a:xfrm>
          <a:off x="12558600" y="19935720"/>
          <a:ext cx="506880" cy="730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430200</xdr:colOff>
      <xdr:row>50</xdr:row>
      <xdr:rowOff>19080</xdr:rowOff>
    </xdr:from>
    <xdr:to>
      <xdr:col>10</xdr:col>
      <xdr:colOff>1148040</xdr:colOff>
      <xdr:row>50</xdr:row>
      <xdr:rowOff>740160</xdr:rowOff>
    </xdr:to>
    <xdr:pic>
      <xdr:nvPicPr>
        <xdr:cNvPr id="281" name="Obrázok 53"/>
        <xdr:cNvPicPr/>
      </xdr:nvPicPr>
      <xdr:blipFill>
        <a:blip r:embed="rId35"/>
        <a:stretch/>
      </xdr:blipFill>
      <xdr:spPr>
        <a:xfrm>
          <a:off x="12524400" y="35928360"/>
          <a:ext cx="71784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29</xdr:row>
      <xdr:rowOff>25560</xdr:rowOff>
    </xdr:from>
    <xdr:to>
      <xdr:col>10</xdr:col>
      <xdr:colOff>1082880</xdr:colOff>
      <xdr:row>29</xdr:row>
      <xdr:rowOff>742320</xdr:rowOff>
    </xdr:to>
    <xdr:pic>
      <xdr:nvPicPr>
        <xdr:cNvPr id="282" name="Obrázok 19"/>
        <xdr:cNvPicPr/>
      </xdr:nvPicPr>
      <xdr:blipFill>
        <a:blip r:embed="rId36"/>
        <a:stretch/>
      </xdr:blipFill>
      <xdr:spPr>
        <a:xfrm>
          <a:off x="12446640" y="21114000"/>
          <a:ext cx="730440" cy="716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31</xdr:row>
      <xdr:rowOff>38160</xdr:rowOff>
    </xdr:from>
    <xdr:to>
      <xdr:col>10</xdr:col>
      <xdr:colOff>1054440</xdr:colOff>
      <xdr:row>31</xdr:row>
      <xdr:rowOff>758160</xdr:rowOff>
    </xdr:to>
    <xdr:pic>
      <xdr:nvPicPr>
        <xdr:cNvPr id="283" name="Obrázok 19"/>
        <xdr:cNvPicPr/>
      </xdr:nvPicPr>
      <xdr:blipFill>
        <a:blip r:embed="rId37"/>
        <a:stretch/>
      </xdr:blipFill>
      <xdr:spPr>
        <a:xfrm>
          <a:off x="12446640" y="22650480"/>
          <a:ext cx="702000" cy="720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479880</xdr:colOff>
      <xdr:row>17</xdr:row>
      <xdr:rowOff>69120</xdr:rowOff>
    </xdr:from>
    <xdr:to>
      <xdr:col>10</xdr:col>
      <xdr:colOff>1111320</xdr:colOff>
      <xdr:row>17</xdr:row>
      <xdr:rowOff>700560</xdr:rowOff>
    </xdr:to>
    <xdr:pic>
      <xdr:nvPicPr>
        <xdr:cNvPr id="284" name="Obrázok 5"/>
        <xdr:cNvPicPr/>
      </xdr:nvPicPr>
      <xdr:blipFill>
        <a:blip r:embed="rId38"/>
        <a:stretch/>
      </xdr:blipFill>
      <xdr:spPr>
        <a:xfrm>
          <a:off x="12574080" y="12194280"/>
          <a:ext cx="631440" cy="63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266760</xdr:colOff>
      <xdr:row>51</xdr:row>
      <xdr:rowOff>13320</xdr:rowOff>
    </xdr:from>
    <xdr:to>
      <xdr:col>10</xdr:col>
      <xdr:colOff>1289880</xdr:colOff>
      <xdr:row>51</xdr:row>
      <xdr:rowOff>730440</xdr:rowOff>
    </xdr:to>
    <xdr:pic>
      <xdr:nvPicPr>
        <xdr:cNvPr id="285" name="Obrázok 53"/>
        <xdr:cNvPicPr/>
      </xdr:nvPicPr>
      <xdr:blipFill>
        <a:blip r:embed="rId39"/>
        <a:stretch/>
      </xdr:blipFill>
      <xdr:spPr>
        <a:xfrm>
          <a:off x="12360960" y="36684720"/>
          <a:ext cx="1023120" cy="71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428400</xdr:colOff>
      <xdr:row>30</xdr:row>
      <xdr:rowOff>25560</xdr:rowOff>
    </xdr:from>
    <xdr:to>
      <xdr:col>10</xdr:col>
      <xdr:colOff>1007280</xdr:colOff>
      <xdr:row>30</xdr:row>
      <xdr:rowOff>742320</xdr:rowOff>
    </xdr:to>
    <xdr:pic>
      <xdr:nvPicPr>
        <xdr:cNvPr id="286" name="Obrázok 19"/>
        <xdr:cNvPicPr/>
      </xdr:nvPicPr>
      <xdr:blipFill>
        <a:blip r:embed="rId40"/>
        <a:stretch/>
      </xdr:blipFill>
      <xdr:spPr>
        <a:xfrm>
          <a:off x="12522600" y="21875760"/>
          <a:ext cx="578880" cy="716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18</xdr:row>
      <xdr:rowOff>38160</xdr:rowOff>
    </xdr:from>
    <xdr:to>
      <xdr:col>10</xdr:col>
      <xdr:colOff>1191600</xdr:colOff>
      <xdr:row>18</xdr:row>
      <xdr:rowOff>735120</xdr:rowOff>
    </xdr:to>
    <xdr:pic>
      <xdr:nvPicPr>
        <xdr:cNvPr id="287" name="Obrázok 19"/>
        <xdr:cNvPicPr/>
      </xdr:nvPicPr>
      <xdr:blipFill>
        <a:blip r:embed="rId41"/>
        <a:stretch/>
      </xdr:blipFill>
      <xdr:spPr>
        <a:xfrm>
          <a:off x="12446640" y="12925440"/>
          <a:ext cx="839160" cy="696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219240</xdr:colOff>
      <xdr:row>52</xdr:row>
      <xdr:rowOff>30960</xdr:rowOff>
    </xdr:from>
    <xdr:to>
      <xdr:col>10</xdr:col>
      <xdr:colOff>1249200</xdr:colOff>
      <xdr:row>52</xdr:row>
      <xdr:rowOff>730800</xdr:rowOff>
    </xdr:to>
    <xdr:pic>
      <xdr:nvPicPr>
        <xdr:cNvPr id="288" name="Obrázok 19"/>
        <xdr:cNvPicPr/>
      </xdr:nvPicPr>
      <xdr:blipFill>
        <a:blip r:embed="rId42"/>
        <a:stretch/>
      </xdr:blipFill>
      <xdr:spPr>
        <a:xfrm>
          <a:off x="12313440" y="37464120"/>
          <a:ext cx="1029960" cy="69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241200</xdr:colOff>
      <xdr:row>53</xdr:row>
      <xdr:rowOff>30960</xdr:rowOff>
    </xdr:from>
    <xdr:to>
      <xdr:col>10</xdr:col>
      <xdr:colOff>1226880</xdr:colOff>
      <xdr:row>53</xdr:row>
      <xdr:rowOff>730800</xdr:rowOff>
    </xdr:to>
    <xdr:pic>
      <xdr:nvPicPr>
        <xdr:cNvPr id="289" name="Obrázok 19"/>
        <xdr:cNvPicPr/>
      </xdr:nvPicPr>
      <xdr:blipFill>
        <a:blip r:embed="rId43"/>
        <a:stretch/>
      </xdr:blipFill>
      <xdr:spPr>
        <a:xfrm>
          <a:off x="12335400" y="38226240"/>
          <a:ext cx="985680" cy="69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219240</xdr:colOff>
      <xdr:row>54</xdr:row>
      <xdr:rowOff>30960</xdr:rowOff>
    </xdr:from>
    <xdr:to>
      <xdr:col>10</xdr:col>
      <xdr:colOff>1249200</xdr:colOff>
      <xdr:row>54</xdr:row>
      <xdr:rowOff>730800</xdr:rowOff>
    </xdr:to>
    <xdr:pic>
      <xdr:nvPicPr>
        <xdr:cNvPr id="290" name="Obrázok 19"/>
        <xdr:cNvPicPr/>
      </xdr:nvPicPr>
      <xdr:blipFill>
        <a:blip r:embed="rId44"/>
        <a:stretch/>
      </xdr:blipFill>
      <xdr:spPr>
        <a:xfrm>
          <a:off x="12313440" y="38988360"/>
          <a:ext cx="1029960" cy="69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518760</xdr:colOff>
      <xdr:row>32</xdr:row>
      <xdr:rowOff>31680</xdr:rowOff>
    </xdr:from>
    <xdr:to>
      <xdr:col>10</xdr:col>
      <xdr:colOff>812160</xdr:colOff>
      <xdr:row>32</xdr:row>
      <xdr:rowOff>702360</xdr:rowOff>
    </xdr:to>
    <xdr:pic>
      <xdr:nvPicPr>
        <xdr:cNvPr id="291" name="Obrázok 46"/>
        <xdr:cNvPicPr/>
      </xdr:nvPicPr>
      <xdr:blipFill>
        <a:blip r:embed="rId45"/>
        <a:stretch/>
      </xdr:blipFill>
      <xdr:spPr>
        <a:xfrm>
          <a:off x="12612960" y="23406120"/>
          <a:ext cx="293400" cy="67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419040</xdr:colOff>
      <xdr:row>38</xdr:row>
      <xdr:rowOff>30600</xdr:rowOff>
    </xdr:from>
    <xdr:to>
      <xdr:col>10</xdr:col>
      <xdr:colOff>1121040</xdr:colOff>
      <xdr:row>38</xdr:row>
      <xdr:rowOff>729000</xdr:rowOff>
    </xdr:to>
    <xdr:pic>
      <xdr:nvPicPr>
        <xdr:cNvPr id="292" name="Obrázok 19"/>
        <xdr:cNvPicPr/>
      </xdr:nvPicPr>
      <xdr:blipFill>
        <a:blip r:embed="rId1"/>
        <a:stretch/>
      </xdr:blipFill>
      <xdr:spPr>
        <a:xfrm>
          <a:off x="12566520" y="26662680"/>
          <a:ext cx="702000" cy="698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491040</xdr:colOff>
      <xdr:row>2</xdr:row>
      <xdr:rowOff>73800</xdr:rowOff>
    </xdr:from>
    <xdr:to>
      <xdr:col>9</xdr:col>
      <xdr:colOff>1030320</xdr:colOff>
      <xdr:row>2</xdr:row>
      <xdr:rowOff>669600</xdr:rowOff>
    </xdr:to>
    <xdr:pic>
      <xdr:nvPicPr>
        <xdr:cNvPr id="293" name="Picture 1"/>
        <xdr:cNvPicPr/>
      </xdr:nvPicPr>
      <xdr:blipFill>
        <a:blip r:embed="rId1"/>
        <a:stretch/>
      </xdr:blipFill>
      <xdr:spPr>
        <a:xfrm>
          <a:off x="11707200" y="492840"/>
          <a:ext cx="539280" cy="595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394560</xdr:colOff>
      <xdr:row>10</xdr:row>
      <xdr:rowOff>13680</xdr:rowOff>
    </xdr:from>
    <xdr:to>
      <xdr:col>9</xdr:col>
      <xdr:colOff>1072080</xdr:colOff>
      <xdr:row>10</xdr:row>
      <xdr:rowOff>705240</xdr:rowOff>
    </xdr:to>
    <xdr:pic>
      <xdr:nvPicPr>
        <xdr:cNvPr id="294" name="Picture 2"/>
        <xdr:cNvPicPr/>
      </xdr:nvPicPr>
      <xdr:blipFill>
        <a:blip r:embed="rId2"/>
        <a:stretch/>
      </xdr:blipFill>
      <xdr:spPr>
        <a:xfrm>
          <a:off x="11610720" y="6528960"/>
          <a:ext cx="67752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505080</xdr:colOff>
      <xdr:row>19</xdr:row>
      <xdr:rowOff>57960</xdr:rowOff>
    </xdr:from>
    <xdr:to>
      <xdr:col>9</xdr:col>
      <xdr:colOff>1048680</xdr:colOff>
      <xdr:row>19</xdr:row>
      <xdr:rowOff>732960</xdr:rowOff>
    </xdr:to>
    <xdr:pic>
      <xdr:nvPicPr>
        <xdr:cNvPr id="295" name="Picture 6"/>
        <xdr:cNvPicPr/>
      </xdr:nvPicPr>
      <xdr:blipFill>
        <a:blip r:embed="rId3"/>
        <a:stretch/>
      </xdr:blipFill>
      <xdr:spPr>
        <a:xfrm>
          <a:off x="11721240" y="13431240"/>
          <a:ext cx="543600" cy="67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571680</xdr:colOff>
      <xdr:row>15</xdr:row>
      <xdr:rowOff>52560</xdr:rowOff>
    </xdr:from>
    <xdr:to>
      <xdr:col>9</xdr:col>
      <xdr:colOff>963000</xdr:colOff>
      <xdr:row>15</xdr:row>
      <xdr:rowOff>623880</xdr:rowOff>
    </xdr:to>
    <xdr:pic>
      <xdr:nvPicPr>
        <xdr:cNvPr id="296" name="Picture 8"/>
        <xdr:cNvPicPr/>
      </xdr:nvPicPr>
      <xdr:blipFill>
        <a:blip r:embed="rId4"/>
        <a:stretch/>
      </xdr:blipFill>
      <xdr:spPr>
        <a:xfrm>
          <a:off x="11787840" y="10377720"/>
          <a:ext cx="391320" cy="57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91800</xdr:colOff>
      <xdr:row>28</xdr:row>
      <xdr:rowOff>190440</xdr:rowOff>
    </xdr:from>
    <xdr:to>
      <xdr:col>9</xdr:col>
      <xdr:colOff>1540440</xdr:colOff>
      <xdr:row>28</xdr:row>
      <xdr:rowOff>634320</xdr:rowOff>
    </xdr:to>
    <xdr:pic>
      <xdr:nvPicPr>
        <xdr:cNvPr id="297" name="Picture 11"/>
        <xdr:cNvPicPr/>
      </xdr:nvPicPr>
      <xdr:blipFill>
        <a:blip r:embed="rId5"/>
        <a:stretch/>
      </xdr:blipFill>
      <xdr:spPr>
        <a:xfrm>
          <a:off x="11307960" y="20421720"/>
          <a:ext cx="1448640" cy="44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111600</xdr:colOff>
      <xdr:row>5</xdr:row>
      <xdr:rowOff>52560</xdr:rowOff>
    </xdr:from>
    <xdr:to>
      <xdr:col>9</xdr:col>
      <xdr:colOff>1284480</xdr:colOff>
      <xdr:row>5</xdr:row>
      <xdr:rowOff>653400</xdr:rowOff>
    </xdr:to>
    <xdr:pic>
      <xdr:nvPicPr>
        <xdr:cNvPr id="298" name="Picture 12"/>
        <xdr:cNvPicPr/>
      </xdr:nvPicPr>
      <xdr:blipFill>
        <a:blip r:embed="rId6"/>
        <a:stretch/>
      </xdr:blipFill>
      <xdr:spPr>
        <a:xfrm>
          <a:off x="11327760" y="2757600"/>
          <a:ext cx="1172880" cy="600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472320</xdr:colOff>
      <xdr:row>36</xdr:row>
      <xdr:rowOff>81720</xdr:rowOff>
    </xdr:from>
    <xdr:to>
      <xdr:col>9</xdr:col>
      <xdr:colOff>1087560</xdr:colOff>
      <xdr:row>36</xdr:row>
      <xdr:rowOff>694080</xdr:rowOff>
    </xdr:to>
    <xdr:pic>
      <xdr:nvPicPr>
        <xdr:cNvPr id="299" name="Picture 5"/>
        <xdr:cNvPicPr/>
      </xdr:nvPicPr>
      <xdr:blipFill>
        <a:blip r:embed="rId7"/>
        <a:stretch/>
      </xdr:blipFill>
      <xdr:spPr>
        <a:xfrm>
          <a:off x="11688480" y="26408880"/>
          <a:ext cx="615240" cy="612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459720</xdr:colOff>
      <xdr:row>32</xdr:row>
      <xdr:rowOff>85320</xdr:rowOff>
    </xdr:from>
    <xdr:to>
      <xdr:col>9</xdr:col>
      <xdr:colOff>1120320</xdr:colOff>
      <xdr:row>32</xdr:row>
      <xdr:rowOff>745920</xdr:rowOff>
    </xdr:to>
    <xdr:pic>
      <xdr:nvPicPr>
        <xdr:cNvPr id="300" name="Picture 3"/>
        <xdr:cNvPicPr/>
      </xdr:nvPicPr>
      <xdr:blipFill>
        <a:blip r:embed="rId8"/>
        <a:stretch/>
      </xdr:blipFill>
      <xdr:spPr>
        <a:xfrm>
          <a:off x="11675880" y="23364360"/>
          <a:ext cx="660600" cy="660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162000</xdr:colOff>
      <xdr:row>5</xdr:row>
      <xdr:rowOff>257040</xdr:rowOff>
    </xdr:from>
    <xdr:to>
      <xdr:col>9</xdr:col>
      <xdr:colOff>1396080</xdr:colOff>
      <xdr:row>6</xdr:row>
      <xdr:rowOff>387360</xdr:rowOff>
    </xdr:to>
    <xdr:pic>
      <xdr:nvPicPr>
        <xdr:cNvPr id="301" name="Picture 1"/>
        <xdr:cNvPicPr/>
      </xdr:nvPicPr>
      <xdr:blipFill>
        <a:blip r:embed="rId1"/>
        <a:stretch/>
      </xdr:blipFill>
      <xdr:spPr>
        <a:xfrm>
          <a:off x="11378160" y="2962080"/>
          <a:ext cx="1234080" cy="892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219240</xdr:colOff>
      <xdr:row>2</xdr:row>
      <xdr:rowOff>247680</xdr:rowOff>
    </xdr:from>
    <xdr:to>
      <xdr:col>9</xdr:col>
      <xdr:colOff>1361880</xdr:colOff>
      <xdr:row>3</xdr:row>
      <xdr:rowOff>444600</xdr:rowOff>
    </xdr:to>
    <xdr:pic>
      <xdr:nvPicPr>
        <xdr:cNvPr id="302" name="Picture 2"/>
        <xdr:cNvPicPr/>
      </xdr:nvPicPr>
      <xdr:blipFill>
        <a:blip r:embed="rId2"/>
        <a:stretch/>
      </xdr:blipFill>
      <xdr:spPr>
        <a:xfrm>
          <a:off x="11435400" y="666720"/>
          <a:ext cx="1142640" cy="959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104760</xdr:colOff>
      <xdr:row>6</xdr:row>
      <xdr:rowOff>28440</xdr:rowOff>
    </xdr:from>
    <xdr:to>
      <xdr:col>9</xdr:col>
      <xdr:colOff>1397160</xdr:colOff>
      <xdr:row>7</xdr:row>
      <xdr:rowOff>9360</xdr:rowOff>
    </xdr:to>
    <xdr:pic>
      <xdr:nvPicPr>
        <xdr:cNvPr id="303" name="Picture 1"/>
        <xdr:cNvPicPr/>
      </xdr:nvPicPr>
      <xdr:blipFill>
        <a:blip r:embed="rId1"/>
        <a:stretch/>
      </xdr:blipFill>
      <xdr:spPr>
        <a:xfrm>
          <a:off x="11320920" y="3495600"/>
          <a:ext cx="1292400" cy="74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114480</xdr:colOff>
      <xdr:row>2</xdr:row>
      <xdr:rowOff>114480</xdr:rowOff>
    </xdr:from>
    <xdr:to>
      <xdr:col>9</xdr:col>
      <xdr:colOff>1410840</xdr:colOff>
      <xdr:row>3</xdr:row>
      <xdr:rowOff>483120</xdr:rowOff>
    </xdr:to>
    <xdr:pic>
      <xdr:nvPicPr>
        <xdr:cNvPr id="304" name="Picture 2"/>
        <xdr:cNvPicPr/>
      </xdr:nvPicPr>
      <xdr:blipFill>
        <a:blip r:embed="rId2"/>
        <a:stretch/>
      </xdr:blipFill>
      <xdr:spPr>
        <a:xfrm>
          <a:off x="11330640" y="533520"/>
          <a:ext cx="1296360" cy="1130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200160</xdr:colOff>
      <xdr:row>4</xdr:row>
      <xdr:rowOff>85680</xdr:rowOff>
    </xdr:from>
    <xdr:to>
      <xdr:col>9</xdr:col>
      <xdr:colOff>1207080</xdr:colOff>
      <xdr:row>5</xdr:row>
      <xdr:rowOff>329400</xdr:rowOff>
    </xdr:to>
    <xdr:pic>
      <xdr:nvPicPr>
        <xdr:cNvPr id="305" name="Picture 4"/>
        <xdr:cNvPicPr/>
      </xdr:nvPicPr>
      <xdr:blipFill>
        <a:blip r:embed="rId3"/>
        <a:stretch/>
      </xdr:blipFill>
      <xdr:spPr>
        <a:xfrm>
          <a:off x="11416320" y="2028960"/>
          <a:ext cx="1006920" cy="100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317520</xdr:colOff>
      <xdr:row>2</xdr:row>
      <xdr:rowOff>20880</xdr:rowOff>
    </xdr:from>
    <xdr:to>
      <xdr:col>10</xdr:col>
      <xdr:colOff>1168560</xdr:colOff>
      <xdr:row>2</xdr:row>
      <xdr:rowOff>728280</xdr:rowOff>
    </xdr:to>
    <xdr:pic>
      <xdr:nvPicPr>
        <xdr:cNvPr id="306" name="Picture 12"/>
        <xdr:cNvPicPr/>
      </xdr:nvPicPr>
      <xdr:blipFill>
        <a:blip r:embed="rId1"/>
        <a:stretch/>
      </xdr:blipFill>
      <xdr:spPr>
        <a:xfrm>
          <a:off x="12411720" y="697320"/>
          <a:ext cx="851040" cy="70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317520</xdr:colOff>
      <xdr:row>3</xdr:row>
      <xdr:rowOff>20880</xdr:rowOff>
    </xdr:from>
    <xdr:to>
      <xdr:col>10</xdr:col>
      <xdr:colOff>1168560</xdr:colOff>
      <xdr:row>3</xdr:row>
      <xdr:rowOff>728280</xdr:rowOff>
    </xdr:to>
    <xdr:pic>
      <xdr:nvPicPr>
        <xdr:cNvPr id="307" name="Picture 12"/>
        <xdr:cNvPicPr/>
      </xdr:nvPicPr>
      <xdr:blipFill>
        <a:blip r:embed="rId2"/>
        <a:stretch/>
      </xdr:blipFill>
      <xdr:spPr>
        <a:xfrm>
          <a:off x="12411720" y="1459080"/>
          <a:ext cx="851040" cy="70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317520</xdr:colOff>
      <xdr:row>4</xdr:row>
      <xdr:rowOff>20880</xdr:rowOff>
    </xdr:from>
    <xdr:to>
      <xdr:col>10</xdr:col>
      <xdr:colOff>1168560</xdr:colOff>
      <xdr:row>4</xdr:row>
      <xdr:rowOff>728280</xdr:rowOff>
    </xdr:to>
    <xdr:pic>
      <xdr:nvPicPr>
        <xdr:cNvPr id="308" name="Picture 12"/>
        <xdr:cNvPicPr/>
      </xdr:nvPicPr>
      <xdr:blipFill>
        <a:blip r:embed="rId3"/>
        <a:stretch/>
      </xdr:blipFill>
      <xdr:spPr>
        <a:xfrm>
          <a:off x="12411720" y="2221200"/>
          <a:ext cx="851040" cy="707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https://www.nemitrade.sk/produkt/hlinikove-lamely-c-65-na-strop/" TargetMode="External"/><Relationship Id="rId2" Type="http://schemas.openxmlformats.org/officeDocument/2006/relationships/hyperlink" Target="https://www.nemitrade.sk/produkt/hlinikove-lamely-c-65-na-strop/" TargetMode="External"/><Relationship Id="rId3" Type="http://schemas.openxmlformats.org/officeDocument/2006/relationships/hyperlink" Target="https://www.nemitrade.sk/produkt/hlinikove-lamely-c-65-na-strop/" TargetMode="External"/><Relationship Id="rId4" Type="http://schemas.openxmlformats.org/officeDocument/2006/relationships/drawing" Target="../drawings/drawing9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https://www.mp-kovania.sk/mpk-favorit-r-p4353" TargetMode="External"/><Relationship Id="rId2" Type="http://schemas.openxmlformats.org/officeDocument/2006/relationships/hyperlink" Target="https://www.nemitrade.sk/produkt/hlinikove-lamely-c-65-na-strop/" TargetMode="External"/><Relationship Id="rId3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ton.eu/sk/stolicka-treviso-talianska-stohovatelnost?p-135=41608&amp;p-37=316&amp;p-44=47187" TargetMode="External"/><Relationship Id="rId2" Type="http://schemas.openxmlformats.org/officeDocument/2006/relationships/hyperlink" Target="https://www.boconcept.com/sk-sk/v/bolzano/4461001-14:2267/" TargetMode="External"/><Relationship Id="rId3" Type="http://schemas.openxmlformats.org/officeDocument/2006/relationships/hyperlink" Target="https://www.boconcept.com/sk-sk/v/bolzano/4463001-14:2267/" TargetMode="External"/><Relationship Id="rId4" Type="http://schemas.openxmlformats.org/officeDocument/2006/relationships/hyperlink" Target="https://www.boconcept.com/sk-sk/v/bolzano/4462501-14:2267/" TargetMode="External"/><Relationship Id="rId5" Type="http://schemas.openxmlformats.org/officeDocument/2006/relationships/hyperlink" Target="https://www.ajprodukty.sk/skola/stolicky-a-sedenie/lavice-a-sedenie/lavica-922466-922467?srsltid=AfmBOooq3BMy5hkEoKuoWO76j12QD46ubflWsGR2CI0VfN6iJNyIdu07" TargetMode="External"/><Relationship Id="rId6" Type="http://schemas.openxmlformats.org/officeDocument/2006/relationships/hyperlink" Target="https://www.ton.eu/sk/kreslo-moritz-pohodlie-na-druhu?p-135=41608&amp;p-37=32809&amp;p-44=62366" TargetMode="External"/><Relationship Id="rId7" Type="http://schemas.openxmlformats.org/officeDocument/2006/relationships/hyperlink" Target="https://www.ton.eu/sk/kreslo-dowel-v-siedmom-nebi?p-135=41608&amp;p-37=32809&amp;p-44=47187&amp;p-29=40341&amp;p-47=49109" TargetMode="External"/><Relationship Id="rId8" Type="http://schemas.openxmlformats.org/officeDocument/2006/relationships/hyperlink" Target="https://ldseating.com/cs/dream+/100bl-br" TargetMode="External"/><Relationship Id="rId9" Type="http://schemas.openxmlformats.org/officeDocument/2006/relationships/hyperlink" Target="https://www.dedon.de/en/Product-Finder/furniture/kida/lounge-chair" TargetMode="External"/><Relationship Id="rId10" Type="http://schemas.openxmlformats.org/officeDocument/2006/relationships/hyperlink" Target="https://www.ton.eu/sk/kreslo-albu-hniezdo-pohody?p-135=41608&amp;p-37=32811&amp;p-44=62367" TargetMode="External"/><Relationship Id="rId11" Type="http://schemas.openxmlformats.org/officeDocument/2006/relationships/hyperlink" Target="https://dublino.sk/produkt/322/base-matrix-55-stolova-podnoz/2476/coffee" TargetMode="External"/><Relationship Id="rId12" Type="http://schemas.openxmlformats.org/officeDocument/2006/relationships/hyperlink" Target="https://dublino.sk/produkt/321/base-matrix-45-stolova-podnoz/2474/coffee" TargetMode="External"/><Relationship Id="rId13" Type="http://schemas.openxmlformats.org/officeDocument/2006/relationships/hyperlink" Target="https://dublino.sk/produkt/315/base-500q-stolova-podnoz/2461/dinner" TargetMode="External"/><Relationship Id="rId14" Type="http://schemas.openxmlformats.org/officeDocument/2006/relationships/hyperlink" Target="https://dublino.sk/produkt/317/base-505qs-stolova-podnoz/2468/coffee" TargetMode="External"/><Relationship Id="rId15" Type="http://schemas.openxmlformats.org/officeDocument/2006/relationships/hyperlink" Target="https://www.boconcept.com/sk-sk/p/madrid/370ad18-2:117-9:0075-13:0037/" TargetMode="External"/><Relationship Id="rId16" Type="http://schemas.openxmlformats.org/officeDocument/2006/relationships/hyperlink" Target="https://www.boconcept.com/sk-sk/p/ottawa/3701660-9:0075-13:0075/" TargetMode="External"/><Relationship Id="rId17" Type="http://schemas.openxmlformats.org/officeDocument/2006/relationships/hyperlink" Target="https://www.cornico.sk/stoly-bufetove/stol-stand-by-hlinikovy/?srsltid=AfmBOoqa517uWrVsaEMeoOROK80FO9VOWsN6H3HjDEv3EWaoRlEeuP8A" TargetMode="External"/><Relationship Id="rId18" Type="http://schemas.openxmlformats.org/officeDocument/2006/relationships/hyperlink" Target="https://dublino.sk/produkt/321/base-matrix-45-stolova-podnoz/2474/coffee" TargetMode="External"/><Relationship Id="rId19" Type="http://schemas.openxmlformats.org/officeDocument/2006/relationships/hyperlink" Target="https://www.dedon.de/en/Product-Finder/furniture/ahnda/coffee-table" TargetMode="External"/><Relationship Id="rId20" Type="http://schemas.openxmlformats.org/officeDocument/2006/relationships/hyperlink" Target="https://dublino.sk/produkt/321/base-matrix-45-stolova-podnoz/2474/coffee" TargetMode="External"/><Relationship Id="rId21" Type="http://schemas.openxmlformats.org/officeDocument/2006/relationships/hyperlink" Target="https://www.ajprodukty.sk/sklad-a-dielna/stoly-do-dielne/dielenske-stoly/dielenske-stoly-s-pevnou-vyskou/dielensky-stol-s-panelom-na-naradie-a-svetlom-482367-482365" TargetMode="External"/><Relationship Id="rId22" Type="http://schemas.openxmlformats.org/officeDocument/2006/relationships/hyperlink" Target="https://www.wilsondo.sk/penovy-matrac-carolina-90x200-2/?utm_campaign=favi.sk_cpc&amp;utm_content=Spalna%20%3E%20Matrace%20a%20prislusenstvo%20%3E%20Matrace&amp;utm_id=favi.sk_cpc&amp;utm_medium=cpc&amp;variantId=218980&amp;utm_source=favi.sk" TargetMode="External"/><Relationship Id="rId23" Type="http://schemas.openxmlformats.org/officeDocument/2006/relationships/hyperlink" Target="https://najkoberce.sk/c/rosty-do-postele/zdvihaci-kovovy-rost-do-postele-90x200-cm?utm_source=favi.sk&amp;utm_medium=cpc&amp;utm_campaign=favi-postele" TargetMode="External"/><Relationship Id="rId24" Type="http://schemas.openxmlformats.org/officeDocument/2006/relationships/hyperlink" Target="https://www.wilsondo.sk/penovy-matrac-carolina-90x200-2/?utm_campaign=favi.sk_cpc&amp;utm_content=Spalna%20%3E%20Matrace%20a%20prislusenstvo%20%3E%20Matrace&amp;utm_id=favi.sk_cpc&amp;utm_medium=cpc&amp;variantId=218980&amp;utm_source=favi.sk" TargetMode="External"/><Relationship Id="rId25" Type="http://schemas.openxmlformats.org/officeDocument/2006/relationships/hyperlink" Target="https://najkoberce.sk/c/rosty-do-postele/zdvihaci-kovovy-rost-do-postele-90x200-cm?utm_source=favi.sk&amp;utm_medium=cpc&amp;utm_campaign=favi-postele" TargetMode="External"/><Relationship Id="rId26" Type="http://schemas.openxmlformats.org/officeDocument/2006/relationships/hyperlink" Target="https://www.ikea.com/sk/sk/p/turbo-vesiak-saty-vnut-vonk-cierna-40177233/" TargetMode="External"/><Relationship Id="rId27" Type="http://schemas.openxmlformats.org/officeDocument/2006/relationships/hyperlink" Target="https://www.slovenskeregale.sk/regaly-podla-typu/kovovy-regal-biedrax-35-x-75-x-180-cm--pozinkovany-5-polic-pozink/" TargetMode="External"/><Relationship Id="rId28" Type="http://schemas.openxmlformats.org/officeDocument/2006/relationships/hyperlink" Target="https://www.mmcite.com/sk/urban-islands" TargetMode="External"/><Relationship Id="rId29" Type="http://schemas.openxmlformats.org/officeDocument/2006/relationships/hyperlink" Target="https://www.mmcite.com/sk/urban-islands" TargetMode="External"/><Relationship Id="rId30" Type="http://schemas.openxmlformats.org/officeDocument/2006/relationships/hyperlink" Target="https://www.mmcite.com/sk/urban-islands" TargetMode="External"/><Relationship Id="rId31" Type="http://schemas.openxmlformats.org/officeDocument/2006/relationships/hyperlink" Target="https://www.mmcite.com/sk/florium" TargetMode="External"/><Relationship Id="rId32" Type="http://schemas.openxmlformats.org/officeDocument/2006/relationships/hyperlink" Target="https://www.mmcite.com/sk/florium" TargetMode="External"/><Relationship Id="rId33" Type="http://schemas.openxmlformats.org/officeDocument/2006/relationships/hyperlink" Target="https://www.mmcite.com/sk/florium" TargetMode="External"/><Relationship Id="rId34" Type="http://schemas.openxmlformats.org/officeDocument/2006/relationships/hyperlink" Target="https://www.mmcite.com/sk/florium" TargetMode="External"/><Relationship Id="rId35" Type="http://schemas.openxmlformats.org/officeDocument/2006/relationships/hyperlink" Target="https://www.mmcite.com/sk/gomez" TargetMode="External"/><Relationship Id="rId36" Type="http://schemas.openxmlformats.org/officeDocument/2006/relationships/hyperlink" Target="https://www.mp-kovania.sk/jnf-vesiacik-in-14-601-p21984" TargetMode="External"/><Relationship Id="rId37" Type="http://schemas.openxmlformats.org/officeDocument/2006/relationships/hyperlink" Target="https://www.mp-kovania.sk/jnf-zarazka-dveri-in-13-121-30-eco-p6577" TargetMode="External"/><Relationship Id="rId38" Type="http://schemas.openxmlformats.org/officeDocument/2006/relationships/hyperlink" Target="https://www.mp-kovania.sk/jnf-podstavec-pre-zarazku-p6573?variation=28381" TargetMode="External"/><Relationship Id="rId39" Type="http://schemas.openxmlformats.org/officeDocument/2006/relationships/hyperlink" Target="https://www.zaclony.sk/katalog/product/8860-Stropna-hlinikova-kolajnica-2-drazkova-s-prislusenstvom/?a%5B724%5D=2111&amp;a%5B725%5D=1224&amp;utm_source=gmerchant&amp;utm_medium=porovnavac&amp;utm_campaign=gmerchant&amp;gad_source=1&amp;gad_campaignid=22347733373&amp;gbraid=0AAAAA9-7dEEaeFLzsL0rj1H1DlLjyWlI1&amp;gclid=CjwKCAjwq9rFBhAIEiwAGVAZP_qAEcj0ew3Q_Qwu3GzxE6CbP5w9p3PiN98rOqh8eAq57700QEkUAhoCFeAQAvD_BwE" TargetMode="External"/><Relationship Id="rId40" Type="http://schemas.openxmlformats.org/officeDocument/2006/relationships/hyperlink" Target="https://www.4home.sk/elletipi-plastovy-kos-s-rukovatami-35-l,-siva-/?gad_source=1&amp;gad_campaignid=22514911179&amp;gclid=CjwKCAjw2brFBhBOEiwAVJX5GIEjNqGZCxYXaoAFz8pyMpATnKQFQKYpiZ58yEW_wKAvUq3_wUGgTRoCLKoQAvD_BwE" TargetMode="External"/><Relationship Id="rId41" Type="http://schemas.openxmlformats.org/officeDocument/2006/relationships/hyperlink" Target="https://www.4home.sk/elletipi-plastovy-kos-s-rukovatami-24-l,-siva-/" TargetMode="External"/><Relationship Id="rId42" Type="http://schemas.openxmlformats.org/officeDocument/2006/relationships/hyperlink" Target="https://hebstreit.com/products/trencin-slovakia-minimal-art-map-with-a-colorful-icon?variant=54373503500613" TargetMode="External"/><Relationship Id="rId43" Type="http://schemas.openxmlformats.org/officeDocument/2006/relationships/hyperlink" Target="https://www.ajprodukty.sk/kancelaria-a-zasadacia-miestnost/paravany-a-akusticke-panely/stolove-paravany/stolovy-paravan-767588-767655" TargetMode="External"/><Relationship Id="rId44" Type="http://schemas.openxmlformats.org/officeDocument/2006/relationships/hyperlink" Target="https://www.ajprodukty.sk/kancelaria-a-zasadacia-miestnost/paravany-a-akusticke-panely/stolove-paravany/stolovy-paravan-767591-767657" TargetMode="External"/><Relationship Id="rId45" Type="http://schemas.openxmlformats.org/officeDocument/2006/relationships/hyperlink" Target="https://nomon.es/new-anda/" TargetMode="External"/><Relationship Id="rId46" Type="http://schemas.openxmlformats.org/officeDocument/2006/relationships/hyperlink" Target="https://www.ajprodukty.sk/kancelaria-a-zasadacia-miestnost/triedenie-odpadu-a-upratovanie/odpadkove-kose-a-nadoby-na-odpad/odpadkove-kose-na-papier/kancelarsky-kos-na-odpadky-2590-2592" TargetMode="External"/><Relationship Id="rId47" Type="http://schemas.openxmlformats.org/officeDocument/2006/relationships/hyperlink" Target="https://www.ajprodukty.sk/kancelaria-a-zasadacia-miestnost/paravany-a-akusticke-panely/akusticke-panely/nastenne-akusticke-panely/akusticky-panel-897681-897692" TargetMode="External"/><Relationship Id="rId48" Type="http://schemas.openxmlformats.org/officeDocument/2006/relationships/hyperlink" Target="https://www.ajprodukty.sk/kancelaria-a-zasadacia-miestnost/paravany-a-akusticke-panely/akusticke-panely/nastenne-akusticke-panely/akusticky-panel-897681-897684" TargetMode="External"/><Relationship Id="rId49" Type="http://schemas.openxmlformats.org/officeDocument/2006/relationships/hyperlink" Target="https://toptabule.sk/produkt/bezramova-kriedova-magneticka-tabula-cierna" TargetMode="External"/><Relationship Id="rId50" Type="http://schemas.openxmlformats.org/officeDocument/2006/relationships/hyperlink" Target="https://www.ajprodukty.sk/sklad-a-dielna/triedenie-odpadu-a-upratovanie/odpadkove-kose-a-nadoby-na-odpad/odpadkove-kose-klasicke/odpadkovy-kos-na-triedenie-odpadu-87515-87513" TargetMode="External"/><Relationship Id="rId51" Type="http://schemas.openxmlformats.org/officeDocument/2006/relationships/hyperlink" Target="https://www.ajprodukty.sk/kancelaria-a-zasadacia-miestnost/paravany-a-akusticke-panely/akusticke-panely/nastenne-akusticke-panely/akusticky-panel-897511-897526" TargetMode="External"/><Relationship Id="rId52" Type="http://schemas.openxmlformats.org/officeDocument/2006/relationships/hyperlink" Target="https://www.ajprodukty.sk/kancelaria-a-zasadacia-miestnost/paravany-a-akusticke-panely/akusticke-panely/nastenne-akusticke-panely/akusticky-panel-897511-897526" TargetMode="External"/><Relationship Id="rId53" Type="http://schemas.openxmlformats.org/officeDocument/2006/relationships/hyperlink" Target="https://www.heavenshop.sk/erga-laponia--nastenny-susiak-na-bielizen-82x55x50-cm--cierna--erg-sep-1077suszlapbl/?gad_source=1&amp;gad_campaignid=19691325794&amp;gclid=CjwKCAjwpMTCBhA-EiwA_-MsmfXBVfI5M1zkpfiVtCbbMTflyW1sUg-KcdSdrps5DzoC2849_ivJkhoCoK4QAvD_BwE" TargetMode="External"/><Relationship Id="rId54" Type="http://schemas.openxmlformats.org/officeDocument/2006/relationships/hyperlink" Target="https://www.hermanmiller.com/en_eur/products/space-division/freestanding-screens/bound-freestanding-screen/specs/" TargetMode="External"/><Relationship Id="rId55" Type="http://schemas.openxmlformats.org/officeDocument/2006/relationships/hyperlink" Target="https://www.artalo.sk/sk/obchod/led-zrkadla-standard/zrkadlo-s-led-osvetlenim-m1-545/" TargetMode="External"/><Relationship Id="rId56" Type="http://schemas.openxmlformats.org/officeDocument/2006/relationships/hyperlink" Target="https://toptabule.sk/produkt/bezramova-kriedova-magneticka-tabula-cierna" TargetMode="External"/><Relationship Id="rId57" Type="http://schemas.openxmlformats.org/officeDocument/2006/relationships/hyperlink" Target="https://www.artalo.sk/sk/zrkadla/na-mieru/" TargetMode="External"/><Relationship Id="rId58" Type="http://schemas.openxmlformats.org/officeDocument/2006/relationships/hyperlink" Target="https://www.ajprodukty.sk/kancelaria-a-zasadacia-miestnost/triedenie-odpadu-a-upratovanie/odpadkove-kose-a-nadoby-na-odpad/pedalove-odpadkove-kose/odpadkovy-kos-na-triedenie-odpadu-411127-19031" TargetMode="External"/><Relationship Id="rId59" Type="http://schemas.openxmlformats.org/officeDocument/2006/relationships/hyperlink" Target="https://www.ajprodukty.sk/kancelaria-a-zasadacia-miestnost/triedenie-odpadu-a-upratovanie/odpadkove-kose-a-nadoby-na-odpad/pedalove-odpadkove-kose/odpadkovy-kos-na-triedenie-odpadu-411126-19027" TargetMode="External"/><Relationship Id="rId60" Type="http://schemas.openxmlformats.org/officeDocument/2006/relationships/hyperlink" Target="https://www.ajprodukty.sk/kancelaria-a-zasadacia-miestnost/triedenie-odpadu-a-upratovanie/kose-na-triedeny-odpad/kose-na-triedeny-odpad/plastovy-kos-na-voziky-18489-18487" TargetMode="External"/><Relationship Id="rId61" Type="http://schemas.openxmlformats.org/officeDocument/2006/relationships/hyperlink" Target="https://www.detalon.cz/78137-90-10-sf-sokl-100mm-elox-stribro-200cm" TargetMode="External"/><Relationship Id="rId62" Type="http://schemas.openxmlformats.org/officeDocument/2006/relationships/hyperlink" Target="https://www.spm-international.com/en/products/combocorner-50" TargetMode="External"/><Relationship Id="rId63" Type="http://schemas.openxmlformats.org/officeDocument/2006/relationships/hyperlink" Target="https://forster.sk/regalove-systemy/kniznice" TargetMode="External"/><Relationship Id="rId64" Type="http://schemas.openxmlformats.org/officeDocument/2006/relationships/hyperlink" Target="https://www.ajprodukty.sk/sklad-a-dielna/skladovanie/regaly-do-dielne-a-skladu/skladove-regaly/mix/policovy-kovovy-regal-mix-15764-15762" TargetMode="External"/><Relationship Id="rId65" Type="http://schemas.openxmlformats.org/officeDocument/2006/relationships/hyperlink" Target="https://www.ajprodukty.sk/sklad-a-dielna/skladovanie/regaly-do-dielne-a-skladu/skladove-regaly/mix/skladovy-regal-92109-92107" TargetMode="External"/><Relationship Id="rId66" Type="http://schemas.openxmlformats.org/officeDocument/2006/relationships/hyperlink" Target="https://www.ajprodukty.sk/sklad-a-dielna/skladovanie/regaly-do-dielne-a-skladu/skladove-regaly/mix/policovy-kovovy-regal-410865-410868" TargetMode="External"/><Relationship Id="rId67" Type="http://schemas.openxmlformats.org/officeDocument/2006/relationships/hyperlink" Target="https://www.ajprodukty.sk/sklad-a-dielna/skladovanie/regaly-do-dielne-a-skladu/skladove-regaly/mix/policovy-kovovy-regal-410865-410863" TargetMode="External"/><Relationship Id="rId68" Type="http://schemas.openxmlformats.org/officeDocument/2006/relationships/hyperlink" Target="https://forster.sk/regalove-systemy/kniznice" TargetMode="External"/><Relationship Id="rId69" Type="http://schemas.openxmlformats.org/officeDocument/2006/relationships/hyperlink" Target="https://forster.sk/regalove-systemy/kniznice" TargetMode="External"/><Relationship Id="rId70" Type="http://schemas.openxmlformats.org/officeDocument/2006/relationships/hyperlink" Target="https://forster.sk/regalove-systemy/kniznice" TargetMode="External"/><Relationship Id="rId71" Type="http://schemas.openxmlformats.org/officeDocument/2006/relationships/hyperlink" Target="https://forster.sk/regalove-systemy/kniznice" TargetMode="External"/><Relationship Id="rId72" Type="http://schemas.openxmlformats.org/officeDocument/2006/relationships/hyperlink" Target="https://forster.sk/regalove-systemy/kniznice" TargetMode="External"/><Relationship Id="rId73" Type="http://schemas.openxmlformats.org/officeDocument/2006/relationships/hyperlink" Target="https://forster.sk/regalove-systemy/kniznice" TargetMode="External"/><Relationship Id="rId74" Type="http://schemas.openxmlformats.org/officeDocument/2006/relationships/hyperlink" Target="https://forster.sk/regalove-systemy/kniznice" TargetMode="External"/><Relationship Id="rId75" Type="http://schemas.openxmlformats.org/officeDocument/2006/relationships/hyperlink" Target="https://forster.sk/regalove-systemy/kniznice" TargetMode="External"/><Relationship Id="rId76" Type="http://schemas.openxmlformats.org/officeDocument/2006/relationships/hyperlink" Target="https://forster.sk/regalove-systemy/kniznice" TargetMode="External"/><Relationship Id="rId77" Type="http://schemas.openxmlformats.org/officeDocument/2006/relationships/hyperlink" Target="https://forster.sk/regalove-systemy/kniznice" TargetMode="External"/><Relationship Id="rId78" Type="http://schemas.openxmlformats.org/officeDocument/2006/relationships/hyperlink" Target="https://forster.sk/regalove-systemy/kniznice" TargetMode="External"/><Relationship Id="rId79" Type="http://schemas.openxmlformats.org/officeDocument/2006/relationships/hyperlink" Target="https://forster.sk/regalove-systemy/kniznice" TargetMode="External"/><Relationship Id="rId80" Type="http://schemas.openxmlformats.org/officeDocument/2006/relationships/hyperlink" Target="https://forster.sk/regalove-systemy/kniznice" TargetMode="External"/><Relationship Id="rId8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mora.sk/indukcni-vestavna-sklokeramicka-deska-vdit-33d-c-742464/?_gl=1*gh7vs7*_up*MQ..&amp;gclid=CjwKCAjw-svEBhB6EiwAEzSdrtUOnFUk9Whe3q9oHpNjppe5EfvcYJqfMEPaVVjS4c5GgCZehz0nuBoCKAwQAvD_BwE&amp;gbraid=0AAAAADpTGMnF4qGTLNC5RUStktM1mY6-3" TargetMode="External"/><Relationship Id="rId2" Type="http://schemas.openxmlformats.org/officeDocument/2006/relationships/hyperlink" Target="https://www.mora.sk/vestavna-mikrovlnna-trouba-vmt-325-x-738328/?_gl=1*7zcs9v*_up*MQ..&amp;gclid=CjwKCAjw-svEBhB6EiwAEzSdrtUOnFUk9Whe3q9oHpNjppe5EfvcYJqfMEPaVVjS4c5GgCZehz0nuBoCKAwQAvD_BwE&amp;gbraid=0AAAAADpTGMnF4qGTLNC5RUStktM1mY6-3" TargetMode="External"/><Relationship Id="rId3" Type="http://schemas.openxmlformats.org/officeDocument/2006/relationships/hyperlink" Target="https://sk.gorenje.com/spotrebice/chladenie-a-mrazenie/vstavane-chladnicky/REFRIG-HTPI13682-RBIU609DA1-GOR/p/000000000020015230" TargetMode="External"/><Relationship Id="rId4" Type="http://schemas.openxmlformats.org/officeDocument/2006/relationships/hyperlink" Target="https://www.mora.sk/vstavany-odsavac-par-integrovany-oi-665-b-743423/?_gl=1*hn5msa*_up*MQ..&amp;gclid=CjwKCAjw-svEBhB6EiwAEzSdrtUOnFUk9Whe3q9oHpNjppe5EfvcYJqfMEPaVVjS4c5GgCZehz0nuBoCKAwQAvD_BwE&amp;gbraid=0AAAAADpTGMnF4qGTLNC5RUStktM1mY6-3" TargetMode="External"/><Relationship Id="rId5" Type="http://schemas.openxmlformats.org/officeDocument/2006/relationships/hyperlink" Target="https://sk.gorenje.com/spotrebice/chladenie-a-mrazenie/chladnicky/REFRIG-HS14862-R49DPW-GOR/p/000000000020012236" TargetMode="External"/><Relationship Id="rId6" Type="http://schemas.openxmlformats.org/officeDocument/2006/relationships/hyperlink" Target="https://www.alza.sk/samsung-ms23f301taseo-d501637.htm?utm_source=heureka_sk&amp;utm_medium=product&amp;utm_campaign=heureka_sk_bile-elektro_mikrovlnne-trouby_mikrovlnne-trouby-volne-stojici_eav2192u&amp;hgtid=2edd3bb6-45d9-42bf-8136-21a0ce96107d" TargetMode="External"/><Relationship Id="rId7" Type="http://schemas.openxmlformats.org/officeDocument/2006/relationships/hyperlink" Target="https://frigomarket.sk/pultova-chladiaca-vitrina-na-zakusky-veb-cp-infrico/p196?attr=2229" TargetMode="External"/><Relationship Id="rId8" Type="http://schemas.openxmlformats.org/officeDocument/2006/relationships/hyperlink" Target="https://frigomarket.sk/chladiaca-vitrina-na-cokoladu-a-zakusky-linia-pivot-ifi/p62?attr=2117,2119https://frigomarket.sk/chladiaca-vitrina-na-cokoladu-a-zakusky-linia-pivot-ifi/p62?attr=2117,2119" TargetMode="External"/><Relationship Id="rId9" Type="http://schemas.openxmlformats.org/officeDocument/2006/relationships/hyperlink" Target="https://www.samsung.com/sk/tvs/qled-tv/q8f-50-inch-qled-4k-smart-tv-qe50q8faauxxh/" TargetMode="External"/><Relationship Id="rId10" Type="http://schemas.openxmlformats.org/officeDocument/2006/relationships/hyperlink" Target="https://www.canon.sk/business/products/office-printers/multifunction/colour/imagerunner-c3326i/" TargetMode="External"/><Relationship Id="rId11" Type="http://schemas.openxmlformats.org/officeDocument/2006/relationships/hyperlink" Target="https://www.samsung.com/sk/tv-accessories/slim-fit-wall-mount-wmn-b50eb-xc/" TargetMode="External"/><Relationship Id="rId12" Type="http://schemas.openxmlformats.org/officeDocument/2006/relationships/hyperlink" Target="https://www.samsung.com/sk/tvs/qled-tv/q8f-65-inch-qled-4k-smart-tv-qe65q8faauxxh/" TargetMode="External"/><Relationship Id="rId13" Type="http://schemas.openxmlformats.org/officeDocument/2006/relationships/hyperlink" Target="https://www.samsung.com/sk/tvs/qled-tv/q8f-55-inch-qled-4k-smart-tv-qe55q8faauxxh/" TargetMode="External"/><Relationship Id="rId14" Type="http://schemas.openxmlformats.org/officeDocument/2006/relationships/hyperlink" Target="https://www.lacnedrziaky.sk/hs-946xl?gad_source=1&amp;gad_campaignid=20910991185&amp;gclid=CjwKCAjwiNXFBhBKEiwAPSaPCfoHzaw7KPrkw02WMAs1rmarxCHVzlvsATPRje3zbOe75TcHTVLechoCwqoQAvD_BwE" TargetMode="External"/><Relationship Id="rId15" Type="http://schemas.openxmlformats.org/officeDocument/2006/relationships/hyperlink" Target="http://www.videoprojektor.sk/" TargetMode="External"/><Relationship Id="rId16" Type="http://schemas.openxmlformats.org/officeDocument/2006/relationships/hyperlink" Target="https://www.videoprojektor.sk/shop/index.php?route=product/product&amp;path=79&amp;product_id=643" TargetMode="External"/><Relationship Id="rId17" Type="http://schemas.openxmlformats.org/officeDocument/2006/relationships/hyperlink" Target="http://www.videoprojektor.sk/" TargetMode="External"/><Relationship Id="rId18" Type="http://schemas.openxmlformats.org/officeDocument/2006/relationships/hyperlink" Target="https://www.videoprojektor.sk/shop/index.php?route=product/product&amp;path=79&amp;product_id=329" TargetMode="External"/><Relationship Id="rId19" Type="http://schemas.openxmlformats.org/officeDocument/2006/relationships/hyperlink" Target="https://www.epson.sk/sk_SK/produkty/projector/in&#353;tal&#225;cia/eb-l520u-projector/p/31724" TargetMode="External"/><Relationship Id="rId20" Type="http://schemas.openxmlformats.org/officeDocument/2006/relationships/hyperlink" Target="https://www.epson.sk/sk_SK/produkty/pr&#237;slu&#353;enstvo/&#352;tandard/ceiling-mount---elpmb30---low-profile/p/11646" TargetMode="External"/><Relationship Id="rId21" Type="http://schemas.openxmlformats.org/officeDocument/2006/relationships/hyperlink" Target="https://omes.sk/product/profesionalna-pracka-giant-c-max-10kg/" TargetMode="External"/><Relationship Id="rId22" Type="http://schemas.openxmlformats.org/officeDocument/2006/relationships/hyperlink" Target="https://omes.sk/product/profesionalna-elektricka-susicka-giant-c-pro-10kg/" TargetMode="External"/><Relationship Id="rId23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led2.eu/product/mila/?attribute_pa_model=40&amp;attribute_pa_color=white&amp;attribute_pa_control=on-off" TargetMode="External"/><Relationship Id="rId2" Type="http://schemas.openxmlformats.org/officeDocument/2006/relationships/hyperlink" Target="https://led2.eu/product/gama/?attribute_pa_model=18&amp;attribute_pa_control=on-off" TargetMode="External"/><Relationship Id="rId3" Type="http://schemas.openxmlformats.org/officeDocument/2006/relationships/hyperlink" Target="https://led2.eu/product/noli-ii/?attribute_pa_model=90&amp;attribute_pa_color=black&amp;attribute_pa_control=on-off" TargetMode="External"/><Relationship Id="rId4" Type="http://schemas.openxmlformats.org/officeDocument/2006/relationships/hyperlink" Target="https://led2.eu/product/noli-ii-p-z/?attribute_pa_model=150&amp;attribute_pa_color=white&amp;attribute_pa_control=on-off" TargetMode="External"/><Relationship Id="rId5" Type="http://schemas.openxmlformats.org/officeDocument/2006/relationships/hyperlink" Target="https://led2.eu/product/noli-ii/?attribute_pa_model=150&amp;attribute_pa_color=white&amp;attribute_pa_control=on-off" TargetMode="External"/><Relationship Id="rId6" Type="http://schemas.openxmlformats.org/officeDocument/2006/relationships/hyperlink" Target="https://led2.eu/product/noli-ii/?attribute_pa_model=90&amp;attribute_pa_color=white&amp;attribute_pa_control=on-off" TargetMode="External"/><Relationship Id="rId7" Type="http://schemas.openxmlformats.org/officeDocument/2006/relationships/hyperlink" Target="https://led2.eu/product/duster-pro/?attribute_pa_model=150&amp;attribute_pa_control=on-off&amp;attribute_pa_emergency=no" TargetMode="External"/><Relationship Id="rId8" Type="http://schemas.openxmlformats.org/officeDocument/2006/relationships/hyperlink" Target="https://led2.eu/product/klip-on/?attribute_pa_base=black&amp;attribute_pa_reflector=black&amp;attribute_pa_light-color=3000k&amp;attribute_pa_control=on-off" TargetMode="External"/><Relationship Id="rId9" Type="http://schemas.openxmlformats.org/officeDocument/2006/relationships/hyperlink" Target="https://led2.eu/product/noli-ii-p-z/?attribute_pa_model=120&amp;attribute_pa_color=white&amp;attribute_pa_control=on-off" TargetMode="External"/><Relationship Id="rId10" Type="http://schemas.openxmlformats.org/officeDocument/2006/relationships/hyperlink" Target="https://led2.eu/product/noli-ii-p-z/?attribute_pa_model=120&amp;attribute_pa_color=white&amp;attribute_pa_control=on-off" TargetMode="External"/><Relationship Id="rId11" Type="http://schemas.openxmlformats.org/officeDocument/2006/relationships/hyperlink" Target="https://led2.eu/product/noli-ii-p-z/?attribute_pa_model=90&amp;attribute_pa_color=black&amp;attribute_pa_control=on-off" TargetMode="External"/><Relationship Id="rId12" Type="http://schemas.openxmlformats.org/officeDocument/2006/relationships/hyperlink" Target="https://led2.eu/product/milo/?attribute_pa_model=60&amp;attribute_pa_color=white&amp;attribute_pa_control=triac" TargetMode="External"/><Relationship Id="rId13" Type="http://schemas.openxmlformats.org/officeDocument/2006/relationships/hyperlink" Target="https://www.fabbian.com/en/acustica/acustica-f58-lampada-a-sospensione" TargetMode="External"/><Relationship Id="rId14" Type="http://schemas.openxmlformats.org/officeDocument/2006/relationships/hyperlink" Target="https://www.fabbian.com/en/acustica/acustica-f58-lampada-a-sospensione" TargetMode="External"/><Relationship Id="rId15" Type="http://schemas.openxmlformats.org/officeDocument/2006/relationships/hyperlink" Target="https://www.fabbian.com/en/acustica/acustica-f58-lampada-a-sospensione" TargetMode="External"/><Relationship Id="rId16" Type="http://schemas.openxmlformats.org/officeDocument/2006/relationships/hyperlink" Target="https://www.fabbian.com/en/acustica/acustica-f58-lampada-a-sospensione" TargetMode="External"/><Relationship Id="rId17" Type="http://schemas.openxmlformats.org/officeDocument/2006/relationships/hyperlink" Target="https://www.fabbian.com/en/acustica/acustica-f58-lampada-a-sospensione" TargetMode="External"/><Relationship Id="rId18" Type="http://schemas.openxmlformats.org/officeDocument/2006/relationships/hyperlink" Target="https://www.fabbian.com/en/acustica/acustica-f58-lampada-a-sospensione" TargetMode="External"/><Relationship Id="rId19" Type="http://schemas.openxmlformats.org/officeDocument/2006/relationships/hyperlink" Target="https://www.fabbian.com/en/acustica/acustica-f58-lampada-a-sospensione" TargetMode="External"/><Relationship Id="rId20" Type="http://schemas.openxmlformats.org/officeDocument/2006/relationships/hyperlink" Target="https://www.ledlux.sk/arelux-xambit-suspended-black19" TargetMode="External"/><Relationship Id="rId21" Type="http://schemas.openxmlformats.org/officeDocument/2006/relationships/hyperlink" Target="https://led2.eu/product/noli-ii/?attribute_pa_model=120&amp;attribute_pa_color=black&amp;attribute_pa_control=on-off" TargetMode="External"/><Relationship Id="rId22" Type="http://schemas.openxmlformats.org/officeDocument/2006/relationships/hyperlink" Target="https://led2.eu/product/mago-ii/?attribute_pa_color=white&amp;attribute_pa_light-color=3000k&amp;attribute_pa_control=on-off&amp;attribute_pa_model=m" TargetMode="External"/><Relationship Id="rId23" Type="http://schemas.openxmlformats.org/officeDocument/2006/relationships/hyperlink" Target="https://led2.eu/product/mag-in-track-2m-dali-black/" TargetMode="External"/><Relationship Id="rId24" Type="http://schemas.openxmlformats.org/officeDocument/2006/relationships/hyperlink" Target="https://led2.eu/en/product/look-ii/?attribute_pa_color=white&amp;attribute_pa_light-color=3000k&amp;attribute_pa_control=on-off" TargetMode="External"/><Relationship Id="rId25" Type="http://schemas.openxmlformats.org/officeDocument/2006/relationships/hyperlink" Target="https://led2.eu/en/product/eco-track-2m-white/" TargetMode="External"/><Relationship Id="rId26" Type="http://schemas.openxmlformats.org/officeDocument/2006/relationships/hyperlink" Target="https://led2.eu/en/product/eco-track-3m-white/" TargetMode="External"/><Relationship Id="rId27" Type="http://schemas.openxmlformats.org/officeDocument/2006/relationships/hyperlink" Target="https://led2.eu/product/walk-ii/?attribute_pa_model=r&amp;attribute_pa_color=white" TargetMode="External"/><Relationship Id="rId28" Type="http://schemas.openxmlformats.org/officeDocument/2006/relationships/hyperlink" Target="https://led2.eu/product/quadra/?attribute_model=90" TargetMode="External"/><Relationship Id="rId29" Type="http://schemas.openxmlformats.org/officeDocument/2006/relationships/hyperlink" Target="https://www.fabbian.com/en/acustica/acustica-f58-lampada-a-parete" TargetMode="External"/><Relationship Id="rId30" Type="http://schemas.openxmlformats.org/officeDocument/2006/relationships/hyperlink" Target="https://www.fabbian.com/en/acustica/acustica-f58-lampada-a-parete" TargetMode="External"/><Relationship Id="rId31" Type="http://schemas.openxmlformats.org/officeDocument/2006/relationships/hyperlink" Target="https://www.fabbian.com/en/acustica/acustica-f58-lampada-a-parete" TargetMode="External"/><Relationship Id="rId32" Type="http://schemas.openxmlformats.org/officeDocument/2006/relationships/hyperlink" Target="https://www.fabbian.com/en/acustica/acustica-f58-lampada-a-parete" TargetMode="External"/><Relationship Id="rId33" Type="http://schemas.openxmlformats.org/officeDocument/2006/relationships/hyperlink" Target="https://www.fabbian.com/en/acustica/acustica-f58-lampada-a-parete" TargetMode="External"/><Relationship Id="rId34" Type="http://schemas.openxmlformats.org/officeDocument/2006/relationships/hyperlink" Target="https://www.klusprofile.sk/led-profil-klus-lipod-50-anodizovany-c2609/" TargetMode="External"/><Relationship Id="rId35" Type="http://schemas.openxmlformats.org/officeDocument/2006/relationships/hyperlink" Target="https://eshop.casca.sk/produkt/nowodvorski-7713-mono-stolova-lampa" TargetMode="External"/><Relationship Id="rId36" Type="http://schemas.openxmlformats.org/officeDocument/2006/relationships/hyperlink" Target="https://eshop.casca.sk/produkt/nowodvorski-7714-mono-stojacia-lampa" TargetMode="External"/><Relationship Id="rId37" Type="http://schemas.openxmlformats.org/officeDocument/2006/relationships/hyperlink" Target="https://www.marset.com/en/indoor-lighting/floor-lamps/polo-floor/" TargetMode="External"/><Relationship Id="rId38" Type="http://schemas.openxmlformats.org/officeDocument/2006/relationships/hyperlink" Target="https://www.linealight.com/en/group_rubber/rubber-3d/c0013wdi10004?matrix-page=1" TargetMode="External"/><Relationship Id="rId39" Type="http://schemas.openxmlformats.org/officeDocument/2006/relationships/hyperlink" Target="https://www.linealight.com/en/group_dirigo-cut-off/dirigo-cut-off-linear-profile?group=162608" TargetMode="External"/><Relationship Id="rId40" Type="http://schemas.openxmlformats.org/officeDocument/2006/relationships/hyperlink" Target="https://www.linealight.com/en/group_dirigo-cut-off/dirigo-cut-off-out-corner/c-k400067?matrix-page=1" TargetMode="External"/><Relationship Id="rId41" Type="http://schemas.openxmlformats.org/officeDocument/2006/relationships/hyperlink" Target="https://www.linealight.com/en/search?keyword=+C0034MDI05019&amp;tab=codes" TargetMode="External"/><Relationship Id="rId42" Type="http://schemas.openxmlformats.org/officeDocument/2006/relationships/hyperlink" Target="https://www.linealight.com/en/group_xenia/xeniaw/c00519amwdi?matrix-page=1" TargetMode="External"/><Relationship Id="rId43" Type="http://schemas.openxmlformats.org/officeDocument/2006/relationships/hyperlink" Target="https://www.linealight.com/en/group_xenia/xeniaaf/c00610amw3f?matrix-page=1" TargetMode="External"/><Relationship Id="rId44" Type="http://schemas.openxmlformats.org/officeDocument/2006/relationships/hyperlink" Target="https://www.linealight.com/en/group_vuelta/vueltay/64523w07?matrix-page=1" TargetMode="External"/><Relationship Id="rId45" Type="http://schemas.openxmlformats.org/officeDocument/2006/relationships/hyperlink" Target="https://www.linealight.com/en/group_lira/liraw/9339?matrix-page=1" TargetMode="External"/><Relationship Id="rId46" Type="http://schemas.openxmlformats.org/officeDocument/2006/relationships/hyperlink" Target="https://www.linealight.com/en/group_lira/lirasb/9335?matrix-page=1" TargetMode="External"/><Relationship Id="rId47" Type="http://schemas.openxmlformats.org/officeDocument/2006/relationships/hyperlink" Target="https://www.linealight.com/en/group_cubit/cubit-pro/76327w60?matrix-page=2" TargetMode="External"/><Relationship Id="rId48" Type="http://schemas.openxmlformats.org/officeDocument/2006/relationships/hyperlink" Target="https://www.linealight.com/en/group_parker/parker/84468w72?matrix-page=1" TargetMode="External"/><Relationship Id="rId49" Type="http://schemas.openxmlformats.org/officeDocument/2006/relationships/hyperlink" Target="https://www.linealight.com/en/group_periskop/periskop60/84234w15?matrix-page=1" TargetMode="External"/><Relationship Id="rId50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ww.jika.sk/produkty/dvojumyvadlo-H814714...1041?sku=H8147140001041" TargetMode="External"/><Relationship Id="rId2" Type="http://schemas.openxmlformats.org/officeDocument/2006/relationships/hyperlink" Target="https://www.jika.sk/produkty/skrinka-pod-dvojumyvadlo-1300-mm-4-zasuvky-H40J718401...1?sku=H40J7184013421" TargetMode="External"/><Relationship Id="rId3" Type="http://schemas.openxmlformats.org/officeDocument/2006/relationships/hyperlink" Target="https://www.jika.sk/produkty/umyvadlova-stojankova-bateria-kovovy-vypust-ramienko-107-mm-H3111Z1...1111?sku=H3111Z10041111" TargetMode="External"/><Relationship Id="rId4" Type="http://schemas.openxmlformats.org/officeDocument/2006/relationships/hyperlink" Target="https://www.jika.sk/produkty/miestosetriaci-sifon-H8942460000001?sku=H8942460000001" TargetMode="External"/><Relationship Id="rId5" Type="http://schemas.openxmlformats.org/officeDocument/2006/relationships/hyperlink" Target="https://www.jika.sk/produkty/umyvadielko-H810365...1041?sku=H8103650001041" TargetMode="External"/><Relationship Id="rId6" Type="http://schemas.openxmlformats.org/officeDocument/2006/relationships/hyperlink" Target="https://www.jika.sk/produkty/sifon-H3747100040001?sku=H3747100040001" TargetMode="External"/><Relationship Id="rId7" Type="http://schemas.openxmlformats.org/officeDocument/2006/relationships/hyperlink" Target="https://www.jika.sk/produkty/umyvadlovy-vypust-click-clack-H391710...0001?sku=H3917100040001" TargetMode="External"/><Relationship Id="rId8" Type="http://schemas.openxmlformats.org/officeDocument/2006/relationships/hyperlink" Target="https://www.jika.sk/produkty/umyvadlo-H814713...1041?sku=H8147130001041" TargetMode="External"/><Relationship Id="rId9" Type="http://schemas.openxmlformats.org/officeDocument/2006/relationships/hyperlink" Target="https://www.jika.sk/produkty/skrinka-pod-umyvadlo-1000x450-mm-2-zasuvky-H40J717401...1?sku=H40J7174013421" TargetMode="External"/><Relationship Id="rId10" Type="http://schemas.openxmlformats.org/officeDocument/2006/relationships/hyperlink" Target="https://www.jika.sk/produkty/drezova-nastenna-bateria-s-ramienkom-210-mm-H3111Z7...2301?sku=H3111Z70042301" TargetMode="External"/><Relationship Id="rId11" Type="http://schemas.openxmlformats.org/officeDocument/2006/relationships/hyperlink" Target="https://www.jika.sk/produkty/asymetricke-umyvadlo-odkladacia-plocha-vlavo-H811711...1041?sku=H8117110001041" TargetMode="External"/><Relationship Id="rId12" Type="http://schemas.openxmlformats.org/officeDocument/2006/relationships/hyperlink" Target="https://www.jika.sk/produkty/skrinka-pod-asymetricke-umyvadlo-750x450-mm-2-zasuvky-H40J719401...1?sku=H40J7194013421" TargetMode="External"/><Relationship Id="rId13" Type="http://schemas.openxmlformats.org/officeDocument/2006/relationships/hyperlink" Target="https://www.jika.sk/produkty/asymetricke-umyvadlo-odkladacia-plocha-vpravo-H811710...1041?sku=H8117100001041" TargetMode="External"/><Relationship Id="rId14" Type="http://schemas.openxmlformats.org/officeDocument/2006/relationships/hyperlink" Target="https://www.jika.sk/produkty/umyvadlo-H812713...1041?sku=H8127130001041" TargetMode="External"/><Relationship Id="rId15" Type="http://schemas.openxmlformats.org/officeDocument/2006/relationships/hyperlink" Target="https://www.axor-design.com/int/articledetail-axor-uno-electronic-basin-mixer-for-concealed-installation-wall-mounted-with-spout-221-mm-45111000" TargetMode="External"/><Relationship Id="rId16" Type="http://schemas.openxmlformats.org/officeDocument/2006/relationships/hyperlink" Target="https://www.jika.sk/produkty/umyvadlova-nastenna-bateria-ramienko-150-mm-H3111N7...2201?sku=H3111N70042201&amp;_gl=1*y5y07z*_up*MQ..*_gs*MQ..&amp;gclid=CjwKCAjwtrXFBhBiEiwAEKen186uIMjc1-ilOE91MEK6mE6XxMXdNynWBamtiLXZSkuqc_qA_QF4AxoCBLUQAvD_BwE" TargetMode="External"/><Relationship Id="rId17" Type="http://schemas.openxmlformats.org/officeDocument/2006/relationships/hyperlink" Target="https://www.jika.sk/produkty/zdravotne-umyvadlo-bez-prepadu-H813714...1041?sku=H8137140001041" TargetMode="External"/><Relationship Id="rId18" Type="http://schemas.openxmlformats.org/officeDocument/2006/relationships/hyperlink" Target="https://www.jika.sk/produkty/umyvadlova-pakova-bateria-pre-studenu-vodu-bez-vypustu-H315720...0001?sku=H3157200040001" TargetMode="External"/><Relationship Id="rId19" Type="http://schemas.openxmlformats.org/officeDocument/2006/relationships/hyperlink" Target="https://www.jika.sk/produkty/zavesny-klozet-vortex-rimless-horizontalny-odpad-H821714...0001?sku=H8217140000001" TargetMode="External"/><Relationship Id="rId20" Type="http://schemas.openxmlformats.org/officeDocument/2006/relationships/hyperlink" Target="https://www.jika.sk/produkty/wc-doska-s-poklopom-duroplast-odnimatelna-nerez-uchyty-H891715...0631?sku=H8917150000631" TargetMode="External"/><Relationship Id="rId21" Type="http://schemas.openxmlformats.org/officeDocument/2006/relationships/hyperlink" Target="https://ovladacietlacidla.geberit.sk/tlacidla/sigma20-round" TargetMode="External"/><Relationship Id="rId22" Type="http://schemas.openxmlformats.org/officeDocument/2006/relationships/hyperlink" Target="https://eshop.sapho.cz/cz/larissa-wc-stetka-zavesna-mlecne-sklo-chrom.56791" TargetMode="External"/><Relationship Id="rId23" Type="http://schemas.openxmlformats.org/officeDocument/2006/relationships/hyperlink" Target="https://eshop.sapho.cz/cz/product/56800" TargetMode="External"/><Relationship Id="rId24" Type="http://schemas.openxmlformats.org/officeDocument/2006/relationships/hyperlink" Target="https://www.jika.sk/produkty/zavesna-vylevka-s-plastovou-mriezkou-H851049...0001?sku=H8510490000001" TargetMode="External"/><Relationship Id="rId25" Type="http://schemas.openxmlformats.org/officeDocument/2006/relationships/hyperlink" Target="https://www.jika.sk/produkty/odsavaci-urinal-vnutorny-privod-vody-H8430600000001?sku=H8430600000001" TargetMode="External"/><Relationship Id="rId26" Type="http://schemas.openxmlformats.org/officeDocument/2006/relationships/hyperlink" Target="https://www.jika.sk/produkty/zavesny-klozet-rimless-horizontalne-odpad-H820644...0001?sku=H8206440000001" TargetMode="External"/><Relationship Id="rId27" Type="http://schemas.openxmlformats.org/officeDocument/2006/relationships/hyperlink" Target="https://www.jika.sk/produkty/handicap-wc-system-H893642...0001?sku=H8936420000001" TargetMode="External"/><Relationship Id="rId28" Type="http://schemas.openxmlformats.org/officeDocument/2006/relationships/hyperlink" Target="https://www.jika.sk/produkty/urinalova-deliaca-stena-vr-montazneho-prislusenstva-H44J601000...1?sku=H44J6010000001" TargetMode="External"/><Relationship Id="rId29" Type="http://schemas.openxmlformats.org/officeDocument/2006/relationships/hyperlink" Target="https://www.siko.sk/zasobnik-toaletneho-papiera-sat-chrom-satdzasdrzpapch/p/SATDZASDRZPAPCH?utm_source=google&amp;utm_medium=cpc&amp;utm_campaign=PMAX-SAT&amp;utm_id=21489390714&amp;gad_source=1&amp;gad_campaignid=21489403320&amp;gbraid=0AAAAADl21D63bq0Eg_lvzUbJSY-6aXiCU&amp;gclid=Cj0KCQjwrojHBhDdARIsAJdEJ_fMx7k2XyG039V0ZBoOdu0o0uo4RgkxCKmxzaTojHnYAdssC04auXIaAoAQEALw_wcB" TargetMode="External"/><Relationship Id="rId30" Type="http://schemas.openxmlformats.org/officeDocument/2006/relationships/hyperlink" Target="https://www.jika.sk/produkty/sprchovy-termostaticky-stlp-sprchova-bateria-hlavova-sprcha-rucna-sprcha-sprchova-hadica-H333717...5711?sku=H3337170045711" TargetMode="External"/><Relationship Id="rId31" Type="http://schemas.openxmlformats.org/officeDocument/2006/relationships/hyperlink" Target="https://www.ravak.sk/sk/p.sprchove-dvere-cool-cosd1/X0VV70A00Z1" TargetMode="External"/><Relationship Id="rId32" Type="http://schemas.openxmlformats.org/officeDocument/2006/relationships/hyperlink" Target="https://www.ravak.sk/sk/p.odtokovy-zlab-zebra/X01434" TargetMode="External"/><Relationship Id="rId33" Type="http://schemas.openxmlformats.org/officeDocument/2006/relationships/hyperlink" Target="https://eshop.sapho.cz/sk/smart-polica-252x86x102mm-chrom.28075" TargetMode="External"/><Relationship Id="rId34" Type="http://schemas.openxmlformats.org/officeDocument/2006/relationships/hyperlink" Target="https://eshop.sapho.cz/cz/larissa-hacek-chrom.56786" TargetMode="External"/><Relationship Id="rId35" Type="http://schemas.openxmlformats.org/officeDocument/2006/relationships/hyperlink" Target="https://eshop.sapho.cz/cz/product/56792" TargetMode="External"/><Relationship Id="rId36" Type="http://schemas.openxmlformats.org/officeDocument/2006/relationships/hyperlink" Target="https://eshop.sapho.cz/sk/tondi-e-elektricke-vykurovacie-teleso-rovne-600x1690-mm-800-w-biela.48030" TargetMode="External"/><Relationship Id="rId37" Type="http://schemas.openxmlformats.org/officeDocument/2006/relationships/hyperlink" Target="https://www.artalo.sk/sk/obchod/led-zrkadla-standard/zrkadlo-s-led-osvetlenim-m2-546/" TargetMode="External"/><Relationship Id="rId38" Type="http://schemas.openxmlformats.org/officeDocument/2006/relationships/hyperlink" Target="https://www.artalo.sk/sk/zrkadla/na-mieru/" TargetMode="External"/><Relationship Id="rId39" Type="http://schemas.openxmlformats.org/officeDocument/2006/relationships/hyperlink" Target="https://www.jika.sk/produkty/zrkadlo-s-led-osvetlenim-H455705173...1?sku=H4557051731441" TargetMode="External"/><Relationship Id="rId40" Type="http://schemas.openxmlformats.org/officeDocument/2006/relationships/hyperlink" Target="https://www.sanela.sk/slzn-84a" TargetMode="External"/><Relationship Id="rId41" Type="http://schemas.openxmlformats.org/officeDocument/2006/relationships/hyperlink" Target="https://www.sanela.sk/slzn-84h" TargetMode="External"/><Relationship Id="rId42" Type="http://schemas.openxmlformats.org/officeDocument/2006/relationships/hyperlink" Target="https://www.artalo.sk/sk/obchod/led-zrkadla-standard/zrkadlo-s-led-osvetlenim-m2-546/" TargetMode="External"/><Relationship Id="rId43" Type="http://schemas.openxmlformats.org/officeDocument/2006/relationships/hyperlink" Target="https://www.sanela.sk/slzn-37x" TargetMode="External"/><Relationship Id="rId44" Type="http://schemas.openxmlformats.org/officeDocument/2006/relationships/hyperlink" Target="https://www.jika.sk/produkty/zrkadlo-s-packou-nastavitelne-H389717...0001?sku=H3897170030001" TargetMode="External"/><Relationship Id="rId45" Type="http://schemas.openxmlformats.org/officeDocument/2006/relationships/hyperlink" Target="https://www.jika.sk/produkty/drzadlo-toaletne-pevne-H389724...0001?sku=H3897240030001" TargetMode="External"/><Relationship Id="rId46" Type="http://schemas.openxmlformats.org/officeDocument/2006/relationships/hyperlink" Target="https://www.jika.sk/produkty/drzadlo-toaletne-sklopne-H389725...0001?sku=H3897250030001" TargetMode="External"/><Relationship Id="rId47" Type="http://schemas.openxmlformats.org/officeDocument/2006/relationships/hyperlink" Target="https://www.jika.sk/produkty/drzadlo-toaletne-pevne-kotvene-v-stene-H389714...0001?sku=H3897140030001" TargetMode="External"/><Relationship Id="rId48" Type="http://schemas.openxmlformats.org/officeDocument/2006/relationships/hyperlink" Target="https://www.artalo.sk/sk/zrkadla/na-mieru/" TargetMode="External"/><Relationship Id="rId49" Type="http://schemas.openxmlformats.org/officeDocument/2006/relationships/hyperlink" Target="https://www.jika.sk/produkty/zrkadlo-H455711173...1?sku=H4557111731441" TargetMode="External"/><Relationship Id="rId50" Type="http://schemas.openxmlformats.org/officeDocument/2006/relationships/hyperlink" Target="https://www.drezyblanco.sk/produkt/blanco-lemis-45-s-if-mini-lesteny-nerez-bez-excentra-bez-prislusenstva-obojstranny/" TargetMode="External"/><Relationship Id="rId51" Type="http://schemas.openxmlformats.org/officeDocument/2006/relationships/hyperlink" Target="https://www.drezyblanco.sk/produkt/blanco-mila-hide519414hide/" TargetMode="External"/><Relationship Id="rId52" Type="http://schemas.openxmlformats.org/officeDocument/2006/relationships/hyperlink" Target="https://www.blanco.sk/kuchynske-drezy/nerezove-drezy/drezy-pod-pracovnu-dosku/45-cm-spodna-skrinka/blanco-claron-400-u-durinox" TargetMode="External"/><Relationship Id="rId53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lafenicegc.com/en/collections/amazing/" TargetMode="External"/><Relationship Id="rId2" Type="http://schemas.openxmlformats.org/officeDocument/2006/relationships/hyperlink" Target="https://www.casalgrandepadana.com/product/pietre-di-paragone" TargetMode="External"/><Relationship Id="rId3" Type="http://schemas.openxmlformats.org/officeDocument/2006/relationships/hyperlink" Target="https://www.keope.com/en/collections/portland-stone-effect-tiles-heritage" TargetMode="External"/><Relationship Id="rId4" Type="http://schemas.openxmlformats.org/officeDocument/2006/relationships/hyperlink" Target="https://eliosceramica.com/collezione/grand-place/" TargetMode="External"/><Relationship Id="rId5" Type="http://schemas.openxmlformats.org/officeDocument/2006/relationships/hyperlink" Target="https://eliosceramica.com/collezione/grand-place/" TargetMode="External"/><Relationship Id="rId6" Type="http://schemas.openxmlformats.org/officeDocument/2006/relationships/hyperlink" Target="https://www.keope.com/en/collections/grey-marble-effect-tiles" TargetMode="External"/><Relationship Id="rId7" Type="http://schemas.openxmlformats.org/officeDocument/2006/relationships/hyperlink" Target="https://www.keope.com/en/collections/portland-stone-effect-tiles-heritage" TargetMode="External"/><Relationship Id="rId8" Type="http://schemas.openxmlformats.org/officeDocument/2006/relationships/hyperlink" Target="https://lafenicegc.com/en/collections/amazing/" TargetMode="External"/><Relationship Id="rId9" Type="http://schemas.openxmlformats.org/officeDocument/2006/relationships/hyperlink" Target="https://www.keope.com/en/collections/grey-marble-effect-tiles" TargetMode="External"/><Relationship Id="rId10" Type="http://schemas.openxmlformats.org/officeDocument/2006/relationships/hyperlink" Target="https://www.keope.com/en/collections/grey-marble-effect-tiles" TargetMode="External"/><Relationship Id="rId11" Type="http://schemas.openxmlformats.org/officeDocument/2006/relationships/hyperlink" Target="https://www.celox.sk/Produkty/Profily-na-obklady-a-dlazbu/Ukoncovacie-profily/Ukoncovaci-L-profil?dimensions=12%2C5%20mm%20%2F%202%2C5m&amp;color=AL%20pr&#237;rodn&#225;&amp;material=AL" TargetMode="External"/><Relationship Id="rId12" Type="http://schemas.openxmlformats.org/officeDocument/2006/relationships/hyperlink" Target="https://www.casalgrandepadana.com/product/pietre-di-paragone" TargetMode="External"/><Relationship Id="rId13" Type="http://schemas.openxmlformats.org/officeDocument/2006/relationships/hyperlink" Target="https://www.egger.com/cs/vyroba-nabytku-a-interierovy-design/dekory/W1000_9?country=SK" TargetMode="External"/><Relationship Id="rId14" Type="http://schemas.openxmlformats.org/officeDocument/2006/relationships/hyperlink" Target="https://www.egger.com/cs/vyroba-nabytku-a-interierovy-design/dekory/H3303_10?country=SK" TargetMode="External"/><Relationship Id="rId15" Type="http://schemas.openxmlformats.org/officeDocument/2006/relationships/hyperlink" Target="https://www.egger.com/cs/vyroba-nabytku-a-interierovy-design/dekory/F486_76?country=SK" TargetMode="External"/><Relationship Id="rId16" Type="http://schemas.openxmlformats.org/officeDocument/2006/relationships/hyperlink" Target="https://www.egger.com/cs/vyroba-nabytku-a-interierovy-design/dekory/U732_9?country=SK" TargetMode="External"/><Relationship Id="rId17" Type="http://schemas.openxmlformats.org/officeDocument/2006/relationships/hyperlink" Target="https://www.egger.com/cs/vyroba-nabytku-a-interierovy-design/dekory/H3041_TM12?country=SK" TargetMode="External"/><Relationship Id="rId18" Type="http://schemas.openxmlformats.org/officeDocument/2006/relationships/hyperlink" Target="https://www.egger.com/cs/vyroba-nabytku-a-interierovy-design/dekory/F311_87?country=SK" TargetMode="External"/><Relationship Id="rId19" Type="http://schemas.openxmlformats.org/officeDocument/2006/relationships/hyperlink" Target="https://www.fitplus.sk/pavigym-sportova-podlaha-endurance/" TargetMode="External"/><Relationship Id="rId20" Type="http://schemas.openxmlformats.org/officeDocument/2006/relationships/hyperlink" Target="https://www.forbo.com/flooring/sk-sk/produkty/homogenni-vinyl/sphera-elite/sphera-elite/b9hfet?dnr=50486" TargetMode="External"/><Relationship Id="rId21" Type="http://schemas.openxmlformats.org/officeDocument/2006/relationships/hyperlink" Target="https://www.forbo.com/flooring/sk-sk/produkty/homogenni-vinyl/sphera-elite/sphera-elite/b9hfet?dnr=50486" TargetMode="External"/><Relationship Id="rId22" Type="http://schemas.openxmlformats.org/officeDocument/2006/relationships/hyperlink" Target="https://www.forbo.com/flooring/sk-sk/produkty/homogenni-vinyl/sphera-elite/sphera-elite/b9hfet?dnr=50481" TargetMode="External"/><Relationship Id="rId23" Type="http://schemas.openxmlformats.org/officeDocument/2006/relationships/hyperlink" Target="https://www.forbo.com/flooring/sk-sk/produkty/heterogenni-vinyly/sarlon-19-db-akusticky-vinyl/sarlon-19-db-material/b2zh8v?dnr=4573t4319" TargetMode="External"/><Relationship Id="rId24" Type="http://schemas.openxmlformats.org/officeDocument/2006/relationships/hyperlink" Target="https://www.forbo.com/flooring/sk-sk/produkty/esd-a-ciste-provozy/sphera-ec/sphera-ec/b9zm2t?dnr=ec__450003" TargetMode="External"/><Relationship Id="rId25" Type="http://schemas.openxmlformats.org/officeDocument/2006/relationships/hyperlink" Target="https://vescom.com/en/products/tonga" TargetMode="External"/><Relationship Id="rId26" Type="http://schemas.openxmlformats.org/officeDocument/2006/relationships/hyperlink" Target="https://vescom.com/en/products/tonga" TargetMode="External"/><Relationship Id="rId27" Type="http://schemas.openxmlformats.org/officeDocument/2006/relationships/hyperlink" Target="https://h2kgroup.sk/eshop/fotoprodukty/fototapeta/?srsltid=AfmBOoqcngTaeY8bvgLinCUdU5G6bLjy79fcSJGNNJXuDXTkRB30H-Dr" TargetMode="External"/><Relationship Id="rId28" Type="http://schemas.openxmlformats.org/officeDocument/2006/relationships/hyperlink" Target="https://h2kgroup.sk/eshop/fotoprodukty/fototapeta/?srsltid=AfmBOoqcngTaeY8bvgLinCUdU5G6bLjy79fcSJGNNJXuDXTkRB30H-Dr" TargetMode="External"/><Relationship Id="rId29" Type="http://schemas.openxmlformats.org/officeDocument/2006/relationships/hyperlink" Target="https://h2kgroup.sk/eshop/fotoprodukty/fototapeta/?srsltid=AfmBOoqcngTaeY8bvgLinCUdU5G6bLjy79fcSJGNNJXuDXTkRB30H-Dr" TargetMode="External"/><Relationship Id="rId30" Type="http://schemas.openxmlformats.org/officeDocument/2006/relationships/hyperlink" Target="https://www.fundermax.com/en/Portfolio/All%20Products/m.look-Interior-A2-2289-Tortora-FH-Fine-Hammer-Embossed_p_56894" TargetMode="External"/><Relationship Id="rId31" Type="http://schemas.openxmlformats.org/officeDocument/2006/relationships/hyperlink" Target="https://www.fundermax.com/en/Portfolio/All%20Products/m.look-Interior-A2-2206-Fango-FH-Fine-Hammer-Embossed_p_56890" TargetMode="External"/><Relationship Id="rId32" Type="http://schemas.openxmlformats.org/officeDocument/2006/relationships/hyperlink" Target="https://www.europlac.com/sk/product/inois-micro" TargetMode="External"/><Relationship Id="rId33" Type="http://schemas.openxmlformats.org/officeDocument/2006/relationships/hyperlink" Target="https://www.fundermax.com/en/Portfolio/All%20Products/Star-Favorit-P3-E05-2206-Fango-FH-Fine-Hammer-Embossed_p_173150" TargetMode="External"/><Relationship Id="rId34" Type="http://schemas.openxmlformats.org/officeDocument/2006/relationships/hyperlink" Target="https://www.spm-international.com/en/products/decochoc" TargetMode="External"/><Relationship Id="rId35" Type="http://schemas.openxmlformats.org/officeDocument/2006/relationships/hyperlink" Target="https://www.domosslovakia.sk/produkty/kancelarie" TargetMode="External"/><Relationship Id="rId36" Type="http://schemas.openxmlformats.org/officeDocument/2006/relationships/hyperlink" Target="https://www.domosslovakia.sk/produkty/kancelarie" TargetMode="External"/><Relationship Id="rId37" Type="http://schemas.openxmlformats.org/officeDocument/2006/relationships/hyperlink" Target="https://www.domosslovakia.sk/produkty/kancelarie" TargetMode="External"/><Relationship Id="rId38" Type="http://schemas.openxmlformats.org/officeDocument/2006/relationships/hyperlink" Target="https://www.forbo.com/flooring/sk-sk/produkty/flotex-sametovy-vinyl/flotex-colour/flotex-colour/bpdhue?dnr=s246014" TargetMode="External"/><Relationship Id="rId39" Type="http://schemas.openxmlformats.org/officeDocument/2006/relationships/hyperlink" Target="https://www.forbo.com/flooring/en-gl/products/entrance-flooring-systems/nuway-internal-entrance-floors/nuway-grid-internal/b72385" TargetMode="External"/><Relationship Id="rId40" Type="http://schemas.openxmlformats.org/officeDocument/2006/relationships/hyperlink" Target="https://www.forbo.com/flooring/en-gl/products/entrance-flooring-systems/nuway-external-entrance-floors/nuway-grid-external/b1o4qt" TargetMode="External"/><Relationship Id="rId41" Type="http://schemas.openxmlformats.org/officeDocument/2006/relationships/hyperlink" Target="https://www.sto.sk/s/p/a1F2p00000PivCqEAJ/stocolor-opticryl-matt" TargetMode="External"/><Relationship Id="rId42" Type="http://schemas.openxmlformats.org/officeDocument/2006/relationships/hyperlink" Target="https://www.sto.sk/s/p/a1F2p00000PivCqEAJ/stocolor-opticryl-matt" TargetMode="External"/><Relationship Id="rId43" Type="http://schemas.openxmlformats.org/officeDocument/2006/relationships/hyperlink" Target="https://www.sto.sk/s/p/a1F2p00000PivCqEAJ/stocolor-opticryl-matt" TargetMode="External"/><Relationship Id="rId44" Type="http://schemas.openxmlformats.org/officeDocument/2006/relationships/hyperlink" Target="https://www.sto.sk/s/p/a1F2p00000PivCqEAJ/stocolor-opticryl-matt" TargetMode="External"/><Relationship Id="rId45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hydroflora.sk/kvetinac-kube-high-cassetta/?variantId=31498" TargetMode="External"/><Relationship Id="rId2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www.profirol.sk/slnecne-plachty-soliday-c/?_gl=1*1jr6588*_up*MQ..*_gs*MQ..&amp;gclid=Cj0KCQjwzt_FBhCEARIsAJGFWVml01Zy_2vCfPzNxX2JcMPAaZbbR18YQ6pxG0H-nHsSbu8nPPOFMiMaAtxiEALw_wcB&amp;gbraid=0AAAAADk08YB6xfW_ydJpLM_9O1x1o3M8-" TargetMode="External"/><Relationship Id="rId2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ColWidth="9.33203125" defaultRowHeight="15" customHeight="false" zeroHeight="false" outlineLevelRow="0" outlineLevelCol="0"/>
  <cols>
    <col collapsed="false" customWidth="true" hidden="false" outlineLevel="0" max="1" min="1" style="1" width="11.83"/>
    <col collapsed="false" customWidth="false" hidden="false" outlineLevel="0" max="5" min="2" style="1" width="9.33"/>
    <col collapsed="false" customWidth="true" hidden="false" outlineLevel="0" max="6" min="6" style="1" width="6.33"/>
    <col collapsed="false" customWidth="true" hidden="false" outlineLevel="0" max="7" min="7" style="1" width="13.66"/>
    <col collapsed="false" customWidth="true" hidden="false" outlineLevel="0" max="8" min="8" style="1" width="13.5"/>
    <col collapsed="false" customWidth="true" hidden="false" outlineLevel="0" max="9" min="9" style="1" width="11.66"/>
    <col collapsed="false" customWidth="false" hidden="false" outlineLevel="0" max="16384" min="10" style="1" width="9.3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</row>
    <row r="3" customFormat="false" ht="15" hidden="false" customHeight="false" outlineLevel="0" collapsed="false">
      <c r="A3" s="3" t="s">
        <v>3</v>
      </c>
      <c r="B3" s="4" t="s">
        <v>4</v>
      </c>
      <c r="C3" s="4"/>
      <c r="D3" s="4"/>
      <c r="E3" s="4"/>
      <c r="F3" s="4"/>
      <c r="G3" s="4"/>
      <c r="H3" s="4"/>
      <c r="I3" s="4"/>
    </row>
    <row r="4" customFormat="false" ht="15" hidden="false" customHeight="false" outlineLevel="0" collapsed="false">
      <c r="A4" s="3" t="s">
        <v>5</v>
      </c>
      <c r="B4" s="4" t="s">
        <v>6</v>
      </c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3" t="s">
        <v>7</v>
      </c>
      <c r="B5" s="4" t="s">
        <v>8</v>
      </c>
      <c r="C5" s="4"/>
      <c r="D5" s="4"/>
      <c r="E5" s="4"/>
      <c r="F5" s="4"/>
      <c r="G5" s="4"/>
      <c r="H5" s="4"/>
      <c r="I5" s="4"/>
    </row>
    <row r="6" customFormat="false" ht="15" hidden="false" customHeight="false" outlineLevel="0" collapsed="false">
      <c r="A6" s="5" t="s">
        <v>9</v>
      </c>
      <c r="B6" s="6" t="s">
        <v>10</v>
      </c>
      <c r="C6" s="6"/>
      <c r="D6" s="6"/>
      <c r="E6" s="6"/>
      <c r="F6" s="6"/>
      <c r="G6" s="6"/>
      <c r="H6" s="6"/>
      <c r="I6" s="6"/>
    </row>
    <row r="7" customFormat="false" ht="15" hidden="false" customHeight="false" outlineLevel="0" collapsed="false">
      <c r="B7" s="7"/>
      <c r="C7" s="7"/>
      <c r="D7" s="7"/>
      <c r="E7" s="7"/>
      <c r="F7" s="7"/>
      <c r="G7" s="7"/>
      <c r="H7" s="7"/>
      <c r="I7" s="7"/>
    </row>
    <row r="8" s="11" customFormat="true" ht="45" hidden="false" customHeight="true" outlineLevel="0" collapsed="false">
      <c r="A8" s="8" t="s">
        <v>11</v>
      </c>
      <c r="B8" s="8"/>
      <c r="C8" s="8"/>
      <c r="D8" s="8"/>
      <c r="E8" s="8"/>
      <c r="F8" s="8"/>
      <c r="G8" s="9" t="s">
        <v>12</v>
      </c>
      <c r="H8" s="9" t="s">
        <v>13</v>
      </c>
      <c r="I8" s="10" t="s">
        <v>14</v>
      </c>
    </row>
    <row r="9" customFormat="false" ht="15" hidden="false" customHeight="false" outlineLevel="0" collapsed="false">
      <c r="A9" s="12" t="s">
        <v>15</v>
      </c>
      <c r="B9" s="12"/>
      <c r="C9" s="12"/>
      <c r="D9" s="12"/>
      <c r="E9" s="12"/>
      <c r="F9" s="12"/>
      <c r="G9" s="13" t="n">
        <f aca="false">'1. VÝPIS NÁBYTKOV, MOBILIARU'!P216</f>
        <v>0</v>
      </c>
      <c r="H9" s="13" t="n">
        <f aca="false">G9*1.23</f>
        <v>0</v>
      </c>
      <c r="I9" s="14" t="n">
        <f aca="false">'1. VÝPIS NÁBYTKOV, MOBILIARU'!S216</f>
        <v>0</v>
      </c>
    </row>
    <row r="10" customFormat="false" ht="15" hidden="false" customHeight="false" outlineLevel="0" collapsed="false">
      <c r="A10" s="12" t="s">
        <v>16</v>
      </c>
      <c r="B10" s="12"/>
      <c r="C10" s="12"/>
      <c r="D10" s="12"/>
      <c r="E10" s="12"/>
      <c r="F10" s="12"/>
      <c r="G10" s="13" t="n">
        <f aca="false">'2. SPOTREBIČE'!P28</f>
        <v>0</v>
      </c>
      <c r="H10" s="13" t="n">
        <f aca="false">G10*1.23</f>
        <v>0</v>
      </c>
      <c r="I10" s="14" t="n">
        <f aca="false">'2. SPOTREBIČE'!S28</f>
        <v>0</v>
      </c>
    </row>
    <row r="11" customFormat="false" ht="15" hidden="false" customHeight="false" outlineLevel="0" collapsed="false">
      <c r="A11" s="12" t="s">
        <v>17</v>
      </c>
      <c r="B11" s="12"/>
      <c r="C11" s="12"/>
      <c r="D11" s="12"/>
      <c r="E11" s="12"/>
      <c r="F11" s="12"/>
      <c r="G11" s="13" t="n">
        <f aca="false">'3. VÝPIS SVIETIDIEL'!S83</f>
        <v>0</v>
      </c>
      <c r="H11" s="13" t="n">
        <f aca="false">G11*1.23</f>
        <v>0</v>
      </c>
      <c r="I11" s="14" t="n">
        <f aca="false">'3. VÝPIS SVIETIDIEL'!V83</f>
        <v>0</v>
      </c>
    </row>
    <row r="12" customFormat="false" ht="15" hidden="false" customHeight="false" outlineLevel="0" collapsed="false">
      <c r="A12" s="12" t="s">
        <v>18</v>
      </c>
      <c r="B12" s="12"/>
      <c r="C12" s="12"/>
      <c r="D12" s="12"/>
      <c r="E12" s="12"/>
      <c r="F12" s="12"/>
      <c r="G12" s="13" t="n">
        <f aca="false">'4. VÝPIS SANITÁRNYCH PRVKOV'!P64</f>
        <v>0</v>
      </c>
      <c r="H12" s="13" t="n">
        <f aca="false">G12*1.23</f>
        <v>0</v>
      </c>
      <c r="I12" s="14" t="n">
        <f aca="false">'4. VÝPIS SANITÁRNYCH PRVKOV'!S64</f>
        <v>0</v>
      </c>
    </row>
    <row r="13" customFormat="false" ht="15" hidden="false" customHeight="false" outlineLevel="0" collapsed="false">
      <c r="A13" s="12" t="s">
        <v>19</v>
      </c>
      <c r="B13" s="12"/>
      <c r="C13" s="12"/>
      <c r="D13" s="12"/>
      <c r="E13" s="12"/>
      <c r="F13" s="12"/>
      <c r="G13" s="13" t="n">
        <f aca="false">'5. VÝPIS POVRCHOVÝCH ÚPRAV'!Q65</f>
        <v>0</v>
      </c>
      <c r="H13" s="13" t="n">
        <f aca="false">G13*1.23</f>
        <v>0</v>
      </c>
      <c r="I13" s="14" t="n">
        <f aca="false">'5. VÝPIS POVRCHOVÝCH ÚPRAV'!T65</f>
        <v>0</v>
      </c>
    </row>
    <row r="14" customFormat="false" ht="15" hidden="false" customHeight="false" outlineLevel="0" collapsed="false">
      <c r="A14" s="12" t="s">
        <v>20</v>
      </c>
      <c r="B14" s="12"/>
      <c r="C14" s="12"/>
      <c r="D14" s="12"/>
      <c r="E14" s="12"/>
      <c r="F14" s="12"/>
      <c r="G14" s="13" t="n">
        <f aca="false">H14/1.23</f>
        <v>0</v>
      </c>
      <c r="H14" s="13" t="n">
        <f aca="false">'6. VÝPIS PIKTOGRAMOV'!O60+'6. VÝPIS PIKTOGRAMOV'!O112</f>
        <v>0</v>
      </c>
      <c r="I14" s="14" t="n">
        <f aca="false">'6. VÝPIS PIKTOGRAMOV'!O61+'6. VÝPIS PIKTOGRAMOV'!O113</f>
        <v>0</v>
      </c>
    </row>
    <row r="15" customFormat="false" ht="15" hidden="false" customHeight="false" outlineLevel="0" collapsed="false">
      <c r="A15" s="12" t="s">
        <v>21</v>
      </c>
      <c r="B15" s="12"/>
      <c r="C15" s="12"/>
      <c r="D15" s="12"/>
      <c r="E15" s="12"/>
      <c r="F15" s="12"/>
      <c r="G15" s="13" t="n">
        <f aca="false">'7. VÝPIS KVETINÁČOV'!Z45</f>
        <v>0</v>
      </c>
      <c r="H15" s="13" t="n">
        <f aca="false">'7. VÝPIS KVETINÁČOV'!AB45</f>
        <v>0</v>
      </c>
      <c r="I15" s="14"/>
    </row>
    <row r="16" customFormat="false" ht="15" hidden="false" customHeight="false" outlineLevel="0" collapsed="false">
      <c r="A16" s="12" t="s">
        <v>22</v>
      </c>
      <c r="B16" s="12"/>
      <c r="C16" s="12"/>
      <c r="D16" s="12"/>
      <c r="E16" s="12"/>
      <c r="F16" s="12"/>
      <c r="G16" s="13" t="n">
        <f aca="false">H16/1.23</f>
        <v>0</v>
      </c>
      <c r="H16" s="13" t="n">
        <f aca="false">'8. VÝPIS TIENIACICH PRVKOV (EX)'!N10</f>
        <v>0</v>
      </c>
      <c r="I16" s="14"/>
    </row>
    <row r="17" customFormat="false" ht="15" hidden="false" customHeight="false" outlineLevel="0" collapsed="false">
      <c r="A17" s="12" t="s">
        <v>23</v>
      </c>
      <c r="B17" s="12"/>
      <c r="C17" s="12"/>
      <c r="D17" s="12"/>
      <c r="E17" s="12"/>
      <c r="F17" s="12"/>
      <c r="G17" s="13" t="n">
        <f aca="false">H17/1.23</f>
        <v>0</v>
      </c>
      <c r="H17" s="13" t="n">
        <f aca="false">'9. VÝPIS ZELENÝCH STIEN'!N14</f>
        <v>0</v>
      </c>
      <c r="I17" s="14"/>
    </row>
    <row r="18" customFormat="false" ht="15" hidden="false" customHeight="false" outlineLevel="0" collapsed="false">
      <c r="A18" s="12" t="s">
        <v>24</v>
      </c>
      <c r="B18" s="12"/>
      <c r="C18" s="12"/>
      <c r="D18" s="12"/>
      <c r="E18" s="12"/>
      <c r="F18" s="12"/>
      <c r="G18" s="13" t="n">
        <f aca="false">H18/1.23</f>
        <v>0</v>
      </c>
      <c r="H18" s="13" t="n">
        <f aca="false">'10. VÝPIS TIENIACICH PRVKOV(IN)'!N12</f>
        <v>0</v>
      </c>
      <c r="I18" s="14" t="n">
        <f aca="false">'10. VÝPIS TIENIACICH PRVKOV(IN)'!N11</f>
        <v>0</v>
      </c>
    </row>
    <row r="19" customFormat="false" ht="15" hidden="false" customHeight="false" outlineLevel="0" collapsed="false">
      <c r="A19" s="12" t="s">
        <v>25</v>
      </c>
      <c r="B19" s="12"/>
      <c r="C19" s="12"/>
      <c r="D19" s="12"/>
      <c r="E19" s="12"/>
      <c r="F19" s="12"/>
      <c r="G19" s="13" t="n">
        <f aca="false">'11. VÝPIS ZÁMOČNÍCKYCH VÝROBKOV'!P19</f>
        <v>0</v>
      </c>
      <c r="H19" s="13" t="n">
        <f aca="false">G19*1.23</f>
        <v>0</v>
      </c>
      <c r="I19" s="14" t="n">
        <f aca="false">'11. VÝPIS ZÁMOČNÍCKYCH VÝROBKOV'!S19</f>
        <v>0</v>
      </c>
    </row>
    <row r="20" customFormat="false" ht="15" hidden="false" customHeight="false" outlineLevel="0" collapsed="false">
      <c r="A20" s="12" t="s">
        <v>26</v>
      </c>
      <c r="B20" s="12"/>
      <c r="C20" s="12"/>
      <c r="D20" s="12"/>
      <c r="E20" s="12"/>
      <c r="F20" s="12"/>
      <c r="G20" s="13"/>
      <c r="H20" s="13"/>
      <c r="I20" s="14"/>
    </row>
    <row r="21" customFormat="false" ht="15" hidden="false" customHeight="false" outlineLevel="0" collapsed="false">
      <c r="A21" s="15" t="s">
        <v>27</v>
      </c>
      <c r="B21" s="15"/>
      <c r="C21" s="15"/>
      <c r="D21" s="15"/>
      <c r="E21" s="15"/>
      <c r="F21" s="15"/>
      <c r="G21" s="16" t="n">
        <f aca="false">SUM(G9:G19)</f>
        <v>0</v>
      </c>
      <c r="H21" s="17" t="n">
        <f aca="false">SUM(H9:H19)</f>
        <v>0</v>
      </c>
      <c r="I21" s="18" t="n">
        <f aca="false">SUM(I9:I19)</f>
        <v>0</v>
      </c>
    </row>
    <row r="22" s="11" customFormat="true" ht="30" hidden="false" customHeight="true" outlineLevel="0" collapsed="false">
      <c r="A22" s="19" t="s">
        <v>28</v>
      </c>
      <c r="B22" s="19"/>
      <c r="C22" s="19"/>
      <c r="D22" s="19"/>
      <c r="E22" s="19"/>
      <c r="F22" s="19"/>
      <c r="G22" s="20" t="n">
        <f aca="false">SUM(H21+I21)</f>
        <v>0</v>
      </c>
      <c r="H22" s="20"/>
      <c r="I22" s="20"/>
    </row>
    <row r="24" customFormat="false" ht="30" hidden="false" customHeight="true" outlineLevel="0" collapsed="false">
      <c r="A24" s="21"/>
      <c r="B24" s="22" t="s">
        <v>29</v>
      </c>
      <c r="C24" s="22"/>
      <c r="D24" s="22"/>
      <c r="E24" s="22"/>
      <c r="F24" s="22"/>
      <c r="G24" s="22"/>
      <c r="H24" s="22"/>
      <c r="I24" s="22"/>
    </row>
    <row r="25" customFormat="false" ht="45" hidden="false" customHeight="true" outlineLevel="0" collapsed="false">
      <c r="A25" s="23"/>
      <c r="B25" s="22" t="s">
        <v>30</v>
      </c>
      <c r="C25" s="22"/>
      <c r="D25" s="22"/>
      <c r="E25" s="22"/>
      <c r="F25" s="22"/>
      <c r="G25" s="22"/>
      <c r="H25" s="22"/>
      <c r="I25" s="22"/>
    </row>
    <row r="26" customFormat="false" ht="15" hidden="false" customHeight="false" outlineLevel="0" collapsed="false">
      <c r="A26" s="24" t="n">
        <v>0</v>
      </c>
      <c r="B26" s="25" t="s">
        <v>31</v>
      </c>
      <c r="C26" s="25"/>
      <c r="D26" s="25"/>
      <c r="E26" s="25"/>
      <c r="F26" s="25"/>
      <c r="G26" s="25"/>
      <c r="H26" s="25"/>
      <c r="I26" s="25"/>
    </row>
  </sheetData>
  <mergeCells count="25">
    <mergeCell ref="A1:I1"/>
    <mergeCell ref="B2:I2"/>
    <mergeCell ref="B3:I3"/>
    <mergeCell ref="B4:I4"/>
    <mergeCell ref="B5:I5"/>
    <mergeCell ref="B6:I6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G22:I22"/>
    <mergeCell ref="B24:I24"/>
    <mergeCell ref="B25:I25"/>
    <mergeCell ref="B26:I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N14" activeCellId="0" sqref="N14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6.66"/>
    <col collapsed="false" customWidth="true" hidden="false" outlineLevel="0" max="3" min="3" style="26" width="59.33"/>
    <col collapsed="false" customWidth="true" hidden="false" outlineLevel="0" max="4" min="4" style="26" width="16.33"/>
    <col collapsed="false" customWidth="true" hidden="false" outlineLevel="0" max="5" min="5" style="26" width="16.16"/>
    <col collapsed="false" customWidth="true" hidden="false" outlineLevel="0" max="6" min="6" style="26" width="13.33"/>
    <col collapsed="false" customWidth="true" hidden="false" outlineLevel="0" max="7" min="7" style="26" width="13.16"/>
    <col collapsed="false" customWidth="true" hidden="false" outlineLevel="0" max="8" min="8" style="26" width="15.5"/>
    <col collapsed="false" customWidth="true" hidden="false" outlineLevel="0" max="9" min="9" style="26" width="27.5"/>
    <col collapsed="false" customWidth="true" hidden="false" outlineLevel="0" max="10" min="10" style="26" width="26.83"/>
    <col collapsed="false" customWidth="true" hidden="false" outlineLevel="0" max="11" min="11" style="26" width="20"/>
    <col collapsed="false" customWidth="true" hidden="false" outlineLevel="0" max="12" min="12" style="26" width="8.33"/>
    <col collapsed="false" customWidth="true" hidden="false" outlineLevel="0" max="14" min="14" style="26" width="13.33"/>
  </cols>
  <sheetData>
    <row r="1" customFormat="false" ht="19.5" hidden="false" customHeight="true" outlineLevel="0" collapsed="false">
      <c r="A1" s="28" t="s">
        <v>32</v>
      </c>
      <c r="B1" s="102" t="s">
        <v>34</v>
      </c>
      <c r="C1" s="303" t="s">
        <v>35</v>
      </c>
      <c r="D1" s="102" t="s">
        <v>36</v>
      </c>
      <c r="E1" s="102" t="s">
        <v>37</v>
      </c>
      <c r="F1" s="304" t="s">
        <v>907</v>
      </c>
      <c r="G1" s="304" t="s">
        <v>908</v>
      </c>
      <c r="H1" s="304" t="s">
        <v>909</v>
      </c>
      <c r="I1" s="102" t="s">
        <v>41</v>
      </c>
      <c r="J1" s="102" t="s">
        <v>42</v>
      </c>
      <c r="K1" s="304" t="s">
        <v>43</v>
      </c>
      <c r="L1" s="102" t="s">
        <v>44</v>
      </c>
      <c r="M1" s="102" t="s">
        <v>2230</v>
      </c>
      <c r="N1" s="102" t="s">
        <v>2345</v>
      </c>
    </row>
    <row r="2" s="36" customFormat="true" ht="13.5" hidden="false" customHeight="true" outlineLevel="0" collapsed="false">
      <c r="A2" s="339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</row>
    <row r="3" customFormat="false" ht="60" hidden="false" customHeight="true" outlineLevel="0" collapsed="false">
      <c r="A3" s="434" t="s">
        <v>2346</v>
      </c>
      <c r="B3" s="322" t="s">
        <v>2347</v>
      </c>
      <c r="C3" s="46" t="s">
        <v>2348</v>
      </c>
      <c r="D3" s="113" t="s">
        <v>2349</v>
      </c>
      <c r="E3" s="113" t="s">
        <v>2350</v>
      </c>
      <c r="F3" s="113" t="s">
        <v>2350</v>
      </c>
      <c r="G3" s="113" t="s">
        <v>2351</v>
      </c>
      <c r="H3" s="342"/>
      <c r="I3" s="309" t="s">
        <v>2352</v>
      </c>
      <c r="J3" s="77"/>
      <c r="K3" s="243" t="s">
        <v>2353</v>
      </c>
      <c r="L3" s="113" t="n">
        <v>1</v>
      </c>
      <c r="M3" s="307" t="n">
        <v>0</v>
      </c>
      <c r="N3" s="113" t="n">
        <f aca="false">L3*M3</f>
        <v>0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customFormat="false" ht="60" hidden="false" customHeight="true" outlineLevel="0" collapsed="false">
      <c r="A4" s="434"/>
      <c r="B4" s="332"/>
      <c r="C4" s="110"/>
      <c r="D4" s="111"/>
      <c r="E4" s="111"/>
      <c r="F4" s="111"/>
      <c r="G4" s="111"/>
      <c r="H4" s="350"/>
      <c r="I4" s="351"/>
      <c r="J4" s="91"/>
      <c r="K4" s="319"/>
      <c r="L4" s="111"/>
      <c r="M4" s="111"/>
      <c r="N4" s="113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customFormat="false" ht="60" hidden="false" customHeight="true" outlineLevel="0" collapsed="false">
      <c r="A5" s="434"/>
      <c r="B5" s="332" t="s">
        <v>2354</v>
      </c>
      <c r="C5" s="110" t="s">
        <v>2348</v>
      </c>
      <c r="D5" s="113" t="s">
        <v>2355</v>
      </c>
      <c r="E5" s="113" t="s">
        <v>2350</v>
      </c>
      <c r="F5" s="113" t="s">
        <v>2350</v>
      </c>
      <c r="G5" s="113" t="s">
        <v>2351</v>
      </c>
      <c r="H5" s="342"/>
      <c r="I5" s="309" t="s">
        <v>2352</v>
      </c>
      <c r="J5" s="77"/>
      <c r="K5" s="243" t="s">
        <v>2353</v>
      </c>
      <c r="L5" s="113" t="n">
        <v>1</v>
      </c>
      <c r="M5" s="352" t="n">
        <v>0</v>
      </c>
      <c r="N5" s="113" t="n">
        <f aca="false">L5*M5</f>
        <v>0</v>
      </c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</row>
    <row r="6" s="366" customFormat="true" ht="60" hidden="false" customHeight="true" outlineLevel="0" collapsed="false">
      <c r="A6" s="434"/>
      <c r="B6" s="355"/>
      <c r="C6" s="356"/>
      <c r="D6" s="357"/>
      <c r="E6" s="357"/>
      <c r="F6" s="357"/>
      <c r="G6" s="357"/>
      <c r="H6" s="358"/>
      <c r="I6" s="309"/>
      <c r="J6" s="360"/>
      <c r="K6" s="361"/>
      <c r="L6" s="357"/>
      <c r="M6" s="357"/>
      <c r="N6" s="113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</row>
    <row r="7" s="377" customFormat="true" ht="60" hidden="false" customHeight="true" outlineLevel="0" collapsed="false">
      <c r="A7" s="434"/>
      <c r="B7" s="367" t="s">
        <v>2356</v>
      </c>
      <c r="C7" s="39" t="s">
        <v>2357</v>
      </c>
      <c r="D7" s="113" t="s">
        <v>2358</v>
      </c>
      <c r="E7" s="106" t="n">
        <f aca="false">-F8</f>
        <v>0</v>
      </c>
      <c r="F7" s="106" t="s">
        <v>2350</v>
      </c>
      <c r="G7" s="113" t="s">
        <v>2351</v>
      </c>
      <c r="H7" s="368"/>
      <c r="I7" s="309" t="s">
        <v>2352</v>
      </c>
      <c r="J7" s="107"/>
      <c r="K7" s="243" t="s">
        <v>2359</v>
      </c>
      <c r="L7" s="106" t="n">
        <v>1</v>
      </c>
      <c r="M7" s="371" t="n">
        <v>0</v>
      </c>
      <c r="N7" s="113" t="n">
        <f aca="false">L7*M7</f>
        <v>0</v>
      </c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</row>
    <row r="8" customFormat="false" ht="60" hidden="false" customHeight="true" outlineLevel="0" collapsed="false">
      <c r="A8" s="434"/>
      <c r="B8" s="378"/>
      <c r="C8" s="105"/>
      <c r="D8" s="379"/>
      <c r="E8" s="379"/>
      <c r="F8" s="379"/>
      <c r="G8" s="379"/>
      <c r="H8" s="380"/>
      <c r="I8" s="381"/>
      <c r="J8" s="382"/>
      <c r="K8" s="383"/>
      <c r="L8" s="379"/>
      <c r="M8" s="379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</row>
    <row r="9" s="250" customFormat="true" ht="60" hidden="false" customHeight="true" outlineLevel="0" collapsed="false">
      <c r="A9" s="434"/>
      <c r="B9" s="332"/>
      <c r="C9" s="110"/>
      <c r="D9" s="111"/>
      <c r="E9" s="111"/>
      <c r="F9" s="111"/>
      <c r="G9" s="111"/>
      <c r="H9" s="350"/>
      <c r="I9" s="385"/>
      <c r="J9" s="91"/>
      <c r="K9" s="319"/>
      <c r="L9" s="111"/>
      <c r="M9" s="111"/>
    </row>
    <row r="10" s="250" customFormat="true" ht="60" hidden="false" customHeight="true" outlineLevel="0" collapsed="false">
      <c r="A10" s="434"/>
      <c r="B10" s="332"/>
      <c r="C10" s="110"/>
      <c r="D10" s="111"/>
      <c r="E10" s="111"/>
      <c r="F10" s="111"/>
      <c r="G10" s="111"/>
      <c r="H10" s="350"/>
      <c r="I10" s="385"/>
      <c r="J10" s="91"/>
      <c r="K10" s="319"/>
      <c r="L10" s="111"/>
      <c r="M10" s="111"/>
    </row>
    <row r="11" s="69" customFormat="true" ht="60" hidden="false" customHeight="true" outlineLevel="0" collapsed="false">
      <c r="A11" s="439"/>
      <c r="B11" s="266" t="s">
        <v>2360</v>
      </c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421" t="n">
        <v>0</v>
      </c>
    </row>
    <row r="12" s="69" customFormat="true" ht="60" hidden="false" customHeight="true" outlineLevel="0" collapsed="false">
      <c r="A12" s="439"/>
      <c r="B12" s="440" t="s">
        <v>2361</v>
      </c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12" t="n">
        <f aca="false">N3+N7+N11+N5</f>
        <v>0</v>
      </c>
    </row>
    <row r="13" s="69" customFormat="true" ht="60" hidden="false" customHeight="true" outlineLevel="0" collapsed="false">
      <c r="A13" s="439"/>
      <c r="B13" s="440" t="s">
        <v>2362</v>
      </c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440"/>
      <c r="N13" s="425" t="n">
        <f aca="false">N12*0.23</f>
        <v>0</v>
      </c>
    </row>
    <row r="14" s="69" customFormat="true" ht="60" hidden="false" customHeight="true" outlineLevel="0" collapsed="false">
      <c r="A14" s="439"/>
      <c r="B14" s="441" t="s">
        <v>2076</v>
      </c>
      <c r="C14" s="441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2" t="n">
        <f aca="false">N12+N13</f>
        <v>0</v>
      </c>
    </row>
    <row r="15" customFormat="false" ht="60" hidden="false" customHeight="true" outlineLevel="0" collapsed="false">
      <c r="A15" s="414"/>
      <c r="B15" s="151"/>
      <c r="C15" s="422"/>
      <c r="D15" s="155"/>
      <c r="E15" s="155"/>
      <c r="F15" s="155"/>
      <c r="G15" s="155"/>
      <c r="H15" s="155"/>
      <c r="I15" s="155"/>
      <c r="J15" s="423"/>
      <c r="K15" s="154"/>
      <c r="L15" s="155"/>
    </row>
    <row r="16" customFormat="false" ht="60" hidden="false" customHeight="true" outlineLevel="0" collapsed="false">
      <c r="A16" s="414"/>
      <c r="B16" s="151"/>
      <c r="C16" s="422"/>
      <c r="D16" s="155"/>
      <c r="E16" s="155"/>
      <c r="F16" s="155"/>
      <c r="G16" s="155"/>
      <c r="I16" s="155"/>
      <c r="J16" s="423"/>
      <c r="K16" s="154"/>
      <c r="L16" s="155"/>
    </row>
    <row r="17" customFormat="false" ht="60" hidden="false" customHeight="true" outlineLevel="0" collapsed="false">
      <c r="A17" s="414"/>
      <c r="B17" s="151"/>
      <c r="C17" s="422"/>
      <c r="D17" s="155"/>
      <c r="E17" s="155"/>
      <c r="F17" s="155"/>
      <c r="G17" s="155"/>
      <c r="H17" s="155"/>
      <c r="I17" s="155"/>
      <c r="J17" s="423"/>
      <c r="K17" s="154"/>
      <c r="L17" s="155"/>
    </row>
    <row r="18" customFormat="false" ht="60" hidden="false" customHeight="true" outlineLevel="0" collapsed="false">
      <c r="A18" s="414"/>
      <c r="B18" s="151"/>
      <c r="C18" s="422"/>
      <c r="D18" s="155"/>
      <c r="E18" s="155"/>
      <c r="F18" s="155"/>
      <c r="G18" s="155"/>
      <c r="H18" s="155"/>
      <c r="I18" s="155"/>
      <c r="J18" s="423"/>
      <c r="K18" s="154"/>
      <c r="L18" s="155"/>
    </row>
    <row r="19" customFormat="false" ht="15.75" hidden="false" customHeight="true" outlineLevel="0" collapsed="false">
      <c r="A19" s="414"/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</row>
    <row r="20" customFormat="false" ht="60" hidden="false" customHeight="true" outlineLevel="0" collapsed="false">
      <c r="A20" s="414"/>
      <c r="B20" s="151"/>
      <c r="C20" s="422"/>
      <c r="D20" s="155"/>
      <c r="E20" s="155"/>
      <c r="F20" s="155"/>
      <c r="G20" s="155"/>
      <c r="H20" s="155"/>
      <c r="I20" s="306"/>
      <c r="J20" s="427"/>
      <c r="K20" s="427"/>
      <c r="L20" s="155"/>
    </row>
    <row r="21" customFormat="false" ht="60" hidden="false" customHeight="true" outlineLevel="0" collapsed="false">
      <c r="A21" s="414"/>
      <c r="B21" s="151"/>
      <c r="C21" s="422"/>
      <c r="D21" s="155"/>
      <c r="E21" s="155"/>
      <c r="F21" s="155"/>
      <c r="G21" s="155"/>
      <c r="H21" s="155"/>
      <c r="I21" s="155"/>
      <c r="J21" s="423"/>
      <c r="K21" s="423"/>
      <c r="L21" s="155"/>
    </row>
    <row r="22" customFormat="false" ht="60" hidden="false" customHeight="true" outlineLevel="0" collapsed="false">
      <c r="A22" s="414"/>
      <c r="B22" s="151"/>
      <c r="C22" s="422"/>
      <c r="D22" s="155"/>
      <c r="E22" s="155"/>
      <c r="F22" s="155"/>
      <c r="G22" s="155"/>
      <c r="H22" s="155"/>
      <c r="I22" s="155"/>
      <c r="J22" s="423"/>
      <c r="K22" s="423"/>
      <c r="L22" s="155"/>
    </row>
    <row r="23" customFormat="false" ht="60" hidden="false" customHeight="true" outlineLevel="0" collapsed="false">
      <c r="A23" s="414"/>
      <c r="B23" s="151"/>
      <c r="C23" s="422"/>
      <c r="D23" s="155"/>
      <c r="E23" s="155"/>
      <c r="F23" s="155"/>
      <c r="G23" s="155"/>
      <c r="H23" s="155"/>
      <c r="I23" s="162"/>
      <c r="J23" s="427"/>
      <c r="K23" s="428"/>
      <c r="L23" s="155"/>
    </row>
    <row r="24" customFormat="false" ht="60" hidden="false" customHeight="true" outlineLevel="0" collapsed="false">
      <c r="A24" s="414"/>
      <c r="B24" s="151"/>
      <c r="C24" s="422"/>
      <c r="D24" s="155"/>
      <c r="E24" s="155"/>
      <c r="F24" s="155"/>
      <c r="G24" s="155"/>
      <c r="H24" s="155"/>
      <c r="I24" s="155"/>
      <c r="J24" s="427"/>
      <c r="K24" s="428"/>
      <c r="L24" s="155"/>
    </row>
    <row r="25" customFormat="false" ht="24.75" hidden="false" customHeight="true" outlineLevel="0" collapsed="false">
      <c r="A25" s="414"/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</row>
    <row r="26" customFormat="false" ht="60" hidden="false" customHeight="true" outlineLevel="0" collapsed="false">
      <c r="A26" s="414"/>
      <c r="B26" s="151"/>
      <c r="C26" s="422"/>
      <c r="D26" s="155"/>
      <c r="E26" s="155"/>
      <c r="F26" s="155"/>
      <c r="G26" s="155"/>
      <c r="H26" s="155"/>
      <c r="I26" s="155"/>
      <c r="J26" s="427"/>
      <c r="K26" s="428"/>
      <c r="L26" s="155"/>
    </row>
    <row r="27" customFormat="false" ht="60" hidden="false" customHeight="true" outlineLevel="0" collapsed="false">
      <c r="A27" s="414"/>
      <c r="B27" s="151"/>
      <c r="C27" s="152"/>
      <c r="D27" s="155"/>
      <c r="E27" s="155"/>
      <c r="F27" s="155"/>
      <c r="G27" s="155"/>
      <c r="H27" s="154"/>
      <c r="I27" s="156"/>
      <c r="J27" s="157"/>
      <c r="K27" s="154"/>
      <c r="L27" s="155"/>
    </row>
    <row r="28" customFormat="false" ht="60" hidden="false" customHeight="true" outlineLevel="0" collapsed="false">
      <c r="A28" s="414"/>
      <c r="B28" s="151"/>
      <c r="C28" s="430"/>
      <c r="D28" s="155"/>
      <c r="E28" s="155"/>
      <c r="F28" s="155"/>
      <c r="G28" s="155"/>
      <c r="H28" s="154"/>
      <c r="I28" s="154"/>
      <c r="J28" s="157"/>
      <c r="K28" s="154"/>
      <c r="L28" s="155"/>
    </row>
    <row r="29" s="66" customFormat="true" ht="60" hidden="false" customHeight="true" outlineLevel="0" collapsed="false">
      <c r="A29" s="414"/>
      <c r="B29" s="151"/>
      <c r="C29" s="422"/>
      <c r="D29" s="155"/>
      <c r="E29" s="155"/>
      <c r="F29" s="155"/>
      <c r="G29" s="155"/>
      <c r="H29" s="154"/>
      <c r="I29" s="154"/>
      <c r="J29" s="157"/>
      <c r="K29" s="154"/>
      <c r="L29" s="155"/>
    </row>
    <row r="30" s="66" customFormat="true" ht="16.5" hidden="false" customHeight="true" outlineLevel="0" collapsed="false">
      <c r="A30" s="414"/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6"/>
    </row>
    <row r="31" s="66" customFormat="true" ht="60" hidden="false" customHeight="true" outlineLevel="0" collapsed="false">
      <c r="A31" s="414"/>
      <c r="B31" s="151"/>
      <c r="C31" s="160"/>
      <c r="D31" s="155"/>
      <c r="E31" s="155"/>
      <c r="F31" s="155"/>
      <c r="G31" s="155"/>
      <c r="H31" s="155"/>
      <c r="I31" s="155"/>
      <c r="J31" s="427"/>
      <c r="K31" s="428"/>
      <c r="L31" s="155"/>
    </row>
    <row r="32" s="66" customFormat="true" ht="60" hidden="false" customHeight="true" outlineLevel="0" collapsed="false">
      <c r="A32" s="414"/>
      <c r="B32" s="151"/>
      <c r="C32" s="160"/>
      <c r="D32" s="155"/>
      <c r="E32" s="155"/>
      <c r="F32" s="155"/>
      <c r="G32" s="155"/>
      <c r="H32" s="161"/>
      <c r="I32" s="161"/>
      <c r="J32" s="163"/>
      <c r="K32" s="161"/>
      <c r="L32" s="155"/>
    </row>
    <row r="33" s="66" customFormat="true" ht="60" hidden="false" customHeight="true" outlineLevel="0" collapsed="false">
      <c r="A33" s="414"/>
      <c r="B33" s="151"/>
      <c r="C33" s="160"/>
      <c r="D33" s="155"/>
      <c r="E33" s="155"/>
      <c r="F33" s="155"/>
      <c r="G33" s="155"/>
      <c r="H33" s="161"/>
      <c r="I33" s="161"/>
      <c r="J33" s="163"/>
      <c r="K33" s="161"/>
      <c r="L33" s="155"/>
    </row>
    <row r="34" customFormat="false" ht="60" hidden="false" customHeight="true" outlineLevel="0" collapsed="false">
      <c r="A34" s="414"/>
      <c r="B34" s="151"/>
      <c r="C34" s="160"/>
      <c r="D34" s="155"/>
      <c r="E34" s="155"/>
      <c r="F34" s="155"/>
      <c r="G34" s="155"/>
      <c r="H34" s="161"/>
      <c r="I34" s="161"/>
      <c r="J34" s="163"/>
      <c r="K34" s="161"/>
      <c r="L34" s="155"/>
    </row>
    <row r="35" customFormat="false" ht="15.75" hidden="false" customHeight="true" outlineLevel="0" collapsed="false">
      <c r="A35" s="414"/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</row>
    <row r="36" customFormat="false" ht="60" hidden="false" customHeight="true" outlineLevel="0" collapsed="false">
      <c r="A36" s="414"/>
      <c r="B36" s="151"/>
      <c r="C36" s="160"/>
      <c r="D36" s="155"/>
      <c r="E36" s="155"/>
      <c r="F36" s="155"/>
      <c r="G36" s="155"/>
      <c r="H36" s="155"/>
      <c r="I36" s="155"/>
      <c r="J36" s="427"/>
      <c r="K36" s="428"/>
      <c r="L36" s="155"/>
    </row>
    <row r="37" customFormat="false" ht="60" hidden="false" customHeight="true" outlineLevel="0" collapsed="false">
      <c r="A37" s="414"/>
      <c r="B37" s="151"/>
      <c r="C37" s="160"/>
      <c r="D37" s="155"/>
      <c r="E37" s="155"/>
      <c r="F37" s="155"/>
      <c r="G37" s="155"/>
      <c r="H37" s="161"/>
      <c r="I37" s="161"/>
      <c r="J37" s="163"/>
      <c r="K37" s="161"/>
      <c r="L37" s="155"/>
    </row>
    <row r="38" customFormat="false" ht="60" hidden="false" customHeight="true" outlineLevel="0" collapsed="false">
      <c r="A38" s="414"/>
      <c r="B38" s="151"/>
      <c r="C38" s="160"/>
      <c r="D38" s="155"/>
      <c r="E38" s="155"/>
      <c r="F38" s="155"/>
      <c r="G38" s="155"/>
      <c r="H38" s="161"/>
      <c r="I38" s="161"/>
      <c r="J38" s="163"/>
      <c r="K38" s="161"/>
      <c r="L38" s="155"/>
    </row>
    <row r="39" customFormat="false" ht="60" hidden="false" customHeight="true" outlineLevel="0" collapsed="false">
      <c r="A39" s="414"/>
      <c r="B39" s="151"/>
      <c r="C39" s="160"/>
      <c r="D39" s="155"/>
      <c r="E39" s="155"/>
      <c r="F39" s="155"/>
      <c r="G39" s="155"/>
      <c r="H39" s="161"/>
      <c r="I39" s="161"/>
      <c r="J39" s="163"/>
      <c r="K39" s="161"/>
      <c r="L39" s="155"/>
    </row>
    <row r="40" customFormat="false" ht="60" hidden="false" customHeight="true" outlineLevel="0" collapsed="false">
      <c r="A40" s="414"/>
      <c r="B40" s="151"/>
      <c r="C40" s="160"/>
      <c r="D40" s="155"/>
      <c r="E40" s="155"/>
      <c r="F40" s="155"/>
      <c r="G40" s="155"/>
      <c r="H40" s="161"/>
      <c r="I40" s="161"/>
      <c r="J40" s="163"/>
      <c r="K40" s="161"/>
      <c r="L40" s="155"/>
    </row>
    <row r="41" customFormat="false" ht="60" hidden="false" customHeight="true" outlineLevel="0" collapsed="false">
      <c r="A41" s="414"/>
      <c r="B41" s="151"/>
      <c r="C41" s="160"/>
      <c r="D41" s="155"/>
      <c r="E41" s="155"/>
      <c r="F41" s="155"/>
      <c r="G41" s="155"/>
      <c r="H41" s="161"/>
      <c r="I41" s="161"/>
      <c r="J41" s="163"/>
      <c r="K41" s="161"/>
      <c r="L41" s="155"/>
    </row>
    <row r="42" customFormat="false" ht="60" hidden="false" customHeight="true" outlineLevel="0" collapsed="false">
      <c r="A42" s="414"/>
      <c r="B42" s="151"/>
      <c r="C42" s="160"/>
      <c r="D42" s="155"/>
      <c r="E42" s="155"/>
      <c r="F42" s="155"/>
      <c r="G42" s="155"/>
      <c r="H42" s="161"/>
      <c r="I42" s="161"/>
      <c r="J42" s="163"/>
      <c r="K42" s="161"/>
      <c r="L42" s="155"/>
    </row>
    <row r="43" customFormat="false" ht="60" hidden="false" customHeight="true" outlineLevel="0" collapsed="false">
      <c r="A43" s="414"/>
      <c r="B43" s="151"/>
      <c r="C43" s="160"/>
      <c r="D43" s="155"/>
      <c r="E43" s="155"/>
      <c r="F43" s="155"/>
      <c r="G43" s="155"/>
      <c r="H43" s="161"/>
      <c r="I43" s="161"/>
      <c r="J43" s="163"/>
      <c r="K43" s="161"/>
      <c r="L43" s="155"/>
    </row>
    <row r="44" customFormat="false" ht="60" hidden="false" customHeight="true" outlineLevel="0" collapsed="false">
      <c r="A44" s="414"/>
      <c r="B44" s="151"/>
      <c r="C44" s="160"/>
      <c r="D44" s="155"/>
      <c r="E44" s="155"/>
      <c r="F44" s="155"/>
      <c r="G44" s="155"/>
      <c r="H44" s="161"/>
      <c r="I44" s="161"/>
      <c r="J44" s="163"/>
      <c r="K44" s="161"/>
      <c r="L44" s="155"/>
    </row>
    <row r="45" customFormat="false" ht="60" hidden="false" customHeight="true" outlineLevel="0" collapsed="false">
      <c r="A45" s="414"/>
      <c r="B45" s="151"/>
      <c r="C45" s="160"/>
      <c r="D45" s="155"/>
      <c r="E45" s="155"/>
      <c r="F45" s="155"/>
      <c r="G45" s="155"/>
      <c r="H45" s="161"/>
      <c r="I45" s="161"/>
      <c r="J45" s="163"/>
      <c r="K45" s="161"/>
      <c r="L45" s="155"/>
    </row>
    <row r="46" customFormat="false" ht="60" hidden="false" customHeight="true" outlineLevel="0" collapsed="false">
      <c r="A46" s="414"/>
      <c r="B46" s="151"/>
      <c r="C46" s="160"/>
      <c r="D46" s="155"/>
      <c r="E46" s="155"/>
      <c r="F46" s="155"/>
      <c r="G46" s="155"/>
      <c r="H46" s="161"/>
      <c r="I46" s="161"/>
      <c r="J46" s="163"/>
      <c r="K46" s="161"/>
      <c r="L46" s="155"/>
    </row>
    <row r="47" customFormat="false" ht="60" hidden="false" customHeight="true" outlineLevel="0" collapsed="false">
      <c r="A47" s="414"/>
      <c r="B47" s="151"/>
      <c r="C47" s="160"/>
      <c r="D47" s="155"/>
      <c r="E47" s="155"/>
      <c r="F47" s="155"/>
      <c r="G47" s="155"/>
      <c r="H47" s="161"/>
      <c r="I47" s="161"/>
      <c r="J47" s="163"/>
      <c r="K47" s="161"/>
      <c r="L47" s="155"/>
    </row>
    <row r="48" customFormat="false" ht="60" hidden="false" customHeight="true" outlineLevel="0" collapsed="false">
      <c r="A48" s="414"/>
      <c r="B48" s="151"/>
      <c r="C48" s="160"/>
      <c r="D48" s="155"/>
      <c r="E48" s="155"/>
      <c r="F48" s="155"/>
      <c r="G48" s="155"/>
      <c r="H48" s="161"/>
      <c r="I48" s="246"/>
      <c r="J48" s="163"/>
      <c r="K48" s="161"/>
      <c r="L48" s="155"/>
    </row>
    <row r="49" customFormat="false" ht="60" hidden="false" customHeight="true" outlineLevel="0" collapsed="false">
      <c r="A49" s="414"/>
      <c r="B49" s="151"/>
      <c r="C49" s="160"/>
      <c r="D49" s="155"/>
      <c r="E49" s="155"/>
      <c r="F49" s="155"/>
      <c r="G49" s="155"/>
      <c r="H49" s="161"/>
      <c r="I49" s="246"/>
      <c r="J49" s="163"/>
      <c r="K49" s="161"/>
      <c r="L49" s="155"/>
    </row>
    <row r="50" s="432" customFormat="true" ht="23.25" hidden="false" customHeight="true" outlineLevel="0" collapsed="false">
      <c r="A50" s="431"/>
      <c r="B50" s="330"/>
      <c r="C50" s="330"/>
      <c r="D50" s="330"/>
      <c r="E50" s="330"/>
      <c r="F50" s="330"/>
      <c r="G50" s="330"/>
      <c r="H50" s="330"/>
      <c r="I50" s="330"/>
      <c r="J50" s="330"/>
      <c r="K50" s="330"/>
      <c r="L50" s="330"/>
    </row>
    <row r="51" s="432" customFormat="true" ht="18.75" hidden="false" customHeight="true" outlineLevel="0" collapsed="false">
      <c r="A51" s="431"/>
      <c r="B51" s="426"/>
      <c r="C51" s="426"/>
      <c r="D51" s="426"/>
      <c r="E51" s="426"/>
      <c r="F51" s="426"/>
      <c r="G51" s="426"/>
      <c r="H51" s="426"/>
      <c r="I51" s="426"/>
      <c r="J51" s="426"/>
      <c r="K51" s="426"/>
      <c r="L51" s="426"/>
    </row>
    <row r="52" customFormat="false" ht="60" hidden="false" customHeight="true" outlineLevel="0" collapsed="false">
      <c r="A52" s="414"/>
      <c r="B52" s="151"/>
      <c r="C52" s="160"/>
      <c r="D52" s="155"/>
      <c r="E52" s="155"/>
      <c r="F52" s="155"/>
      <c r="G52" s="155"/>
      <c r="H52" s="161"/>
      <c r="I52" s="246"/>
      <c r="J52" s="163"/>
      <c r="K52" s="161"/>
      <c r="L52" s="155"/>
    </row>
    <row r="53" customFormat="false" ht="60" hidden="false" customHeight="true" outlineLevel="0" collapsed="false">
      <c r="A53" s="414"/>
      <c r="B53" s="151"/>
      <c r="C53" s="160"/>
      <c r="D53" s="155"/>
      <c r="E53" s="155"/>
      <c r="F53" s="155"/>
      <c r="G53" s="155"/>
      <c r="H53" s="161"/>
      <c r="I53" s="246"/>
      <c r="J53" s="163"/>
      <c r="K53" s="161"/>
      <c r="L53" s="155"/>
    </row>
    <row r="54" customFormat="false" ht="60" hidden="false" customHeight="true" outlineLevel="0" collapsed="false">
      <c r="A54" s="414"/>
      <c r="B54" s="151"/>
      <c r="C54" s="160"/>
      <c r="D54" s="155"/>
      <c r="E54" s="155"/>
      <c r="F54" s="155"/>
      <c r="G54" s="155"/>
      <c r="H54" s="161"/>
      <c r="I54" s="246"/>
      <c r="J54" s="163"/>
      <c r="K54" s="161"/>
      <c r="L54" s="155"/>
    </row>
    <row r="55" customFormat="false" ht="60" hidden="false" customHeight="true" outlineLevel="0" collapsed="false">
      <c r="A55" s="414"/>
      <c r="B55" s="151"/>
      <c r="C55" s="160"/>
      <c r="D55" s="155"/>
      <c r="E55" s="155"/>
      <c r="F55" s="155"/>
      <c r="G55" s="155"/>
      <c r="H55" s="161"/>
      <c r="I55" s="246"/>
      <c r="J55" s="163"/>
      <c r="K55" s="161"/>
      <c r="L55" s="155"/>
    </row>
    <row r="56" customFormat="false" ht="60" hidden="false" customHeight="true" outlineLevel="0" collapsed="false">
      <c r="A56" s="414"/>
      <c r="B56" s="151"/>
      <c r="C56" s="160"/>
      <c r="D56" s="155"/>
      <c r="E56" s="155"/>
      <c r="F56" s="155"/>
      <c r="G56" s="155"/>
      <c r="H56" s="161"/>
      <c r="I56" s="246"/>
      <c r="J56" s="163"/>
      <c r="K56" s="161"/>
      <c r="L56" s="155"/>
    </row>
    <row r="57" customFormat="false" ht="60" hidden="false" customHeight="true" outlineLevel="0" collapsed="false">
      <c r="A57" s="414"/>
      <c r="B57" s="151"/>
      <c r="C57" s="160"/>
      <c r="D57" s="155"/>
      <c r="E57" s="155"/>
      <c r="F57" s="155"/>
      <c r="G57" s="155"/>
      <c r="H57" s="161"/>
      <c r="I57" s="246"/>
      <c r="J57" s="163"/>
      <c r="K57" s="161"/>
      <c r="L57" s="155"/>
    </row>
    <row r="58" customFormat="false" ht="60" hidden="false" customHeight="true" outlineLevel="0" collapsed="false">
      <c r="A58" s="414"/>
      <c r="B58" s="151"/>
      <c r="C58" s="160"/>
      <c r="D58" s="155"/>
      <c r="E58" s="155"/>
      <c r="F58" s="155"/>
      <c r="G58" s="155"/>
      <c r="H58" s="161"/>
      <c r="I58" s="246"/>
      <c r="J58" s="163"/>
      <c r="K58" s="161"/>
      <c r="L58" s="155"/>
    </row>
    <row r="59" customFormat="false" ht="60" hidden="false" customHeight="true" outlineLevel="0" collapsed="false">
      <c r="A59" s="414"/>
      <c r="B59" s="151"/>
      <c r="C59" s="160"/>
      <c r="D59" s="155"/>
      <c r="E59" s="155"/>
      <c r="F59" s="155"/>
      <c r="G59" s="155"/>
      <c r="H59" s="161"/>
      <c r="I59" s="161"/>
      <c r="J59" s="163"/>
      <c r="K59" s="161"/>
      <c r="L59" s="155"/>
    </row>
    <row r="60" customFormat="false" ht="60" hidden="false" customHeight="true" outlineLevel="0" collapsed="false">
      <c r="A60" s="414"/>
      <c r="B60" s="151"/>
      <c r="C60" s="160"/>
      <c r="D60" s="155"/>
      <c r="E60" s="155"/>
      <c r="F60" s="155"/>
      <c r="G60" s="155"/>
      <c r="H60" s="161"/>
      <c r="I60" s="161"/>
      <c r="J60" s="163"/>
      <c r="K60" s="161"/>
      <c r="L60" s="155"/>
    </row>
    <row r="61" customFormat="false" ht="60" hidden="false" customHeight="true" outlineLevel="0" collapsed="false">
      <c r="A61" s="414"/>
      <c r="B61" s="151"/>
      <c r="C61" s="160"/>
      <c r="D61" s="155"/>
      <c r="E61" s="155"/>
      <c r="F61" s="155"/>
      <c r="G61" s="155"/>
      <c r="H61" s="161"/>
      <c r="I61" s="161"/>
      <c r="J61" s="163"/>
      <c r="K61" s="161"/>
      <c r="L61" s="155"/>
    </row>
    <row r="62" customFormat="false" ht="60" hidden="false" customHeight="true" outlineLevel="0" collapsed="false">
      <c r="A62" s="414"/>
      <c r="B62" s="151"/>
      <c r="C62" s="160"/>
      <c r="D62" s="155"/>
      <c r="E62" s="155"/>
      <c r="F62" s="155"/>
      <c r="G62" s="155"/>
      <c r="H62" s="161"/>
      <c r="I62" s="161"/>
      <c r="J62" s="163"/>
      <c r="K62" s="161"/>
      <c r="L62" s="155"/>
    </row>
    <row r="63" customFormat="false" ht="60" hidden="false" customHeight="true" outlineLevel="0" collapsed="false">
      <c r="A63" s="414"/>
      <c r="B63" s="151"/>
      <c r="C63" s="160"/>
      <c r="D63" s="155"/>
      <c r="E63" s="155"/>
      <c r="F63" s="155"/>
      <c r="G63" s="155"/>
      <c r="H63" s="161"/>
      <c r="I63" s="161"/>
      <c r="J63" s="163"/>
      <c r="K63" s="161"/>
      <c r="L63" s="155"/>
    </row>
    <row r="64" customFormat="false" ht="60" hidden="false" customHeight="true" outlineLevel="0" collapsed="false">
      <c r="A64" s="414"/>
      <c r="B64" s="151"/>
      <c r="C64" s="160"/>
      <c r="D64" s="155"/>
      <c r="E64" s="155"/>
      <c r="F64" s="155"/>
      <c r="G64" s="155"/>
      <c r="H64" s="161"/>
      <c r="I64" s="161"/>
      <c r="J64" s="163"/>
      <c r="K64" s="161"/>
      <c r="L64" s="155"/>
    </row>
    <row r="65" customFormat="false" ht="60" hidden="false" customHeight="true" outlineLevel="0" collapsed="false">
      <c r="A65" s="414"/>
      <c r="B65" s="151"/>
      <c r="C65" s="160"/>
      <c r="D65" s="155"/>
      <c r="E65" s="155"/>
      <c r="F65" s="155"/>
      <c r="G65" s="155"/>
      <c r="H65" s="161"/>
      <c r="I65" s="161"/>
      <c r="J65" s="163"/>
      <c r="K65" s="161"/>
      <c r="L65" s="155"/>
    </row>
    <row r="66" customFormat="false" ht="60" hidden="false" customHeight="true" outlineLevel="0" collapsed="false">
      <c r="A66" s="414"/>
      <c r="B66" s="151"/>
      <c r="C66" s="160"/>
      <c r="D66" s="155"/>
      <c r="E66" s="155"/>
      <c r="F66" s="155"/>
      <c r="G66" s="155"/>
      <c r="H66" s="161"/>
      <c r="I66" s="161"/>
      <c r="J66" s="163"/>
      <c r="K66" s="161"/>
      <c r="L66" s="155"/>
    </row>
    <row r="67" customFormat="false" ht="60" hidden="false" customHeight="true" outlineLevel="0" collapsed="false">
      <c r="A67" s="414"/>
      <c r="B67" s="151"/>
      <c r="C67" s="160"/>
      <c r="D67" s="155"/>
      <c r="E67" s="155"/>
      <c r="F67" s="155"/>
      <c r="G67" s="155"/>
      <c r="H67" s="161"/>
      <c r="I67" s="161"/>
      <c r="J67" s="163"/>
      <c r="K67" s="161"/>
      <c r="L67" s="155"/>
    </row>
    <row r="68" customFormat="false" ht="60" hidden="false" customHeight="true" outlineLevel="0" collapsed="false">
      <c r="A68" s="414"/>
      <c r="B68" s="151"/>
      <c r="C68" s="160"/>
      <c r="D68" s="155"/>
      <c r="E68" s="155"/>
      <c r="F68" s="155"/>
      <c r="G68" s="155"/>
      <c r="H68" s="161"/>
      <c r="I68" s="161"/>
      <c r="J68" s="163"/>
      <c r="K68" s="161"/>
      <c r="L68" s="155"/>
    </row>
    <row r="69" customFormat="false" ht="60" hidden="false" customHeight="true" outlineLevel="0" collapsed="false">
      <c r="A69" s="414"/>
      <c r="B69" s="151"/>
      <c r="C69" s="160"/>
      <c r="D69" s="155"/>
      <c r="E69" s="155"/>
      <c r="F69" s="155"/>
      <c r="G69" s="155"/>
      <c r="H69" s="161"/>
      <c r="I69" s="161"/>
      <c r="J69" s="163"/>
      <c r="K69" s="161"/>
      <c r="L69" s="155"/>
    </row>
    <row r="70" customFormat="false" ht="60" hidden="false" customHeight="true" outlineLevel="0" collapsed="false">
      <c r="A70" s="414"/>
      <c r="B70" s="151"/>
      <c r="C70" s="160"/>
      <c r="D70" s="155"/>
      <c r="E70" s="155"/>
      <c r="F70" s="155"/>
      <c r="G70" s="155"/>
      <c r="H70" s="161"/>
      <c r="I70" s="161"/>
      <c r="J70" s="163"/>
      <c r="K70" s="161"/>
      <c r="L70" s="155"/>
    </row>
    <row r="71" customFormat="false" ht="60" hidden="false" customHeight="true" outlineLevel="0" collapsed="false">
      <c r="A71" s="414"/>
      <c r="B71" s="151"/>
      <c r="C71" s="160"/>
      <c r="D71" s="155"/>
      <c r="E71" s="155"/>
      <c r="F71" s="155"/>
      <c r="G71" s="155"/>
      <c r="H71" s="161"/>
      <c r="I71" s="161"/>
      <c r="J71" s="163"/>
      <c r="K71" s="161"/>
      <c r="L71" s="155"/>
    </row>
    <row r="72" customFormat="false" ht="21" hidden="false" customHeight="true" outlineLevel="0" collapsed="false">
      <c r="A72" s="414"/>
      <c r="B72" s="429"/>
      <c r="C72" s="429"/>
      <c r="D72" s="429"/>
      <c r="E72" s="429"/>
      <c r="F72" s="429"/>
      <c r="G72" s="429"/>
      <c r="H72" s="429"/>
      <c r="I72" s="429"/>
      <c r="J72" s="429"/>
      <c r="K72" s="429"/>
      <c r="L72" s="429"/>
    </row>
    <row r="73" customFormat="false" ht="60" hidden="false" customHeight="true" outlineLevel="0" collapsed="false">
      <c r="A73" s="414"/>
      <c r="B73" s="151"/>
      <c r="C73" s="160"/>
      <c r="D73" s="155"/>
      <c r="E73" s="155"/>
      <c r="F73" s="155"/>
      <c r="G73" s="155"/>
      <c r="H73" s="161"/>
      <c r="I73" s="161"/>
      <c r="J73" s="163"/>
      <c r="K73" s="161"/>
      <c r="L73" s="155"/>
    </row>
    <row r="74" customFormat="false" ht="60" hidden="false" customHeight="true" outlineLevel="0" collapsed="false">
      <c r="A74" s="414"/>
      <c r="B74" s="151"/>
      <c r="C74" s="160"/>
      <c r="D74" s="155"/>
      <c r="E74" s="155"/>
      <c r="F74" s="155"/>
      <c r="G74" s="155"/>
      <c r="H74" s="161"/>
      <c r="I74" s="161"/>
      <c r="J74" s="163"/>
      <c r="K74" s="161"/>
      <c r="L74" s="155"/>
    </row>
    <row r="75" customFormat="false" ht="60" hidden="false" customHeight="true" outlineLevel="0" collapsed="false">
      <c r="A75" s="414"/>
      <c r="B75" s="151"/>
      <c r="C75" s="160"/>
      <c r="D75" s="155"/>
      <c r="E75" s="155"/>
      <c r="F75" s="155"/>
      <c r="G75" s="155"/>
      <c r="H75" s="161"/>
      <c r="I75" s="161"/>
      <c r="J75" s="163"/>
      <c r="K75" s="161"/>
      <c r="L75" s="155"/>
    </row>
    <row r="76" customFormat="false" ht="60" hidden="false" customHeight="true" outlineLevel="0" collapsed="false">
      <c r="A76" s="414"/>
      <c r="B76" s="151"/>
      <c r="C76" s="160"/>
      <c r="D76" s="155"/>
      <c r="E76" s="155"/>
      <c r="F76" s="155"/>
      <c r="G76" s="155"/>
      <c r="H76" s="161"/>
      <c r="I76" s="161"/>
      <c r="J76" s="163"/>
      <c r="K76" s="161"/>
      <c r="L76" s="155"/>
    </row>
    <row r="77" customFormat="false" ht="60" hidden="false" customHeight="true" outlineLevel="0" collapsed="false">
      <c r="A77" s="414"/>
      <c r="B77" s="151"/>
      <c r="C77" s="160"/>
      <c r="D77" s="155"/>
      <c r="E77" s="155"/>
      <c r="F77" s="155"/>
      <c r="G77" s="155"/>
      <c r="H77" s="161"/>
      <c r="I77" s="161"/>
      <c r="J77" s="163"/>
      <c r="K77" s="161"/>
      <c r="L77" s="155"/>
    </row>
    <row r="78" customFormat="false" ht="60" hidden="false" customHeight="true" outlineLevel="0" collapsed="false">
      <c r="A78" s="414"/>
      <c r="B78" s="151"/>
      <c r="C78" s="160"/>
      <c r="D78" s="155"/>
      <c r="E78" s="155"/>
      <c r="F78" s="155"/>
      <c r="G78" s="155"/>
      <c r="H78" s="161"/>
      <c r="I78" s="161"/>
      <c r="J78" s="163"/>
      <c r="K78" s="161"/>
      <c r="L78" s="155"/>
    </row>
    <row r="79" customFormat="false" ht="60" hidden="false" customHeight="true" outlineLevel="0" collapsed="false">
      <c r="A79" s="414"/>
      <c r="B79" s="151"/>
      <c r="C79" s="160"/>
      <c r="D79" s="155"/>
      <c r="E79" s="155"/>
      <c r="F79" s="155"/>
      <c r="G79" s="155"/>
      <c r="H79" s="161"/>
      <c r="I79" s="161"/>
      <c r="J79" s="163"/>
      <c r="K79" s="161"/>
      <c r="L79" s="155"/>
    </row>
    <row r="80" customFormat="false" ht="60" hidden="false" customHeight="true" outlineLevel="0" collapsed="false">
      <c r="A80" s="218"/>
      <c r="B80" s="151"/>
      <c r="C80" s="160"/>
      <c r="D80" s="155"/>
      <c r="E80" s="155"/>
      <c r="F80" s="155"/>
      <c r="G80" s="155"/>
      <c r="H80" s="161"/>
      <c r="I80" s="161"/>
      <c r="J80" s="163"/>
      <c r="K80" s="161"/>
      <c r="L80" s="155"/>
    </row>
    <row r="81" customFormat="false" ht="19.5" hidden="false" customHeight="true" outlineLevel="0" collapsed="false">
      <c r="A81" s="218"/>
      <c r="B81" s="429"/>
      <c r="C81" s="429"/>
      <c r="D81" s="429"/>
      <c r="E81" s="429"/>
      <c r="F81" s="429"/>
      <c r="G81" s="429"/>
      <c r="H81" s="429"/>
      <c r="I81" s="429"/>
      <c r="J81" s="429"/>
      <c r="K81" s="429"/>
      <c r="L81" s="429"/>
    </row>
    <row r="82" customFormat="false" ht="44.25" hidden="false" customHeight="true" outlineLevel="0" collapsed="false">
      <c r="B82" s="151"/>
      <c r="C82" s="160"/>
      <c r="D82" s="155"/>
      <c r="E82" s="155"/>
      <c r="F82" s="155"/>
      <c r="G82" s="155"/>
      <c r="H82" s="161"/>
      <c r="I82" s="161"/>
      <c r="J82" s="163"/>
      <c r="K82" s="161"/>
      <c r="L82" s="155"/>
    </row>
    <row r="83" customFormat="false" ht="43.5" hidden="false" customHeight="true" outlineLevel="0" collapsed="false">
      <c r="B83" s="151"/>
      <c r="C83" s="160"/>
      <c r="D83" s="155"/>
      <c r="E83" s="155"/>
      <c r="F83" s="155"/>
      <c r="G83" s="155"/>
      <c r="H83" s="161"/>
      <c r="I83" s="161"/>
      <c r="J83" s="163"/>
      <c r="K83" s="161"/>
      <c r="L83" s="155"/>
    </row>
    <row r="84" customFormat="false" ht="49.5" hidden="false" customHeight="true" outlineLevel="0" collapsed="false">
      <c r="B84" s="151"/>
      <c r="C84" s="160"/>
      <c r="D84" s="155"/>
      <c r="E84" s="155"/>
      <c r="F84" s="155"/>
      <c r="G84" s="155"/>
      <c r="H84" s="161"/>
      <c r="I84" s="161"/>
      <c r="J84" s="163"/>
      <c r="K84" s="161"/>
      <c r="L84" s="155"/>
    </row>
    <row r="85" customFormat="false" ht="42" hidden="false" customHeight="true" outlineLevel="0" collapsed="false">
      <c r="B85" s="151"/>
      <c r="C85" s="160"/>
      <c r="D85" s="155"/>
      <c r="E85" s="155"/>
      <c r="F85" s="155"/>
      <c r="G85" s="155"/>
      <c r="H85" s="161"/>
      <c r="I85" s="161"/>
      <c r="J85" s="163"/>
      <c r="K85" s="161"/>
      <c r="L85" s="155"/>
    </row>
    <row r="86" customFormat="false" ht="39.75" hidden="false" customHeight="true" outlineLevel="0" collapsed="false">
      <c r="B86" s="151"/>
      <c r="C86" s="160"/>
      <c r="D86" s="155"/>
      <c r="E86" s="155"/>
      <c r="F86" s="155"/>
      <c r="G86" s="155"/>
      <c r="H86" s="161"/>
      <c r="I86" s="161"/>
      <c r="J86" s="163"/>
      <c r="K86" s="161"/>
      <c r="L86" s="155"/>
    </row>
    <row r="87" customFormat="false" ht="39.75" hidden="false" customHeight="true" outlineLevel="0" collapsed="false">
      <c r="B87" s="151"/>
      <c r="C87" s="160"/>
      <c r="D87" s="155"/>
      <c r="E87" s="155"/>
      <c r="F87" s="155"/>
      <c r="G87" s="155"/>
      <c r="H87" s="161"/>
      <c r="I87" s="161"/>
      <c r="J87" s="163"/>
      <c r="K87" s="161"/>
      <c r="L87" s="155"/>
    </row>
    <row r="88" customFormat="false" ht="16.5" hidden="false" customHeight="true" outlineLevel="0" collapsed="false">
      <c r="B88" s="429"/>
      <c r="C88" s="429"/>
      <c r="D88" s="429"/>
      <c r="E88" s="429"/>
      <c r="F88" s="429"/>
      <c r="G88" s="429"/>
      <c r="H88" s="429"/>
      <c r="I88" s="429"/>
      <c r="J88" s="429"/>
      <c r="K88" s="429"/>
      <c r="L88" s="429"/>
    </row>
    <row r="89" customFormat="false" ht="39.75" hidden="false" customHeight="true" outlineLevel="0" collapsed="false">
      <c r="B89" s="151"/>
      <c r="C89" s="160"/>
      <c r="D89" s="155"/>
      <c r="E89" s="155"/>
      <c r="F89" s="155"/>
      <c r="G89" s="155"/>
      <c r="H89" s="161"/>
      <c r="I89" s="161"/>
      <c r="J89" s="163"/>
      <c r="K89" s="161"/>
      <c r="L89" s="155"/>
    </row>
    <row r="90" customFormat="false" ht="36.75" hidden="false" customHeight="true" outlineLevel="0" collapsed="false">
      <c r="B90" s="151"/>
      <c r="C90" s="160"/>
      <c r="D90" s="155"/>
      <c r="E90" s="155"/>
      <c r="F90" s="155"/>
      <c r="G90" s="155"/>
      <c r="H90" s="161"/>
      <c r="I90" s="161"/>
      <c r="J90" s="163"/>
      <c r="K90" s="161"/>
      <c r="L90" s="155"/>
    </row>
    <row r="91" customFormat="false" ht="36.75" hidden="false" customHeight="true" outlineLevel="0" collapsed="false">
      <c r="B91" s="151"/>
      <c r="C91" s="160"/>
      <c r="D91" s="155"/>
      <c r="E91" s="155"/>
      <c r="F91" s="155"/>
      <c r="G91" s="155"/>
      <c r="H91" s="161"/>
      <c r="I91" s="161"/>
      <c r="J91" s="163"/>
      <c r="K91" s="161"/>
      <c r="L91" s="155"/>
    </row>
    <row r="92" customFormat="false" ht="36.75" hidden="false" customHeight="true" outlineLevel="0" collapsed="false">
      <c r="B92" s="151"/>
      <c r="C92" s="160"/>
      <c r="D92" s="155"/>
      <c r="E92" s="155"/>
      <c r="F92" s="155"/>
      <c r="G92" s="155"/>
      <c r="H92" s="161"/>
      <c r="I92" s="161"/>
      <c r="J92" s="163"/>
      <c r="K92" s="161"/>
      <c r="L92" s="155"/>
    </row>
    <row r="93" customFormat="false" ht="18" hidden="false" customHeight="true" outlineLevel="0" collapsed="false">
      <c r="B93" s="429"/>
      <c r="C93" s="429"/>
      <c r="D93" s="429"/>
      <c r="E93" s="429"/>
      <c r="F93" s="429"/>
      <c r="G93" s="429"/>
      <c r="H93" s="429"/>
      <c r="I93" s="429"/>
      <c r="J93" s="429"/>
      <c r="K93" s="429"/>
      <c r="L93" s="429"/>
    </row>
    <row r="94" customFormat="false" ht="43.5" hidden="false" customHeight="true" outlineLevel="0" collapsed="false">
      <c r="B94" s="151"/>
      <c r="C94" s="160"/>
      <c r="D94" s="155"/>
      <c r="E94" s="155"/>
      <c r="F94" s="155"/>
      <c r="G94" s="155"/>
      <c r="H94" s="161"/>
      <c r="I94" s="161"/>
      <c r="J94" s="163"/>
      <c r="K94" s="161"/>
      <c r="L94" s="155"/>
    </row>
    <row r="95" customFormat="false" ht="45" hidden="false" customHeight="true" outlineLevel="0" collapsed="false">
      <c r="B95" s="151"/>
      <c r="C95" s="160"/>
      <c r="D95" s="155"/>
      <c r="E95" s="155"/>
      <c r="F95" s="155"/>
      <c r="G95" s="155"/>
      <c r="H95" s="161"/>
      <c r="I95" s="161"/>
      <c r="J95" s="163"/>
      <c r="K95" s="161"/>
      <c r="L95" s="155"/>
    </row>
    <row r="96" customFormat="false" ht="50.25" hidden="false" customHeight="true" outlineLevel="0" collapsed="false">
      <c r="B96" s="151"/>
      <c r="C96" s="160"/>
      <c r="D96" s="155"/>
      <c r="E96" s="155"/>
      <c r="F96" s="155"/>
      <c r="G96" s="155"/>
      <c r="H96" s="161"/>
      <c r="I96" s="161"/>
      <c r="J96" s="163"/>
      <c r="K96" s="161"/>
      <c r="L96" s="155"/>
    </row>
    <row r="97" customFormat="false" ht="50.25" hidden="false" customHeight="true" outlineLevel="0" collapsed="false">
      <c r="B97" s="151"/>
      <c r="C97" s="160"/>
      <c r="D97" s="155"/>
      <c r="E97" s="155"/>
      <c r="F97" s="155"/>
      <c r="G97" s="155"/>
      <c r="H97" s="161"/>
      <c r="I97" s="161"/>
      <c r="J97" s="163"/>
      <c r="K97" s="161"/>
      <c r="L97" s="155"/>
    </row>
    <row r="98" customFormat="false" ht="50.25" hidden="false" customHeight="true" outlineLevel="0" collapsed="false">
      <c r="B98" s="151"/>
      <c r="C98" s="160"/>
      <c r="D98" s="155"/>
      <c r="E98" s="155"/>
      <c r="F98" s="155"/>
      <c r="G98" s="155"/>
      <c r="H98" s="161"/>
      <c r="I98" s="161"/>
      <c r="J98" s="163"/>
      <c r="K98" s="161"/>
      <c r="L98" s="155"/>
    </row>
  </sheetData>
  <mergeCells count="16">
    <mergeCell ref="B2:L2"/>
    <mergeCell ref="A3:A10"/>
    <mergeCell ref="B11:M11"/>
    <mergeCell ref="B12:M12"/>
    <mergeCell ref="B13:M13"/>
    <mergeCell ref="B14:M14"/>
    <mergeCell ref="B19:L19"/>
    <mergeCell ref="B25:L25"/>
    <mergeCell ref="B30:L30"/>
    <mergeCell ref="B35:L35"/>
    <mergeCell ref="B50:L50"/>
    <mergeCell ref="B51:L51"/>
    <mergeCell ref="B72:L72"/>
    <mergeCell ref="B81:L81"/>
    <mergeCell ref="B88:L88"/>
    <mergeCell ref="B93:L9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4" activeCellId="0" sqref="C4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6.66"/>
    <col collapsed="false" customWidth="true" hidden="false" outlineLevel="0" max="3" min="3" style="26" width="59.33"/>
    <col collapsed="false" customWidth="true" hidden="false" outlineLevel="0" max="4" min="4" style="26" width="16.33"/>
    <col collapsed="false" customWidth="true" hidden="false" outlineLevel="0" max="5" min="5" style="26" width="16.16"/>
    <col collapsed="false" customWidth="true" hidden="false" outlineLevel="0" max="6" min="6" style="26" width="13.33"/>
    <col collapsed="false" customWidth="true" hidden="false" outlineLevel="0" max="7" min="7" style="26" width="13.16"/>
    <col collapsed="false" customWidth="true" hidden="false" outlineLevel="0" max="8" min="8" style="26" width="15.5"/>
    <col collapsed="false" customWidth="true" hidden="false" outlineLevel="0" max="9" min="9" style="26" width="27.5"/>
    <col collapsed="false" customWidth="true" hidden="false" outlineLevel="0" max="10" min="10" style="26" width="26.83"/>
    <col collapsed="false" customWidth="true" hidden="false" outlineLevel="0" max="11" min="11" style="26" width="20"/>
    <col collapsed="false" customWidth="true" hidden="false" outlineLevel="0" max="12" min="12" style="26" width="8.33"/>
    <col collapsed="false" customWidth="true" hidden="false" outlineLevel="0" max="14" min="14" style="26" width="13.33"/>
  </cols>
  <sheetData>
    <row r="1" customFormat="false" ht="19.5" hidden="false" customHeight="true" outlineLevel="0" collapsed="false">
      <c r="A1" s="28" t="s">
        <v>32</v>
      </c>
      <c r="B1" s="102" t="s">
        <v>34</v>
      </c>
      <c r="C1" s="303" t="s">
        <v>35</v>
      </c>
      <c r="D1" s="102" t="s">
        <v>36</v>
      </c>
      <c r="E1" s="102" t="s">
        <v>37</v>
      </c>
      <c r="F1" s="304" t="s">
        <v>907</v>
      </c>
      <c r="G1" s="304" t="s">
        <v>908</v>
      </c>
      <c r="H1" s="304" t="s">
        <v>909</v>
      </c>
      <c r="I1" s="102" t="s">
        <v>41</v>
      </c>
      <c r="J1" s="102" t="s">
        <v>42</v>
      </c>
      <c r="K1" s="304" t="s">
        <v>43</v>
      </c>
      <c r="L1" s="102" t="s">
        <v>44</v>
      </c>
      <c r="M1" s="102" t="s">
        <v>2330</v>
      </c>
      <c r="N1" s="102" t="s">
        <v>2363</v>
      </c>
    </row>
    <row r="2" s="36" customFormat="true" ht="13.5" hidden="false" customHeight="true" outlineLevel="0" collapsed="false">
      <c r="A2" s="339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</row>
    <row r="3" customFormat="false" ht="60" hidden="false" customHeight="true" outlineLevel="0" collapsed="false">
      <c r="A3" s="434" t="s">
        <v>2364</v>
      </c>
      <c r="B3" s="322" t="s">
        <v>634</v>
      </c>
      <c r="C3" s="46" t="s">
        <v>2365</v>
      </c>
      <c r="D3" s="113" t="s">
        <v>2366</v>
      </c>
      <c r="E3" s="113" t="s">
        <v>2367</v>
      </c>
      <c r="F3" s="113"/>
      <c r="G3" s="113" t="s">
        <v>2368</v>
      </c>
      <c r="H3" s="342"/>
      <c r="I3" s="309"/>
      <c r="J3" s="77"/>
      <c r="K3" s="243" t="s">
        <v>2369</v>
      </c>
      <c r="L3" s="113"/>
      <c r="M3" s="307" t="n">
        <v>0</v>
      </c>
      <c r="N3" s="113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customFormat="false" ht="60" hidden="false" customHeight="true" outlineLevel="0" collapsed="false">
      <c r="A4" s="434"/>
      <c r="B4" s="332"/>
      <c r="C4" s="110" t="s">
        <v>2370</v>
      </c>
      <c r="D4" s="111"/>
      <c r="E4" s="111" t="s">
        <v>2367</v>
      </c>
      <c r="F4" s="111"/>
      <c r="G4" s="113" t="s">
        <v>2368</v>
      </c>
      <c r="H4" s="350"/>
      <c r="I4" s="351"/>
      <c r="J4" s="91"/>
      <c r="K4" s="243" t="s">
        <v>2371</v>
      </c>
      <c r="L4" s="113" t="n">
        <v>65</v>
      </c>
      <c r="M4" s="307" t="n">
        <v>0</v>
      </c>
      <c r="N4" s="113" t="n">
        <f aca="false">L4*M4</f>
        <v>0</v>
      </c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="366" customFormat="true" ht="60" hidden="false" customHeight="true" outlineLevel="0" collapsed="false">
      <c r="A5" s="434"/>
      <c r="B5" s="443"/>
      <c r="C5" s="356" t="s">
        <v>2372</v>
      </c>
      <c r="D5" s="357"/>
      <c r="E5" s="357"/>
      <c r="F5" s="357"/>
      <c r="G5" s="357" t="s">
        <v>2368</v>
      </c>
      <c r="H5" s="358"/>
      <c r="I5" s="390"/>
      <c r="J5" s="360"/>
      <c r="K5" s="243" t="s">
        <v>2371</v>
      </c>
      <c r="L5" s="357" t="n">
        <v>65</v>
      </c>
      <c r="M5" s="363" t="n">
        <v>0</v>
      </c>
      <c r="N5" s="357" t="n">
        <f aca="false">L5*M5</f>
        <v>0</v>
      </c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</row>
    <row r="6" customFormat="false" ht="60" hidden="false" customHeight="true" outlineLevel="0" collapsed="false">
      <c r="A6" s="434"/>
      <c r="B6" s="367" t="s">
        <v>2373</v>
      </c>
      <c r="C6" s="39" t="s">
        <v>2374</v>
      </c>
      <c r="D6" s="106" t="s">
        <v>2366</v>
      </c>
      <c r="E6" s="106" t="s">
        <v>2375</v>
      </c>
      <c r="F6" s="106"/>
      <c r="G6" s="357" t="s">
        <v>2368</v>
      </c>
      <c r="H6" s="368"/>
      <c r="I6" s="388" t="s">
        <v>2292</v>
      </c>
      <c r="J6" s="107"/>
      <c r="K6" s="243" t="s">
        <v>2376</v>
      </c>
      <c r="L6" s="106" t="n">
        <v>1</v>
      </c>
      <c r="M6" s="371" t="n">
        <v>0</v>
      </c>
      <c r="N6" s="106" t="n">
        <f aca="false">L6*M6</f>
        <v>0</v>
      </c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</row>
    <row r="7" s="377" customFormat="true" ht="60" hidden="false" customHeight="true" outlineLevel="0" collapsed="false">
      <c r="A7" s="434"/>
      <c r="B7" s="367" t="s">
        <v>2377</v>
      </c>
      <c r="C7" s="39" t="s">
        <v>2378</v>
      </c>
      <c r="D7" s="106" t="s">
        <v>2366</v>
      </c>
      <c r="E7" s="106" t="s">
        <v>2367</v>
      </c>
      <c r="F7" s="106"/>
      <c r="G7" s="357" t="s">
        <v>2368</v>
      </c>
      <c r="H7" s="368"/>
      <c r="I7" s="309"/>
      <c r="J7" s="107"/>
      <c r="K7" s="243" t="s">
        <v>2371</v>
      </c>
      <c r="L7" s="106" t="n">
        <v>1</v>
      </c>
      <c r="M7" s="371" t="n">
        <v>0</v>
      </c>
      <c r="N7" s="113" t="n">
        <f aca="false">L7*M7</f>
        <v>0</v>
      </c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</row>
    <row r="8" customFormat="false" ht="60" hidden="false" customHeight="true" outlineLevel="0" collapsed="false">
      <c r="A8" s="434"/>
      <c r="B8" s="378"/>
      <c r="C8" s="105" t="s">
        <v>2379</v>
      </c>
      <c r="D8" s="379"/>
      <c r="E8" s="379"/>
      <c r="F8" s="379"/>
      <c r="G8" s="379"/>
      <c r="H8" s="380"/>
      <c r="I8" s="381"/>
      <c r="J8" s="382"/>
      <c r="K8" s="243" t="s">
        <v>2371</v>
      </c>
      <c r="L8" s="379" t="n">
        <v>1</v>
      </c>
      <c r="M8" s="444" t="n">
        <v>0</v>
      </c>
      <c r="N8" s="113" t="n">
        <f aca="false">L8*M8</f>
        <v>0</v>
      </c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</row>
    <row r="9" s="250" customFormat="true" ht="60" hidden="false" customHeight="true" outlineLevel="0" collapsed="false">
      <c r="A9" s="434"/>
      <c r="B9" s="332"/>
      <c r="C9" s="110"/>
      <c r="D9" s="111"/>
      <c r="E9" s="111"/>
      <c r="F9" s="111"/>
      <c r="G9" s="111"/>
      <c r="H9" s="350"/>
      <c r="I9" s="385"/>
      <c r="J9" s="91"/>
      <c r="K9" s="319"/>
      <c r="L9" s="111"/>
      <c r="M9" s="111"/>
    </row>
    <row r="10" s="250" customFormat="true" ht="60" hidden="false" customHeight="true" outlineLevel="0" collapsed="false">
      <c r="A10" s="434"/>
      <c r="B10" s="332"/>
      <c r="C10" s="110"/>
      <c r="D10" s="111"/>
      <c r="E10" s="111"/>
      <c r="F10" s="111"/>
      <c r="G10" s="111"/>
      <c r="H10" s="350"/>
      <c r="I10" s="385"/>
      <c r="J10" s="91"/>
      <c r="K10" s="319"/>
      <c r="L10" s="111"/>
      <c r="M10" s="111"/>
    </row>
    <row r="11" s="69" customFormat="true" ht="60" hidden="false" customHeight="true" outlineLevel="0" collapsed="false">
      <c r="A11" s="439"/>
      <c r="B11" s="266" t="s">
        <v>2360</v>
      </c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36" t="n">
        <f aca="false">N5+N8</f>
        <v>0</v>
      </c>
    </row>
    <row r="12" s="69" customFormat="true" ht="60" hidden="false" customHeight="true" outlineLevel="0" collapsed="false">
      <c r="A12" s="439"/>
      <c r="B12" s="440" t="s">
        <v>2380</v>
      </c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236" t="n">
        <f aca="false">N3+N4+N6+N7</f>
        <v>0</v>
      </c>
    </row>
    <row r="13" s="69" customFormat="true" ht="60" hidden="false" customHeight="true" outlineLevel="0" collapsed="false">
      <c r="A13" s="439"/>
      <c r="B13" s="441" t="s">
        <v>2076</v>
      </c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2" t="n">
        <f aca="false">N11+N12</f>
        <v>0</v>
      </c>
    </row>
    <row r="14" customFormat="false" ht="60" hidden="false" customHeight="true" outlineLevel="0" collapsed="false">
      <c r="A14" s="414"/>
      <c r="B14" s="151"/>
      <c r="C14" s="422"/>
      <c r="D14" s="155"/>
      <c r="E14" s="155"/>
      <c r="F14" s="155"/>
      <c r="G14" s="155"/>
      <c r="H14" s="155"/>
      <c r="I14" s="155"/>
      <c r="J14" s="423"/>
      <c r="K14" s="154"/>
      <c r="L14" s="155"/>
    </row>
    <row r="15" customFormat="false" ht="60" hidden="false" customHeight="true" outlineLevel="0" collapsed="false">
      <c r="A15" s="414"/>
      <c r="B15" s="151"/>
      <c r="C15" s="422"/>
      <c r="D15" s="155"/>
      <c r="E15" s="155"/>
      <c r="F15" s="155"/>
      <c r="G15" s="155"/>
      <c r="I15" s="155"/>
      <c r="J15" s="423"/>
      <c r="K15" s="154"/>
      <c r="L15" s="155"/>
    </row>
    <row r="16" customFormat="false" ht="60" hidden="false" customHeight="true" outlineLevel="0" collapsed="false">
      <c r="A16" s="414"/>
      <c r="B16" s="151"/>
      <c r="C16" s="422"/>
      <c r="D16" s="155"/>
      <c r="E16" s="155"/>
      <c r="F16" s="155"/>
      <c r="G16" s="155"/>
      <c r="H16" s="155"/>
      <c r="I16" s="155"/>
      <c r="J16" s="423"/>
      <c r="K16" s="154"/>
      <c r="L16" s="155"/>
    </row>
    <row r="17" customFormat="false" ht="60" hidden="false" customHeight="true" outlineLevel="0" collapsed="false">
      <c r="A17" s="414"/>
      <c r="B17" s="151"/>
      <c r="C17" s="422"/>
      <c r="D17" s="155"/>
      <c r="E17" s="155"/>
      <c r="F17" s="155"/>
      <c r="G17" s="155"/>
      <c r="H17" s="155"/>
      <c r="I17" s="155"/>
      <c r="J17" s="423"/>
      <c r="K17" s="154"/>
      <c r="L17" s="155"/>
    </row>
    <row r="18" customFormat="false" ht="15.75" hidden="false" customHeight="true" outlineLevel="0" collapsed="false">
      <c r="A18" s="414"/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6"/>
    </row>
    <row r="19" customFormat="false" ht="60" hidden="false" customHeight="true" outlineLevel="0" collapsed="false">
      <c r="A19" s="414"/>
      <c r="B19" s="151"/>
      <c r="C19" s="422"/>
      <c r="D19" s="155"/>
      <c r="E19" s="155"/>
      <c r="F19" s="155"/>
      <c r="G19" s="155"/>
      <c r="H19" s="155"/>
      <c r="I19" s="306"/>
      <c r="J19" s="427"/>
      <c r="K19" s="427"/>
      <c r="L19" s="155"/>
    </row>
    <row r="20" customFormat="false" ht="60" hidden="false" customHeight="true" outlineLevel="0" collapsed="false">
      <c r="A20" s="414"/>
      <c r="B20" s="151"/>
      <c r="C20" s="422"/>
      <c r="D20" s="155"/>
      <c r="E20" s="155"/>
      <c r="F20" s="155"/>
      <c r="G20" s="155"/>
      <c r="H20" s="155"/>
      <c r="I20" s="155"/>
      <c r="J20" s="423"/>
      <c r="K20" s="423"/>
      <c r="L20" s="155"/>
    </row>
    <row r="21" customFormat="false" ht="60" hidden="false" customHeight="true" outlineLevel="0" collapsed="false">
      <c r="A21" s="414"/>
      <c r="B21" s="151"/>
      <c r="C21" s="422"/>
      <c r="D21" s="155"/>
      <c r="E21" s="155"/>
      <c r="F21" s="155"/>
      <c r="G21" s="155"/>
      <c r="H21" s="155"/>
      <c r="I21" s="155"/>
      <c r="J21" s="423"/>
      <c r="K21" s="423"/>
      <c r="L21" s="155"/>
    </row>
    <row r="22" customFormat="false" ht="60" hidden="false" customHeight="true" outlineLevel="0" collapsed="false">
      <c r="A22" s="414"/>
      <c r="B22" s="151"/>
      <c r="C22" s="422"/>
      <c r="D22" s="155"/>
      <c r="E22" s="155"/>
      <c r="F22" s="155"/>
      <c r="G22" s="155"/>
      <c r="H22" s="155"/>
      <c r="I22" s="162"/>
      <c r="J22" s="427"/>
      <c r="K22" s="428"/>
      <c r="L22" s="155"/>
    </row>
    <row r="23" customFormat="false" ht="60" hidden="false" customHeight="true" outlineLevel="0" collapsed="false">
      <c r="A23" s="414"/>
      <c r="B23" s="151"/>
      <c r="C23" s="422"/>
      <c r="D23" s="155"/>
      <c r="E23" s="155"/>
      <c r="F23" s="155"/>
      <c r="G23" s="155"/>
      <c r="H23" s="155"/>
      <c r="I23" s="155"/>
      <c r="J23" s="427"/>
      <c r="K23" s="428"/>
      <c r="L23" s="155"/>
    </row>
    <row r="24" customFormat="false" ht="24.75" hidden="false" customHeight="true" outlineLevel="0" collapsed="false">
      <c r="A24" s="414"/>
      <c r="B24" s="429"/>
      <c r="C24" s="429"/>
      <c r="D24" s="429"/>
      <c r="E24" s="429"/>
      <c r="F24" s="429"/>
      <c r="G24" s="429"/>
      <c r="H24" s="429"/>
      <c r="I24" s="429"/>
      <c r="J24" s="429"/>
      <c r="K24" s="429"/>
      <c r="L24" s="429"/>
    </row>
    <row r="25" customFormat="false" ht="60" hidden="false" customHeight="true" outlineLevel="0" collapsed="false">
      <c r="A25" s="414"/>
      <c r="B25" s="151"/>
      <c r="C25" s="422"/>
      <c r="D25" s="155"/>
      <c r="E25" s="155"/>
      <c r="F25" s="155"/>
      <c r="G25" s="155"/>
      <c r="H25" s="155"/>
      <c r="I25" s="155"/>
      <c r="J25" s="427"/>
      <c r="K25" s="428"/>
      <c r="L25" s="155"/>
    </row>
    <row r="26" customFormat="false" ht="60" hidden="false" customHeight="true" outlineLevel="0" collapsed="false">
      <c r="A26" s="414"/>
      <c r="B26" s="151"/>
      <c r="C26" s="152"/>
      <c r="D26" s="155"/>
      <c r="E26" s="155"/>
      <c r="F26" s="155"/>
      <c r="G26" s="155"/>
      <c r="H26" s="154"/>
      <c r="I26" s="156"/>
      <c r="J26" s="157"/>
      <c r="K26" s="154"/>
      <c r="L26" s="155"/>
    </row>
    <row r="27" customFormat="false" ht="60" hidden="false" customHeight="true" outlineLevel="0" collapsed="false">
      <c r="A27" s="414"/>
      <c r="B27" s="151"/>
      <c r="C27" s="430"/>
      <c r="D27" s="155"/>
      <c r="E27" s="155"/>
      <c r="F27" s="155"/>
      <c r="G27" s="155"/>
      <c r="H27" s="154"/>
      <c r="I27" s="154"/>
      <c r="J27" s="157"/>
      <c r="K27" s="154"/>
      <c r="L27" s="155"/>
    </row>
    <row r="28" s="66" customFormat="true" ht="60" hidden="false" customHeight="true" outlineLevel="0" collapsed="false">
      <c r="A28" s="414"/>
      <c r="B28" s="151"/>
      <c r="C28" s="422"/>
      <c r="D28" s="155"/>
      <c r="E28" s="155"/>
      <c r="F28" s="155"/>
      <c r="G28" s="155"/>
      <c r="H28" s="154"/>
      <c r="I28" s="154"/>
      <c r="J28" s="157"/>
      <c r="K28" s="154"/>
      <c r="L28" s="155"/>
    </row>
    <row r="29" s="66" customFormat="true" ht="16.5" hidden="false" customHeight="true" outlineLevel="0" collapsed="false">
      <c r="A29" s="414"/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6"/>
    </row>
    <row r="30" s="66" customFormat="true" ht="60" hidden="false" customHeight="true" outlineLevel="0" collapsed="false">
      <c r="A30" s="414"/>
      <c r="B30" s="151"/>
      <c r="C30" s="160"/>
      <c r="D30" s="155"/>
      <c r="E30" s="155"/>
      <c r="F30" s="155"/>
      <c r="G30" s="155"/>
      <c r="H30" s="155"/>
      <c r="I30" s="155"/>
      <c r="J30" s="427"/>
      <c r="K30" s="428"/>
      <c r="L30" s="155"/>
    </row>
    <row r="31" s="66" customFormat="true" ht="60" hidden="false" customHeight="true" outlineLevel="0" collapsed="false">
      <c r="A31" s="414"/>
      <c r="B31" s="151"/>
      <c r="C31" s="160"/>
      <c r="D31" s="155"/>
      <c r="E31" s="155"/>
      <c r="F31" s="155"/>
      <c r="G31" s="155"/>
      <c r="H31" s="161"/>
      <c r="I31" s="161"/>
      <c r="J31" s="163"/>
      <c r="K31" s="161"/>
      <c r="L31" s="155"/>
    </row>
    <row r="32" s="66" customFormat="true" ht="60" hidden="false" customHeight="true" outlineLevel="0" collapsed="false">
      <c r="A32" s="414"/>
      <c r="B32" s="151"/>
      <c r="C32" s="160"/>
      <c r="D32" s="155"/>
      <c r="E32" s="155"/>
      <c r="F32" s="155"/>
      <c r="G32" s="155"/>
      <c r="H32" s="161"/>
      <c r="I32" s="161"/>
      <c r="J32" s="163"/>
      <c r="K32" s="161"/>
      <c r="L32" s="155"/>
    </row>
    <row r="33" customFormat="false" ht="60" hidden="false" customHeight="true" outlineLevel="0" collapsed="false">
      <c r="A33" s="414"/>
      <c r="B33" s="151"/>
      <c r="C33" s="160"/>
      <c r="D33" s="155"/>
      <c r="E33" s="155"/>
      <c r="F33" s="155"/>
      <c r="G33" s="155"/>
      <c r="H33" s="161"/>
      <c r="I33" s="161"/>
      <c r="J33" s="163"/>
      <c r="K33" s="161"/>
      <c r="L33" s="155"/>
    </row>
    <row r="34" customFormat="false" ht="15.75" hidden="false" customHeight="true" outlineLevel="0" collapsed="false">
      <c r="A34" s="414"/>
      <c r="B34" s="426"/>
      <c r="C34" s="426"/>
      <c r="D34" s="426"/>
      <c r="E34" s="426"/>
      <c r="F34" s="426"/>
      <c r="G34" s="426"/>
      <c r="H34" s="426"/>
      <c r="I34" s="426"/>
      <c r="J34" s="426"/>
      <c r="K34" s="426"/>
      <c r="L34" s="426"/>
    </row>
    <row r="35" customFormat="false" ht="60" hidden="false" customHeight="true" outlineLevel="0" collapsed="false">
      <c r="A35" s="414"/>
      <c r="B35" s="151"/>
      <c r="C35" s="160"/>
      <c r="D35" s="155"/>
      <c r="E35" s="155"/>
      <c r="F35" s="155"/>
      <c r="G35" s="155"/>
      <c r="H35" s="155"/>
      <c r="I35" s="155"/>
      <c r="J35" s="427"/>
      <c r="K35" s="428"/>
      <c r="L35" s="155"/>
    </row>
    <row r="36" customFormat="false" ht="60" hidden="false" customHeight="true" outlineLevel="0" collapsed="false">
      <c r="A36" s="414"/>
      <c r="B36" s="151"/>
      <c r="C36" s="160"/>
      <c r="D36" s="155"/>
      <c r="E36" s="155"/>
      <c r="F36" s="155"/>
      <c r="G36" s="155"/>
      <c r="H36" s="161"/>
      <c r="I36" s="161"/>
      <c r="J36" s="163"/>
      <c r="K36" s="161"/>
      <c r="L36" s="155"/>
    </row>
    <row r="37" customFormat="false" ht="60" hidden="false" customHeight="true" outlineLevel="0" collapsed="false">
      <c r="A37" s="414"/>
      <c r="B37" s="151"/>
      <c r="C37" s="160"/>
      <c r="D37" s="155"/>
      <c r="E37" s="155"/>
      <c r="F37" s="155"/>
      <c r="G37" s="155"/>
      <c r="H37" s="161"/>
      <c r="I37" s="161"/>
      <c r="J37" s="163"/>
      <c r="K37" s="161"/>
      <c r="L37" s="155"/>
    </row>
    <row r="38" customFormat="false" ht="60" hidden="false" customHeight="true" outlineLevel="0" collapsed="false">
      <c r="A38" s="414"/>
      <c r="B38" s="151"/>
      <c r="C38" s="160"/>
      <c r="D38" s="155"/>
      <c r="E38" s="155"/>
      <c r="F38" s="155"/>
      <c r="G38" s="155"/>
      <c r="H38" s="161"/>
      <c r="I38" s="161"/>
      <c r="J38" s="163"/>
      <c r="K38" s="161"/>
      <c r="L38" s="155"/>
    </row>
    <row r="39" customFormat="false" ht="60" hidden="false" customHeight="true" outlineLevel="0" collapsed="false">
      <c r="A39" s="414"/>
      <c r="B39" s="151"/>
      <c r="C39" s="160"/>
      <c r="D39" s="155"/>
      <c r="E39" s="155"/>
      <c r="F39" s="155"/>
      <c r="G39" s="155"/>
      <c r="H39" s="161"/>
      <c r="I39" s="161"/>
      <c r="J39" s="163"/>
      <c r="K39" s="161"/>
      <c r="L39" s="155"/>
    </row>
    <row r="40" customFormat="false" ht="60" hidden="false" customHeight="true" outlineLevel="0" collapsed="false">
      <c r="A40" s="414"/>
      <c r="B40" s="151"/>
      <c r="C40" s="160"/>
      <c r="D40" s="155"/>
      <c r="E40" s="155"/>
      <c r="F40" s="155"/>
      <c r="G40" s="155"/>
      <c r="H40" s="161"/>
      <c r="I40" s="161"/>
      <c r="J40" s="163"/>
      <c r="K40" s="161"/>
      <c r="L40" s="155"/>
    </row>
    <row r="41" customFormat="false" ht="60" hidden="false" customHeight="true" outlineLevel="0" collapsed="false">
      <c r="A41" s="414"/>
      <c r="B41" s="151"/>
      <c r="C41" s="160"/>
      <c r="D41" s="155"/>
      <c r="E41" s="155"/>
      <c r="F41" s="155"/>
      <c r="G41" s="155"/>
      <c r="H41" s="161"/>
      <c r="I41" s="161"/>
      <c r="J41" s="163"/>
      <c r="K41" s="161"/>
      <c r="L41" s="155"/>
    </row>
    <row r="42" customFormat="false" ht="60" hidden="false" customHeight="true" outlineLevel="0" collapsed="false">
      <c r="A42" s="414"/>
      <c r="B42" s="151"/>
      <c r="C42" s="160"/>
      <c r="D42" s="155"/>
      <c r="E42" s="155"/>
      <c r="F42" s="155"/>
      <c r="G42" s="155"/>
      <c r="H42" s="161"/>
      <c r="I42" s="161"/>
      <c r="J42" s="163"/>
      <c r="K42" s="161"/>
      <c r="L42" s="155"/>
    </row>
    <row r="43" customFormat="false" ht="60" hidden="false" customHeight="true" outlineLevel="0" collapsed="false">
      <c r="A43" s="414"/>
      <c r="B43" s="151"/>
      <c r="C43" s="160"/>
      <c r="D43" s="155"/>
      <c r="E43" s="155"/>
      <c r="F43" s="155"/>
      <c r="G43" s="155"/>
      <c r="H43" s="161"/>
      <c r="I43" s="161"/>
      <c r="J43" s="163"/>
      <c r="K43" s="161"/>
      <c r="L43" s="155"/>
    </row>
    <row r="44" customFormat="false" ht="60" hidden="false" customHeight="true" outlineLevel="0" collapsed="false">
      <c r="A44" s="414"/>
      <c r="B44" s="151"/>
      <c r="C44" s="160"/>
      <c r="D44" s="155"/>
      <c r="E44" s="155"/>
      <c r="F44" s="155"/>
      <c r="G44" s="155"/>
      <c r="H44" s="161"/>
      <c r="I44" s="161"/>
      <c r="J44" s="163"/>
      <c r="K44" s="161"/>
      <c r="L44" s="155"/>
    </row>
    <row r="45" customFormat="false" ht="60" hidden="false" customHeight="true" outlineLevel="0" collapsed="false">
      <c r="A45" s="414"/>
      <c r="B45" s="151"/>
      <c r="C45" s="160"/>
      <c r="D45" s="155"/>
      <c r="E45" s="155"/>
      <c r="F45" s="155"/>
      <c r="G45" s="155"/>
      <c r="H45" s="161"/>
      <c r="I45" s="161"/>
      <c r="J45" s="163"/>
      <c r="K45" s="161"/>
      <c r="L45" s="155"/>
    </row>
    <row r="46" customFormat="false" ht="60" hidden="false" customHeight="true" outlineLevel="0" collapsed="false">
      <c r="A46" s="414"/>
      <c r="B46" s="151"/>
      <c r="C46" s="160"/>
      <c r="D46" s="155"/>
      <c r="E46" s="155"/>
      <c r="F46" s="155"/>
      <c r="G46" s="155"/>
      <c r="H46" s="161"/>
      <c r="I46" s="161"/>
      <c r="J46" s="163"/>
      <c r="K46" s="161"/>
      <c r="L46" s="155"/>
    </row>
    <row r="47" customFormat="false" ht="60" hidden="false" customHeight="true" outlineLevel="0" collapsed="false">
      <c r="A47" s="414"/>
      <c r="B47" s="151"/>
      <c r="C47" s="160"/>
      <c r="D47" s="155"/>
      <c r="E47" s="155"/>
      <c r="F47" s="155"/>
      <c r="G47" s="155"/>
      <c r="H47" s="161"/>
      <c r="I47" s="246"/>
      <c r="J47" s="163"/>
      <c r="K47" s="161"/>
      <c r="L47" s="155"/>
    </row>
    <row r="48" customFormat="false" ht="60" hidden="false" customHeight="true" outlineLevel="0" collapsed="false">
      <c r="A48" s="414"/>
      <c r="B48" s="151"/>
      <c r="C48" s="160"/>
      <c r="D48" s="155"/>
      <c r="E48" s="155"/>
      <c r="F48" s="155"/>
      <c r="G48" s="155"/>
      <c r="H48" s="161"/>
      <c r="I48" s="246"/>
      <c r="J48" s="163"/>
      <c r="K48" s="161"/>
      <c r="L48" s="155"/>
    </row>
    <row r="49" s="432" customFormat="true" ht="23.25" hidden="false" customHeight="true" outlineLevel="0" collapsed="false">
      <c r="A49" s="431"/>
      <c r="B49" s="330"/>
      <c r="C49" s="330"/>
      <c r="D49" s="330"/>
      <c r="E49" s="330"/>
      <c r="F49" s="330"/>
      <c r="G49" s="330"/>
      <c r="H49" s="330"/>
      <c r="I49" s="330"/>
      <c r="J49" s="330"/>
      <c r="K49" s="330"/>
      <c r="L49" s="330"/>
    </row>
    <row r="50" s="432" customFormat="true" ht="18.75" hidden="false" customHeight="true" outlineLevel="0" collapsed="false">
      <c r="A50" s="431"/>
      <c r="B50" s="426"/>
      <c r="C50" s="426"/>
      <c r="D50" s="426"/>
      <c r="E50" s="426"/>
      <c r="F50" s="426"/>
      <c r="G50" s="426"/>
      <c r="H50" s="426"/>
      <c r="I50" s="426"/>
      <c r="J50" s="426"/>
      <c r="K50" s="426"/>
      <c r="L50" s="426"/>
    </row>
    <row r="51" customFormat="false" ht="60" hidden="false" customHeight="true" outlineLevel="0" collapsed="false">
      <c r="A51" s="414"/>
      <c r="B51" s="151"/>
      <c r="C51" s="160"/>
      <c r="D51" s="155"/>
      <c r="E51" s="155"/>
      <c r="F51" s="155"/>
      <c r="G51" s="155"/>
      <c r="H51" s="161"/>
      <c r="I51" s="246"/>
      <c r="J51" s="163"/>
      <c r="K51" s="161"/>
      <c r="L51" s="155"/>
    </row>
    <row r="52" customFormat="false" ht="60" hidden="false" customHeight="true" outlineLevel="0" collapsed="false">
      <c r="A52" s="414"/>
      <c r="B52" s="151"/>
      <c r="C52" s="160"/>
      <c r="D52" s="155"/>
      <c r="E52" s="155"/>
      <c r="F52" s="155"/>
      <c r="G52" s="155"/>
      <c r="H52" s="161"/>
      <c r="I52" s="246"/>
      <c r="J52" s="163"/>
      <c r="K52" s="161"/>
      <c r="L52" s="155"/>
    </row>
    <row r="53" customFormat="false" ht="60" hidden="false" customHeight="true" outlineLevel="0" collapsed="false">
      <c r="A53" s="414"/>
      <c r="B53" s="151"/>
      <c r="C53" s="160"/>
      <c r="D53" s="155"/>
      <c r="E53" s="155"/>
      <c r="F53" s="155"/>
      <c r="G53" s="155"/>
      <c r="H53" s="161"/>
      <c r="I53" s="246"/>
      <c r="J53" s="163"/>
      <c r="K53" s="161"/>
      <c r="L53" s="155"/>
    </row>
    <row r="54" customFormat="false" ht="60" hidden="false" customHeight="true" outlineLevel="0" collapsed="false">
      <c r="A54" s="414"/>
      <c r="B54" s="151"/>
      <c r="C54" s="160"/>
      <c r="D54" s="155"/>
      <c r="E54" s="155"/>
      <c r="F54" s="155"/>
      <c r="G54" s="155"/>
      <c r="H54" s="161"/>
      <c r="I54" s="246"/>
      <c r="J54" s="163"/>
      <c r="K54" s="161"/>
      <c r="L54" s="155"/>
    </row>
    <row r="55" customFormat="false" ht="60" hidden="false" customHeight="true" outlineLevel="0" collapsed="false">
      <c r="A55" s="414"/>
      <c r="B55" s="151"/>
      <c r="C55" s="160"/>
      <c r="D55" s="155"/>
      <c r="E55" s="155"/>
      <c r="F55" s="155"/>
      <c r="G55" s="155"/>
      <c r="H55" s="161"/>
      <c r="I55" s="246"/>
      <c r="J55" s="163"/>
      <c r="K55" s="161"/>
      <c r="L55" s="155"/>
    </row>
    <row r="56" customFormat="false" ht="60" hidden="false" customHeight="true" outlineLevel="0" collapsed="false">
      <c r="A56" s="414"/>
      <c r="B56" s="151"/>
      <c r="C56" s="160"/>
      <c r="D56" s="155"/>
      <c r="E56" s="155"/>
      <c r="F56" s="155"/>
      <c r="G56" s="155"/>
      <c r="H56" s="161"/>
      <c r="I56" s="246"/>
      <c r="J56" s="163"/>
      <c r="K56" s="161"/>
      <c r="L56" s="155"/>
    </row>
    <row r="57" customFormat="false" ht="60" hidden="false" customHeight="true" outlineLevel="0" collapsed="false">
      <c r="A57" s="414"/>
      <c r="B57" s="151"/>
      <c r="C57" s="160"/>
      <c r="D57" s="155"/>
      <c r="E57" s="155"/>
      <c r="F57" s="155"/>
      <c r="G57" s="155"/>
      <c r="H57" s="161"/>
      <c r="I57" s="246"/>
      <c r="J57" s="163"/>
      <c r="K57" s="161"/>
      <c r="L57" s="155"/>
    </row>
    <row r="58" customFormat="false" ht="60" hidden="false" customHeight="true" outlineLevel="0" collapsed="false">
      <c r="A58" s="414"/>
      <c r="B58" s="151"/>
      <c r="C58" s="160"/>
      <c r="D58" s="155"/>
      <c r="E58" s="155"/>
      <c r="F58" s="155"/>
      <c r="G58" s="155"/>
      <c r="H58" s="161"/>
      <c r="I58" s="161"/>
      <c r="J58" s="163"/>
      <c r="K58" s="161"/>
      <c r="L58" s="155"/>
    </row>
    <row r="59" customFormat="false" ht="60" hidden="false" customHeight="true" outlineLevel="0" collapsed="false">
      <c r="A59" s="414"/>
      <c r="B59" s="151"/>
      <c r="C59" s="160"/>
      <c r="D59" s="155"/>
      <c r="E59" s="155"/>
      <c r="F59" s="155"/>
      <c r="G59" s="155"/>
      <c r="H59" s="161"/>
      <c r="I59" s="161"/>
      <c r="J59" s="163"/>
      <c r="K59" s="161"/>
      <c r="L59" s="155"/>
    </row>
    <row r="60" customFormat="false" ht="60" hidden="false" customHeight="true" outlineLevel="0" collapsed="false">
      <c r="A60" s="414"/>
      <c r="B60" s="151"/>
      <c r="C60" s="160"/>
      <c r="D60" s="155"/>
      <c r="E60" s="155"/>
      <c r="F60" s="155"/>
      <c r="G60" s="155"/>
      <c r="H60" s="161"/>
      <c r="I60" s="161"/>
      <c r="J60" s="163"/>
      <c r="K60" s="161"/>
      <c r="L60" s="155"/>
    </row>
    <row r="61" customFormat="false" ht="60" hidden="false" customHeight="true" outlineLevel="0" collapsed="false">
      <c r="A61" s="414"/>
      <c r="B61" s="151"/>
      <c r="C61" s="160"/>
      <c r="D61" s="155"/>
      <c r="E61" s="155"/>
      <c r="F61" s="155"/>
      <c r="G61" s="155"/>
      <c r="H61" s="161"/>
      <c r="I61" s="161"/>
      <c r="J61" s="163"/>
      <c r="K61" s="161"/>
      <c r="L61" s="155"/>
    </row>
    <row r="62" customFormat="false" ht="60" hidden="false" customHeight="true" outlineLevel="0" collapsed="false">
      <c r="A62" s="414"/>
      <c r="B62" s="151"/>
      <c r="C62" s="160"/>
      <c r="D62" s="155"/>
      <c r="E62" s="155"/>
      <c r="F62" s="155"/>
      <c r="G62" s="155"/>
      <c r="H62" s="161"/>
      <c r="I62" s="161"/>
      <c r="J62" s="163"/>
      <c r="K62" s="161"/>
      <c r="L62" s="155"/>
    </row>
    <row r="63" customFormat="false" ht="60" hidden="false" customHeight="true" outlineLevel="0" collapsed="false">
      <c r="A63" s="414"/>
      <c r="B63" s="151"/>
      <c r="C63" s="160"/>
      <c r="D63" s="155"/>
      <c r="E63" s="155"/>
      <c r="F63" s="155"/>
      <c r="G63" s="155"/>
      <c r="H63" s="161"/>
      <c r="I63" s="161"/>
      <c r="J63" s="163"/>
      <c r="K63" s="161"/>
      <c r="L63" s="155"/>
    </row>
    <row r="64" customFormat="false" ht="60" hidden="false" customHeight="true" outlineLevel="0" collapsed="false">
      <c r="A64" s="414"/>
      <c r="B64" s="151"/>
      <c r="C64" s="160"/>
      <c r="D64" s="155"/>
      <c r="E64" s="155"/>
      <c r="F64" s="155"/>
      <c r="G64" s="155"/>
      <c r="H64" s="161"/>
      <c r="I64" s="161"/>
      <c r="J64" s="163"/>
      <c r="K64" s="161"/>
      <c r="L64" s="155"/>
    </row>
    <row r="65" customFormat="false" ht="60" hidden="false" customHeight="true" outlineLevel="0" collapsed="false">
      <c r="A65" s="414"/>
      <c r="B65" s="151"/>
      <c r="C65" s="160"/>
      <c r="D65" s="155"/>
      <c r="E65" s="155"/>
      <c r="F65" s="155"/>
      <c r="G65" s="155"/>
      <c r="H65" s="161"/>
      <c r="I65" s="161"/>
      <c r="J65" s="163"/>
      <c r="K65" s="161"/>
      <c r="L65" s="155"/>
    </row>
    <row r="66" customFormat="false" ht="60" hidden="false" customHeight="true" outlineLevel="0" collapsed="false">
      <c r="A66" s="414"/>
      <c r="B66" s="151"/>
      <c r="C66" s="160"/>
      <c r="D66" s="155"/>
      <c r="E66" s="155"/>
      <c r="F66" s="155"/>
      <c r="G66" s="155"/>
      <c r="H66" s="161"/>
      <c r="I66" s="161"/>
      <c r="J66" s="163"/>
      <c r="K66" s="161"/>
      <c r="L66" s="155"/>
    </row>
    <row r="67" customFormat="false" ht="60" hidden="false" customHeight="true" outlineLevel="0" collapsed="false">
      <c r="A67" s="414"/>
      <c r="B67" s="151"/>
      <c r="C67" s="160"/>
      <c r="D67" s="155"/>
      <c r="E67" s="155"/>
      <c r="F67" s="155"/>
      <c r="G67" s="155"/>
      <c r="H67" s="161"/>
      <c r="I67" s="161"/>
      <c r="J67" s="163"/>
      <c r="K67" s="161"/>
      <c r="L67" s="155"/>
    </row>
    <row r="68" customFormat="false" ht="60" hidden="false" customHeight="true" outlineLevel="0" collapsed="false">
      <c r="A68" s="414"/>
      <c r="B68" s="151"/>
      <c r="C68" s="160"/>
      <c r="D68" s="155"/>
      <c r="E68" s="155"/>
      <c r="F68" s="155"/>
      <c r="G68" s="155"/>
      <c r="H68" s="161"/>
      <c r="I68" s="161"/>
      <c r="J68" s="163"/>
      <c r="K68" s="161"/>
      <c r="L68" s="155"/>
    </row>
    <row r="69" customFormat="false" ht="60" hidden="false" customHeight="true" outlineLevel="0" collapsed="false">
      <c r="A69" s="414"/>
      <c r="B69" s="151"/>
      <c r="C69" s="160"/>
      <c r="D69" s="155"/>
      <c r="E69" s="155"/>
      <c r="F69" s="155"/>
      <c r="G69" s="155"/>
      <c r="H69" s="161"/>
      <c r="I69" s="161"/>
      <c r="J69" s="163"/>
      <c r="K69" s="161"/>
      <c r="L69" s="155"/>
    </row>
    <row r="70" customFormat="false" ht="60" hidden="false" customHeight="true" outlineLevel="0" collapsed="false">
      <c r="A70" s="414"/>
      <c r="B70" s="151"/>
      <c r="C70" s="160"/>
      <c r="D70" s="155"/>
      <c r="E70" s="155"/>
      <c r="F70" s="155"/>
      <c r="G70" s="155"/>
      <c r="H70" s="161"/>
      <c r="I70" s="161"/>
      <c r="J70" s="163"/>
      <c r="K70" s="161"/>
      <c r="L70" s="155"/>
    </row>
    <row r="71" customFormat="false" ht="21" hidden="false" customHeight="true" outlineLevel="0" collapsed="false">
      <c r="A71" s="414"/>
      <c r="B71" s="429"/>
      <c r="C71" s="429"/>
      <c r="D71" s="429"/>
      <c r="E71" s="429"/>
      <c r="F71" s="429"/>
      <c r="G71" s="429"/>
      <c r="H71" s="429"/>
      <c r="I71" s="429"/>
      <c r="J71" s="429"/>
      <c r="K71" s="429"/>
      <c r="L71" s="429"/>
    </row>
    <row r="72" customFormat="false" ht="60" hidden="false" customHeight="true" outlineLevel="0" collapsed="false">
      <c r="A72" s="414"/>
      <c r="B72" s="151"/>
      <c r="C72" s="160"/>
      <c r="D72" s="155"/>
      <c r="E72" s="155"/>
      <c r="F72" s="155"/>
      <c r="G72" s="155"/>
      <c r="H72" s="161"/>
      <c r="I72" s="161"/>
      <c r="J72" s="163"/>
      <c r="K72" s="161"/>
      <c r="L72" s="155"/>
    </row>
    <row r="73" customFormat="false" ht="60" hidden="false" customHeight="true" outlineLevel="0" collapsed="false">
      <c r="A73" s="414"/>
      <c r="B73" s="151"/>
      <c r="C73" s="160"/>
      <c r="D73" s="155"/>
      <c r="E73" s="155"/>
      <c r="F73" s="155"/>
      <c r="G73" s="155"/>
      <c r="H73" s="161"/>
      <c r="I73" s="161"/>
      <c r="J73" s="163"/>
      <c r="K73" s="161"/>
      <c r="L73" s="155"/>
    </row>
    <row r="74" customFormat="false" ht="60" hidden="false" customHeight="true" outlineLevel="0" collapsed="false">
      <c r="A74" s="414"/>
      <c r="B74" s="151"/>
      <c r="C74" s="160"/>
      <c r="D74" s="155"/>
      <c r="E74" s="155"/>
      <c r="F74" s="155"/>
      <c r="G74" s="155"/>
      <c r="H74" s="161"/>
      <c r="I74" s="161"/>
      <c r="J74" s="163"/>
      <c r="K74" s="161"/>
      <c r="L74" s="155"/>
    </row>
    <row r="75" customFormat="false" ht="60" hidden="false" customHeight="true" outlineLevel="0" collapsed="false">
      <c r="A75" s="414"/>
      <c r="B75" s="151"/>
      <c r="C75" s="160"/>
      <c r="D75" s="155"/>
      <c r="E75" s="155"/>
      <c r="F75" s="155"/>
      <c r="G75" s="155"/>
      <c r="H75" s="161"/>
      <c r="I75" s="161"/>
      <c r="J75" s="163"/>
      <c r="K75" s="161"/>
      <c r="L75" s="155"/>
    </row>
    <row r="76" customFormat="false" ht="60" hidden="false" customHeight="true" outlineLevel="0" collapsed="false">
      <c r="A76" s="414"/>
      <c r="B76" s="151"/>
      <c r="C76" s="160"/>
      <c r="D76" s="155"/>
      <c r="E76" s="155"/>
      <c r="F76" s="155"/>
      <c r="G76" s="155"/>
      <c r="H76" s="161"/>
      <c r="I76" s="161"/>
      <c r="J76" s="163"/>
      <c r="K76" s="161"/>
      <c r="L76" s="155"/>
    </row>
    <row r="77" customFormat="false" ht="60" hidden="false" customHeight="true" outlineLevel="0" collapsed="false">
      <c r="A77" s="414"/>
      <c r="B77" s="151"/>
      <c r="C77" s="160"/>
      <c r="D77" s="155"/>
      <c r="E77" s="155"/>
      <c r="F77" s="155"/>
      <c r="G77" s="155"/>
      <c r="H77" s="161"/>
      <c r="I77" s="161"/>
      <c r="J77" s="163"/>
      <c r="K77" s="161"/>
      <c r="L77" s="155"/>
    </row>
    <row r="78" customFormat="false" ht="60" hidden="false" customHeight="true" outlineLevel="0" collapsed="false">
      <c r="A78" s="414"/>
      <c r="B78" s="151"/>
      <c r="C78" s="160"/>
      <c r="D78" s="155"/>
      <c r="E78" s="155"/>
      <c r="F78" s="155"/>
      <c r="G78" s="155"/>
      <c r="H78" s="161"/>
      <c r="I78" s="161"/>
      <c r="J78" s="163"/>
      <c r="K78" s="161"/>
      <c r="L78" s="155"/>
    </row>
    <row r="79" customFormat="false" ht="60" hidden="false" customHeight="true" outlineLevel="0" collapsed="false">
      <c r="A79" s="218"/>
      <c r="B79" s="151"/>
      <c r="C79" s="160"/>
      <c r="D79" s="155"/>
      <c r="E79" s="155"/>
      <c r="F79" s="155"/>
      <c r="G79" s="155"/>
      <c r="H79" s="161"/>
      <c r="I79" s="161"/>
      <c r="J79" s="163"/>
      <c r="K79" s="161"/>
      <c r="L79" s="155"/>
    </row>
    <row r="80" customFormat="false" ht="19.5" hidden="false" customHeight="true" outlineLevel="0" collapsed="false">
      <c r="A80" s="218"/>
      <c r="B80" s="429"/>
      <c r="C80" s="429"/>
      <c r="D80" s="429"/>
      <c r="E80" s="429"/>
      <c r="F80" s="429"/>
      <c r="G80" s="429"/>
      <c r="H80" s="429"/>
      <c r="I80" s="429"/>
      <c r="J80" s="429"/>
      <c r="K80" s="429"/>
      <c r="L80" s="429"/>
    </row>
    <row r="81" customFormat="false" ht="44.25" hidden="false" customHeight="true" outlineLevel="0" collapsed="false">
      <c r="B81" s="151"/>
      <c r="C81" s="160"/>
      <c r="D81" s="155"/>
      <c r="E81" s="155"/>
      <c r="F81" s="155"/>
      <c r="G81" s="155"/>
      <c r="H81" s="161"/>
      <c r="I81" s="161"/>
      <c r="J81" s="163"/>
      <c r="K81" s="161"/>
      <c r="L81" s="155"/>
    </row>
    <row r="82" customFormat="false" ht="43.5" hidden="false" customHeight="true" outlineLevel="0" collapsed="false">
      <c r="B82" s="151"/>
      <c r="C82" s="160"/>
      <c r="D82" s="155"/>
      <c r="E82" s="155"/>
      <c r="F82" s="155"/>
      <c r="G82" s="155"/>
      <c r="H82" s="161"/>
      <c r="I82" s="161"/>
      <c r="J82" s="163"/>
      <c r="K82" s="161"/>
      <c r="L82" s="155"/>
    </row>
    <row r="83" customFormat="false" ht="49.5" hidden="false" customHeight="true" outlineLevel="0" collapsed="false">
      <c r="B83" s="151"/>
      <c r="C83" s="160"/>
      <c r="D83" s="155"/>
      <c r="E83" s="155"/>
      <c r="F83" s="155"/>
      <c r="G83" s="155"/>
      <c r="H83" s="161"/>
      <c r="I83" s="161"/>
      <c r="J83" s="163"/>
      <c r="K83" s="161"/>
      <c r="L83" s="155"/>
    </row>
    <row r="84" customFormat="false" ht="42" hidden="false" customHeight="true" outlineLevel="0" collapsed="false">
      <c r="B84" s="151"/>
      <c r="C84" s="160"/>
      <c r="D84" s="155"/>
      <c r="E84" s="155"/>
      <c r="F84" s="155"/>
      <c r="G84" s="155"/>
      <c r="H84" s="161"/>
      <c r="I84" s="161"/>
      <c r="J84" s="163"/>
      <c r="K84" s="161"/>
      <c r="L84" s="155"/>
    </row>
    <row r="85" customFormat="false" ht="39.75" hidden="false" customHeight="true" outlineLevel="0" collapsed="false">
      <c r="B85" s="151"/>
      <c r="C85" s="160"/>
      <c r="D85" s="155"/>
      <c r="E85" s="155"/>
      <c r="F85" s="155"/>
      <c r="G85" s="155"/>
      <c r="H85" s="161"/>
      <c r="I85" s="161"/>
      <c r="J85" s="163"/>
      <c r="K85" s="161"/>
      <c r="L85" s="155"/>
    </row>
    <row r="86" customFormat="false" ht="39.75" hidden="false" customHeight="true" outlineLevel="0" collapsed="false">
      <c r="B86" s="151"/>
      <c r="C86" s="160"/>
      <c r="D86" s="155"/>
      <c r="E86" s="155"/>
      <c r="F86" s="155"/>
      <c r="G86" s="155"/>
      <c r="H86" s="161"/>
      <c r="I86" s="161"/>
      <c r="J86" s="163"/>
      <c r="K86" s="161"/>
      <c r="L86" s="155"/>
    </row>
    <row r="87" customFormat="false" ht="16.5" hidden="false" customHeight="true" outlineLevel="0" collapsed="false">
      <c r="B87" s="429"/>
      <c r="C87" s="429"/>
      <c r="D87" s="429"/>
      <c r="E87" s="429"/>
      <c r="F87" s="429"/>
      <c r="G87" s="429"/>
      <c r="H87" s="429"/>
      <c r="I87" s="429"/>
      <c r="J87" s="429"/>
      <c r="K87" s="429"/>
      <c r="L87" s="429"/>
    </row>
    <row r="88" customFormat="false" ht="39.75" hidden="false" customHeight="true" outlineLevel="0" collapsed="false">
      <c r="B88" s="151"/>
      <c r="C88" s="160"/>
      <c r="D88" s="155"/>
      <c r="E88" s="155"/>
      <c r="F88" s="155"/>
      <c r="G88" s="155"/>
      <c r="H88" s="161"/>
      <c r="I88" s="161"/>
      <c r="J88" s="163"/>
      <c r="K88" s="161"/>
      <c r="L88" s="155"/>
    </row>
    <row r="89" customFormat="false" ht="36.75" hidden="false" customHeight="true" outlineLevel="0" collapsed="false">
      <c r="B89" s="151"/>
      <c r="C89" s="160"/>
      <c r="D89" s="155"/>
      <c r="E89" s="155"/>
      <c r="F89" s="155"/>
      <c r="G89" s="155"/>
      <c r="H89" s="161"/>
      <c r="I89" s="161"/>
      <c r="J89" s="163"/>
      <c r="K89" s="161"/>
      <c r="L89" s="155"/>
    </row>
    <row r="90" customFormat="false" ht="36.75" hidden="false" customHeight="true" outlineLevel="0" collapsed="false">
      <c r="B90" s="151"/>
      <c r="C90" s="160"/>
      <c r="D90" s="155"/>
      <c r="E90" s="155"/>
      <c r="F90" s="155"/>
      <c r="G90" s="155"/>
      <c r="H90" s="161"/>
      <c r="I90" s="161"/>
      <c r="J90" s="163"/>
      <c r="K90" s="161"/>
      <c r="L90" s="155"/>
    </row>
    <row r="91" customFormat="false" ht="36.75" hidden="false" customHeight="true" outlineLevel="0" collapsed="false">
      <c r="B91" s="151"/>
      <c r="C91" s="160"/>
      <c r="D91" s="155"/>
      <c r="E91" s="155"/>
      <c r="F91" s="155"/>
      <c r="G91" s="155"/>
      <c r="H91" s="161"/>
      <c r="I91" s="161"/>
      <c r="J91" s="163"/>
      <c r="K91" s="161"/>
      <c r="L91" s="155"/>
    </row>
    <row r="92" customFormat="false" ht="18" hidden="false" customHeight="true" outlineLevel="0" collapsed="false">
      <c r="B92" s="429"/>
      <c r="C92" s="429"/>
      <c r="D92" s="429"/>
      <c r="E92" s="429"/>
      <c r="F92" s="429"/>
      <c r="G92" s="429"/>
      <c r="H92" s="429"/>
      <c r="I92" s="429"/>
      <c r="J92" s="429"/>
      <c r="K92" s="429"/>
      <c r="L92" s="429"/>
    </row>
    <row r="93" customFormat="false" ht="43.5" hidden="false" customHeight="true" outlineLevel="0" collapsed="false">
      <c r="B93" s="151"/>
      <c r="C93" s="160"/>
      <c r="D93" s="155"/>
      <c r="E93" s="155"/>
      <c r="F93" s="155"/>
      <c r="G93" s="155"/>
      <c r="H93" s="161"/>
      <c r="I93" s="161"/>
      <c r="J93" s="163"/>
      <c r="K93" s="161"/>
      <c r="L93" s="155"/>
    </row>
    <row r="94" customFormat="false" ht="45" hidden="false" customHeight="true" outlineLevel="0" collapsed="false">
      <c r="B94" s="151"/>
      <c r="C94" s="160"/>
      <c r="D94" s="155"/>
      <c r="E94" s="155"/>
      <c r="F94" s="155"/>
      <c r="G94" s="155"/>
      <c r="H94" s="161"/>
      <c r="I94" s="161"/>
      <c r="J94" s="163"/>
      <c r="K94" s="161"/>
      <c r="L94" s="155"/>
    </row>
    <row r="95" customFormat="false" ht="50.25" hidden="false" customHeight="true" outlineLevel="0" collapsed="false">
      <c r="B95" s="151"/>
      <c r="C95" s="160"/>
      <c r="D95" s="155"/>
      <c r="E95" s="155"/>
      <c r="F95" s="155"/>
      <c r="G95" s="155"/>
      <c r="H95" s="161"/>
      <c r="I95" s="161"/>
      <c r="J95" s="163"/>
      <c r="K95" s="161"/>
      <c r="L95" s="155"/>
    </row>
    <row r="96" customFormat="false" ht="50.25" hidden="false" customHeight="true" outlineLevel="0" collapsed="false">
      <c r="B96" s="151"/>
      <c r="C96" s="160"/>
      <c r="D96" s="155"/>
      <c r="E96" s="155"/>
      <c r="F96" s="155"/>
      <c r="G96" s="155"/>
      <c r="H96" s="161"/>
      <c r="I96" s="161"/>
      <c r="J96" s="163"/>
      <c r="K96" s="161"/>
      <c r="L96" s="155"/>
    </row>
    <row r="97" customFormat="false" ht="50.25" hidden="false" customHeight="true" outlineLevel="0" collapsed="false">
      <c r="B97" s="151"/>
      <c r="C97" s="160"/>
      <c r="D97" s="155"/>
      <c r="E97" s="155"/>
      <c r="F97" s="155"/>
      <c r="G97" s="155"/>
      <c r="H97" s="161"/>
      <c r="I97" s="161"/>
      <c r="J97" s="163"/>
      <c r="K97" s="161"/>
      <c r="L97" s="155"/>
    </row>
  </sheetData>
  <mergeCells count="15">
    <mergeCell ref="B2:L2"/>
    <mergeCell ref="A3:A10"/>
    <mergeCell ref="B11:M11"/>
    <mergeCell ref="B12:M12"/>
    <mergeCell ref="B13:M13"/>
    <mergeCell ref="B18:L18"/>
    <mergeCell ref="B24:L24"/>
    <mergeCell ref="B29:L29"/>
    <mergeCell ref="B34:L34"/>
    <mergeCell ref="B49:L49"/>
    <mergeCell ref="B50:L50"/>
    <mergeCell ref="B71:L71"/>
    <mergeCell ref="B80:L80"/>
    <mergeCell ref="B87:L87"/>
    <mergeCell ref="B92:L9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E11" activeCellId="0" sqref="E11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26" width="16.16"/>
    <col collapsed="false" customWidth="true" hidden="false" outlineLevel="0" max="7" min="7" style="26" width="13.33"/>
    <col collapsed="false" customWidth="true" hidden="false" outlineLevel="0" max="8" min="8" style="101" width="13.16"/>
    <col collapsed="false" customWidth="true" hidden="false" outlineLevel="0" max="9" min="9" style="26" width="15.5"/>
    <col collapsed="false" customWidth="true" hidden="false" outlineLevel="0" max="10" min="10" style="26" width="27.5"/>
    <col collapsed="false" customWidth="true" hidden="false" outlineLevel="0" max="11" min="11" style="26" width="26.83"/>
    <col collapsed="false" customWidth="true" hidden="false" outlineLevel="0" max="12" min="12" style="26" width="20"/>
    <col collapsed="false" customWidth="true" hidden="false" outlineLevel="0" max="13" min="13" style="26" width="8.33"/>
  </cols>
  <sheetData>
    <row r="1" customFormat="false" ht="39.75" hidden="false" customHeight="true" outlineLevel="0" collapsed="false">
      <c r="A1" s="28" t="s">
        <v>32</v>
      </c>
      <c r="B1" s="28" t="s">
        <v>33</v>
      </c>
      <c r="C1" s="28" t="s">
        <v>34</v>
      </c>
      <c r="D1" s="29" t="s">
        <v>35</v>
      </c>
      <c r="E1" s="28" t="s">
        <v>2381</v>
      </c>
      <c r="F1" s="28" t="s">
        <v>37</v>
      </c>
      <c r="G1" s="103" t="s">
        <v>907</v>
      </c>
      <c r="H1" s="103" t="s">
        <v>908</v>
      </c>
      <c r="I1" s="103" t="s">
        <v>909</v>
      </c>
      <c r="J1" s="28" t="s">
        <v>41</v>
      </c>
      <c r="K1" s="28" t="s">
        <v>42</v>
      </c>
      <c r="L1" s="103" t="s">
        <v>43</v>
      </c>
      <c r="M1" s="28" t="s">
        <v>44</v>
      </c>
      <c r="N1" s="30" t="s">
        <v>45</v>
      </c>
      <c r="O1" s="31" t="s">
        <v>46</v>
      </c>
      <c r="P1" s="30" t="s">
        <v>47</v>
      </c>
      <c r="Q1" s="30" t="s">
        <v>48</v>
      </c>
      <c r="R1" s="30" t="s">
        <v>49</v>
      </c>
      <c r="S1" s="30" t="s">
        <v>50</v>
      </c>
      <c r="U1" s="32"/>
      <c r="V1" s="32"/>
    </row>
    <row r="2" s="36" customFormat="true" ht="13.5" hidden="false" customHeight="true" outlineLevel="0" collapsed="false">
      <c r="A2" s="445"/>
      <c r="B2" s="230" t="s">
        <v>2382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customFormat="false" ht="60" hidden="false" customHeight="true" outlineLevel="0" collapsed="false">
      <c r="A3" s="255"/>
      <c r="B3" s="230"/>
      <c r="C3" s="45" t="s">
        <v>2383</v>
      </c>
      <c r="D3" s="46" t="s">
        <v>2384</v>
      </c>
      <c r="E3" s="46" t="n">
        <v>485</v>
      </c>
      <c r="F3" s="113" t="s">
        <v>2385</v>
      </c>
      <c r="G3" s="113" t="s">
        <v>2386</v>
      </c>
      <c r="H3" s="113"/>
      <c r="I3" s="113"/>
      <c r="J3" s="245"/>
      <c r="K3" s="77"/>
      <c r="L3" s="77"/>
      <c r="M3" s="113" t="n">
        <v>1</v>
      </c>
      <c r="N3" s="49" t="n">
        <v>0</v>
      </c>
      <c r="O3" s="44" t="n">
        <f aca="false">N3*1.23</f>
        <v>0</v>
      </c>
      <c r="P3" s="44" t="n">
        <f aca="false">M3*N3</f>
        <v>0</v>
      </c>
      <c r="Q3" s="44" t="n">
        <f aca="false">M3*O3</f>
        <v>0</v>
      </c>
      <c r="R3" s="42" t="n">
        <v>0</v>
      </c>
      <c r="S3" s="43" t="n">
        <f aca="false">R3*M3</f>
        <v>0</v>
      </c>
      <c r="U3" s="155"/>
      <c r="V3" s="109"/>
    </row>
    <row r="4" customFormat="false" ht="60" hidden="false" customHeight="true" outlineLevel="0" collapsed="false">
      <c r="A4" s="255"/>
      <c r="B4" s="230"/>
      <c r="C4" s="45" t="s">
        <v>2387</v>
      </c>
      <c r="D4" s="46" t="s">
        <v>2384</v>
      </c>
      <c r="E4" s="46" t="n">
        <v>1600</v>
      </c>
      <c r="F4" s="113" t="s">
        <v>2385</v>
      </c>
      <c r="G4" s="113" t="s">
        <v>2386</v>
      </c>
      <c r="H4" s="113"/>
      <c r="I4" s="113"/>
      <c r="J4" s="245"/>
      <c r="K4" s="77"/>
      <c r="L4" s="77"/>
      <c r="M4" s="113" t="n">
        <v>1</v>
      </c>
      <c r="N4" s="49" t="n">
        <v>0</v>
      </c>
      <c r="O4" s="44" t="n">
        <f aca="false">N4*1.23</f>
        <v>0</v>
      </c>
      <c r="P4" s="44" t="n">
        <f aca="false">M4*N4</f>
        <v>0</v>
      </c>
      <c r="Q4" s="44" t="n">
        <f aca="false">M4*O4</f>
        <v>0</v>
      </c>
      <c r="R4" s="42" t="n">
        <v>0</v>
      </c>
      <c r="S4" s="43" t="n">
        <f aca="false">R4*M4</f>
        <v>0</v>
      </c>
    </row>
    <row r="5" customFormat="false" ht="60" hidden="false" customHeight="true" outlineLevel="0" collapsed="false">
      <c r="A5" s="255"/>
      <c r="B5" s="230"/>
      <c r="C5" s="45" t="s">
        <v>2388</v>
      </c>
      <c r="D5" s="46" t="s">
        <v>2384</v>
      </c>
      <c r="E5" s="46" t="n">
        <v>900</v>
      </c>
      <c r="F5" s="113" t="s">
        <v>2385</v>
      </c>
      <c r="G5" s="113" t="s">
        <v>2386</v>
      </c>
      <c r="H5" s="113"/>
      <c r="I5" s="113"/>
      <c r="J5" s="245"/>
      <c r="K5" s="77"/>
      <c r="L5" s="77"/>
      <c r="M5" s="113" t="n">
        <v>1</v>
      </c>
      <c r="N5" s="49" t="n">
        <v>0</v>
      </c>
      <c r="O5" s="44" t="n">
        <f aca="false">N5*1.23</f>
        <v>0</v>
      </c>
      <c r="P5" s="44" t="n">
        <f aca="false">M5*N5</f>
        <v>0</v>
      </c>
      <c r="Q5" s="44" t="n">
        <f aca="false">M5*O5</f>
        <v>0</v>
      </c>
      <c r="R5" s="42" t="n">
        <v>0</v>
      </c>
      <c r="S5" s="43" t="n">
        <f aca="false">R5*M5</f>
        <v>0</v>
      </c>
    </row>
    <row r="6" customFormat="false" ht="60" hidden="false" customHeight="true" outlineLevel="0" collapsed="false">
      <c r="A6" s="255"/>
      <c r="B6" s="230"/>
      <c r="C6" s="45" t="s">
        <v>2389</v>
      </c>
      <c r="D6" s="46" t="s">
        <v>2384</v>
      </c>
      <c r="E6" s="46" t="n">
        <v>1200</v>
      </c>
      <c r="F6" s="113" t="s">
        <v>2385</v>
      </c>
      <c r="G6" s="113" t="s">
        <v>2386</v>
      </c>
      <c r="H6" s="113"/>
      <c r="I6" s="113"/>
      <c r="J6" s="245"/>
      <c r="K6" s="77"/>
      <c r="L6" s="77"/>
      <c r="M6" s="113" t="n">
        <v>1</v>
      </c>
      <c r="N6" s="49" t="n">
        <v>0</v>
      </c>
      <c r="O6" s="44" t="n">
        <f aca="false">N6*1.23</f>
        <v>0</v>
      </c>
      <c r="P6" s="44" t="n">
        <f aca="false">M6*N6</f>
        <v>0</v>
      </c>
      <c r="Q6" s="44" t="n">
        <f aca="false">M6*O6</f>
        <v>0</v>
      </c>
      <c r="R6" s="42" t="n">
        <v>0</v>
      </c>
      <c r="S6" s="43" t="n">
        <f aca="false">R6*M6</f>
        <v>0</v>
      </c>
    </row>
    <row r="7" customFormat="false" ht="60" hidden="false" customHeight="true" outlineLevel="0" collapsed="false">
      <c r="A7" s="255"/>
      <c r="B7" s="230"/>
      <c r="C7" s="45" t="s">
        <v>2390</v>
      </c>
      <c r="D7" s="46" t="s">
        <v>2384</v>
      </c>
      <c r="E7" s="46" t="n">
        <v>1800</v>
      </c>
      <c r="F7" s="113" t="s">
        <v>2385</v>
      </c>
      <c r="G7" s="113" t="s">
        <v>2386</v>
      </c>
      <c r="H7" s="113"/>
      <c r="I7" s="113"/>
      <c r="J7" s="245"/>
      <c r="K7" s="77"/>
      <c r="L7" s="77"/>
      <c r="M7" s="113" t="n">
        <v>1</v>
      </c>
      <c r="N7" s="49" t="n">
        <v>0</v>
      </c>
      <c r="O7" s="44" t="n">
        <f aca="false">N7*1.23</f>
        <v>0</v>
      </c>
      <c r="P7" s="44" t="n">
        <f aca="false">M7*N7</f>
        <v>0</v>
      </c>
      <c r="Q7" s="44" t="n">
        <f aca="false">M7*O7</f>
        <v>0</v>
      </c>
      <c r="R7" s="42" t="n">
        <v>0</v>
      </c>
      <c r="S7" s="43" t="n">
        <f aca="false">R7*M7</f>
        <v>0</v>
      </c>
    </row>
    <row r="8" customFormat="false" ht="60" hidden="false" customHeight="true" outlineLevel="0" collapsed="false">
      <c r="A8" s="255"/>
      <c r="B8" s="230"/>
      <c r="C8" s="45" t="s">
        <v>2391</v>
      </c>
      <c r="D8" s="46" t="s">
        <v>2384</v>
      </c>
      <c r="E8" s="46" t="n">
        <v>830</v>
      </c>
      <c r="F8" s="113" t="s">
        <v>2385</v>
      </c>
      <c r="G8" s="113" t="s">
        <v>2386</v>
      </c>
      <c r="H8" s="113"/>
      <c r="I8" s="113"/>
      <c r="J8" s="245"/>
      <c r="K8" s="77"/>
      <c r="L8" s="77"/>
      <c r="M8" s="113" t="n">
        <v>1</v>
      </c>
      <c r="N8" s="49" t="n">
        <v>0</v>
      </c>
      <c r="O8" s="44" t="n">
        <f aca="false">N8*1.23</f>
        <v>0</v>
      </c>
      <c r="P8" s="44" t="n">
        <f aca="false">M8*N8</f>
        <v>0</v>
      </c>
      <c r="Q8" s="44" t="n">
        <f aca="false">M8*O8</f>
        <v>0</v>
      </c>
      <c r="R8" s="42" t="n">
        <v>0</v>
      </c>
      <c r="S8" s="43" t="n">
        <f aca="false">R8*M8</f>
        <v>0</v>
      </c>
    </row>
    <row r="9" customFormat="false" ht="60" hidden="false" customHeight="true" outlineLevel="0" collapsed="false">
      <c r="A9" s="255"/>
      <c r="B9" s="230"/>
      <c r="C9" s="45" t="s">
        <v>2392</v>
      </c>
      <c r="D9" s="46" t="s">
        <v>2384</v>
      </c>
      <c r="E9" s="46" t="n">
        <v>800</v>
      </c>
      <c r="F9" s="113" t="s">
        <v>2385</v>
      </c>
      <c r="G9" s="113" t="s">
        <v>2386</v>
      </c>
      <c r="H9" s="113"/>
      <c r="I9" s="113"/>
      <c r="J9" s="245"/>
      <c r="K9" s="77"/>
      <c r="L9" s="77"/>
      <c r="M9" s="113" t="n">
        <v>1</v>
      </c>
      <c r="N9" s="49" t="n">
        <v>0</v>
      </c>
      <c r="O9" s="44" t="n">
        <f aca="false">N9*1.23</f>
        <v>0</v>
      </c>
      <c r="P9" s="44" t="n">
        <f aca="false">M9*N9</f>
        <v>0</v>
      </c>
      <c r="Q9" s="44" t="n">
        <f aca="false">M9*O9</f>
        <v>0</v>
      </c>
      <c r="R9" s="42" t="n">
        <v>0</v>
      </c>
      <c r="S9" s="43" t="n">
        <f aca="false">R9*M9</f>
        <v>0</v>
      </c>
    </row>
    <row r="10" customFormat="false" ht="60" hidden="false" customHeight="true" outlineLevel="0" collapsed="false">
      <c r="A10" s="255"/>
      <c r="B10" s="230"/>
      <c r="C10" s="45" t="s">
        <v>2393</v>
      </c>
      <c r="D10" s="46" t="s">
        <v>2384</v>
      </c>
      <c r="E10" s="46" t="n">
        <v>900</v>
      </c>
      <c r="F10" s="113" t="s">
        <v>2385</v>
      </c>
      <c r="G10" s="113" t="s">
        <v>2386</v>
      </c>
      <c r="H10" s="113"/>
      <c r="I10" s="113"/>
      <c r="J10" s="245"/>
      <c r="K10" s="77"/>
      <c r="L10" s="77"/>
      <c r="M10" s="113" t="n">
        <v>1</v>
      </c>
      <c r="N10" s="49" t="n">
        <v>0</v>
      </c>
      <c r="O10" s="44" t="n">
        <f aca="false">N10*1.23</f>
        <v>0</v>
      </c>
      <c r="P10" s="44" t="n">
        <f aca="false">M10*N10</f>
        <v>0</v>
      </c>
      <c r="Q10" s="44" t="n">
        <f aca="false">M10*O10</f>
        <v>0</v>
      </c>
      <c r="R10" s="42" t="n">
        <v>0</v>
      </c>
      <c r="S10" s="43" t="n">
        <f aca="false">R10*M10</f>
        <v>0</v>
      </c>
    </row>
    <row r="11" customFormat="false" ht="60" hidden="false" customHeight="true" outlineLevel="0" collapsed="false">
      <c r="A11" s="255"/>
      <c r="B11" s="230"/>
      <c r="C11" s="45" t="s">
        <v>2394</v>
      </c>
      <c r="D11" s="46" t="s">
        <v>2384</v>
      </c>
      <c r="E11" s="46" t="n">
        <v>1100</v>
      </c>
      <c r="F11" s="113" t="s">
        <v>2385</v>
      </c>
      <c r="G11" s="113" t="s">
        <v>2386</v>
      </c>
      <c r="H11" s="113"/>
      <c r="I11" s="113"/>
      <c r="J11" s="245"/>
      <c r="K11" s="77"/>
      <c r="L11" s="77"/>
      <c r="M11" s="113" t="n">
        <v>1</v>
      </c>
      <c r="N11" s="49" t="n">
        <v>0</v>
      </c>
      <c r="O11" s="44" t="n">
        <f aca="false">N11*1.23</f>
        <v>0</v>
      </c>
      <c r="P11" s="44" t="n">
        <f aca="false">M11*N11</f>
        <v>0</v>
      </c>
      <c r="Q11" s="44" t="n">
        <f aca="false">M11*O11</f>
        <v>0</v>
      </c>
      <c r="R11" s="42" t="n">
        <v>0</v>
      </c>
      <c r="S11" s="43" t="n">
        <f aca="false">R11*M11</f>
        <v>0</v>
      </c>
    </row>
    <row r="12" customFormat="false" ht="60" hidden="false" customHeight="true" outlineLevel="0" collapsed="false">
      <c r="A12" s="255"/>
      <c r="B12" s="230"/>
      <c r="C12" s="45" t="s">
        <v>2395</v>
      </c>
      <c r="D12" s="46" t="s">
        <v>2384</v>
      </c>
      <c r="E12" s="46" t="n">
        <v>1100</v>
      </c>
      <c r="F12" s="113" t="s">
        <v>2385</v>
      </c>
      <c r="G12" s="113" t="s">
        <v>2386</v>
      </c>
      <c r="H12" s="113"/>
      <c r="I12" s="113"/>
      <c r="J12" s="245"/>
      <c r="K12" s="77"/>
      <c r="L12" s="77"/>
      <c r="M12" s="113" t="n">
        <v>1</v>
      </c>
      <c r="N12" s="49" t="n">
        <v>0</v>
      </c>
      <c r="O12" s="44" t="n">
        <f aca="false">N12*1.23</f>
        <v>0</v>
      </c>
      <c r="P12" s="44" t="n">
        <f aca="false">M12*N12</f>
        <v>0</v>
      </c>
      <c r="Q12" s="44" t="n">
        <f aca="false">M12*O12</f>
        <v>0</v>
      </c>
      <c r="R12" s="42" t="n">
        <v>0</v>
      </c>
      <c r="S12" s="43" t="n">
        <f aca="false">R12*M12</f>
        <v>0</v>
      </c>
    </row>
    <row r="13" customFormat="false" ht="60" hidden="false" customHeight="true" outlineLevel="0" collapsed="false">
      <c r="A13" s="255"/>
      <c r="B13" s="230"/>
      <c r="C13" s="45" t="s">
        <v>2396</v>
      </c>
      <c r="D13" s="46" t="s">
        <v>2384</v>
      </c>
      <c r="E13" s="46" t="n">
        <v>2350</v>
      </c>
      <c r="F13" s="113" t="s">
        <v>2385</v>
      </c>
      <c r="G13" s="113" t="s">
        <v>2386</v>
      </c>
      <c r="H13" s="113"/>
      <c r="I13" s="113"/>
      <c r="J13" s="245"/>
      <c r="K13" s="77"/>
      <c r="L13" s="77"/>
      <c r="M13" s="113" t="n">
        <v>1</v>
      </c>
      <c r="N13" s="49" t="n">
        <v>0</v>
      </c>
      <c r="O13" s="44" t="n">
        <f aca="false">N13*1.23</f>
        <v>0</v>
      </c>
      <c r="P13" s="44" t="n">
        <f aca="false">M13*N13</f>
        <v>0</v>
      </c>
      <c r="Q13" s="44" t="n">
        <f aca="false">M13*O13</f>
        <v>0</v>
      </c>
      <c r="R13" s="42" t="n">
        <v>0</v>
      </c>
      <c r="S13" s="43" t="n">
        <f aca="false">R13*M13</f>
        <v>0</v>
      </c>
    </row>
    <row r="14" customFormat="false" ht="60" hidden="false" customHeight="true" outlineLevel="0" collapsed="false">
      <c r="A14" s="255"/>
      <c r="B14" s="230"/>
      <c r="C14" s="45" t="s">
        <v>2397</v>
      </c>
      <c r="D14" s="46" t="s">
        <v>2384</v>
      </c>
      <c r="E14" s="46" t="n">
        <v>1300</v>
      </c>
      <c r="F14" s="113" t="s">
        <v>2385</v>
      </c>
      <c r="G14" s="113" t="s">
        <v>2386</v>
      </c>
      <c r="H14" s="113"/>
      <c r="I14" s="113"/>
      <c r="J14" s="245"/>
      <c r="K14" s="77"/>
      <c r="L14" s="77"/>
      <c r="M14" s="113" t="n">
        <v>1</v>
      </c>
      <c r="N14" s="49" t="n">
        <v>0</v>
      </c>
      <c r="O14" s="44" t="n">
        <f aca="false">N14*1.23</f>
        <v>0</v>
      </c>
      <c r="P14" s="44" t="n">
        <f aca="false">M14*N14</f>
        <v>0</v>
      </c>
      <c r="Q14" s="44" t="n">
        <f aca="false">M14*O14</f>
        <v>0</v>
      </c>
      <c r="R14" s="42" t="n">
        <v>0</v>
      </c>
      <c r="S14" s="43" t="n">
        <f aca="false">R14*M14</f>
        <v>0</v>
      </c>
    </row>
    <row r="15" customFormat="false" ht="60" hidden="false" customHeight="true" outlineLevel="0" collapsed="false">
      <c r="A15" s="255"/>
      <c r="B15" s="230"/>
      <c r="C15" s="45" t="s">
        <v>2398</v>
      </c>
      <c r="D15" s="46" t="s">
        <v>2384</v>
      </c>
      <c r="E15" s="46" t="n">
        <v>1500</v>
      </c>
      <c r="F15" s="113" t="s">
        <v>2385</v>
      </c>
      <c r="G15" s="113" t="s">
        <v>2386</v>
      </c>
      <c r="H15" s="113"/>
      <c r="I15" s="113"/>
      <c r="J15" s="245"/>
      <c r="K15" s="77"/>
      <c r="L15" s="77"/>
      <c r="M15" s="113" t="n">
        <v>1</v>
      </c>
      <c r="N15" s="49" t="n">
        <v>0</v>
      </c>
      <c r="O15" s="44" t="n">
        <f aca="false">N15*1.23</f>
        <v>0</v>
      </c>
      <c r="P15" s="44" t="n">
        <f aca="false">M15*N15</f>
        <v>0</v>
      </c>
      <c r="Q15" s="44" t="n">
        <f aca="false">M15*O15</f>
        <v>0</v>
      </c>
      <c r="R15" s="42" t="n">
        <v>0</v>
      </c>
      <c r="S15" s="43" t="n">
        <f aca="false">R15*M15</f>
        <v>0</v>
      </c>
    </row>
    <row r="16" customFormat="false" ht="60" hidden="false" customHeight="true" outlineLevel="0" collapsed="false">
      <c r="A16" s="255"/>
      <c r="B16" s="230"/>
      <c r="C16" s="45" t="s">
        <v>2399</v>
      </c>
      <c r="D16" s="46" t="s">
        <v>2384</v>
      </c>
      <c r="E16" s="46" t="n">
        <v>1200</v>
      </c>
      <c r="F16" s="113" t="s">
        <v>2385</v>
      </c>
      <c r="G16" s="113" t="s">
        <v>2386</v>
      </c>
      <c r="H16" s="113"/>
      <c r="I16" s="113"/>
      <c r="J16" s="245"/>
      <c r="K16" s="77"/>
      <c r="L16" s="77"/>
      <c r="M16" s="113" t="n">
        <v>1</v>
      </c>
      <c r="N16" s="49" t="n">
        <v>0</v>
      </c>
      <c r="O16" s="44" t="n">
        <f aca="false">N16*1.23</f>
        <v>0</v>
      </c>
      <c r="P16" s="44" t="n">
        <f aca="false">M16*N16</f>
        <v>0</v>
      </c>
      <c r="Q16" s="44" t="n">
        <f aca="false">M16*O16</f>
        <v>0</v>
      </c>
      <c r="R16" s="42" t="n">
        <v>0</v>
      </c>
      <c r="S16" s="43" t="n">
        <f aca="false">R16*M16</f>
        <v>0</v>
      </c>
    </row>
    <row r="17" customFormat="false" ht="60" hidden="false" customHeight="true" outlineLevel="0" collapsed="false">
      <c r="A17" s="255"/>
      <c r="B17" s="230"/>
      <c r="C17" s="45" t="s">
        <v>2400</v>
      </c>
      <c r="D17" s="46" t="s">
        <v>2384</v>
      </c>
      <c r="E17" s="46" t="n">
        <v>1700</v>
      </c>
      <c r="F17" s="113" t="s">
        <v>2385</v>
      </c>
      <c r="G17" s="113" t="s">
        <v>2386</v>
      </c>
      <c r="H17" s="113"/>
      <c r="I17" s="113"/>
      <c r="J17" s="245"/>
      <c r="K17" s="77"/>
      <c r="L17" s="77"/>
      <c r="M17" s="113" t="n">
        <v>1</v>
      </c>
      <c r="N17" s="49" t="n">
        <v>0</v>
      </c>
      <c r="O17" s="44" t="n">
        <f aca="false">N17*1.23</f>
        <v>0</v>
      </c>
      <c r="P17" s="44" t="n">
        <f aca="false">M17*N17</f>
        <v>0</v>
      </c>
      <c r="Q17" s="44" t="n">
        <f aca="false">M17*O17</f>
        <v>0</v>
      </c>
      <c r="R17" s="42" t="n">
        <v>0</v>
      </c>
      <c r="S17" s="43" t="n">
        <f aca="false">R17*M17</f>
        <v>0</v>
      </c>
    </row>
    <row r="18" customFormat="false" ht="60" hidden="false" customHeight="true" outlineLevel="0" collapsed="false">
      <c r="A18" s="255"/>
      <c r="B18" s="230"/>
      <c r="C18" s="123" t="s">
        <v>2401</v>
      </c>
      <c r="D18" s="110"/>
      <c r="E18" s="110"/>
      <c r="F18" s="111"/>
      <c r="G18" s="111"/>
      <c r="H18" s="111"/>
      <c r="I18" s="111"/>
      <c r="J18" s="89"/>
      <c r="K18" s="91"/>
      <c r="L18" s="125"/>
      <c r="M18" s="111"/>
      <c r="N18" s="94"/>
      <c r="O18" s="94"/>
      <c r="P18" s="94"/>
      <c r="Q18" s="94"/>
      <c r="R18" s="94"/>
      <c r="S18" s="94"/>
    </row>
    <row r="19" customFormat="false" ht="60" hidden="false" customHeight="true" outlineLevel="0" collapsed="false">
      <c r="A19" s="255"/>
      <c r="B19" s="147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7"/>
      <c r="O19" s="447"/>
      <c r="P19" s="447" t="n">
        <f aca="false">SUM(P3:P18)</f>
        <v>0</v>
      </c>
      <c r="Q19" s="448" t="n">
        <f aca="false">SUM(Q3:Q18)</f>
        <v>0</v>
      </c>
      <c r="R19" s="449"/>
      <c r="S19" s="448" t="n">
        <f aca="false">SUM(S3:S18)</f>
        <v>0</v>
      </c>
    </row>
    <row r="20" customFormat="false" ht="12.75" hidden="false" customHeight="true" outlineLevel="0" collapsed="false">
      <c r="A20" s="255"/>
      <c r="B20" s="150"/>
      <c r="C20" s="151"/>
      <c r="D20" s="422"/>
      <c r="E20" s="422"/>
      <c r="F20" s="155"/>
      <c r="G20" s="155"/>
      <c r="H20" s="155"/>
      <c r="I20" s="155"/>
      <c r="J20" s="76"/>
      <c r="K20" s="427"/>
      <c r="L20" s="428"/>
      <c r="M20" s="155"/>
      <c r="O20" s="109"/>
      <c r="P20" s="109"/>
      <c r="Q20" s="109"/>
      <c r="R20" s="109"/>
      <c r="S20" s="109"/>
    </row>
    <row r="21" customFormat="false" ht="12.75" hidden="false" customHeight="true" outlineLevel="0" collapsed="false">
      <c r="A21" s="255"/>
      <c r="B21" s="150"/>
      <c r="C21" s="151"/>
      <c r="D21" s="422"/>
      <c r="E21" s="422"/>
      <c r="F21" s="155"/>
      <c r="G21" s="155"/>
      <c r="H21" s="155"/>
      <c r="I21" s="155"/>
      <c r="J21" s="246"/>
      <c r="K21" s="427"/>
      <c r="L21" s="428"/>
      <c r="M21" s="155"/>
      <c r="O21" s="109"/>
      <c r="P21" s="109"/>
      <c r="Q21" s="109"/>
      <c r="R21" s="109"/>
      <c r="S21" s="109"/>
    </row>
    <row r="22" customFormat="false" ht="12.75" hidden="false" customHeight="true" outlineLevel="0" collapsed="false">
      <c r="A22" s="255"/>
      <c r="B22" s="150"/>
      <c r="C22" s="151"/>
      <c r="D22" s="422"/>
      <c r="E22" s="422"/>
      <c r="F22" s="155"/>
      <c r="G22" s="155"/>
      <c r="H22" s="155"/>
      <c r="I22" s="206"/>
      <c r="J22" s="246"/>
      <c r="K22" s="427"/>
      <c r="L22" s="428"/>
      <c r="M22" s="155"/>
      <c r="O22" s="109"/>
      <c r="P22" s="109"/>
      <c r="Q22" s="109"/>
      <c r="R22" s="109"/>
      <c r="S22" s="109"/>
    </row>
    <row r="23" customFormat="false" ht="12.75" hidden="false" customHeight="true" outlineLevel="0" collapsed="false">
      <c r="A23" s="255"/>
      <c r="B23" s="150"/>
      <c r="C23" s="151"/>
      <c r="D23" s="422"/>
      <c r="E23" s="422"/>
      <c r="F23" s="155"/>
      <c r="G23" s="155"/>
      <c r="H23" s="155"/>
      <c r="I23" s="155"/>
      <c r="J23" s="155"/>
      <c r="K23" s="427"/>
      <c r="L23" s="428"/>
      <c r="M23" s="155"/>
      <c r="O23" s="109"/>
      <c r="P23" s="109"/>
      <c r="Q23" s="109"/>
      <c r="R23" s="109"/>
      <c r="S23" s="109"/>
    </row>
    <row r="24" customFormat="false" ht="12.75" hidden="false" customHeight="true" outlineLevel="0" collapsed="false">
      <c r="A24" s="255"/>
      <c r="B24" s="150"/>
      <c r="C24" s="151"/>
      <c r="D24" s="422"/>
      <c r="E24" s="450"/>
      <c r="F24" s="155"/>
      <c r="G24" s="155"/>
      <c r="H24" s="155"/>
      <c r="I24" s="155"/>
      <c r="J24" s="246"/>
      <c r="K24" s="427"/>
      <c r="L24" s="428"/>
      <c r="M24" s="155"/>
      <c r="O24" s="109"/>
      <c r="P24" s="109"/>
      <c r="Q24" s="109"/>
      <c r="R24" s="109"/>
      <c r="S24" s="109"/>
    </row>
    <row r="25" customFormat="false" ht="12.75" hidden="false" customHeight="true" outlineLevel="0" collapsed="false">
      <c r="A25" s="255"/>
      <c r="B25" s="150"/>
      <c r="C25" s="151"/>
      <c r="D25" s="422"/>
      <c r="E25" s="422"/>
      <c r="F25" s="155"/>
      <c r="G25" s="155"/>
      <c r="H25" s="155"/>
      <c r="I25" s="155"/>
      <c r="J25" s="246"/>
      <c r="K25" s="427"/>
      <c r="L25" s="155"/>
      <c r="M25" s="155"/>
      <c r="O25" s="109"/>
      <c r="P25" s="109"/>
      <c r="Q25" s="109"/>
      <c r="R25" s="109"/>
      <c r="S25" s="109"/>
    </row>
    <row r="26" customFormat="false" ht="12.75" hidden="false" customHeight="true" outlineLevel="0" collapsed="false">
      <c r="A26" s="255"/>
      <c r="B26" s="150"/>
      <c r="C26" s="151"/>
      <c r="D26" s="422"/>
      <c r="E26" s="422"/>
      <c r="F26" s="155"/>
      <c r="G26" s="155"/>
      <c r="H26" s="155"/>
      <c r="I26" s="155"/>
      <c r="J26" s="246"/>
      <c r="K26" s="427"/>
      <c r="L26" s="155"/>
      <c r="M26" s="155"/>
      <c r="O26" s="109"/>
      <c r="P26" s="109"/>
      <c r="Q26" s="109"/>
      <c r="R26" s="109"/>
      <c r="S26" s="109"/>
    </row>
    <row r="27" customFormat="false" ht="12.75" hidden="false" customHeight="true" outlineLevel="0" collapsed="false">
      <c r="A27" s="255"/>
      <c r="B27" s="150"/>
      <c r="C27" s="151"/>
      <c r="D27" s="422"/>
      <c r="E27" s="422"/>
      <c r="F27" s="155"/>
      <c r="G27" s="155"/>
      <c r="H27" s="451"/>
      <c r="I27" s="155"/>
      <c r="J27" s="246"/>
      <c r="K27" s="427"/>
      <c r="L27" s="155"/>
      <c r="M27" s="155"/>
      <c r="O27" s="109"/>
      <c r="P27" s="109"/>
      <c r="Q27" s="109"/>
      <c r="R27" s="109"/>
      <c r="S27" s="109"/>
    </row>
    <row r="28" customFormat="false" ht="12.75" hidden="false" customHeight="true" outlineLevel="0" collapsed="false">
      <c r="A28" s="255"/>
      <c r="B28" s="150"/>
      <c r="C28" s="151"/>
      <c r="D28" s="422"/>
      <c r="E28" s="422"/>
      <c r="F28" s="155"/>
      <c r="G28" s="155"/>
      <c r="H28" s="451"/>
      <c r="I28" s="155"/>
      <c r="J28" s="246"/>
      <c r="K28" s="427"/>
      <c r="L28" s="155"/>
      <c r="M28" s="155"/>
      <c r="O28" s="109"/>
      <c r="P28" s="109"/>
      <c r="Q28" s="109"/>
      <c r="R28" s="109"/>
      <c r="S28" s="109"/>
    </row>
    <row r="29" customFormat="false" ht="12.75" hidden="false" customHeight="true" outlineLevel="0" collapsed="false">
      <c r="A29" s="255"/>
      <c r="B29" s="150"/>
      <c r="C29" s="151"/>
      <c r="D29" s="422"/>
      <c r="E29" s="422"/>
      <c r="F29" s="155"/>
      <c r="G29" s="155"/>
      <c r="H29" s="451"/>
      <c r="I29" s="155"/>
      <c r="J29" s="246"/>
      <c r="K29" s="427"/>
      <c r="L29" s="155"/>
      <c r="M29" s="155"/>
      <c r="O29" s="109"/>
      <c r="P29" s="109"/>
      <c r="Q29" s="109"/>
      <c r="R29" s="109"/>
      <c r="S29" s="109"/>
    </row>
    <row r="30" customFormat="false" ht="12.75" hidden="false" customHeight="true" outlineLevel="0" collapsed="false">
      <c r="A30" s="255"/>
      <c r="B30" s="150"/>
      <c r="C30" s="151"/>
      <c r="D30" s="422"/>
      <c r="E30" s="422"/>
      <c r="F30" s="155"/>
      <c r="G30" s="155"/>
      <c r="H30" s="451"/>
      <c r="I30" s="155"/>
      <c r="J30" s="246"/>
      <c r="K30" s="427"/>
      <c r="L30" s="155"/>
      <c r="M30" s="155"/>
      <c r="O30" s="109"/>
      <c r="P30" s="109"/>
      <c r="Q30" s="109"/>
      <c r="R30" s="109"/>
      <c r="S30" s="109"/>
    </row>
    <row r="31" customFormat="false" ht="12.75" hidden="false" customHeight="true" outlineLevel="0" collapsed="false">
      <c r="A31" s="255"/>
      <c r="B31" s="150"/>
      <c r="C31" s="151"/>
      <c r="D31" s="422"/>
      <c r="E31" s="422"/>
      <c r="F31" s="155"/>
      <c r="G31" s="155"/>
      <c r="H31" s="451"/>
      <c r="I31" s="155"/>
      <c r="J31" s="246"/>
      <c r="K31" s="427"/>
      <c r="L31" s="155"/>
      <c r="M31" s="155"/>
      <c r="O31" s="109"/>
      <c r="P31" s="109"/>
      <c r="Q31" s="109"/>
      <c r="R31" s="109"/>
      <c r="S31" s="109"/>
    </row>
    <row r="32" customFormat="false" ht="12.75" hidden="false" customHeight="true" outlineLevel="0" collapsed="false">
      <c r="A32" s="255"/>
      <c r="B32" s="150"/>
      <c r="C32" s="151"/>
      <c r="D32" s="423"/>
      <c r="E32" s="423"/>
      <c r="F32" s="155"/>
      <c r="G32" s="155"/>
      <c r="H32" s="155"/>
      <c r="I32" s="155"/>
      <c r="J32" s="155"/>
      <c r="K32" s="427"/>
      <c r="L32" s="155"/>
      <c r="M32" s="155"/>
      <c r="O32" s="109"/>
      <c r="P32" s="109"/>
      <c r="Q32" s="109"/>
      <c r="R32" s="109"/>
      <c r="S32" s="109"/>
    </row>
    <row r="33" customFormat="false" ht="12.75" hidden="false" customHeight="true" outlineLevel="0" collapsed="false">
      <c r="A33" s="255"/>
      <c r="B33" s="150"/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customFormat="false" ht="12.75" hidden="false" customHeight="true" outlineLevel="0" collapsed="false">
      <c r="A34" s="255"/>
      <c r="B34" s="150"/>
      <c r="C34" s="151"/>
      <c r="D34" s="152"/>
      <c r="E34" s="153"/>
      <c r="F34" s="154"/>
      <c r="G34" s="154"/>
      <c r="H34" s="155"/>
      <c r="I34" s="154"/>
      <c r="J34" s="156"/>
      <c r="K34" s="157"/>
      <c r="L34" s="154"/>
      <c r="M34" s="154"/>
    </row>
    <row r="35" customFormat="false" ht="12.75" hidden="false" customHeight="true" outlineLevel="0" collapsed="false">
      <c r="A35" s="255"/>
      <c r="B35" s="150"/>
      <c r="C35" s="151"/>
      <c r="D35" s="428"/>
      <c r="E35" s="428"/>
      <c r="F35" s="154"/>
      <c r="G35" s="154"/>
      <c r="H35" s="155"/>
      <c r="I35" s="154"/>
      <c r="J35" s="154"/>
      <c r="K35" s="157"/>
      <c r="L35" s="154"/>
      <c r="M35" s="154"/>
    </row>
    <row r="36" s="66" customFormat="true" ht="12.75" hidden="false" customHeight="true" outlineLevel="0" collapsed="false">
      <c r="A36" s="255"/>
      <c r="B36" s="150"/>
      <c r="C36" s="151"/>
      <c r="D36" s="153"/>
      <c r="E36" s="153"/>
      <c r="F36" s="154"/>
      <c r="G36" s="154"/>
      <c r="H36" s="155"/>
      <c r="I36" s="154"/>
      <c r="J36" s="154"/>
      <c r="K36" s="157"/>
      <c r="L36" s="154"/>
      <c r="M36" s="154"/>
    </row>
    <row r="37" s="66" customFormat="true" ht="12.75" hidden="false" customHeight="true" outlineLevel="0" collapsed="false">
      <c r="A37" s="255"/>
      <c r="B37" s="150"/>
      <c r="C37" s="151"/>
      <c r="D37" s="153"/>
      <c r="E37" s="153"/>
      <c r="F37" s="154"/>
      <c r="G37" s="154"/>
      <c r="H37" s="155"/>
      <c r="I37" s="154"/>
      <c r="J37" s="154"/>
      <c r="K37" s="157"/>
      <c r="L37" s="154"/>
      <c r="M37" s="154"/>
    </row>
    <row r="38" s="66" customFormat="true" ht="12.75" hidden="false" customHeight="true" outlineLevel="0" collapsed="false">
      <c r="A38" s="255"/>
      <c r="B38" s="150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="66" customFormat="true" ht="12.75" hidden="false" customHeight="true" outlineLevel="0" collapsed="false">
      <c r="A39" s="255"/>
      <c r="B39" s="150"/>
      <c r="C39" s="151"/>
      <c r="D39" s="160"/>
      <c r="E39" s="160"/>
      <c r="F39" s="155"/>
      <c r="G39" s="155"/>
      <c r="H39" s="161"/>
      <c r="I39" s="161"/>
      <c r="J39" s="162"/>
      <c r="K39" s="163"/>
      <c r="L39" s="161"/>
      <c r="M39" s="161"/>
    </row>
    <row r="40" s="66" customFormat="true" ht="12.75" hidden="false" customHeight="true" outlineLevel="0" collapsed="false">
      <c r="A40" s="255"/>
      <c r="B40" s="150"/>
      <c r="C40" s="151"/>
      <c r="D40" s="160"/>
      <c r="E40" s="160"/>
      <c r="F40" s="161"/>
      <c r="G40" s="161"/>
      <c r="H40" s="161"/>
      <c r="I40" s="161"/>
      <c r="J40" s="161"/>
      <c r="K40" s="163"/>
      <c r="L40" s="161"/>
      <c r="M40" s="161"/>
    </row>
    <row r="41" s="66" customFormat="true" ht="12.75" hidden="false" customHeight="true" outlineLevel="0" collapsed="false">
      <c r="A41" s="255"/>
      <c r="B41" s="150"/>
      <c r="C41" s="151"/>
      <c r="D41" s="160"/>
      <c r="E41" s="160"/>
      <c r="F41" s="161"/>
      <c r="G41" s="161"/>
      <c r="H41" s="161"/>
      <c r="I41" s="161"/>
      <c r="J41" s="161"/>
      <c r="K41" s="163"/>
      <c r="L41" s="161"/>
      <c r="M41" s="161"/>
    </row>
    <row r="42" customFormat="false" ht="12.75" hidden="false" customHeight="true" outlineLevel="0" collapsed="false">
      <c r="A42" s="255"/>
      <c r="B42" s="150"/>
      <c r="C42" s="151"/>
      <c r="D42" s="160"/>
      <c r="E42" s="160"/>
      <c r="F42" s="161"/>
      <c r="G42" s="161"/>
      <c r="H42" s="161"/>
      <c r="I42" s="161"/>
      <c r="J42" s="161"/>
      <c r="K42" s="163"/>
      <c r="L42" s="161"/>
      <c r="M42" s="161"/>
    </row>
    <row r="43" customFormat="false" ht="12.75" hidden="false" customHeight="true" outlineLevel="0" collapsed="false">
      <c r="A43" s="255"/>
      <c r="B43" s="150"/>
      <c r="C43" s="151"/>
      <c r="D43" s="160"/>
      <c r="E43" s="160"/>
      <c r="F43" s="161"/>
      <c r="G43" s="161"/>
      <c r="H43" s="161"/>
      <c r="I43" s="161"/>
      <c r="J43" s="161"/>
      <c r="K43" s="163"/>
      <c r="L43" s="161"/>
      <c r="M43" s="161"/>
    </row>
  </sheetData>
  <mergeCells count="1">
    <mergeCell ref="B2:B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S6" activeCellId="0" sqref="S6"/>
    </sheetView>
  </sheetViews>
  <sheetFormatPr defaultColWidth="9.33203125" defaultRowHeight="12.75" customHeight="false" zeroHeight="false" outlineLevelRow="0" outlineLevelCol="0"/>
  <cols>
    <col collapsed="false" customWidth="true" hidden="false" outlineLevel="0" max="1" min="1" style="453" width="8.66"/>
    <col collapsed="false" customWidth="true" hidden="false" outlineLevel="0" max="2" min="2" style="453" width="13.83"/>
    <col collapsed="false" customWidth="true" hidden="false" outlineLevel="0" max="3" min="3" style="453" width="6.66"/>
    <col collapsed="false" customWidth="true" hidden="false" outlineLevel="0" max="4" min="4" style="453" width="59.33"/>
    <col collapsed="false" customWidth="true" hidden="false" outlineLevel="0" max="5" min="5" style="453" width="16.33"/>
    <col collapsed="false" customWidth="true" hidden="false" outlineLevel="0" max="6" min="6" style="453" width="16.16"/>
    <col collapsed="false" customWidth="true" hidden="false" outlineLevel="0" max="7" min="7" style="453" width="13.33"/>
    <col collapsed="false" customWidth="true" hidden="false" outlineLevel="0" max="8" min="8" style="454" width="13.16"/>
    <col collapsed="false" customWidth="true" hidden="false" outlineLevel="0" max="9" min="9" style="453" width="15.5"/>
    <col collapsed="false" customWidth="true" hidden="false" outlineLevel="0" max="10" min="10" style="453" width="27.5"/>
    <col collapsed="false" customWidth="true" hidden="false" outlineLevel="0" max="11" min="11" style="453" width="26.83"/>
    <col collapsed="false" customWidth="true" hidden="false" outlineLevel="0" max="12" min="12" style="453" width="20"/>
    <col collapsed="false" customWidth="true" hidden="false" outlineLevel="0" max="13" min="13" style="453" width="8.33"/>
    <col collapsed="false" customWidth="false" hidden="false" outlineLevel="0" max="16384" min="14" style="453" width="9.33"/>
  </cols>
  <sheetData>
    <row r="1" customFormat="false" ht="39.75" hidden="false" customHeight="true" outlineLevel="0" collapsed="false">
      <c r="A1" s="455" t="s">
        <v>32</v>
      </c>
      <c r="B1" s="455" t="s">
        <v>33</v>
      </c>
      <c r="C1" s="455" t="s">
        <v>34</v>
      </c>
      <c r="D1" s="456" t="s">
        <v>35</v>
      </c>
      <c r="E1" s="455" t="s">
        <v>2381</v>
      </c>
      <c r="F1" s="455" t="s">
        <v>37</v>
      </c>
      <c r="G1" s="457" t="s">
        <v>907</v>
      </c>
      <c r="H1" s="457" t="s">
        <v>908</v>
      </c>
      <c r="I1" s="457" t="s">
        <v>909</v>
      </c>
      <c r="J1" s="455" t="s">
        <v>41</v>
      </c>
      <c r="K1" s="455" t="s">
        <v>42</v>
      </c>
      <c r="L1" s="457" t="s">
        <v>43</v>
      </c>
      <c r="M1" s="455" t="s">
        <v>2402</v>
      </c>
      <c r="N1" s="458" t="s">
        <v>45</v>
      </c>
      <c r="O1" s="459" t="s">
        <v>46</v>
      </c>
      <c r="P1" s="458" t="s">
        <v>47</v>
      </c>
      <c r="Q1" s="458" t="s">
        <v>48</v>
      </c>
      <c r="R1" s="458" t="s">
        <v>49</v>
      </c>
      <c r="S1" s="458" t="s">
        <v>50</v>
      </c>
      <c r="U1" s="460"/>
      <c r="V1" s="460"/>
    </row>
    <row r="2" s="464" customFormat="true" ht="13.5" hidden="false" customHeight="true" outlineLevel="0" collapsed="false">
      <c r="A2" s="461" t="s">
        <v>2403</v>
      </c>
      <c r="B2" s="462" t="s">
        <v>2404</v>
      </c>
      <c r="C2" s="260" t="s">
        <v>587</v>
      </c>
      <c r="D2" s="260"/>
      <c r="E2" s="260"/>
      <c r="F2" s="260"/>
      <c r="G2" s="260"/>
      <c r="H2" s="260"/>
      <c r="I2" s="260"/>
      <c r="J2" s="260"/>
      <c r="K2" s="260"/>
      <c r="L2" s="260"/>
      <c r="M2" s="463"/>
      <c r="N2" s="463"/>
      <c r="O2" s="463"/>
      <c r="P2" s="463"/>
      <c r="Q2" s="463"/>
      <c r="R2" s="463"/>
      <c r="S2" s="463"/>
    </row>
    <row r="3" customFormat="false" ht="60" hidden="false" customHeight="true" outlineLevel="0" collapsed="false">
      <c r="A3" s="461"/>
      <c r="B3" s="462"/>
      <c r="C3" s="465" t="s">
        <v>2405</v>
      </c>
      <c r="D3" s="466" t="s">
        <v>2406</v>
      </c>
      <c r="E3" s="466" t="s">
        <v>2407</v>
      </c>
      <c r="F3" s="467" t="s">
        <v>231</v>
      </c>
      <c r="G3" s="467" t="s">
        <v>2408</v>
      </c>
      <c r="H3" s="467" t="s">
        <v>2409</v>
      </c>
      <c r="I3" s="467" t="s">
        <v>2410</v>
      </c>
      <c r="J3" s="172" t="s">
        <v>2411</v>
      </c>
      <c r="K3" s="468"/>
      <c r="L3" s="467" t="s">
        <v>2412</v>
      </c>
      <c r="M3" s="469" t="n">
        <v>9585</v>
      </c>
      <c r="N3" s="470" t="n">
        <v>0</v>
      </c>
      <c r="O3" s="471"/>
      <c r="P3" s="174" t="s">
        <v>596</v>
      </c>
      <c r="Q3" s="174" t="s">
        <v>596</v>
      </c>
      <c r="R3" s="174" t="s">
        <v>596</v>
      </c>
      <c r="S3" s="174" t="s">
        <v>596</v>
      </c>
      <c r="U3" s="472"/>
      <c r="V3" s="473"/>
    </row>
    <row r="4" customFormat="false" ht="60" hidden="false" customHeight="true" outlineLevel="0" collapsed="false">
      <c r="A4" s="461"/>
      <c r="B4" s="462"/>
      <c r="C4" s="465" t="s">
        <v>2413</v>
      </c>
      <c r="D4" s="466" t="s">
        <v>2414</v>
      </c>
      <c r="E4" s="466" t="s">
        <v>2407</v>
      </c>
      <c r="F4" s="467" t="s">
        <v>231</v>
      </c>
      <c r="G4" s="467" t="s">
        <v>1164</v>
      </c>
      <c r="H4" s="467" t="s">
        <v>2409</v>
      </c>
      <c r="I4" s="467" t="s">
        <v>2410</v>
      </c>
      <c r="J4" s="172" t="s">
        <v>2411</v>
      </c>
      <c r="K4" s="468"/>
      <c r="L4" s="467" t="s">
        <v>2412</v>
      </c>
      <c r="M4" s="469" t="n">
        <v>585</v>
      </c>
      <c r="N4" s="470" t="n">
        <v>0</v>
      </c>
      <c r="O4" s="471"/>
      <c r="P4" s="174" t="s">
        <v>596</v>
      </c>
      <c r="Q4" s="174" t="s">
        <v>596</v>
      </c>
      <c r="R4" s="174" t="s">
        <v>596</v>
      </c>
      <c r="S4" s="174" t="s">
        <v>596</v>
      </c>
    </row>
    <row r="5" customFormat="false" ht="60" hidden="false" customHeight="true" outlineLevel="0" collapsed="false">
      <c r="A5" s="461"/>
      <c r="B5" s="462"/>
      <c r="C5" s="465" t="s">
        <v>2415</v>
      </c>
      <c r="D5" s="466" t="s">
        <v>2416</v>
      </c>
      <c r="E5" s="466" t="s">
        <v>2407</v>
      </c>
      <c r="F5" s="467" t="s">
        <v>231</v>
      </c>
      <c r="G5" s="467" t="s">
        <v>2417</v>
      </c>
      <c r="H5" s="467" t="s">
        <v>2409</v>
      </c>
      <c r="I5" s="467" t="s">
        <v>2410</v>
      </c>
      <c r="J5" s="172" t="s">
        <v>2411</v>
      </c>
      <c r="K5" s="468"/>
      <c r="L5" s="467" t="s">
        <v>2412</v>
      </c>
      <c r="M5" s="469" t="n">
        <v>757</v>
      </c>
      <c r="N5" s="470" t="n">
        <v>0</v>
      </c>
      <c r="O5" s="474"/>
      <c r="P5" s="174" t="s">
        <v>596</v>
      </c>
      <c r="Q5" s="174" t="s">
        <v>596</v>
      </c>
      <c r="R5" s="174" t="s">
        <v>596</v>
      </c>
      <c r="S5" s="174" t="s">
        <v>596</v>
      </c>
    </row>
    <row r="6" customFormat="false" ht="60" hidden="false" customHeight="true" outlineLevel="0" collapsed="false">
      <c r="A6" s="475"/>
      <c r="B6" s="476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8"/>
      <c r="O6" s="478"/>
      <c r="P6" s="478" t="n">
        <f aca="false">SUM(P3:P5)</f>
        <v>0</v>
      </c>
      <c r="Q6" s="479" t="n">
        <f aca="false">SUM(Q3:Q5)</f>
        <v>0</v>
      </c>
      <c r="R6" s="480"/>
      <c r="S6" s="479" t="n">
        <f aca="false">SUM(S3:S5)</f>
        <v>0</v>
      </c>
    </row>
    <row r="7" customFormat="false" ht="12.75" hidden="false" customHeight="true" outlineLevel="0" collapsed="false">
      <c r="A7" s="475"/>
      <c r="B7" s="481"/>
      <c r="C7" s="482"/>
      <c r="D7" s="483"/>
      <c r="E7" s="483"/>
      <c r="F7" s="472"/>
      <c r="G7" s="472"/>
      <c r="H7" s="472"/>
      <c r="I7" s="472"/>
      <c r="J7" s="76"/>
      <c r="K7" s="484"/>
      <c r="L7" s="485"/>
      <c r="M7" s="472"/>
      <c r="O7" s="473"/>
      <c r="P7" s="473"/>
      <c r="Q7" s="473"/>
      <c r="R7" s="473"/>
      <c r="S7" s="473"/>
    </row>
    <row r="8" customFormat="false" ht="12.75" hidden="false" customHeight="true" outlineLevel="0" collapsed="false">
      <c r="A8" s="475"/>
      <c r="B8" s="481"/>
      <c r="C8" s="482"/>
      <c r="D8" s="483"/>
      <c r="E8" s="483"/>
      <c r="F8" s="472"/>
      <c r="G8" s="472"/>
      <c r="H8" s="472"/>
      <c r="I8" s="472"/>
      <c r="J8" s="246"/>
      <c r="K8" s="484"/>
      <c r="L8" s="485"/>
      <c r="M8" s="472"/>
      <c r="O8" s="473"/>
      <c r="P8" s="473"/>
      <c r="Q8" s="473"/>
      <c r="R8" s="473"/>
      <c r="S8" s="473"/>
    </row>
    <row r="9" customFormat="false" ht="12.75" hidden="false" customHeight="true" outlineLevel="0" collapsed="false">
      <c r="A9" s="475"/>
      <c r="B9" s="481"/>
      <c r="C9" s="482"/>
      <c r="D9" s="483"/>
      <c r="E9" s="483"/>
      <c r="F9" s="472"/>
      <c r="G9" s="472"/>
      <c r="H9" s="472"/>
      <c r="I9" s="486"/>
      <c r="J9" s="246"/>
      <c r="K9" s="484"/>
      <c r="L9" s="485"/>
      <c r="M9" s="472"/>
      <c r="O9" s="473"/>
      <c r="P9" s="473"/>
      <c r="Q9" s="473"/>
      <c r="R9" s="473"/>
      <c r="S9" s="473"/>
    </row>
    <row r="10" customFormat="false" ht="12.75" hidden="false" customHeight="true" outlineLevel="0" collapsed="false">
      <c r="A10" s="475"/>
      <c r="B10" s="481"/>
      <c r="C10" s="482"/>
      <c r="D10" s="483"/>
      <c r="E10" s="483"/>
      <c r="F10" s="472"/>
      <c r="G10" s="472"/>
      <c r="H10" s="472"/>
      <c r="I10" s="472"/>
      <c r="J10" s="472"/>
      <c r="K10" s="484"/>
      <c r="L10" s="485"/>
      <c r="M10" s="472"/>
      <c r="O10" s="473"/>
      <c r="P10" s="473"/>
      <c r="Q10" s="473"/>
      <c r="R10" s="473"/>
      <c r="S10" s="473"/>
    </row>
    <row r="11" customFormat="false" ht="12.75" hidden="false" customHeight="true" outlineLevel="0" collapsed="false">
      <c r="A11" s="475"/>
      <c r="B11" s="481"/>
      <c r="C11" s="482"/>
      <c r="D11" s="483"/>
      <c r="E11" s="487"/>
      <c r="F11" s="472"/>
      <c r="G11" s="472"/>
      <c r="H11" s="472"/>
      <c r="I11" s="472"/>
      <c r="J11" s="246"/>
      <c r="K11" s="484"/>
      <c r="L11" s="485"/>
      <c r="M11" s="472"/>
      <c r="O11" s="473"/>
      <c r="P11" s="473"/>
      <c r="Q11" s="473"/>
      <c r="R11" s="473"/>
      <c r="S11" s="473"/>
    </row>
    <row r="12" customFormat="false" ht="12.75" hidden="false" customHeight="true" outlineLevel="0" collapsed="false">
      <c r="A12" s="475"/>
      <c r="B12" s="481"/>
      <c r="C12" s="482"/>
      <c r="D12" s="483"/>
      <c r="E12" s="483"/>
      <c r="F12" s="472"/>
      <c r="G12" s="472"/>
      <c r="H12" s="472"/>
      <c r="I12" s="472"/>
      <c r="J12" s="246"/>
      <c r="K12" s="484"/>
      <c r="L12" s="472"/>
      <c r="M12" s="472"/>
      <c r="O12" s="473"/>
      <c r="P12" s="473"/>
      <c r="Q12" s="473"/>
      <c r="R12" s="473"/>
      <c r="S12" s="473"/>
    </row>
    <row r="13" customFormat="false" ht="12.75" hidden="false" customHeight="true" outlineLevel="0" collapsed="false">
      <c r="A13" s="475"/>
      <c r="B13" s="481"/>
      <c r="C13" s="482"/>
      <c r="D13" s="483"/>
      <c r="E13" s="483"/>
      <c r="F13" s="472"/>
      <c r="G13" s="472"/>
      <c r="H13" s="472"/>
      <c r="I13" s="472"/>
      <c r="J13" s="246"/>
      <c r="K13" s="484"/>
      <c r="L13" s="472"/>
      <c r="M13" s="472"/>
      <c r="O13" s="473"/>
      <c r="P13" s="473"/>
      <c r="Q13" s="473"/>
      <c r="R13" s="473"/>
      <c r="S13" s="473"/>
    </row>
    <row r="14" customFormat="false" ht="12.75" hidden="false" customHeight="true" outlineLevel="0" collapsed="false">
      <c r="A14" s="475"/>
      <c r="B14" s="481"/>
      <c r="C14" s="482"/>
      <c r="D14" s="483"/>
      <c r="E14" s="483"/>
      <c r="F14" s="472"/>
      <c r="G14" s="472"/>
      <c r="H14" s="451"/>
      <c r="I14" s="472"/>
      <c r="J14" s="246"/>
      <c r="K14" s="484"/>
      <c r="L14" s="472"/>
      <c r="M14" s="472"/>
      <c r="O14" s="473"/>
      <c r="P14" s="473"/>
      <c r="Q14" s="473"/>
      <c r="R14" s="473"/>
      <c r="S14" s="473"/>
    </row>
    <row r="15" customFormat="false" ht="12.75" hidden="false" customHeight="true" outlineLevel="0" collapsed="false">
      <c r="A15" s="475"/>
      <c r="B15" s="481"/>
      <c r="C15" s="482"/>
      <c r="D15" s="483"/>
      <c r="E15" s="483"/>
      <c r="F15" s="472"/>
      <c r="G15" s="472"/>
      <c r="H15" s="451"/>
      <c r="I15" s="472"/>
      <c r="J15" s="246"/>
      <c r="K15" s="484"/>
      <c r="L15" s="472"/>
      <c r="M15" s="472"/>
      <c r="O15" s="473"/>
      <c r="P15" s="473"/>
      <c r="Q15" s="473"/>
      <c r="R15" s="473"/>
      <c r="S15" s="473"/>
    </row>
    <row r="16" customFormat="false" ht="12.75" hidden="false" customHeight="true" outlineLevel="0" collapsed="false">
      <c r="A16" s="475"/>
      <c r="B16" s="481"/>
      <c r="C16" s="482"/>
      <c r="D16" s="483"/>
      <c r="E16" s="483"/>
      <c r="F16" s="472"/>
      <c r="G16" s="472"/>
      <c r="H16" s="451"/>
      <c r="I16" s="472"/>
      <c r="J16" s="246"/>
      <c r="K16" s="484"/>
      <c r="L16" s="472"/>
      <c r="M16" s="472"/>
      <c r="O16" s="473"/>
      <c r="P16" s="473"/>
      <c r="Q16" s="473"/>
      <c r="R16" s="473"/>
      <c r="S16" s="473"/>
    </row>
    <row r="17" customFormat="false" ht="12.75" hidden="false" customHeight="true" outlineLevel="0" collapsed="false">
      <c r="A17" s="475"/>
      <c r="B17" s="481"/>
      <c r="C17" s="482"/>
      <c r="D17" s="483"/>
      <c r="E17" s="483"/>
      <c r="F17" s="472"/>
      <c r="G17" s="472"/>
      <c r="H17" s="451"/>
      <c r="I17" s="472"/>
      <c r="J17" s="246"/>
      <c r="K17" s="484"/>
      <c r="L17" s="472"/>
      <c r="M17" s="472"/>
      <c r="O17" s="473"/>
      <c r="P17" s="473"/>
      <c r="Q17" s="473"/>
      <c r="R17" s="473"/>
      <c r="S17" s="473"/>
    </row>
    <row r="18" customFormat="false" ht="12.75" hidden="false" customHeight="true" outlineLevel="0" collapsed="false">
      <c r="A18" s="475"/>
      <c r="B18" s="481"/>
      <c r="C18" s="482"/>
      <c r="D18" s="483"/>
      <c r="E18" s="483"/>
      <c r="F18" s="472"/>
      <c r="G18" s="472"/>
      <c r="H18" s="451"/>
      <c r="I18" s="472"/>
      <c r="J18" s="246"/>
      <c r="K18" s="484"/>
      <c r="L18" s="472"/>
      <c r="M18" s="472"/>
      <c r="O18" s="473"/>
      <c r="P18" s="473"/>
      <c r="Q18" s="473"/>
      <c r="R18" s="473"/>
      <c r="S18" s="473"/>
    </row>
    <row r="19" customFormat="false" ht="12.75" hidden="false" customHeight="true" outlineLevel="0" collapsed="false">
      <c r="A19" s="475"/>
      <c r="B19" s="481"/>
      <c r="C19" s="482"/>
      <c r="D19" s="488"/>
      <c r="E19" s="488"/>
      <c r="F19" s="472"/>
      <c r="G19" s="472"/>
      <c r="H19" s="472"/>
      <c r="I19" s="472"/>
      <c r="J19" s="472"/>
      <c r="K19" s="484"/>
      <c r="L19" s="472"/>
      <c r="M19" s="472"/>
      <c r="O19" s="473"/>
      <c r="P19" s="473"/>
      <c r="Q19" s="473"/>
      <c r="R19" s="473"/>
      <c r="S19" s="473"/>
    </row>
    <row r="20" customFormat="false" ht="12.75" hidden="false" customHeight="true" outlineLevel="0" collapsed="false">
      <c r="A20" s="475"/>
      <c r="B20" s="481"/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customFormat="false" ht="12.75" hidden="false" customHeight="true" outlineLevel="0" collapsed="false">
      <c r="A21" s="475"/>
      <c r="B21" s="481"/>
      <c r="C21" s="482"/>
      <c r="D21" s="490"/>
      <c r="E21" s="491"/>
      <c r="F21" s="492"/>
      <c r="G21" s="492"/>
      <c r="H21" s="472"/>
      <c r="I21" s="492"/>
      <c r="J21" s="156"/>
      <c r="K21" s="493"/>
      <c r="L21" s="492"/>
      <c r="M21" s="492"/>
    </row>
    <row r="22" customFormat="false" ht="12.75" hidden="false" customHeight="true" outlineLevel="0" collapsed="false">
      <c r="A22" s="475"/>
      <c r="B22" s="481"/>
      <c r="C22" s="482"/>
      <c r="D22" s="485"/>
      <c r="E22" s="485"/>
      <c r="F22" s="492"/>
      <c r="G22" s="492"/>
      <c r="H22" s="472"/>
      <c r="I22" s="492"/>
      <c r="J22" s="492"/>
      <c r="K22" s="493"/>
      <c r="L22" s="492"/>
      <c r="M22" s="492"/>
    </row>
    <row r="23" s="494" customFormat="true" ht="12.75" hidden="false" customHeight="true" outlineLevel="0" collapsed="false">
      <c r="A23" s="475"/>
      <c r="B23" s="481"/>
      <c r="C23" s="482"/>
      <c r="D23" s="491"/>
      <c r="E23" s="491"/>
      <c r="F23" s="492"/>
      <c r="G23" s="492"/>
      <c r="H23" s="472"/>
      <c r="I23" s="492"/>
      <c r="J23" s="492"/>
      <c r="K23" s="493"/>
      <c r="L23" s="492"/>
      <c r="M23" s="492"/>
    </row>
    <row r="24" s="494" customFormat="true" ht="12.75" hidden="false" customHeight="true" outlineLevel="0" collapsed="false">
      <c r="A24" s="475"/>
      <c r="B24" s="481"/>
      <c r="C24" s="482"/>
      <c r="D24" s="491"/>
      <c r="E24" s="491"/>
      <c r="F24" s="492"/>
      <c r="G24" s="492"/>
      <c r="H24" s="472"/>
      <c r="I24" s="492"/>
      <c r="J24" s="492"/>
      <c r="K24" s="493"/>
      <c r="L24" s="492"/>
      <c r="M24" s="492"/>
    </row>
    <row r="25" s="494" customFormat="true" ht="12.75" hidden="false" customHeight="true" outlineLevel="0" collapsed="false">
      <c r="A25" s="475"/>
      <c r="B25" s="481"/>
      <c r="C25" s="495"/>
      <c r="D25" s="495"/>
      <c r="E25" s="495"/>
      <c r="F25" s="495"/>
      <c r="G25" s="495"/>
      <c r="H25" s="495"/>
      <c r="I25" s="495"/>
      <c r="J25" s="495"/>
      <c r="K25" s="495"/>
      <c r="L25" s="495"/>
      <c r="M25" s="495"/>
      <c r="N25" s="495"/>
      <c r="O25" s="495"/>
      <c r="P25" s="495"/>
      <c r="Q25" s="495"/>
      <c r="R25" s="495"/>
      <c r="S25" s="495"/>
    </row>
    <row r="26" s="494" customFormat="true" ht="12.75" hidden="false" customHeight="true" outlineLevel="0" collapsed="false">
      <c r="A26" s="475"/>
      <c r="B26" s="481"/>
      <c r="C26" s="482"/>
      <c r="D26" s="496"/>
      <c r="E26" s="496"/>
      <c r="F26" s="472"/>
      <c r="G26" s="472"/>
      <c r="H26" s="497"/>
      <c r="I26" s="497"/>
      <c r="J26" s="162"/>
      <c r="K26" s="498"/>
      <c r="L26" s="497"/>
      <c r="M26" s="497"/>
    </row>
    <row r="27" s="494" customFormat="true" ht="12.75" hidden="false" customHeight="true" outlineLevel="0" collapsed="false">
      <c r="A27" s="475"/>
      <c r="B27" s="481"/>
      <c r="C27" s="482"/>
      <c r="D27" s="496"/>
      <c r="E27" s="496"/>
      <c r="F27" s="497"/>
      <c r="G27" s="497"/>
      <c r="H27" s="497"/>
      <c r="I27" s="497"/>
      <c r="J27" s="497"/>
      <c r="K27" s="498"/>
      <c r="L27" s="497"/>
      <c r="M27" s="497"/>
    </row>
    <row r="28" s="494" customFormat="true" ht="12.75" hidden="false" customHeight="true" outlineLevel="0" collapsed="false">
      <c r="A28" s="475"/>
      <c r="B28" s="481"/>
      <c r="C28" s="482"/>
      <c r="D28" s="496"/>
      <c r="E28" s="496"/>
      <c r="F28" s="497"/>
      <c r="G28" s="497"/>
      <c r="H28" s="497"/>
      <c r="I28" s="497"/>
      <c r="J28" s="497"/>
      <c r="K28" s="498"/>
      <c r="L28" s="497"/>
      <c r="M28" s="497"/>
    </row>
    <row r="29" customFormat="false" ht="12.75" hidden="false" customHeight="true" outlineLevel="0" collapsed="false">
      <c r="A29" s="475"/>
      <c r="B29" s="481"/>
      <c r="C29" s="482"/>
      <c r="D29" s="496"/>
      <c r="E29" s="496"/>
      <c r="F29" s="497"/>
      <c r="G29" s="497"/>
      <c r="H29" s="497"/>
      <c r="I29" s="497"/>
      <c r="J29" s="497"/>
      <c r="K29" s="498"/>
      <c r="L29" s="497"/>
      <c r="M29" s="497"/>
    </row>
    <row r="30" customFormat="false" ht="12.75" hidden="false" customHeight="true" outlineLevel="0" collapsed="false">
      <c r="A30" s="475"/>
      <c r="B30" s="481"/>
      <c r="C30" s="482"/>
      <c r="D30" s="496"/>
      <c r="E30" s="496"/>
      <c r="F30" s="497"/>
      <c r="G30" s="497"/>
      <c r="H30" s="497"/>
      <c r="I30" s="497"/>
      <c r="J30" s="497"/>
      <c r="K30" s="498"/>
      <c r="L30" s="497"/>
      <c r="M30" s="497"/>
    </row>
  </sheetData>
  <mergeCells count="6">
    <mergeCell ref="A2:A5"/>
    <mergeCell ref="B2:B5"/>
    <mergeCell ref="C2:L2"/>
    <mergeCell ref="P3:S3"/>
    <mergeCell ref="P4:S4"/>
    <mergeCell ref="P5:S5"/>
  </mergeCells>
  <hyperlinks>
    <hyperlink ref="J3" r:id="rId1" location="drevodekor" display="https://www.nemitrade.sk/produkt/hlinikove-lamely-c-65-na-strop/#drevodekor"/>
    <hyperlink ref="J4" r:id="rId2" location="drevodekor" display="https://www.nemitrade.sk/produkt/hlinikove-lamely-c-65-na-strop/#drevodekor"/>
    <hyperlink ref="J5" r:id="rId3" location="drevodekor" display="https://www.nemitrade.sk/produkt/hlinikove-lamely-c-65-na-strop/#drevodeko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K7" activeCellId="0" sqref="K7"/>
    </sheetView>
  </sheetViews>
  <sheetFormatPr defaultColWidth="9.33203125" defaultRowHeight="12.75" customHeight="false" zeroHeight="false" outlineLevelRow="0" outlineLevelCol="0"/>
  <cols>
    <col collapsed="false" customWidth="true" hidden="false" outlineLevel="0" max="1" min="1" style="453" width="8.66"/>
    <col collapsed="false" customWidth="true" hidden="false" outlineLevel="0" max="2" min="2" style="453" width="13.83"/>
    <col collapsed="false" customWidth="true" hidden="false" outlineLevel="0" max="3" min="3" style="453" width="6.66"/>
    <col collapsed="false" customWidth="true" hidden="false" outlineLevel="0" max="4" min="4" style="453" width="59.33"/>
    <col collapsed="false" customWidth="true" hidden="false" outlineLevel="0" max="5" min="5" style="453" width="16.33"/>
    <col collapsed="false" customWidth="true" hidden="false" outlineLevel="0" max="6" min="6" style="453" width="16.16"/>
    <col collapsed="false" customWidth="true" hidden="false" outlineLevel="0" max="7" min="7" style="453" width="13.33"/>
    <col collapsed="false" customWidth="true" hidden="false" outlineLevel="0" max="8" min="8" style="454" width="13.16"/>
    <col collapsed="false" customWidth="true" hidden="false" outlineLevel="0" max="9" min="9" style="453" width="15.5"/>
    <col collapsed="false" customWidth="true" hidden="false" outlineLevel="0" max="10" min="10" style="453" width="27.5"/>
    <col collapsed="false" customWidth="true" hidden="false" outlineLevel="0" max="11" min="11" style="453" width="26.83"/>
    <col collapsed="false" customWidth="true" hidden="false" outlineLevel="0" max="12" min="12" style="453" width="20"/>
    <col collapsed="false" customWidth="true" hidden="false" outlineLevel="0" max="13" min="13" style="453" width="8.33"/>
    <col collapsed="false" customWidth="false" hidden="false" outlineLevel="0" max="16384" min="14" style="453" width="9.33"/>
  </cols>
  <sheetData>
    <row r="1" customFormat="false" ht="39.75" hidden="false" customHeight="true" outlineLevel="0" collapsed="false">
      <c r="A1" s="455" t="s">
        <v>32</v>
      </c>
      <c r="B1" s="455" t="s">
        <v>33</v>
      </c>
      <c r="C1" s="455" t="s">
        <v>34</v>
      </c>
      <c r="D1" s="456" t="s">
        <v>35</v>
      </c>
      <c r="E1" s="455" t="s">
        <v>2381</v>
      </c>
      <c r="F1" s="455" t="s">
        <v>37</v>
      </c>
      <c r="G1" s="457" t="s">
        <v>907</v>
      </c>
      <c r="H1" s="457" t="s">
        <v>908</v>
      </c>
      <c r="I1" s="457" t="s">
        <v>909</v>
      </c>
      <c r="J1" s="455" t="s">
        <v>41</v>
      </c>
      <c r="K1" s="455" t="s">
        <v>42</v>
      </c>
      <c r="L1" s="457" t="s">
        <v>43</v>
      </c>
      <c r="M1" s="455" t="s">
        <v>2402</v>
      </c>
      <c r="N1" s="458" t="s">
        <v>45</v>
      </c>
      <c r="O1" s="459" t="s">
        <v>46</v>
      </c>
      <c r="P1" s="458" t="s">
        <v>47</v>
      </c>
      <c r="Q1" s="458" t="s">
        <v>48</v>
      </c>
      <c r="R1" s="458" t="s">
        <v>49</v>
      </c>
      <c r="S1" s="458" t="s">
        <v>50</v>
      </c>
      <c r="U1" s="460"/>
      <c r="V1" s="460"/>
    </row>
    <row r="2" s="464" customFormat="true" ht="13.5" hidden="false" customHeight="true" outlineLevel="0" collapsed="false">
      <c r="A2" s="461" t="s">
        <v>2418</v>
      </c>
      <c r="B2" s="462" t="s">
        <v>2419</v>
      </c>
      <c r="C2" s="260" t="s">
        <v>587</v>
      </c>
      <c r="D2" s="260"/>
      <c r="E2" s="260"/>
      <c r="F2" s="260"/>
      <c r="G2" s="260"/>
      <c r="H2" s="260"/>
      <c r="I2" s="260"/>
      <c r="J2" s="260"/>
      <c r="K2" s="260"/>
      <c r="L2" s="260"/>
      <c r="M2" s="463"/>
      <c r="N2" s="463"/>
      <c r="O2" s="463"/>
      <c r="P2" s="463"/>
      <c r="Q2" s="463"/>
      <c r="R2" s="463"/>
      <c r="S2" s="463"/>
    </row>
    <row r="3" customFormat="false" ht="60" hidden="false" customHeight="true" outlineLevel="0" collapsed="false">
      <c r="A3" s="461"/>
      <c r="B3" s="462"/>
      <c r="C3" s="465" t="s">
        <v>2420</v>
      </c>
      <c r="D3" s="466" t="s">
        <v>2421</v>
      </c>
      <c r="E3" s="466" t="s">
        <v>2422</v>
      </c>
      <c r="F3" s="467" t="s">
        <v>644</v>
      </c>
      <c r="G3" s="467" t="s">
        <v>2423</v>
      </c>
      <c r="H3" s="467" t="s">
        <v>2424</v>
      </c>
      <c r="I3" s="467" t="s">
        <v>2425</v>
      </c>
      <c r="J3" s="172" t="s">
        <v>2426</v>
      </c>
      <c r="K3" s="468"/>
      <c r="L3" s="467"/>
      <c r="M3" s="469"/>
      <c r="N3" s="470"/>
      <c r="O3" s="471"/>
      <c r="P3" s="471"/>
      <c r="Q3" s="471"/>
      <c r="R3" s="499"/>
      <c r="S3" s="499"/>
      <c r="U3" s="472"/>
      <c r="V3" s="473"/>
    </row>
    <row r="4" customFormat="false" ht="60" hidden="false" customHeight="true" outlineLevel="0" collapsed="false">
      <c r="A4" s="461"/>
      <c r="B4" s="462"/>
      <c r="C4" s="465" t="s">
        <v>2427</v>
      </c>
      <c r="D4" s="466" t="s">
        <v>2428</v>
      </c>
      <c r="E4" s="466"/>
      <c r="F4" s="467" t="s">
        <v>61</v>
      </c>
      <c r="G4" s="467" t="s">
        <v>80</v>
      </c>
      <c r="H4" s="467" t="s">
        <v>2429</v>
      </c>
      <c r="I4" s="467" t="s">
        <v>2430</v>
      </c>
      <c r="J4" s="172" t="s">
        <v>2411</v>
      </c>
      <c r="K4" s="468"/>
      <c r="L4" s="467"/>
      <c r="M4" s="469"/>
      <c r="N4" s="470"/>
      <c r="O4" s="471"/>
      <c r="P4" s="471"/>
      <c r="Q4" s="471"/>
      <c r="R4" s="499"/>
      <c r="S4" s="499"/>
    </row>
    <row r="5" customFormat="false" ht="60" hidden="false" customHeight="true" outlineLevel="0" collapsed="false">
      <c r="A5" s="461"/>
      <c r="B5" s="462"/>
      <c r="C5" s="465"/>
      <c r="D5" s="466"/>
      <c r="E5" s="466"/>
      <c r="F5" s="467"/>
      <c r="G5" s="467"/>
      <c r="H5" s="467"/>
      <c r="I5" s="467"/>
      <c r="J5" s="172"/>
      <c r="K5" s="468"/>
      <c r="L5" s="467"/>
      <c r="M5" s="469"/>
      <c r="N5" s="470"/>
      <c r="O5" s="474"/>
      <c r="P5" s="474"/>
      <c r="Q5" s="474"/>
      <c r="R5" s="474"/>
      <c r="S5" s="474"/>
    </row>
    <row r="6" customFormat="false" ht="60" hidden="false" customHeight="true" outlineLevel="0" collapsed="false">
      <c r="A6" s="475"/>
      <c r="B6" s="476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8"/>
      <c r="O6" s="478"/>
      <c r="P6" s="478" t="n">
        <f aca="false">SUM(P3:P5)</f>
        <v>0</v>
      </c>
      <c r="Q6" s="479" t="n">
        <f aca="false">SUM(Q3:Q5)</f>
        <v>0</v>
      </c>
      <c r="R6" s="480"/>
      <c r="S6" s="479" t="n">
        <f aca="false">SUM(S3:S5)</f>
        <v>0</v>
      </c>
    </row>
    <row r="7" customFormat="false" ht="12.75" hidden="false" customHeight="true" outlineLevel="0" collapsed="false">
      <c r="A7" s="475"/>
      <c r="B7" s="481"/>
      <c r="C7" s="482"/>
      <c r="D7" s="483"/>
      <c r="E7" s="483"/>
      <c r="F7" s="472"/>
      <c r="G7" s="472"/>
      <c r="H7" s="472"/>
      <c r="I7" s="472"/>
      <c r="J7" s="76"/>
      <c r="K7" s="484"/>
      <c r="L7" s="485"/>
      <c r="M7" s="472"/>
      <c r="O7" s="473"/>
      <c r="P7" s="473"/>
      <c r="Q7" s="473"/>
      <c r="R7" s="473"/>
      <c r="S7" s="473"/>
    </row>
    <row r="8" customFormat="false" ht="12.75" hidden="false" customHeight="true" outlineLevel="0" collapsed="false">
      <c r="A8" s="475"/>
      <c r="B8" s="481"/>
      <c r="C8" s="482"/>
      <c r="D8" s="483"/>
      <c r="E8" s="483"/>
      <c r="F8" s="472"/>
      <c r="G8" s="472"/>
      <c r="H8" s="472"/>
      <c r="I8" s="472"/>
      <c r="J8" s="246"/>
      <c r="K8" s="484"/>
      <c r="L8" s="485"/>
      <c r="M8" s="472"/>
      <c r="O8" s="473"/>
      <c r="P8" s="473"/>
      <c r="Q8" s="473"/>
      <c r="R8" s="473"/>
      <c r="S8" s="473"/>
    </row>
    <row r="9" customFormat="false" ht="12.75" hidden="false" customHeight="true" outlineLevel="0" collapsed="false">
      <c r="A9" s="475"/>
      <c r="B9" s="481"/>
      <c r="C9" s="482"/>
      <c r="D9" s="483"/>
      <c r="E9" s="483"/>
      <c r="F9" s="472"/>
      <c r="G9" s="472"/>
      <c r="H9" s="472"/>
      <c r="I9" s="486"/>
      <c r="J9" s="246"/>
      <c r="K9" s="484"/>
      <c r="L9" s="485"/>
      <c r="M9" s="472"/>
      <c r="O9" s="473"/>
      <c r="P9" s="473"/>
      <c r="Q9" s="473"/>
      <c r="R9" s="473"/>
      <c r="S9" s="473"/>
    </row>
    <row r="10" customFormat="false" ht="12.75" hidden="false" customHeight="true" outlineLevel="0" collapsed="false">
      <c r="A10" s="475"/>
      <c r="B10" s="481"/>
      <c r="C10" s="482"/>
      <c r="D10" s="483"/>
      <c r="E10" s="483"/>
      <c r="F10" s="472"/>
      <c r="G10" s="472"/>
      <c r="H10" s="472"/>
      <c r="I10" s="472"/>
      <c r="J10" s="472"/>
      <c r="K10" s="484"/>
      <c r="L10" s="485"/>
      <c r="M10" s="472"/>
      <c r="O10" s="473"/>
      <c r="P10" s="473"/>
      <c r="Q10" s="473"/>
      <c r="R10" s="473"/>
      <c r="S10" s="473"/>
    </row>
    <row r="11" customFormat="false" ht="12.75" hidden="false" customHeight="true" outlineLevel="0" collapsed="false">
      <c r="A11" s="475"/>
      <c r="B11" s="481"/>
      <c r="C11" s="482"/>
      <c r="D11" s="483"/>
      <c r="E11" s="487"/>
      <c r="F11" s="472"/>
      <c r="G11" s="472"/>
      <c r="H11" s="472"/>
      <c r="I11" s="472"/>
      <c r="J11" s="246"/>
      <c r="K11" s="484"/>
      <c r="L11" s="485"/>
      <c r="M11" s="472"/>
      <c r="O11" s="473"/>
      <c r="P11" s="473"/>
      <c r="Q11" s="473"/>
      <c r="R11" s="473"/>
      <c r="S11" s="473"/>
    </row>
    <row r="12" customFormat="false" ht="12.75" hidden="false" customHeight="true" outlineLevel="0" collapsed="false">
      <c r="A12" s="475"/>
      <c r="B12" s="481"/>
      <c r="C12" s="482"/>
      <c r="D12" s="483"/>
      <c r="E12" s="483"/>
      <c r="F12" s="472"/>
      <c r="G12" s="472"/>
      <c r="H12" s="472"/>
      <c r="I12" s="472"/>
      <c r="J12" s="246"/>
      <c r="K12" s="484"/>
      <c r="L12" s="472"/>
      <c r="M12" s="472"/>
      <c r="O12" s="473"/>
      <c r="P12" s="473"/>
      <c r="Q12" s="473"/>
      <c r="R12" s="473"/>
      <c r="S12" s="473"/>
    </row>
    <row r="13" customFormat="false" ht="12.75" hidden="false" customHeight="true" outlineLevel="0" collapsed="false">
      <c r="A13" s="475"/>
      <c r="B13" s="481"/>
      <c r="C13" s="482"/>
      <c r="D13" s="483"/>
      <c r="E13" s="483"/>
      <c r="F13" s="472"/>
      <c r="G13" s="472"/>
      <c r="H13" s="472"/>
      <c r="I13" s="472"/>
      <c r="J13" s="246"/>
      <c r="K13" s="484"/>
      <c r="L13" s="472"/>
      <c r="M13" s="472"/>
      <c r="O13" s="473"/>
      <c r="P13" s="473"/>
      <c r="Q13" s="473"/>
      <c r="R13" s="473"/>
      <c r="S13" s="473"/>
    </row>
    <row r="14" customFormat="false" ht="12.75" hidden="false" customHeight="true" outlineLevel="0" collapsed="false">
      <c r="A14" s="475"/>
      <c r="B14" s="481"/>
      <c r="C14" s="482"/>
      <c r="D14" s="483"/>
      <c r="E14" s="483"/>
      <c r="F14" s="472"/>
      <c r="G14" s="472"/>
      <c r="H14" s="451"/>
      <c r="I14" s="472"/>
      <c r="J14" s="246"/>
      <c r="K14" s="484"/>
      <c r="L14" s="472"/>
      <c r="M14" s="472"/>
      <c r="O14" s="473"/>
      <c r="P14" s="473"/>
      <c r="Q14" s="473"/>
      <c r="R14" s="473"/>
      <c r="S14" s="473"/>
    </row>
    <row r="15" customFormat="false" ht="12.75" hidden="false" customHeight="true" outlineLevel="0" collapsed="false">
      <c r="A15" s="475"/>
      <c r="B15" s="481"/>
      <c r="C15" s="482"/>
      <c r="D15" s="483"/>
      <c r="E15" s="483"/>
      <c r="F15" s="472"/>
      <c r="G15" s="472"/>
      <c r="H15" s="451"/>
      <c r="I15" s="472"/>
      <c r="J15" s="246"/>
      <c r="K15" s="484"/>
      <c r="L15" s="472"/>
      <c r="M15" s="472"/>
      <c r="O15" s="473"/>
      <c r="P15" s="473"/>
      <c r="Q15" s="473"/>
      <c r="R15" s="473"/>
      <c r="S15" s="473"/>
    </row>
    <row r="16" customFormat="false" ht="12.75" hidden="false" customHeight="true" outlineLevel="0" collapsed="false">
      <c r="A16" s="475"/>
      <c r="B16" s="481"/>
      <c r="C16" s="482"/>
      <c r="D16" s="483"/>
      <c r="E16" s="483"/>
      <c r="F16" s="472"/>
      <c r="G16" s="472"/>
      <c r="H16" s="451"/>
      <c r="I16" s="472"/>
      <c r="J16" s="246"/>
      <c r="K16" s="484"/>
      <c r="L16" s="472"/>
      <c r="M16" s="472"/>
      <c r="O16" s="473"/>
      <c r="P16" s="473"/>
      <c r="Q16" s="473"/>
      <c r="R16" s="473"/>
      <c r="S16" s="473"/>
    </row>
    <row r="17" customFormat="false" ht="12.75" hidden="false" customHeight="true" outlineLevel="0" collapsed="false">
      <c r="A17" s="475"/>
      <c r="B17" s="481"/>
      <c r="C17" s="482"/>
      <c r="D17" s="483"/>
      <c r="E17" s="483"/>
      <c r="F17" s="472"/>
      <c r="G17" s="472"/>
      <c r="H17" s="451"/>
      <c r="I17" s="472"/>
      <c r="J17" s="246"/>
      <c r="K17" s="484"/>
      <c r="L17" s="472"/>
      <c r="M17" s="472"/>
      <c r="O17" s="473"/>
      <c r="P17" s="473"/>
      <c r="Q17" s="473"/>
      <c r="R17" s="473"/>
      <c r="S17" s="473"/>
    </row>
    <row r="18" customFormat="false" ht="12.75" hidden="false" customHeight="true" outlineLevel="0" collapsed="false">
      <c r="A18" s="475"/>
      <c r="B18" s="481"/>
      <c r="C18" s="482"/>
      <c r="D18" s="483"/>
      <c r="E18" s="483"/>
      <c r="F18" s="472"/>
      <c r="G18" s="472"/>
      <c r="H18" s="451"/>
      <c r="I18" s="472"/>
      <c r="J18" s="246"/>
      <c r="K18" s="484"/>
      <c r="L18" s="472"/>
      <c r="M18" s="472"/>
      <c r="O18" s="473"/>
      <c r="P18" s="473"/>
      <c r="Q18" s="473"/>
      <c r="R18" s="473"/>
      <c r="S18" s="473"/>
    </row>
    <row r="19" customFormat="false" ht="12.75" hidden="false" customHeight="true" outlineLevel="0" collapsed="false">
      <c r="A19" s="475"/>
      <c r="B19" s="481"/>
      <c r="C19" s="482"/>
      <c r="D19" s="488"/>
      <c r="E19" s="488"/>
      <c r="F19" s="472"/>
      <c r="G19" s="472"/>
      <c r="H19" s="472"/>
      <c r="I19" s="472"/>
      <c r="J19" s="472"/>
      <c r="K19" s="484"/>
      <c r="L19" s="472"/>
      <c r="M19" s="472"/>
      <c r="O19" s="473"/>
      <c r="P19" s="473"/>
      <c r="Q19" s="473"/>
      <c r="R19" s="473"/>
      <c r="S19" s="473"/>
    </row>
    <row r="20" customFormat="false" ht="12.75" hidden="false" customHeight="true" outlineLevel="0" collapsed="false">
      <c r="A20" s="475"/>
      <c r="B20" s="481"/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customFormat="false" ht="12.75" hidden="false" customHeight="true" outlineLevel="0" collapsed="false">
      <c r="A21" s="475"/>
      <c r="B21" s="481"/>
      <c r="C21" s="482"/>
      <c r="D21" s="490"/>
      <c r="E21" s="491"/>
      <c r="F21" s="492"/>
      <c r="G21" s="492"/>
      <c r="H21" s="472"/>
      <c r="I21" s="492"/>
      <c r="J21" s="156"/>
      <c r="K21" s="493"/>
      <c r="L21" s="492"/>
      <c r="M21" s="492"/>
    </row>
    <row r="22" customFormat="false" ht="12.75" hidden="false" customHeight="true" outlineLevel="0" collapsed="false">
      <c r="A22" s="475"/>
      <c r="B22" s="481"/>
      <c r="C22" s="482"/>
      <c r="D22" s="485"/>
      <c r="E22" s="485"/>
      <c r="F22" s="492"/>
      <c r="G22" s="492"/>
      <c r="H22" s="472"/>
      <c r="I22" s="492"/>
      <c r="J22" s="492"/>
      <c r="K22" s="493"/>
      <c r="L22" s="492"/>
      <c r="M22" s="492"/>
    </row>
    <row r="23" s="494" customFormat="true" ht="12.75" hidden="false" customHeight="true" outlineLevel="0" collapsed="false">
      <c r="A23" s="475"/>
      <c r="B23" s="481"/>
      <c r="C23" s="482"/>
      <c r="D23" s="491"/>
      <c r="E23" s="491"/>
      <c r="F23" s="492"/>
      <c r="G23" s="492"/>
      <c r="H23" s="472"/>
      <c r="I23" s="492"/>
      <c r="J23" s="492"/>
      <c r="K23" s="493"/>
      <c r="L23" s="492"/>
      <c r="M23" s="492"/>
    </row>
    <row r="24" s="494" customFormat="true" ht="12.75" hidden="false" customHeight="true" outlineLevel="0" collapsed="false">
      <c r="A24" s="475"/>
      <c r="B24" s="481"/>
      <c r="C24" s="482"/>
      <c r="D24" s="491"/>
      <c r="E24" s="491"/>
      <c r="F24" s="492"/>
      <c r="G24" s="492"/>
      <c r="H24" s="472"/>
      <c r="I24" s="492"/>
      <c r="J24" s="492"/>
      <c r="K24" s="493"/>
      <c r="L24" s="492"/>
      <c r="M24" s="492"/>
    </row>
    <row r="25" s="494" customFormat="true" ht="12.75" hidden="false" customHeight="true" outlineLevel="0" collapsed="false">
      <c r="A25" s="475"/>
      <c r="B25" s="481"/>
      <c r="C25" s="495"/>
      <c r="D25" s="495"/>
      <c r="E25" s="495"/>
      <c r="F25" s="495"/>
      <c r="G25" s="495"/>
      <c r="H25" s="495"/>
      <c r="I25" s="495"/>
      <c r="J25" s="495"/>
      <c r="K25" s="495"/>
      <c r="L25" s="495"/>
      <c r="M25" s="495"/>
      <c r="N25" s="495"/>
      <c r="O25" s="495"/>
      <c r="P25" s="495"/>
      <c r="Q25" s="495"/>
      <c r="R25" s="495"/>
      <c r="S25" s="495"/>
    </row>
    <row r="26" s="494" customFormat="true" ht="12.75" hidden="false" customHeight="true" outlineLevel="0" collapsed="false">
      <c r="A26" s="475"/>
      <c r="B26" s="481"/>
      <c r="C26" s="482"/>
      <c r="D26" s="496"/>
      <c r="E26" s="496"/>
      <c r="F26" s="472"/>
      <c r="G26" s="472"/>
      <c r="H26" s="497"/>
      <c r="I26" s="497"/>
      <c r="J26" s="162"/>
      <c r="K26" s="498"/>
      <c r="L26" s="497"/>
      <c r="M26" s="497"/>
    </row>
    <row r="27" s="494" customFormat="true" ht="12.75" hidden="false" customHeight="true" outlineLevel="0" collapsed="false">
      <c r="A27" s="475"/>
      <c r="B27" s="481"/>
      <c r="C27" s="482"/>
      <c r="D27" s="496"/>
      <c r="E27" s="496"/>
      <c r="F27" s="497"/>
      <c r="G27" s="497"/>
      <c r="H27" s="497"/>
      <c r="I27" s="497"/>
      <c r="J27" s="497"/>
      <c r="K27" s="498"/>
      <c r="L27" s="497"/>
      <c r="M27" s="497"/>
    </row>
    <row r="28" s="494" customFormat="true" ht="12.75" hidden="false" customHeight="true" outlineLevel="0" collapsed="false">
      <c r="A28" s="475"/>
      <c r="B28" s="481"/>
      <c r="C28" s="482"/>
      <c r="D28" s="496"/>
      <c r="E28" s="496"/>
      <c r="F28" s="497"/>
      <c r="G28" s="497"/>
      <c r="H28" s="497"/>
      <c r="I28" s="497"/>
      <c r="J28" s="497"/>
      <c r="K28" s="498"/>
      <c r="L28" s="497"/>
      <c r="M28" s="497"/>
    </row>
    <row r="29" customFormat="false" ht="12.75" hidden="false" customHeight="true" outlineLevel="0" collapsed="false">
      <c r="A29" s="475"/>
      <c r="B29" s="481"/>
      <c r="C29" s="482"/>
      <c r="D29" s="496"/>
      <c r="E29" s="496"/>
      <c r="F29" s="497"/>
      <c r="G29" s="497"/>
      <c r="H29" s="497"/>
      <c r="I29" s="497"/>
      <c r="J29" s="497"/>
      <c r="K29" s="498"/>
      <c r="L29" s="497"/>
      <c r="M29" s="497"/>
    </row>
    <row r="30" customFormat="false" ht="12.75" hidden="false" customHeight="true" outlineLevel="0" collapsed="false">
      <c r="A30" s="475"/>
      <c r="B30" s="481"/>
      <c r="C30" s="482"/>
      <c r="D30" s="496"/>
      <c r="E30" s="496"/>
      <c r="F30" s="497"/>
      <c r="G30" s="497"/>
      <c r="H30" s="497"/>
      <c r="I30" s="497"/>
      <c r="J30" s="497"/>
      <c r="K30" s="498"/>
      <c r="L30" s="497"/>
      <c r="M30" s="497"/>
    </row>
  </sheetData>
  <mergeCells count="3">
    <mergeCell ref="A2:A5"/>
    <mergeCell ref="B2:B5"/>
    <mergeCell ref="C2:L2"/>
  </mergeCells>
  <hyperlinks>
    <hyperlink ref="J3" r:id="rId1" display="https://www.mp-kovania.sk/mpk-favorit-r-p4353"/>
    <hyperlink ref="J4" r:id="rId2" location="drevodekor" display="https://www.nemitrade.sk/produkt/hlinikove-lamely-c-65-na-strop/#drevodeko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53" activePane="bottomLeft" state="frozen"/>
      <selection pane="topLeft" activeCell="A1" activeCellId="0" sqref="A1"/>
      <selection pane="bottomLeft" activeCell="M65" activeCellId="0" sqref="M65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7" width="16.33"/>
    <col collapsed="false" customWidth="true" hidden="false" outlineLevel="0" max="6" min="6" style="27" width="16.16"/>
    <col collapsed="false" customWidth="true" hidden="false" outlineLevel="0" max="7" min="7" style="27" width="13.33"/>
    <col collapsed="false" customWidth="true" hidden="false" outlineLevel="0" max="8" min="8" style="27" width="13.16"/>
    <col collapsed="false" customWidth="true" hidden="false" outlineLevel="0" max="9" min="9" style="27" width="15.5"/>
    <col collapsed="false" customWidth="true" hidden="false" outlineLevel="0" max="10" min="10" style="27" width="27.5"/>
    <col collapsed="false" customWidth="true" hidden="false" outlineLevel="0" max="11" min="11" style="27" width="26.83"/>
    <col collapsed="false" customWidth="true" hidden="false" outlineLevel="0" max="12" min="12" style="27" width="20"/>
    <col collapsed="false" customWidth="true" hidden="false" outlineLevel="0" max="13" min="13" style="27" width="8.33"/>
    <col collapsed="false" customWidth="true" hidden="false" outlineLevel="0" max="14" min="14" style="27" width="10"/>
    <col collapsed="false" customWidth="true" hidden="false" outlineLevel="0" max="15" min="15" style="27" width="9.33"/>
    <col collapsed="false" customWidth="true" hidden="false" outlineLevel="0" max="17" min="16" style="27" width="10.83"/>
  </cols>
  <sheetData>
    <row r="1" customFormat="false" ht="39.75" hidden="false" customHeight="true" outlineLevel="0" collapsed="false">
      <c r="A1" s="28" t="s">
        <v>32</v>
      </c>
      <c r="B1" s="28" t="s">
        <v>33</v>
      </c>
      <c r="C1" s="28" t="s">
        <v>34</v>
      </c>
      <c r="D1" s="29" t="s">
        <v>35</v>
      </c>
      <c r="E1" s="30" t="s">
        <v>36</v>
      </c>
      <c r="F1" s="30" t="s">
        <v>37</v>
      </c>
      <c r="G1" s="30" t="s">
        <v>38</v>
      </c>
      <c r="H1" s="30" t="s">
        <v>39</v>
      </c>
      <c r="I1" s="30" t="s">
        <v>40</v>
      </c>
      <c r="J1" s="30" t="s">
        <v>41</v>
      </c>
      <c r="K1" s="30" t="s">
        <v>42</v>
      </c>
      <c r="L1" s="30" t="s">
        <v>43</v>
      </c>
      <c r="M1" s="30" t="s">
        <v>44</v>
      </c>
      <c r="N1" s="30" t="s">
        <v>45</v>
      </c>
      <c r="O1" s="31" t="s">
        <v>46</v>
      </c>
      <c r="P1" s="30" t="s">
        <v>47</v>
      </c>
      <c r="Q1" s="30" t="s">
        <v>48</v>
      </c>
      <c r="R1" s="30" t="s">
        <v>49</v>
      </c>
      <c r="S1" s="30" t="s">
        <v>50</v>
      </c>
      <c r="U1" s="32"/>
      <c r="V1" s="32"/>
      <c r="W1" s="32"/>
      <c r="X1" s="32"/>
    </row>
    <row r="2" s="36" customFormat="true" ht="13.5" hidden="false" customHeight="true" outlineLevel="0" collapsed="false">
      <c r="A2" s="33" t="s">
        <v>51</v>
      </c>
      <c r="B2" s="34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U2" s="37"/>
      <c r="V2" s="37"/>
      <c r="W2" s="37"/>
      <c r="X2" s="37"/>
    </row>
    <row r="3" customFormat="false" ht="60" hidden="false" customHeight="true" outlineLevel="0" collapsed="false">
      <c r="A3" s="33"/>
      <c r="B3" s="34"/>
      <c r="C3" s="38" t="s">
        <v>53</v>
      </c>
      <c r="D3" s="39" t="s">
        <v>54</v>
      </c>
      <c r="E3" s="40"/>
      <c r="F3" s="40" t="s">
        <v>55</v>
      </c>
      <c r="G3" s="40" t="s">
        <v>56</v>
      </c>
      <c r="H3" s="40" t="s">
        <v>57</v>
      </c>
      <c r="I3" s="40" t="s">
        <v>58</v>
      </c>
      <c r="J3" s="41"/>
      <c r="K3" s="40"/>
      <c r="L3" s="40"/>
      <c r="M3" s="40" t="n">
        <v>280</v>
      </c>
      <c r="N3" s="42" t="n">
        <v>0</v>
      </c>
      <c r="O3" s="43" t="n">
        <f aca="false">N3*1.23</f>
        <v>0</v>
      </c>
      <c r="P3" s="43" t="n">
        <f aca="false">M3*N3</f>
        <v>0</v>
      </c>
      <c r="Q3" s="43" t="n">
        <f aca="false">M3*O3</f>
        <v>0</v>
      </c>
      <c r="R3" s="42" t="n">
        <v>0</v>
      </c>
      <c r="S3" s="43" t="n">
        <f aca="false">R3*M3</f>
        <v>0</v>
      </c>
      <c r="U3" s="44" t="n">
        <v>0.15</v>
      </c>
      <c r="V3" s="44" t="n">
        <v>0.1</v>
      </c>
      <c r="W3" s="44" t="n">
        <v>0.75</v>
      </c>
      <c r="X3" s="44" t="n">
        <v>0.5</v>
      </c>
    </row>
    <row r="4" customFormat="false" ht="60" hidden="false" customHeight="true" outlineLevel="0" collapsed="false">
      <c r="A4" s="33"/>
      <c r="B4" s="34"/>
      <c r="C4" s="45" t="s">
        <v>59</v>
      </c>
      <c r="D4" s="46" t="s">
        <v>60</v>
      </c>
      <c r="E4" s="47"/>
      <c r="F4" s="47" t="s">
        <v>61</v>
      </c>
      <c r="G4" s="47" t="s">
        <v>62</v>
      </c>
      <c r="H4" s="47" t="s">
        <v>57</v>
      </c>
      <c r="I4" s="47" t="s">
        <v>63</v>
      </c>
      <c r="J4" s="48"/>
      <c r="K4" s="47"/>
      <c r="L4" s="47"/>
      <c r="M4" s="47" t="n">
        <v>148</v>
      </c>
      <c r="N4" s="49" t="n">
        <v>0</v>
      </c>
      <c r="O4" s="44" t="n">
        <f aca="false">N4*1.23</f>
        <v>0</v>
      </c>
      <c r="P4" s="44" t="n">
        <f aca="false">M4*N4</f>
        <v>0</v>
      </c>
      <c r="Q4" s="44" t="n">
        <f aca="false">M4*O4</f>
        <v>0</v>
      </c>
      <c r="R4" s="42" t="n">
        <v>0</v>
      </c>
      <c r="S4" s="43" t="n">
        <f aca="false">R4*M4</f>
        <v>0</v>
      </c>
    </row>
    <row r="5" customFormat="false" ht="60" hidden="false" customHeight="true" outlineLevel="0" collapsed="false">
      <c r="A5" s="33"/>
      <c r="B5" s="34"/>
      <c r="C5" s="45" t="s">
        <v>64</v>
      </c>
      <c r="D5" s="46" t="s">
        <v>65</v>
      </c>
      <c r="E5" s="47"/>
      <c r="F5" s="47" t="s">
        <v>55</v>
      </c>
      <c r="G5" s="47" t="s">
        <v>66</v>
      </c>
      <c r="H5" s="47" t="s">
        <v>57</v>
      </c>
      <c r="I5" s="47" t="s">
        <v>67</v>
      </c>
      <c r="J5" s="48"/>
      <c r="K5" s="47"/>
      <c r="L5" s="47"/>
      <c r="M5" s="47" t="n">
        <v>15</v>
      </c>
      <c r="N5" s="49" t="n">
        <v>0</v>
      </c>
      <c r="O5" s="44" t="n">
        <f aca="false">N5*1.23</f>
        <v>0</v>
      </c>
      <c r="P5" s="44" t="n">
        <f aca="false">M5*N5</f>
        <v>0</v>
      </c>
      <c r="Q5" s="44" t="n">
        <f aca="false">M5*O5</f>
        <v>0</v>
      </c>
      <c r="R5" s="42" t="n">
        <v>0</v>
      </c>
      <c r="S5" s="43" t="n">
        <f aca="false">R5*M5</f>
        <v>0</v>
      </c>
    </row>
    <row r="6" customFormat="false" ht="60" hidden="false" customHeight="true" outlineLevel="0" collapsed="false">
      <c r="A6" s="33"/>
      <c r="B6" s="34"/>
      <c r="C6" s="45" t="s">
        <v>68</v>
      </c>
      <c r="D6" s="46" t="s">
        <v>69</v>
      </c>
      <c r="E6" s="47"/>
      <c r="F6" s="47" t="s">
        <v>70</v>
      </c>
      <c r="G6" s="47" t="s">
        <v>71</v>
      </c>
      <c r="H6" s="47" t="s">
        <v>72</v>
      </c>
      <c r="I6" s="47" t="s">
        <v>73</v>
      </c>
      <c r="J6" s="50" t="s">
        <v>74</v>
      </c>
      <c r="K6" s="47"/>
      <c r="L6" s="47" t="s">
        <v>75</v>
      </c>
      <c r="M6" s="47" t="n">
        <v>2</v>
      </c>
      <c r="N6" s="51" t="n">
        <v>0</v>
      </c>
      <c r="O6" s="44" t="n">
        <f aca="false">N6*1.23</f>
        <v>0</v>
      </c>
      <c r="P6" s="44" t="n">
        <f aca="false">M6*N6</f>
        <v>0</v>
      </c>
      <c r="Q6" s="44" t="n">
        <f aca="false">M6*O6</f>
        <v>0</v>
      </c>
      <c r="R6" s="42" t="n">
        <v>0</v>
      </c>
      <c r="S6" s="43" t="n">
        <f aca="false">R6*M6</f>
        <v>0</v>
      </c>
    </row>
    <row r="7" customFormat="false" ht="60" hidden="false" customHeight="true" outlineLevel="0" collapsed="false">
      <c r="A7" s="33"/>
      <c r="B7" s="34"/>
      <c r="C7" s="45" t="s">
        <v>76</v>
      </c>
      <c r="D7" s="46" t="s">
        <v>77</v>
      </c>
      <c r="E7" s="47" t="s">
        <v>78</v>
      </c>
      <c r="F7" s="47" t="s">
        <v>79</v>
      </c>
      <c r="G7" s="47" t="s">
        <v>80</v>
      </c>
      <c r="H7" s="47" t="s">
        <v>57</v>
      </c>
      <c r="I7" s="47" t="s">
        <v>81</v>
      </c>
      <c r="J7" s="48"/>
      <c r="K7" s="47"/>
      <c r="L7" s="47" t="s">
        <v>82</v>
      </c>
      <c r="M7" s="47" t="n">
        <v>2</v>
      </c>
      <c r="N7" s="49" t="n">
        <v>0</v>
      </c>
      <c r="O7" s="44" t="n">
        <f aca="false">N7*1.23</f>
        <v>0</v>
      </c>
      <c r="P7" s="44" t="n">
        <f aca="false">M7*N7</f>
        <v>0</v>
      </c>
      <c r="Q7" s="44" t="n">
        <f aca="false">M7*O7</f>
        <v>0</v>
      </c>
      <c r="R7" s="42" t="n">
        <v>0</v>
      </c>
      <c r="S7" s="43" t="n">
        <f aca="false">R7*M7</f>
        <v>0</v>
      </c>
    </row>
    <row r="8" customFormat="false" ht="60" hidden="false" customHeight="true" outlineLevel="0" collapsed="false">
      <c r="A8" s="33"/>
      <c r="B8" s="34"/>
      <c r="C8" s="45" t="s">
        <v>83</v>
      </c>
      <c r="D8" s="52" t="s">
        <v>84</v>
      </c>
      <c r="E8" s="53" t="s">
        <v>85</v>
      </c>
      <c r="F8" s="47"/>
      <c r="G8" s="47" t="s">
        <v>86</v>
      </c>
      <c r="H8" s="47" t="s">
        <v>57</v>
      </c>
      <c r="I8" s="47" t="s">
        <v>87</v>
      </c>
      <c r="J8" s="47"/>
      <c r="K8" s="47"/>
      <c r="L8" s="47"/>
      <c r="M8" s="47" t="n">
        <v>12</v>
      </c>
      <c r="N8" s="49" t="n">
        <v>0</v>
      </c>
      <c r="O8" s="44" t="n">
        <f aca="false">N8*1.23</f>
        <v>0</v>
      </c>
      <c r="P8" s="44" t="n">
        <f aca="false">M8*N8</f>
        <v>0</v>
      </c>
      <c r="Q8" s="44" t="n">
        <f aca="false">M8*O8</f>
        <v>0</v>
      </c>
      <c r="R8" s="42" t="n">
        <v>0</v>
      </c>
      <c r="S8" s="43" t="n">
        <f aca="false">R8*M8</f>
        <v>0</v>
      </c>
    </row>
    <row r="9" customFormat="false" ht="60" hidden="false" customHeight="true" outlineLevel="0" collapsed="false">
      <c r="A9" s="33"/>
      <c r="B9" s="34"/>
      <c r="C9" s="45" t="s">
        <v>88</v>
      </c>
      <c r="D9" s="46" t="s">
        <v>89</v>
      </c>
      <c r="E9" s="47" t="s">
        <v>90</v>
      </c>
      <c r="F9" s="47"/>
      <c r="G9" s="47" t="s">
        <v>91</v>
      </c>
      <c r="H9" s="47" t="s">
        <v>92</v>
      </c>
      <c r="I9" s="47" t="s">
        <v>93</v>
      </c>
      <c r="J9" s="50" t="s">
        <v>94</v>
      </c>
      <c r="K9" s="47"/>
      <c r="L9" s="47"/>
      <c r="M9" s="47" t="n">
        <v>42</v>
      </c>
      <c r="N9" s="49" t="n">
        <v>0</v>
      </c>
      <c r="O9" s="44" t="n">
        <f aca="false">N9*1.23</f>
        <v>0</v>
      </c>
      <c r="P9" s="44" t="n">
        <f aca="false">M9*N9</f>
        <v>0</v>
      </c>
      <c r="Q9" s="44" t="n">
        <f aca="false">M9*O9</f>
        <v>0</v>
      </c>
      <c r="R9" s="42" t="n">
        <v>0</v>
      </c>
      <c r="S9" s="43" t="n">
        <f aca="false">R9*M9</f>
        <v>0</v>
      </c>
    </row>
    <row r="10" customFormat="false" ht="60" hidden="false" customHeight="true" outlineLevel="0" collapsed="false">
      <c r="A10" s="33"/>
      <c r="B10" s="34"/>
      <c r="C10" s="45" t="s">
        <v>95</v>
      </c>
      <c r="D10" s="46" t="s">
        <v>96</v>
      </c>
      <c r="E10" s="47" t="s">
        <v>97</v>
      </c>
      <c r="F10" s="47"/>
      <c r="G10" s="47" t="s">
        <v>91</v>
      </c>
      <c r="H10" s="47" t="s">
        <v>92</v>
      </c>
      <c r="I10" s="47" t="s">
        <v>98</v>
      </c>
      <c r="J10" s="50" t="s">
        <v>99</v>
      </c>
      <c r="K10" s="47"/>
      <c r="L10" s="47"/>
      <c r="M10" s="47" t="n">
        <v>3</v>
      </c>
      <c r="N10" s="49" t="n">
        <v>0</v>
      </c>
      <c r="O10" s="44" t="n">
        <f aca="false">N10*1.23</f>
        <v>0</v>
      </c>
      <c r="P10" s="44" t="n">
        <f aca="false">M10*N10</f>
        <v>0</v>
      </c>
      <c r="Q10" s="44" t="n">
        <f aca="false">M10*O10</f>
        <v>0</v>
      </c>
      <c r="R10" s="42" t="n">
        <v>0</v>
      </c>
      <c r="S10" s="43" t="n">
        <f aca="false">R10*M10</f>
        <v>0</v>
      </c>
    </row>
    <row r="11" customFormat="false" ht="60" hidden="false" customHeight="true" outlineLevel="0" collapsed="false">
      <c r="A11" s="33"/>
      <c r="B11" s="34"/>
      <c r="C11" s="45" t="s">
        <v>100</v>
      </c>
      <c r="D11" s="46" t="s">
        <v>101</v>
      </c>
      <c r="E11" s="47" t="s">
        <v>102</v>
      </c>
      <c r="F11" s="47"/>
      <c r="G11" s="47" t="s">
        <v>91</v>
      </c>
      <c r="H11" s="47" t="s">
        <v>92</v>
      </c>
      <c r="I11" s="47" t="s">
        <v>103</v>
      </c>
      <c r="J11" s="50" t="s">
        <v>104</v>
      </c>
      <c r="K11" s="47"/>
      <c r="L11" s="47"/>
      <c r="M11" s="47" t="n">
        <v>2</v>
      </c>
      <c r="N11" s="49" t="n">
        <v>0</v>
      </c>
      <c r="O11" s="44" t="n">
        <f aca="false">N11*1.23</f>
        <v>0</v>
      </c>
      <c r="P11" s="44" t="n">
        <f aca="false">M11*N11</f>
        <v>0</v>
      </c>
      <c r="Q11" s="44" t="n">
        <f aca="false">M11*O11</f>
        <v>0</v>
      </c>
      <c r="R11" s="42" t="n">
        <v>0</v>
      </c>
      <c r="S11" s="43" t="n">
        <f aca="false">R11*M11</f>
        <v>0</v>
      </c>
    </row>
    <row r="12" customFormat="false" ht="60" hidden="false" customHeight="true" outlineLevel="0" collapsed="false">
      <c r="A12" s="33"/>
      <c r="B12" s="34"/>
      <c r="C12" s="45" t="s">
        <v>105</v>
      </c>
      <c r="D12" s="46" t="s">
        <v>106</v>
      </c>
      <c r="E12" s="47" t="s">
        <v>107</v>
      </c>
      <c r="F12" s="47" t="s">
        <v>108</v>
      </c>
      <c r="G12" s="47" t="s">
        <v>109</v>
      </c>
      <c r="H12" s="47" t="s">
        <v>110</v>
      </c>
      <c r="I12" s="47" t="s">
        <v>111</v>
      </c>
      <c r="J12" s="50" t="s">
        <v>112</v>
      </c>
      <c r="K12" s="47"/>
      <c r="L12" s="47"/>
      <c r="M12" s="47" t="n">
        <v>9</v>
      </c>
      <c r="N12" s="49" t="n">
        <v>0</v>
      </c>
      <c r="O12" s="44" t="n">
        <f aca="false">N12*1.23</f>
        <v>0</v>
      </c>
      <c r="P12" s="44" t="n">
        <f aca="false">M12*N12</f>
        <v>0</v>
      </c>
      <c r="Q12" s="44" t="n">
        <f aca="false">M12*O12</f>
        <v>0</v>
      </c>
      <c r="R12" s="42" t="n">
        <v>0</v>
      </c>
      <c r="S12" s="43" t="n">
        <f aca="false">R12*M12</f>
        <v>0</v>
      </c>
    </row>
    <row r="13" customFormat="false" ht="60" hidden="false" customHeight="true" outlineLevel="0" collapsed="false">
      <c r="A13" s="33"/>
      <c r="B13" s="34"/>
      <c r="C13" s="45"/>
      <c r="D13" s="46" t="s">
        <v>113</v>
      </c>
      <c r="E13" s="47" t="s">
        <v>114</v>
      </c>
      <c r="F13" s="47"/>
      <c r="G13" s="47" t="s">
        <v>115</v>
      </c>
      <c r="H13" s="47"/>
      <c r="I13" s="47"/>
      <c r="J13" s="50"/>
      <c r="K13" s="47"/>
      <c r="L13" s="47"/>
      <c r="M13" s="47" t="n">
        <v>9</v>
      </c>
      <c r="N13" s="49" t="n">
        <v>0</v>
      </c>
      <c r="O13" s="44" t="n">
        <f aca="false">N13*1.23</f>
        <v>0</v>
      </c>
      <c r="P13" s="44" t="n">
        <f aca="false">M13*N13</f>
        <v>0</v>
      </c>
      <c r="Q13" s="44" t="n">
        <f aca="false">M13*O13</f>
        <v>0</v>
      </c>
      <c r="R13" s="42" t="n">
        <v>0</v>
      </c>
      <c r="S13" s="43" t="n">
        <f aca="false">R13*M13</f>
        <v>0</v>
      </c>
    </row>
    <row r="14" customFormat="false" ht="60" hidden="false" customHeight="true" outlineLevel="0" collapsed="false">
      <c r="A14" s="33"/>
      <c r="B14" s="34"/>
      <c r="C14" s="45" t="s">
        <v>116</v>
      </c>
      <c r="D14" s="46" t="s">
        <v>117</v>
      </c>
      <c r="E14" s="47" t="s">
        <v>118</v>
      </c>
      <c r="F14" s="47" t="s">
        <v>70</v>
      </c>
      <c r="G14" s="47" t="s">
        <v>119</v>
      </c>
      <c r="H14" s="47" t="s">
        <v>72</v>
      </c>
      <c r="I14" s="47" t="s">
        <v>120</v>
      </c>
      <c r="J14" s="50" t="s">
        <v>121</v>
      </c>
      <c r="K14" s="47"/>
      <c r="L14" s="47"/>
      <c r="M14" s="47" t="n">
        <v>18</v>
      </c>
      <c r="N14" s="49" t="n">
        <v>0</v>
      </c>
      <c r="O14" s="44" t="n">
        <f aca="false">N14*1.23</f>
        <v>0</v>
      </c>
      <c r="P14" s="44" t="n">
        <f aca="false">M14*N14</f>
        <v>0</v>
      </c>
      <c r="Q14" s="44" t="n">
        <f aca="false">M14*O14</f>
        <v>0</v>
      </c>
      <c r="R14" s="42" t="n">
        <v>0</v>
      </c>
      <c r="S14" s="43" t="n">
        <f aca="false">R14*M14</f>
        <v>0</v>
      </c>
    </row>
    <row r="15" customFormat="false" ht="60" hidden="false" customHeight="true" outlineLevel="0" collapsed="false">
      <c r="A15" s="33"/>
      <c r="B15" s="34"/>
      <c r="C15" s="45" t="s">
        <v>122</v>
      </c>
      <c r="D15" s="46" t="s">
        <v>123</v>
      </c>
      <c r="E15" s="47" t="s">
        <v>124</v>
      </c>
      <c r="F15" s="47" t="s">
        <v>70</v>
      </c>
      <c r="G15" s="47" t="s">
        <v>119</v>
      </c>
      <c r="H15" s="47" t="s">
        <v>72</v>
      </c>
      <c r="I15" s="47" t="s">
        <v>125</v>
      </c>
      <c r="J15" s="50" t="s">
        <v>126</v>
      </c>
      <c r="K15" s="47"/>
      <c r="L15" s="47"/>
      <c r="M15" s="47" t="n">
        <v>12</v>
      </c>
      <c r="N15" s="49" t="n">
        <v>0</v>
      </c>
      <c r="O15" s="44" t="n">
        <f aca="false">N15*1.23</f>
        <v>0</v>
      </c>
      <c r="P15" s="44" t="n">
        <f aca="false">M15*N15</f>
        <v>0</v>
      </c>
      <c r="Q15" s="44" t="n">
        <f aca="false">M15*O15</f>
        <v>0</v>
      </c>
      <c r="R15" s="42" t="n">
        <v>0</v>
      </c>
      <c r="S15" s="43" t="n">
        <f aca="false">R15*M15</f>
        <v>0</v>
      </c>
    </row>
    <row r="16" customFormat="false" ht="60" hidden="false" customHeight="true" outlineLevel="0" collapsed="false">
      <c r="A16" s="33"/>
      <c r="B16" s="34"/>
      <c r="C16" s="45" t="s">
        <v>127</v>
      </c>
      <c r="D16" s="46" t="s">
        <v>128</v>
      </c>
      <c r="E16" s="47" t="s">
        <v>129</v>
      </c>
      <c r="F16" s="47" t="s">
        <v>130</v>
      </c>
      <c r="G16" s="47" t="s">
        <v>131</v>
      </c>
      <c r="H16" s="47" t="s">
        <v>132</v>
      </c>
      <c r="I16" s="47" t="s">
        <v>133</v>
      </c>
      <c r="J16" s="50" t="s">
        <v>134</v>
      </c>
      <c r="K16" s="47"/>
      <c r="L16" s="47"/>
      <c r="M16" s="47" t="n">
        <v>255</v>
      </c>
      <c r="N16" s="49" t="n">
        <v>0</v>
      </c>
      <c r="O16" s="44" t="n">
        <f aca="false">N16*1.23</f>
        <v>0</v>
      </c>
      <c r="P16" s="44" t="n">
        <f aca="false">M16*N16</f>
        <v>0</v>
      </c>
      <c r="Q16" s="44" t="n">
        <f aca="false">M16*O16</f>
        <v>0</v>
      </c>
      <c r="R16" s="42" t="n">
        <v>0</v>
      </c>
      <c r="S16" s="43" t="n">
        <f aca="false">R16*M16</f>
        <v>0</v>
      </c>
    </row>
    <row r="17" customFormat="false" ht="60" hidden="false" customHeight="true" outlineLevel="0" collapsed="false">
      <c r="A17" s="33"/>
      <c r="B17" s="34"/>
      <c r="C17" s="45" t="s">
        <v>135</v>
      </c>
      <c r="D17" s="46" t="s">
        <v>136</v>
      </c>
      <c r="E17" s="47" t="s">
        <v>137</v>
      </c>
      <c r="F17" s="47"/>
      <c r="G17" s="47" t="s">
        <v>138</v>
      </c>
      <c r="H17" s="47" t="s">
        <v>139</v>
      </c>
      <c r="I17" s="47" t="s">
        <v>140</v>
      </c>
      <c r="J17" s="50" t="s">
        <v>141</v>
      </c>
      <c r="K17" s="47"/>
      <c r="L17" s="47"/>
      <c r="M17" s="47" t="n">
        <v>16</v>
      </c>
      <c r="N17" s="49" t="n">
        <v>0</v>
      </c>
      <c r="O17" s="44" t="n">
        <f aca="false">N17*1.23</f>
        <v>0</v>
      </c>
      <c r="P17" s="44" t="n">
        <f aca="false">M17*N17</f>
        <v>0</v>
      </c>
      <c r="Q17" s="44" t="n">
        <f aca="false">M17*O17</f>
        <v>0</v>
      </c>
      <c r="R17" s="42" t="n">
        <v>0</v>
      </c>
      <c r="S17" s="43" t="n">
        <f aca="false">R17*M17</f>
        <v>0</v>
      </c>
    </row>
    <row r="18" customFormat="false" ht="60" hidden="false" customHeight="true" outlineLevel="0" collapsed="false">
      <c r="A18" s="33"/>
      <c r="B18" s="34"/>
      <c r="C18" s="45" t="s">
        <v>142</v>
      </c>
      <c r="D18" s="46" t="s">
        <v>143</v>
      </c>
      <c r="E18" s="47" t="s">
        <v>144</v>
      </c>
      <c r="F18" s="47" t="s">
        <v>70</v>
      </c>
      <c r="G18" s="47" t="s">
        <v>145</v>
      </c>
      <c r="H18" s="47" t="s">
        <v>72</v>
      </c>
      <c r="I18" s="47" t="s">
        <v>146</v>
      </c>
      <c r="J18" s="50" t="s">
        <v>147</v>
      </c>
      <c r="K18" s="47"/>
      <c r="L18" s="47"/>
      <c r="M18" s="47" t="n">
        <v>3</v>
      </c>
      <c r="N18" s="49" t="n">
        <v>0</v>
      </c>
      <c r="O18" s="44" t="n">
        <f aca="false">N18*1.23</f>
        <v>0</v>
      </c>
      <c r="P18" s="44" t="n">
        <f aca="false">M18*N18</f>
        <v>0</v>
      </c>
      <c r="Q18" s="44" t="n">
        <f aca="false">M18*O18</f>
        <v>0</v>
      </c>
      <c r="R18" s="42" t="n">
        <v>0</v>
      </c>
      <c r="S18" s="43" t="n">
        <f aca="false">R18*M18</f>
        <v>0</v>
      </c>
    </row>
    <row r="19" customFormat="false" ht="60" hidden="false" customHeight="true" outlineLevel="0" collapsed="false">
      <c r="A19" s="33"/>
      <c r="B19" s="34"/>
      <c r="C19" s="45" t="s">
        <v>148</v>
      </c>
      <c r="D19" s="46"/>
      <c r="E19" s="47"/>
      <c r="F19" s="47"/>
      <c r="G19" s="47"/>
      <c r="H19" s="47"/>
      <c r="I19" s="47"/>
      <c r="J19" s="50"/>
      <c r="K19" s="47"/>
      <c r="L19" s="47"/>
      <c r="M19" s="47"/>
      <c r="N19" s="44"/>
      <c r="O19" s="44"/>
      <c r="P19" s="44"/>
      <c r="Q19" s="44"/>
      <c r="R19" s="43"/>
      <c r="S19" s="43"/>
    </row>
    <row r="20" customFormat="false" ht="60" hidden="false" customHeight="true" outlineLevel="0" collapsed="false">
      <c r="A20" s="33"/>
      <c r="B20" s="34"/>
      <c r="C20" s="45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4"/>
      <c r="O20" s="44"/>
      <c r="P20" s="44"/>
      <c r="Q20" s="44"/>
      <c r="R20" s="43"/>
      <c r="S20" s="43"/>
    </row>
    <row r="21" customFormat="false" ht="19.5" hidden="false" customHeight="true" outlineLevel="0" collapsed="false">
      <c r="A21" s="33"/>
      <c r="B21" s="54" t="s">
        <v>149</v>
      </c>
      <c r="C21" s="55" t="s">
        <v>150</v>
      </c>
      <c r="D21" s="55"/>
      <c r="E21" s="55"/>
      <c r="F21" s="55"/>
      <c r="G21" s="55"/>
      <c r="H21" s="55"/>
      <c r="I21" s="55"/>
      <c r="J21" s="55"/>
      <c r="K21" s="55"/>
      <c r="L21" s="55"/>
      <c r="M21" s="56"/>
      <c r="N21" s="56"/>
      <c r="O21" s="56"/>
      <c r="P21" s="56"/>
      <c r="Q21" s="56"/>
      <c r="R21" s="57"/>
      <c r="S21" s="57"/>
    </row>
    <row r="22" customFormat="false" ht="60" hidden="false" customHeight="true" outlineLevel="0" collapsed="false">
      <c r="A22" s="33"/>
      <c r="B22" s="54"/>
      <c r="C22" s="45" t="s">
        <v>151</v>
      </c>
      <c r="D22" s="46" t="s">
        <v>152</v>
      </c>
      <c r="E22" s="47" t="s">
        <v>153</v>
      </c>
      <c r="F22" s="47" t="s">
        <v>154</v>
      </c>
      <c r="G22" s="47" t="s">
        <v>155</v>
      </c>
      <c r="H22" s="47" t="s">
        <v>57</v>
      </c>
      <c r="I22" s="47" t="s">
        <v>156</v>
      </c>
      <c r="J22" s="48"/>
      <c r="K22" s="47"/>
      <c r="L22" s="47"/>
      <c r="M22" s="47" t="n">
        <v>130</v>
      </c>
      <c r="N22" s="49" t="n">
        <v>0</v>
      </c>
      <c r="O22" s="44" t="n">
        <f aca="false">N22*1.23</f>
        <v>0</v>
      </c>
      <c r="P22" s="44" t="n">
        <f aca="false">M22*N22</f>
        <v>0</v>
      </c>
      <c r="Q22" s="44" t="n">
        <f aca="false">M22*O22</f>
        <v>0</v>
      </c>
      <c r="R22" s="42" t="n">
        <v>0</v>
      </c>
      <c r="S22" s="43" t="n">
        <f aca="false">R22*M22</f>
        <v>0</v>
      </c>
    </row>
    <row r="23" customFormat="false" ht="60" hidden="false" customHeight="true" outlineLevel="0" collapsed="false">
      <c r="A23" s="33"/>
      <c r="B23" s="54"/>
      <c r="C23" s="45" t="s">
        <v>157</v>
      </c>
      <c r="D23" s="46" t="s">
        <v>158</v>
      </c>
      <c r="E23" s="47" t="s">
        <v>159</v>
      </c>
      <c r="F23" s="47" t="s">
        <v>160</v>
      </c>
      <c r="G23" s="47" t="s">
        <v>155</v>
      </c>
      <c r="H23" s="47" t="s">
        <v>57</v>
      </c>
      <c r="I23" s="47" t="s">
        <v>161</v>
      </c>
      <c r="J23" s="47"/>
      <c r="K23" s="47"/>
      <c r="L23" s="47"/>
      <c r="M23" s="47" t="n">
        <v>18</v>
      </c>
      <c r="N23" s="49" t="n">
        <v>0</v>
      </c>
      <c r="O23" s="44" t="n">
        <f aca="false">N23*1.23</f>
        <v>0</v>
      </c>
      <c r="P23" s="44" t="n">
        <f aca="false">M23*N23</f>
        <v>0</v>
      </c>
      <c r="Q23" s="44" t="n">
        <f aca="false">M23*O23</f>
        <v>0</v>
      </c>
      <c r="R23" s="42" t="n">
        <v>0</v>
      </c>
      <c r="S23" s="43" t="n">
        <f aca="false">R23*M23</f>
        <v>0</v>
      </c>
    </row>
    <row r="24" customFormat="false" ht="60" hidden="false" customHeight="true" outlineLevel="0" collapsed="false">
      <c r="A24" s="33"/>
      <c r="B24" s="54"/>
      <c r="C24" s="45" t="s">
        <v>162</v>
      </c>
      <c r="D24" s="46" t="s">
        <v>163</v>
      </c>
      <c r="E24" s="47" t="s">
        <v>164</v>
      </c>
      <c r="F24" s="47" t="s">
        <v>154</v>
      </c>
      <c r="G24" s="47" t="s">
        <v>165</v>
      </c>
      <c r="H24" s="47" t="s">
        <v>57</v>
      </c>
      <c r="I24" s="53" t="s">
        <v>166</v>
      </c>
      <c r="J24" s="47"/>
      <c r="K24" s="47"/>
      <c r="L24" s="47"/>
      <c r="M24" s="47" t="n">
        <v>68</v>
      </c>
      <c r="N24" s="49" t="n">
        <v>0</v>
      </c>
      <c r="O24" s="44" t="n">
        <f aca="false">N24*1.23</f>
        <v>0</v>
      </c>
      <c r="P24" s="44" t="n">
        <f aca="false">M24*N24</f>
        <v>0</v>
      </c>
      <c r="Q24" s="44" t="n">
        <f aca="false">M24*O24</f>
        <v>0</v>
      </c>
      <c r="R24" s="42" t="n">
        <v>0</v>
      </c>
      <c r="S24" s="43" t="n">
        <f aca="false">R24*M24</f>
        <v>0</v>
      </c>
    </row>
    <row r="25" customFormat="false" ht="60" hidden="false" customHeight="true" outlineLevel="0" collapsed="false">
      <c r="A25" s="33"/>
      <c r="B25" s="54"/>
      <c r="C25" s="45" t="s">
        <v>167</v>
      </c>
      <c r="D25" s="46" t="s">
        <v>168</v>
      </c>
      <c r="E25" s="47" t="s">
        <v>169</v>
      </c>
      <c r="F25" s="47" t="s">
        <v>160</v>
      </c>
      <c r="G25" s="47" t="s">
        <v>155</v>
      </c>
      <c r="H25" s="47" t="s">
        <v>57</v>
      </c>
      <c r="I25" s="47" t="s">
        <v>170</v>
      </c>
      <c r="J25" s="47"/>
      <c r="K25" s="47"/>
      <c r="L25" s="47"/>
      <c r="M25" s="47" t="n">
        <v>19</v>
      </c>
      <c r="N25" s="49" t="n">
        <v>0</v>
      </c>
      <c r="O25" s="44" t="n">
        <f aca="false">N25*1.23</f>
        <v>0</v>
      </c>
      <c r="P25" s="44" t="n">
        <f aca="false">M25*N25</f>
        <v>0</v>
      </c>
      <c r="Q25" s="44" t="n">
        <f aca="false">M25*O25</f>
        <v>0</v>
      </c>
      <c r="R25" s="42" t="n">
        <v>0</v>
      </c>
      <c r="S25" s="43" t="n">
        <f aca="false">R25*M25</f>
        <v>0</v>
      </c>
    </row>
    <row r="26" customFormat="false" ht="60" hidden="false" customHeight="true" outlineLevel="0" collapsed="false">
      <c r="A26" s="33"/>
      <c r="B26" s="54"/>
      <c r="C26" s="45" t="s">
        <v>171</v>
      </c>
      <c r="D26" s="46" t="s">
        <v>172</v>
      </c>
      <c r="E26" s="53" t="s">
        <v>173</v>
      </c>
      <c r="F26" s="47" t="s">
        <v>160</v>
      </c>
      <c r="G26" s="47" t="s">
        <v>165</v>
      </c>
      <c r="H26" s="47" t="s">
        <v>57</v>
      </c>
      <c r="I26" s="47" t="s">
        <v>174</v>
      </c>
      <c r="J26" s="47"/>
      <c r="K26" s="47"/>
      <c r="L26" s="47" t="s">
        <v>175</v>
      </c>
      <c r="M26" s="47" t="n">
        <v>2</v>
      </c>
      <c r="N26" s="49" t="n">
        <v>0</v>
      </c>
      <c r="O26" s="44" t="n">
        <f aca="false">N26*1.23</f>
        <v>0</v>
      </c>
      <c r="P26" s="44" t="n">
        <f aca="false">M26*N26</f>
        <v>0</v>
      </c>
      <c r="Q26" s="44" t="n">
        <f aca="false">M26*O26</f>
        <v>0</v>
      </c>
      <c r="R26" s="42" t="n">
        <v>0</v>
      </c>
      <c r="S26" s="43" t="n">
        <f aca="false">R26*M26</f>
        <v>0</v>
      </c>
    </row>
    <row r="27" customFormat="false" ht="60" hidden="false" customHeight="true" outlineLevel="0" collapsed="false">
      <c r="A27" s="33"/>
      <c r="B27" s="54"/>
      <c r="C27" s="45" t="s">
        <v>176</v>
      </c>
      <c r="D27" s="46" t="s">
        <v>177</v>
      </c>
      <c r="E27" s="53" t="s">
        <v>178</v>
      </c>
      <c r="F27" s="47" t="s">
        <v>160</v>
      </c>
      <c r="G27" s="47" t="s">
        <v>165</v>
      </c>
      <c r="H27" s="47" t="s">
        <v>57</v>
      </c>
      <c r="I27" s="47" t="s">
        <v>179</v>
      </c>
      <c r="J27" s="47"/>
      <c r="K27" s="47"/>
      <c r="L27" s="47" t="s">
        <v>180</v>
      </c>
      <c r="M27" s="47" t="n">
        <v>2</v>
      </c>
      <c r="N27" s="49" t="n">
        <v>0</v>
      </c>
      <c r="O27" s="44" t="n">
        <f aca="false">N27*1.23</f>
        <v>0</v>
      </c>
      <c r="P27" s="44" t="n">
        <f aca="false">M27*N27</f>
        <v>0</v>
      </c>
      <c r="Q27" s="44" t="n">
        <f aca="false">M27*O27</f>
        <v>0</v>
      </c>
      <c r="R27" s="42" t="n">
        <v>0</v>
      </c>
      <c r="S27" s="43" t="n">
        <f aca="false">R27*M27</f>
        <v>0</v>
      </c>
    </row>
    <row r="28" customFormat="false" ht="60" hidden="false" customHeight="true" outlineLevel="0" collapsed="false">
      <c r="A28" s="33"/>
      <c r="B28" s="54"/>
      <c r="C28" s="45" t="s">
        <v>181</v>
      </c>
      <c r="D28" s="46" t="s">
        <v>182</v>
      </c>
      <c r="E28" s="53" t="s">
        <v>183</v>
      </c>
      <c r="F28" s="47" t="s">
        <v>160</v>
      </c>
      <c r="G28" s="47" t="s">
        <v>165</v>
      </c>
      <c r="H28" s="47" t="s">
        <v>57</v>
      </c>
      <c r="I28" s="47" t="s">
        <v>184</v>
      </c>
      <c r="J28" s="47"/>
      <c r="K28" s="47"/>
      <c r="L28" s="47" t="s">
        <v>185</v>
      </c>
      <c r="M28" s="47" t="n">
        <v>4</v>
      </c>
      <c r="N28" s="49" t="n">
        <v>0</v>
      </c>
      <c r="O28" s="44" t="n">
        <f aca="false">N28*1.23</f>
        <v>0</v>
      </c>
      <c r="P28" s="44" t="n">
        <f aca="false">M28*N28</f>
        <v>0</v>
      </c>
      <c r="Q28" s="44" t="n">
        <f aca="false">M28*O28</f>
        <v>0</v>
      </c>
      <c r="R28" s="42" t="n">
        <v>0</v>
      </c>
      <c r="S28" s="43" t="n">
        <f aca="false">R28*M28</f>
        <v>0</v>
      </c>
    </row>
    <row r="29" customFormat="false" ht="60" hidden="false" customHeight="true" outlineLevel="0" collapsed="false">
      <c r="A29" s="33"/>
      <c r="B29" s="54"/>
      <c r="C29" s="45" t="s">
        <v>186</v>
      </c>
      <c r="D29" s="46" t="s">
        <v>187</v>
      </c>
      <c r="E29" s="53" t="s">
        <v>183</v>
      </c>
      <c r="F29" s="47" t="s">
        <v>108</v>
      </c>
      <c r="G29" s="47" t="s">
        <v>188</v>
      </c>
      <c r="H29" s="47" t="s">
        <v>57</v>
      </c>
      <c r="I29" s="47" t="s">
        <v>189</v>
      </c>
      <c r="J29" s="47"/>
      <c r="K29" s="47"/>
      <c r="L29" s="47"/>
      <c r="M29" s="47" t="n">
        <v>1</v>
      </c>
      <c r="N29" s="49" t="n">
        <v>0</v>
      </c>
      <c r="O29" s="44" t="n">
        <f aca="false">N29*1.23</f>
        <v>0</v>
      </c>
      <c r="P29" s="44" t="n">
        <f aca="false">M29*N29</f>
        <v>0</v>
      </c>
      <c r="Q29" s="44" t="n">
        <f aca="false">M29*O29</f>
        <v>0</v>
      </c>
      <c r="R29" s="42" t="n">
        <v>0</v>
      </c>
      <c r="S29" s="43" t="n">
        <f aca="false">R29*M29</f>
        <v>0</v>
      </c>
    </row>
    <row r="30" customFormat="false" ht="60" hidden="false" customHeight="true" outlineLevel="0" collapsed="false">
      <c r="A30" s="33"/>
      <c r="B30" s="54"/>
      <c r="C30" s="45" t="s">
        <v>190</v>
      </c>
      <c r="D30" s="46" t="s">
        <v>191</v>
      </c>
      <c r="E30" s="53" t="s">
        <v>159</v>
      </c>
      <c r="F30" s="47" t="s">
        <v>108</v>
      </c>
      <c r="G30" s="47" t="s">
        <v>188</v>
      </c>
      <c r="H30" s="47" t="s">
        <v>57</v>
      </c>
      <c r="I30" s="47" t="s">
        <v>192</v>
      </c>
      <c r="J30" s="47"/>
      <c r="K30" s="47"/>
      <c r="L30" s="47"/>
      <c r="M30" s="47" t="n">
        <v>1</v>
      </c>
      <c r="N30" s="49" t="n">
        <v>0</v>
      </c>
      <c r="O30" s="44" t="n">
        <f aca="false">N30*1.23</f>
        <v>0</v>
      </c>
      <c r="P30" s="44" t="n">
        <f aca="false">M30*N30</f>
        <v>0</v>
      </c>
      <c r="Q30" s="44" t="n">
        <f aca="false">M30*O30</f>
        <v>0</v>
      </c>
      <c r="R30" s="42" t="n">
        <v>0</v>
      </c>
      <c r="S30" s="43" t="n">
        <f aca="false">R30*M30</f>
        <v>0</v>
      </c>
    </row>
    <row r="31" customFormat="false" ht="60" hidden="false" customHeight="true" outlineLevel="0" collapsed="false">
      <c r="A31" s="33"/>
      <c r="B31" s="54"/>
      <c r="C31" s="45" t="s">
        <v>193</v>
      </c>
      <c r="D31" s="58" t="s">
        <v>194</v>
      </c>
      <c r="E31" s="47" t="s">
        <v>195</v>
      </c>
      <c r="F31" s="47" t="s">
        <v>196</v>
      </c>
      <c r="G31" s="47" t="s">
        <v>197</v>
      </c>
      <c r="H31" s="47" t="s">
        <v>198</v>
      </c>
      <c r="I31" s="47" t="s">
        <v>199</v>
      </c>
      <c r="J31" s="50" t="s">
        <v>200</v>
      </c>
      <c r="K31" s="47"/>
      <c r="L31" s="47"/>
      <c r="M31" s="47" t="n">
        <v>8</v>
      </c>
      <c r="N31" s="49" t="n">
        <v>0</v>
      </c>
      <c r="O31" s="44" t="n">
        <f aca="false">N31*1.23</f>
        <v>0</v>
      </c>
      <c r="P31" s="44" t="n">
        <f aca="false">M31*N31</f>
        <v>0</v>
      </c>
      <c r="Q31" s="44" t="n">
        <f aca="false">M31*O31</f>
        <v>0</v>
      </c>
      <c r="R31" s="42" t="n">
        <v>0</v>
      </c>
      <c r="S31" s="43" t="n">
        <f aca="false">R31*M31</f>
        <v>0</v>
      </c>
    </row>
    <row r="32" customFormat="false" ht="60" hidden="false" customHeight="true" outlineLevel="0" collapsed="false">
      <c r="A32" s="33"/>
      <c r="B32" s="54"/>
      <c r="C32" s="45" t="s">
        <v>201</v>
      </c>
      <c r="D32" s="58" t="s">
        <v>202</v>
      </c>
      <c r="E32" s="47" t="s">
        <v>203</v>
      </c>
      <c r="F32" s="47" t="s">
        <v>196</v>
      </c>
      <c r="G32" s="47" t="s">
        <v>197</v>
      </c>
      <c r="H32" s="47" t="s">
        <v>198</v>
      </c>
      <c r="I32" s="47" t="s">
        <v>204</v>
      </c>
      <c r="J32" s="50" t="s">
        <v>205</v>
      </c>
      <c r="K32" s="47"/>
      <c r="L32" s="47"/>
      <c r="M32" s="47" t="n">
        <v>10</v>
      </c>
      <c r="N32" s="49" t="n">
        <v>0</v>
      </c>
      <c r="O32" s="44" t="n">
        <f aca="false">N32*1.23</f>
        <v>0</v>
      </c>
      <c r="P32" s="44" t="n">
        <f aca="false">M32*N32</f>
        <v>0</v>
      </c>
      <c r="Q32" s="44" t="n">
        <f aca="false">M32*O32</f>
        <v>0</v>
      </c>
      <c r="R32" s="42" t="n">
        <v>0</v>
      </c>
      <c r="S32" s="43" t="n">
        <f aca="false">R32*M32</f>
        <v>0</v>
      </c>
    </row>
    <row r="33" customFormat="false" ht="60" hidden="false" customHeight="true" outlineLevel="0" collapsed="false">
      <c r="A33" s="33"/>
      <c r="B33" s="54"/>
      <c r="C33" s="45" t="s">
        <v>206</v>
      </c>
      <c r="D33" s="58" t="s">
        <v>207</v>
      </c>
      <c r="E33" s="47" t="s">
        <v>208</v>
      </c>
      <c r="F33" s="47" t="s">
        <v>196</v>
      </c>
      <c r="G33" s="47" t="s">
        <v>209</v>
      </c>
      <c r="H33" s="47" t="s">
        <v>198</v>
      </c>
      <c r="I33" s="47" t="s">
        <v>210</v>
      </c>
      <c r="J33" s="50" t="s">
        <v>211</v>
      </c>
      <c r="K33" s="47"/>
      <c r="L33" s="47"/>
      <c r="M33" s="47" t="n">
        <v>7</v>
      </c>
      <c r="N33" s="49" t="n">
        <v>0</v>
      </c>
      <c r="O33" s="44" t="n">
        <f aca="false">N33*1.23</f>
        <v>0</v>
      </c>
      <c r="P33" s="44" t="n">
        <f aca="false">M33*N33</f>
        <v>0</v>
      </c>
      <c r="Q33" s="44" t="n">
        <f aca="false">M33*O33</f>
        <v>0</v>
      </c>
      <c r="R33" s="42" t="n">
        <v>0</v>
      </c>
      <c r="S33" s="43" t="n">
        <f aca="false">R33*M33</f>
        <v>0</v>
      </c>
    </row>
    <row r="34" customFormat="false" ht="60" hidden="false" customHeight="true" outlineLevel="0" collapsed="false">
      <c r="A34" s="33"/>
      <c r="B34" s="54"/>
      <c r="C34" s="45" t="s">
        <v>212</v>
      </c>
      <c r="D34" s="58" t="s">
        <v>213</v>
      </c>
      <c r="E34" s="47" t="s">
        <v>214</v>
      </c>
      <c r="F34" s="47" t="s">
        <v>196</v>
      </c>
      <c r="G34" s="47" t="s">
        <v>209</v>
      </c>
      <c r="H34" s="47" t="s">
        <v>198</v>
      </c>
      <c r="I34" s="47" t="s">
        <v>210</v>
      </c>
      <c r="J34" s="50" t="s">
        <v>215</v>
      </c>
      <c r="K34" s="47"/>
      <c r="L34" s="47"/>
      <c r="M34" s="47" t="n">
        <v>3</v>
      </c>
      <c r="N34" s="49" t="n">
        <v>0</v>
      </c>
      <c r="O34" s="44" t="n">
        <f aca="false">N34*1.23</f>
        <v>0</v>
      </c>
      <c r="P34" s="44" t="n">
        <f aca="false">M34*N34</f>
        <v>0</v>
      </c>
      <c r="Q34" s="44" t="n">
        <f aca="false">M34*O34</f>
        <v>0</v>
      </c>
      <c r="R34" s="42" t="n">
        <v>0</v>
      </c>
      <c r="S34" s="43" t="n">
        <f aca="false">R34*M34</f>
        <v>0</v>
      </c>
    </row>
    <row r="35" customFormat="false" ht="60" hidden="false" customHeight="true" outlineLevel="0" collapsed="false">
      <c r="A35" s="33"/>
      <c r="B35" s="54"/>
      <c r="C35" s="45" t="s">
        <v>216</v>
      </c>
      <c r="D35" s="46" t="s">
        <v>217</v>
      </c>
      <c r="E35" s="53" t="s">
        <v>218</v>
      </c>
      <c r="F35" s="47" t="s">
        <v>219</v>
      </c>
      <c r="G35" s="47" t="s">
        <v>220</v>
      </c>
      <c r="H35" s="47" t="s">
        <v>92</v>
      </c>
      <c r="I35" s="47" t="s">
        <v>221</v>
      </c>
      <c r="J35" s="50" t="s">
        <v>222</v>
      </c>
      <c r="K35" s="47"/>
      <c r="L35" s="47"/>
      <c r="M35" s="47" t="n">
        <v>2</v>
      </c>
      <c r="N35" s="49" t="n">
        <v>0</v>
      </c>
      <c r="O35" s="44" t="n">
        <f aca="false">N35*1.23</f>
        <v>0</v>
      </c>
      <c r="P35" s="44" t="n">
        <f aca="false">M35*N35</f>
        <v>0</v>
      </c>
      <c r="Q35" s="44" t="n">
        <f aca="false">M35*O35</f>
        <v>0</v>
      </c>
      <c r="R35" s="42" t="n">
        <v>0</v>
      </c>
      <c r="S35" s="43" t="n">
        <f aca="false">R35*M35</f>
        <v>0</v>
      </c>
    </row>
    <row r="36" customFormat="false" ht="60" hidden="false" customHeight="true" outlineLevel="0" collapsed="false">
      <c r="A36" s="33"/>
      <c r="B36" s="54"/>
      <c r="C36" s="45" t="s">
        <v>223</v>
      </c>
      <c r="D36" s="46" t="s">
        <v>224</v>
      </c>
      <c r="E36" s="53" t="s">
        <v>225</v>
      </c>
      <c r="F36" s="47"/>
      <c r="G36" s="47" t="s">
        <v>226</v>
      </c>
      <c r="H36" s="47" t="s">
        <v>92</v>
      </c>
      <c r="I36" s="47" t="n">
        <v>370016600075</v>
      </c>
      <c r="J36" s="50" t="s">
        <v>227</v>
      </c>
      <c r="K36" s="47"/>
      <c r="L36" s="47"/>
      <c r="M36" s="47" t="n">
        <v>2</v>
      </c>
      <c r="N36" s="49" t="n">
        <v>0</v>
      </c>
      <c r="O36" s="44" t="n">
        <f aca="false">N36*1.23</f>
        <v>0</v>
      </c>
      <c r="P36" s="44" t="n">
        <f aca="false">M36*N36</f>
        <v>0</v>
      </c>
      <c r="Q36" s="44" t="n">
        <f aca="false">M36*O36</f>
        <v>0</v>
      </c>
      <c r="R36" s="42" t="n">
        <v>0</v>
      </c>
      <c r="S36" s="43" t="n">
        <f aca="false">R36*M36</f>
        <v>0</v>
      </c>
    </row>
    <row r="37" customFormat="false" ht="60" hidden="false" customHeight="true" outlineLevel="0" collapsed="false">
      <c r="A37" s="33"/>
      <c r="B37" s="54"/>
      <c r="C37" s="45" t="s">
        <v>228</v>
      </c>
      <c r="D37" s="46" t="s">
        <v>229</v>
      </c>
      <c r="E37" s="53" t="s">
        <v>230</v>
      </c>
      <c r="F37" s="47" t="s">
        <v>231</v>
      </c>
      <c r="G37" s="47"/>
      <c r="H37" s="47" t="s">
        <v>232</v>
      </c>
      <c r="I37" s="47" t="n">
        <v>9991398</v>
      </c>
      <c r="J37" s="50" t="s">
        <v>233</v>
      </c>
      <c r="K37" s="47"/>
      <c r="L37" s="47"/>
      <c r="M37" s="47" t="n">
        <v>2</v>
      </c>
      <c r="N37" s="49" t="n">
        <v>0</v>
      </c>
      <c r="O37" s="44" t="n">
        <f aca="false">N37*1.23</f>
        <v>0</v>
      </c>
      <c r="P37" s="44" t="n">
        <f aca="false">M37*N37</f>
        <v>0</v>
      </c>
      <c r="Q37" s="44" t="n">
        <f aca="false">M37*O37</f>
        <v>0</v>
      </c>
      <c r="R37" s="42" t="n">
        <v>0</v>
      </c>
      <c r="S37" s="43" t="n">
        <f aca="false">R37*M37</f>
        <v>0</v>
      </c>
    </row>
    <row r="38" customFormat="false" ht="60" hidden="false" customHeight="true" outlineLevel="0" collapsed="false">
      <c r="A38" s="33"/>
      <c r="B38" s="54"/>
      <c r="C38" s="45"/>
      <c r="D38" s="46" t="s">
        <v>234</v>
      </c>
      <c r="E38" s="53"/>
      <c r="F38" s="47"/>
      <c r="G38" s="47"/>
      <c r="H38" s="47"/>
      <c r="I38" s="47"/>
      <c r="J38" s="50"/>
      <c r="K38" s="47"/>
      <c r="L38" s="47"/>
      <c r="M38" s="47" t="n">
        <v>2</v>
      </c>
      <c r="N38" s="49" t="n">
        <v>0</v>
      </c>
      <c r="O38" s="44" t="n">
        <f aca="false">N38*1.23</f>
        <v>0</v>
      </c>
      <c r="P38" s="44" t="n">
        <f aca="false">M38*N38</f>
        <v>0</v>
      </c>
      <c r="Q38" s="44" t="n">
        <f aca="false">M38*O38</f>
        <v>0</v>
      </c>
      <c r="R38" s="42" t="n">
        <v>0</v>
      </c>
      <c r="S38" s="43"/>
    </row>
    <row r="39" customFormat="false" ht="60" hidden="false" customHeight="true" outlineLevel="0" collapsed="false">
      <c r="A39" s="33"/>
      <c r="B39" s="54"/>
      <c r="C39" s="45" t="s">
        <v>235</v>
      </c>
      <c r="D39" s="46" t="s">
        <v>236</v>
      </c>
      <c r="E39" s="53" t="s">
        <v>237</v>
      </c>
      <c r="F39" s="47" t="s">
        <v>160</v>
      </c>
      <c r="G39" s="47" t="s">
        <v>165</v>
      </c>
      <c r="H39" s="47" t="s">
        <v>57</v>
      </c>
      <c r="I39" s="47" t="s">
        <v>238</v>
      </c>
      <c r="J39" s="50"/>
      <c r="K39" s="47"/>
      <c r="L39" s="47"/>
      <c r="M39" s="47" t="n">
        <v>67</v>
      </c>
      <c r="N39" s="49" t="n">
        <v>0</v>
      </c>
      <c r="O39" s="44" t="n">
        <f aca="false">N39*1.23</f>
        <v>0</v>
      </c>
      <c r="P39" s="44" t="n">
        <f aca="false">M39*N39</f>
        <v>0</v>
      </c>
      <c r="Q39" s="44" t="n">
        <f aca="false">M39*O39</f>
        <v>0</v>
      </c>
      <c r="R39" s="42" t="n">
        <v>0</v>
      </c>
      <c r="S39" s="43" t="n">
        <f aca="false">R39*M39</f>
        <v>0</v>
      </c>
    </row>
    <row r="40" customFormat="false" ht="60" hidden="false" customHeight="true" outlineLevel="0" collapsed="false">
      <c r="A40" s="33"/>
      <c r="B40" s="54"/>
      <c r="C40" s="45" t="s">
        <v>239</v>
      </c>
      <c r="D40" s="46" t="s">
        <v>240</v>
      </c>
      <c r="E40" s="53" t="s">
        <v>241</v>
      </c>
      <c r="F40" s="47" t="s">
        <v>160</v>
      </c>
      <c r="G40" s="47" t="s">
        <v>165</v>
      </c>
      <c r="H40" s="47" t="s">
        <v>57</v>
      </c>
      <c r="I40" s="47" t="s">
        <v>242</v>
      </c>
      <c r="J40" s="50"/>
      <c r="K40" s="47"/>
      <c r="L40" s="47"/>
      <c r="M40" s="47" t="n">
        <v>16</v>
      </c>
      <c r="N40" s="49" t="n">
        <v>0</v>
      </c>
      <c r="O40" s="44" t="n">
        <f aca="false">N40*1.23</f>
        <v>0</v>
      </c>
      <c r="P40" s="44" t="n">
        <f aca="false">M40*N40</f>
        <v>0</v>
      </c>
      <c r="Q40" s="44" t="n">
        <f aca="false">M40*O40</f>
        <v>0</v>
      </c>
      <c r="R40" s="42" t="n">
        <v>0</v>
      </c>
      <c r="S40" s="43" t="n">
        <f aca="false">R40*M40</f>
        <v>0</v>
      </c>
    </row>
    <row r="41" customFormat="false" ht="60" hidden="false" customHeight="true" outlineLevel="0" collapsed="false">
      <c r="A41" s="33"/>
      <c r="B41" s="54"/>
      <c r="C41" s="45" t="s">
        <v>243</v>
      </c>
      <c r="D41" s="58" t="s">
        <v>244</v>
      </c>
      <c r="E41" s="47" t="s">
        <v>245</v>
      </c>
      <c r="F41" s="47" t="s">
        <v>196</v>
      </c>
      <c r="G41" s="47" t="s">
        <v>246</v>
      </c>
      <c r="H41" s="47" t="s">
        <v>198</v>
      </c>
      <c r="I41" s="47" t="s">
        <v>204</v>
      </c>
      <c r="J41" s="50" t="s">
        <v>205</v>
      </c>
      <c r="K41" s="47"/>
      <c r="L41" s="47" t="s">
        <v>247</v>
      </c>
      <c r="M41" s="47" t="n">
        <v>12</v>
      </c>
      <c r="N41" s="49" t="n">
        <v>0</v>
      </c>
      <c r="O41" s="44" t="n">
        <f aca="false">N41*1.23</f>
        <v>0</v>
      </c>
      <c r="P41" s="44" t="n">
        <f aca="false">M41*N41</f>
        <v>0</v>
      </c>
      <c r="Q41" s="44" t="n">
        <f aca="false">M41*O41</f>
        <v>0</v>
      </c>
      <c r="R41" s="42" t="n">
        <v>0</v>
      </c>
      <c r="S41" s="43" t="n">
        <f aca="false">R41*M41</f>
        <v>0</v>
      </c>
    </row>
    <row r="42" customFormat="false" ht="60" hidden="false" customHeight="true" outlineLevel="0" collapsed="false">
      <c r="A42" s="33"/>
      <c r="B42" s="54"/>
      <c r="C42" s="45" t="s">
        <v>248</v>
      </c>
      <c r="D42" s="46" t="s">
        <v>249</v>
      </c>
      <c r="E42" s="47" t="s">
        <v>250</v>
      </c>
      <c r="F42" s="47" t="s">
        <v>154</v>
      </c>
      <c r="G42" s="47" t="s">
        <v>155</v>
      </c>
      <c r="H42" s="47" t="s">
        <v>57</v>
      </c>
      <c r="I42" s="47" t="s">
        <v>251</v>
      </c>
      <c r="J42" s="48"/>
      <c r="K42" s="47"/>
      <c r="L42" s="47" t="s">
        <v>247</v>
      </c>
      <c r="M42" s="47" t="n">
        <v>3</v>
      </c>
      <c r="N42" s="49" t="n">
        <v>0</v>
      </c>
      <c r="O42" s="44" t="n">
        <f aca="false">N42*1.23</f>
        <v>0</v>
      </c>
      <c r="P42" s="44" t="n">
        <f aca="false">M42*N42</f>
        <v>0</v>
      </c>
      <c r="Q42" s="44" t="n">
        <f aca="false">M42*O42</f>
        <v>0</v>
      </c>
      <c r="R42" s="42" t="n">
        <v>0</v>
      </c>
      <c r="S42" s="43" t="n">
        <f aca="false">R42*M42</f>
        <v>0</v>
      </c>
    </row>
    <row r="43" customFormat="false" ht="60" hidden="false" customHeight="true" outlineLevel="0" collapsed="false">
      <c r="A43" s="33"/>
      <c r="B43" s="54"/>
      <c r="C43" s="45" t="s">
        <v>252</v>
      </c>
      <c r="D43" s="46" t="s">
        <v>253</v>
      </c>
      <c r="E43" s="47" t="s">
        <v>254</v>
      </c>
      <c r="F43" s="47" t="s">
        <v>154</v>
      </c>
      <c r="G43" s="47" t="s">
        <v>155</v>
      </c>
      <c r="H43" s="47" t="s">
        <v>57</v>
      </c>
      <c r="I43" s="47" t="s">
        <v>255</v>
      </c>
      <c r="J43" s="48"/>
      <c r="K43" s="47"/>
      <c r="L43" s="47"/>
      <c r="M43" s="47" t="n">
        <v>16</v>
      </c>
      <c r="N43" s="49" t="n">
        <v>0</v>
      </c>
      <c r="O43" s="44" t="n">
        <f aca="false">N43*1.23</f>
        <v>0</v>
      </c>
      <c r="P43" s="44" t="n">
        <f aca="false">M43*N43</f>
        <v>0</v>
      </c>
      <c r="Q43" s="44" t="n">
        <f aca="false">M43*O43</f>
        <v>0</v>
      </c>
      <c r="R43" s="42" t="n">
        <v>0</v>
      </c>
      <c r="S43" s="43" t="n">
        <f aca="false">R43*M43</f>
        <v>0</v>
      </c>
    </row>
    <row r="44" customFormat="false" ht="60" hidden="false" customHeight="true" outlineLevel="0" collapsed="false">
      <c r="A44" s="33"/>
      <c r="B44" s="54"/>
      <c r="C44" s="45" t="s">
        <v>256</v>
      </c>
      <c r="D44" s="46" t="s">
        <v>257</v>
      </c>
      <c r="E44" s="47" t="s">
        <v>258</v>
      </c>
      <c r="F44" s="47"/>
      <c r="G44" s="47" t="s">
        <v>259</v>
      </c>
      <c r="H44" s="47" t="s">
        <v>139</v>
      </c>
      <c r="I44" s="47"/>
      <c r="J44" s="50" t="s">
        <v>260</v>
      </c>
      <c r="K44" s="47"/>
      <c r="L44" s="47"/>
      <c r="M44" s="47" t="n">
        <v>5</v>
      </c>
      <c r="N44" s="49" t="n">
        <v>0</v>
      </c>
      <c r="O44" s="44" t="n">
        <f aca="false">N44*1.23</f>
        <v>0</v>
      </c>
      <c r="P44" s="44" t="n">
        <f aca="false">M44*N44</f>
        <v>0</v>
      </c>
      <c r="Q44" s="44" t="n">
        <f aca="false">M44*O44</f>
        <v>0</v>
      </c>
      <c r="R44" s="42" t="n">
        <v>0</v>
      </c>
      <c r="S44" s="43" t="n">
        <f aca="false">R44*M44</f>
        <v>0</v>
      </c>
    </row>
    <row r="45" customFormat="false" ht="60" hidden="false" customHeight="true" outlineLevel="0" collapsed="false">
      <c r="A45" s="33"/>
      <c r="B45" s="54"/>
      <c r="C45" s="45" t="s">
        <v>261</v>
      </c>
      <c r="D45" s="58" t="s">
        <v>262</v>
      </c>
      <c r="E45" s="47" t="s">
        <v>203</v>
      </c>
      <c r="F45" s="47" t="s">
        <v>196</v>
      </c>
      <c r="G45" s="47" t="s">
        <v>263</v>
      </c>
      <c r="H45" s="47" t="s">
        <v>198</v>
      </c>
      <c r="I45" s="47" t="s">
        <v>204</v>
      </c>
      <c r="J45" s="50" t="s">
        <v>205</v>
      </c>
      <c r="K45" s="47"/>
      <c r="L45" s="47"/>
      <c r="M45" s="47" t="n">
        <v>1</v>
      </c>
      <c r="N45" s="49" t="n">
        <v>0</v>
      </c>
      <c r="O45" s="44" t="n">
        <f aca="false">N45*1.23</f>
        <v>0</v>
      </c>
      <c r="P45" s="44" t="n">
        <f aca="false">M45*N45</f>
        <v>0</v>
      </c>
      <c r="Q45" s="44" t="n">
        <f aca="false">M45*O45</f>
        <v>0</v>
      </c>
      <c r="R45" s="42" t="n">
        <v>0</v>
      </c>
      <c r="S45" s="43" t="n">
        <f aca="false">R45*M45</f>
        <v>0</v>
      </c>
    </row>
    <row r="46" customFormat="false" ht="60" hidden="false" customHeight="true" outlineLevel="0" collapsed="false">
      <c r="A46" s="33"/>
      <c r="B46" s="54"/>
      <c r="C46" s="45" t="s">
        <v>264</v>
      </c>
      <c r="D46" s="46" t="s">
        <v>265</v>
      </c>
      <c r="E46" s="53" t="s">
        <v>254</v>
      </c>
      <c r="F46" s="47" t="s">
        <v>154</v>
      </c>
      <c r="G46" s="47" t="s">
        <v>165</v>
      </c>
      <c r="H46" s="47" t="s">
        <v>57</v>
      </c>
      <c r="I46" s="47" t="s">
        <v>266</v>
      </c>
      <c r="J46" s="47"/>
      <c r="K46" s="47"/>
      <c r="L46" s="47"/>
      <c r="M46" s="47" t="n">
        <v>1</v>
      </c>
      <c r="N46" s="59" t="n">
        <v>0</v>
      </c>
      <c r="O46" s="44" t="n">
        <f aca="false">N46*1.23</f>
        <v>0</v>
      </c>
      <c r="P46" s="44" t="n">
        <f aca="false">M46*N46</f>
        <v>0</v>
      </c>
      <c r="Q46" s="44" t="n">
        <f aca="false">M46*O46</f>
        <v>0</v>
      </c>
      <c r="R46" s="42" t="n">
        <v>0</v>
      </c>
      <c r="S46" s="43" t="n">
        <f aca="false">R46*M46</f>
        <v>0</v>
      </c>
    </row>
    <row r="47" customFormat="false" ht="60" hidden="false" customHeight="true" outlineLevel="0" collapsed="false">
      <c r="A47" s="33"/>
      <c r="B47" s="54"/>
      <c r="C47" s="45" t="s">
        <v>267</v>
      </c>
      <c r="D47" s="60" t="s">
        <v>268</v>
      </c>
      <c r="E47" s="61" t="s">
        <v>269</v>
      </c>
      <c r="F47" s="47" t="s">
        <v>270</v>
      </c>
      <c r="G47" s="47" t="s">
        <v>271</v>
      </c>
      <c r="H47" s="47" t="s">
        <v>272</v>
      </c>
      <c r="I47" s="47" t="s">
        <v>273</v>
      </c>
      <c r="J47" s="62" t="s">
        <v>274</v>
      </c>
      <c r="K47" s="47"/>
      <c r="L47" s="47"/>
      <c r="M47" s="47" t="n">
        <v>2</v>
      </c>
      <c r="N47" s="49" t="n">
        <v>0</v>
      </c>
      <c r="O47" s="44" t="n">
        <f aca="false">N47*1.23</f>
        <v>0</v>
      </c>
      <c r="P47" s="44" t="n">
        <f aca="false">M47*N47</f>
        <v>0</v>
      </c>
      <c r="Q47" s="44" t="n">
        <f aca="false">M47*O47</f>
        <v>0</v>
      </c>
      <c r="R47" s="42" t="n">
        <v>0</v>
      </c>
      <c r="S47" s="43" t="n">
        <f aca="false">R47*M47</f>
        <v>0</v>
      </c>
    </row>
    <row r="48" customFormat="false" ht="60" hidden="false" customHeight="true" outlineLevel="0" collapsed="false">
      <c r="A48" s="33"/>
      <c r="B48" s="54"/>
      <c r="C48" s="45" t="s">
        <v>275</v>
      </c>
      <c r="D48" s="46" t="s">
        <v>163</v>
      </c>
      <c r="E48" s="47" t="s">
        <v>276</v>
      </c>
      <c r="F48" s="47" t="s">
        <v>154</v>
      </c>
      <c r="G48" s="47" t="s">
        <v>165</v>
      </c>
      <c r="H48" s="47" t="s">
        <v>57</v>
      </c>
      <c r="I48" s="53" t="s">
        <v>277</v>
      </c>
      <c r="J48" s="47"/>
      <c r="K48" s="47"/>
      <c r="L48" s="47"/>
      <c r="M48" s="47" t="n">
        <v>3</v>
      </c>
      <c r="N48" s="49" t="n">
        <v>0</v>
      </c>
      <c r="O48" s="44" t="n">
        <f aca="false">N48*1.23</f>
        <v>0</v>
      </c>
      <c r="P48" s="44" t="n">
        <f aca="false">M48*N48</f>
        <v>0</v>
      </c>
      <c r="Q48" s="44" t="n">
        <f aca="false">M48*O48</f>
        <v>0</v>
      </c>
      <c r="R48" s="42" t="n">
        <v>0</v>
      </c>
      <c r="S48" s="43" t="n">
        <f aca="false">R48*M48</f>
        <v>0</v>
      </c>
    </row>
    <row r="49" customFormat="false" ht="18.75" hidden="false" customHeight="true" outlineLevel="0" collapsed="false">
      <c r="A49" s="33"/>
      <c r="B49" s="54" t="s">
        <v>278</v>
      </c>
      <c r="C49" s="55" t="s">
        <v>150</v>
      </c>
      <c r="D49" s="55"/>
      <c r="E49" s="55"/>
      <c r="F49" s="55"/>
      <c r="G49" s="55"/>
      <c r="H49" s="55"/>
      <c r="I49" s="55"/>
      <c r="J49" s="55"/>
      <c r="K49" s="55"/>
      <c r="L49" s="55"/>
      <c r="M49" s="63"/>
      <c r="N49" s="63"/>
      <c r="O49" s="63"/>
      <c r="P49" s="63"/>
      <c r="Q49" s="63"/>
      <c r="R49" s="57"/>
      <c r="S49" s="57"/>
    </row>
    <row r="50" customFormat="false" ht="60" hidden="false" customHeight="true" outlineLevel="0" collapsed="false">
      <c r="A50" s="33"/>
      <c r="B50" s="54"/>
      <c r="C50" s="45" t="s">
        <v>279</v>
      </c>
      <c r="D50" s="64" t="s">
        <v>280</v>
      </c>
      <c r="E50" s="47" t="s">
        <v>281</v>
      </c>
      <c r="F50" s="47" t="s">
        <v>282</v>
      </c>
      <c r="G50" s="47" t="s">
        <v>283</v>
      </c>
      <c r="H50" s="47"/>
      <c r="I50" s="47"/>
      <c r="J50" s="48"/>
      <c r="K50" s="47"/>
      <c r="L50" s="47" t="s">
        <v>284</v>
      </c>
      <c r="M50" s="47" t="n">
        <v>130</v>
      </c>
      <c r="N50" s="49" t="n">
        <v>0</v>
      </c>
      <c r="O50" s="44" t="n">
        <f aca="false">N50*1.23</f>
        <v>0</v>
      </c>
      <c r="P50" s="44" t="n">
        <f aca="false">M50*N50</f>
        <v>0</v>
      </c>
      <c r="Q50" s="44" t="n">
        <f aca="false">M50*O50</f>
        <v>0</v>
      </c>
      <c r="R50" s="42" t="n">
        <v>0</v>
      </c>
      <c r="S50" s="43" t="n">
        <f aca="false">R50*M50</f>
        <v>0</v>
      </c>
    </row>
    <row r="51" customFormat="false" ht="60" hidden="false" customHeight="true" outlineLevel="0" collapsed="false">
      <c r="A51" s="33"/>
      <c r="B51" s="54"/>
      <c r="C51" s="45" t="s">
        <v>285</v>
      </c>
      <c r="D51" s="65" t="s">
        <v>286</v>
      </c>
      <c r="E51" s="47" t="s">
        <v>287</v>
      </c>
      <c r="F51" s="47" t="s">
        <v>288</v>
      </c>
      <c r="G51" s="47" t="s">
        <v>289</v>
      </c>
      <c r="H51" s="47" t="s">
        <v>290</v>
      </c>
      <c r="I51" s="47" t="s">
        <v>291</v>
      </c>
      <c r="J51" s="50" t="s">
        <v>292</v>
      </c>
      <c r="K51" s="47"/>
      <c r="L51" s="47"/>
      <c r="M51" s="47" t="n">
        <v>130</v>
      </c>
      <c r="N51" s="49" t="n">
        <v>0</v>
      </c>
      <c r="O51" s="44" t="n">
        <f aca="false">N51*1.23</f>
        <v>0</v>
      </c>
      <c r="P51" s="44" t="n">
        <f aca="false">M51*N51</f>
        <v>0</v>
      </c>
      <c r="Q51" s="44" t="n">
        <f aca="false">M51*O51</f>
        <v>0</v>
      </c>
      <c r="R51" s="42" t="n">
        <v>0</v>
      </c>
      <c r="S51" s="43" t="n">
        <f aca="false">R51*M51</f>
        <v>0</v>
      </c>
    </row>
    <row r="52" customFormat="false" ht="60" hidden="false" customHeight="true" outlineLevel="0" collapsed="false">
      <c r="A52" s="33"/>
      <c r="B52" s="54"/>
      <c r="C52" s="45" t="s">
        <v>293</v>
      </c>
      <c r="D52" s="65" t="s">
        <v>294</v>
      </c>
      <c r="E52" s="61" t="s">
        <v>295</v>
      </c>
      <c r="F52" s="47" t="s">
        <v>296</v>
      </c>
      <c r="G52" s="47"/>
      <c r="H52" s="47" t="s">
        <v>297</v>
      </c>
      <c r="I52" s="47" t="s">
        <v>298</v>
      </c>
      <c r="J52" s="50" t="s">
        <v>299</v>
      </c>
      <c r="K52" s="47"/>
      <c r="L52" s="47"/>
      <c r="M52" s="47" t="n">
        <v>130</v>
      </c>
      <c r="N52" s="49" t="n">
        <v>0</v>
      </c>
      <c r="O52" s="44" t="n">
        <f aca="false">N52*1.23</f>
        <v>0</v>
      </c>
      <c r="P52" s="44" t="n">
        <f aca="false">M52*N52</f>
        <v>0</v>
      </c>
      <c r="Q52" s="44" t="n">
        <f aca="false">M52*O52</f>
        <v>0</v>
      </c>
      <c r="R52" s="42" t="n">
        <v>0</v>
      </c>
      <c r="S52" s="43" t="n">
        <f aca="false">R52*M52</f>
        <v>0</v>
      </c>
    </row>
    <row r="53" customFormat="false" ht="60" hidden="false" customHeight="true" outlineLevel="0" collapsed="false">
      <c r="A53" s="33"/>
      <c r="B53" s="54"/>
      <c r="C53" s="45" t="s">
        <v>300</v>
      </c>
      <c r="D53" s="64" t="s">
        <v>301</v>
      </c>
      <c r="E53" s="47" t="s">
        <v>302</v>
      </c>
      <c r="F53" s="47" t="s">
        <v>282</v>
      </c>
      <c r="G53" s="47" t="s">
        <v>283</v>
      </c>
      <c r="H53" s="47"/>
      <c r="I53" s="47"/>
      <c r="J53" s="47"/>
      <c r="K53" s="53"/>
      <c r="L53" s="47"/>
      <c r="M53" s="47" t="n">
        <v>1</v>
      </c>
      <c r="N53" s="49" t="n">
        <v>0</v>
      </c>
      <c r="O53" s="44" t="n">
        <f aca="false">N53*1.23</f>
        <v>0</v>
      </c>
      <c r="P53" s="44" t="n">
        <f aca="false">M53*N53</f>
        <v>0</v>
      </c>
      <c r="Q53" s="44" t="n">
        <f aca="false">M53*O53</f>
        <v>0</v>
      </c>
      <c r="R53" s="42" t="n">
        <v>0</v>
      </c>
      <c r="S53" s="43" t="n">
        <f aca="false">R53*M53</f>
        <v>0</v>
      </c>
    </row>
    <row r="54" customFormat="false" ht="60" hidden="false" customHeight="true" outlineLevel="0" collapsed="false">
      <c r="A54" s="33"/>
      <c r="B54" s="54"/>
      <c r="C54" s="45" t="s">
        <v>303</v>
      </c>
      <c r="D54" s="65" t="s">
        <v>304</v>
      </c>
      <c r="E54" s="47" t="s">
        <v>305</v>
      </c>
      <c r="F54" s="47" t="s">
        <v>288</v>
      </c>
      <c r="G54" s="47" t="s">
        <v>289</v>
      </c>
      <c r="H54" s="47" t="s">
        <v>290</v>
      </c>
      <c r="I54" s="47" t="s">
        <v>291</v>
      </c>
      <c r="J54" s="50" t="s">
        <v>292</v>
      </c>
      <c r="K54" s="47"/>
      <c r="L54" s="47"/>
      <c r="M54" s="47" t="n">
        <v>1</v>
      </c>
      <c r="N54" s="49" t="n">
        <v>0</v>
      </c>
      <c r="O54" s="44" t="n">
        <f aca="false">N54*1.23</f>
        <v>0</v>
      </c>
      <c r="P54" s="44" t="n">
        <f aca="false">M54*N54</f>
        <v>0</v>
      </c>
      <c r="Q54" s="44" t="n">
        <f aca="false">M54*O54</f>
        <v>0</v>
      </c>
      <c r="R54" s="42" t="n">
        <v>0</v>
      </c>
      <c r="S54" s="43" t="n">
        <f aca="false">R54*M54</f>
        <v>0</v>
      </c>
    </row>
    <row r="55" customFormat="false" ht="60" hidden="false" customHeight="true" outlineLevel="0" collapsed="false">
      <c r="A55" s="33"/>
      <c r="B55" s="54"/>
      <c r="C55" s="45" t="s">
        <v>306</v>
      </c>
      <c r="D55" s="65" t="s">
        <v>307</v>
      </c>
      <c r="E55" s="61" t="s">
        <v>308</v>
      </c>
      <c r="F55" s="47" t="s">
        <v>296</v>
      </c>
      <c r="G55" s="47"/>
      <c r="H55" s="47" t="s">
        <v>297</v>
      </c>
      <c r="I55" s="47" t="s">
        <v>298</v>
      </c>
      <c r="J55" s="50" t="s">
        <v>299</v>
      </c>
      <c r="K55" s="47"/>
      <c r="L55" s="47"/>
      <c r="M55" s="47" t="n">
        <v>1</v>
      </c>
      <c r="N55" s="49" t="n">
        <v>0</v>
      </c>
      <c r="O55" s="44" t="n">
        <f aca="false">N55*1.23</f>
        <v>0</v>
      </c>
      <c r="P55" s="44" t="n">
        <f aca="false">M55*N55</f>
        <v>0</v>
      </c>
      <c r="Q55" s="44" t="n">
        <f aca="false">M55*O55</f>
        <v>0</v>
      </c>
      <c r="R55" s="42" t="n">
        <v>0</v>
      </c>
      <c r="S55" s="43" t="n">
        <f aca="false">R55*M55</f>
        <v>0</v>
      </c>
    </row>
    <row r="56" s="66" customFormat="true" ht="17.25" hidden="false" customHeight="true" outlineLevel="0" collapsed="false">
      <c r="A56" s="33"/>
      <c r="B56" s="54" t="s">
        <v>309</v>
      </c>
      <c r="C56" s="55" t="s">
        <v>150</v>
      </c>
      <c r="D56" s="55"/>
      <c r="E56" s="55"/>
      <c r="F56" s="55"/>
      <c r="G56" s="55"/>
      <c r="H56" s="55"/>
      <c r="I56" s="55"/>
      <c r="J56" s="55"/>
      <c r="K56" s="55"/>
      <c r="L56" s="55"/>
      <c r="M56" s="56"/>
      <c r="N56" s="56"/>
      <c r="O56" s="56"/>
      <c r="P56" s="56"/>
      <c r="Q56" s="56"/>
      <c r="R56" s="57"/>
      <c r="S56" s="57"/>
    </row>
    <row r="57" s="66" customFormat="true" ht="60" hidden="false" customHeight="true" outlineLevel="0" collapsed="false">
      <c r="A57" s="33"/>
      <c r="B57" s="54"/>
      <c r="C57" s="45" t="s">
        <v>310</v>
      </c>
      <c r="D57" s="67" t="s">
        <v>311</v>
      </c>
      <c r="E57" s="47" t="s">
        <v>312</v>
      </c>
      <c r="F57" s="47" t="s">
        <v>282</v>
      </c>
      <c r="G57" s="47" t="s">
        <v>313</v>
      </c>
      <c r="H57" s="47"/>
      <c r="I57" s="47"/>
      <c r="J57" s="48"/>
      <c r="K57" s="47"/>
      <c r="L57" s="47" t="s">
        <v>314</v>
      </c>
      <c r="M57" s="47" t="n">
        <v>3</v>
      </c>
      <c r="N57" s="49" t="n">
        <v>0</v>
      </c>
      <c r="O57" s="44" t="n">
        <f aca="false">N57*1.23</f>
        <v>0</v>
      </c>
      <c r="P57" s="44" t="n">
        <f aca="false">M57*N57</f>
        <v>0</v>
      </c>
      <c r="Q57" s="44" t="n">
        <f aca="false">M57*O57</f>
        <v>0</v>
      </c>
      <c r="R57" s="42" t="n">
        <v>0</v>
      </c>
      <c r="S57" s="43" t="n">
        <f aca="false">R57*M57</f>
        <v>0</v>
      </c>
    </row>
    <row r="58" s="66" customFormat="true" ht="60" hidden="false" customHeight="true" outlineLevel="0" collapsed="false">
      <c r="A58" s="33"/>
      <c r="B58" s="54"/>
      <c r="C58" s="45" t="s">
        <v>315</v>
      </c>
      <c r="D58" s="67" t="s">
        <v>316</v>
      </c>
      <c r="E58" s="47" t="s">
        <v>312</v>
      </c>
      <c r="F58" s="47" t="s">
        <v>282</v>
      </c>
      <c r="G58" s="47" t="s">
        <v>313</v>
      </c>
      <c r="H58" s="47"/>
      <c r="I58" s="47"/>
      <c r="J58" s="47"/>
      <c r="K58" s="47"/>
      <c r="L58" s="47" t="s">
        <v>317</v>
      </c>
      <c r="M58" s="47" t="n">
        <v>13</v>
      </c>
      <c r="N58" s="49" t="n">
        <v>0</v>
      </c>
      <c r="O58" s="44" t="n">
        <f aca="false">N58*1.23</f>
        <v>0</v>
      </c>
      <c r="P58" s="44" t="n">
        <f aca="false">M58*N58</f>
        <v>0</v>
      </c>
      <c r="Q58" s="44" t="n">
        <f aca="false">M58*O58</f>
        <v>0</v>
      </c>
      <c r="R58" s="42" t="n">
        <v>0</v>
      </c>
      <c r="S58" s="43" t="n">
        <f aca="false">R58*M58</f>
        <v>0</v>
      </c>
    </row>
    <row r="59" s="66" customFormat="true" ht="60" hidden="false" customHeight="true" outlineLevel="0" collapsed="false">
      <c r="A59" s="33"/>
      <c r="B59" s="54"/>
      <c r="C59" s="45" t="s">
        <v>318</v>
      </c>
      <c r="D59" s="67" t="s">
        <v>319</v>
      </c>
      <c r="E59" s="47" t="s">
        <v>320</v>
      </c>
      <c r="F59" s="47" t="s">
        <v>282</v>
      </c>
      <c r="G59" s="47" t="s">
        <v>313</v>
      </c>
      <c r="H59" s="47"/>
      <c r="I59" s="47"/>
      <c r="J59" s="47"/>
      <c r="K59" s="47"/>
      <c r="L59" s="47" t="s">
        <v>321</v>
      </c>
      <c r="M59" s="47" t="n">
        <v>10</v>
      </c>
      <c r="N59" s="49" t="n">
        <v>0</v>
      </c>
      <c r="O59" s="44" t="n">
        <f aca="false">N59*1.23</f>
        <v>0</v>
      </c>
      <c r="P59" s="44" t="n">
        <f aca="false">M59*N59</f>
        <v>0</v>
      </c>
      <c r="Q59" s="44" t="n">
        <f aca="false">M59*O59</f>
        <v>0</v>
      </c>
      <c r="R59" s="42" t="n">
        <v>0</v>
      </c>
      <c r="S59" s="43" t="n">
        <f aca="false">R59*M59</f>
        <v>0</v>
      </c>
    </row>
    <row r="60" customFormat="false" ht="60" hidden="false" customHeight="true" outlineLevel="0" collapsed="false">
      <c r="A60" s="33"/>
      <c r="B60" s="54"/>
      <c r="C60" s="45" t="s">
        <v>322</v>
      </c>
      <c r="D60" s="67" t="s">
        <v>323</v>
      </c>
      <c r="E60" s="47" t="s">
        <v>324</v>
      </c>
      <c r="F60" s="47" t="s">
        <v>282</v>
      </c>
      <c r="G60" s="47" t="s">
        <v>313</v>
      </c>
      <c r="H60" s="47"/>
      <c r="I60" s="47"/>
      <c r="J60" s="47"/>
      <c r="K60" s="47"/>
      <c r="L60" s="47"/>
      <c r="M60" s="47" t="n">
        <v>1</v>
      </c>
      <c r="N60" s="49" t="n">
        <v>0</v>
      </c>
      <c r="O60" s="44" t="n">
        <f aca="false">N60*1.23</f>
        <v>0</v>
      </c>
      <c r="P60" s="44" t="n">
        <f aca="false">M60*N60</f>
        <v>0</v>
      </c>
      <c r="Q60" s="44" t="n">
        <f aca="false">M60*O60</f>
        <v>0</v>
      </c>
      <c r="R60" s="42" t="n">
        <v>0</v>
      </c>
      <c r="S60" s="43" t="n">
        <f aca="false">R60*M60</f>
        <v>0</v>
      </c>
    </row>
    <row r="61" customFormat="false" ht="60" hidden="false" customHeight="true" outlineLevel="0" collapsed="false">
      <c r="A61" s="33"/>
      <c r="B61" s="54"/>
      <c r="C61" s="45" t="s">
        <v>325</v>
      </c>
      <c r="D61" s="67" t="s">
        <v>326</v>
      </c>
      <c r="E61" s="47" t="s">
        <v>327</v>
      </c>
      <c r="F61" s="47" t="s">
        <v>282</v>
      </c>
      <c r="G61" s="47" t="s">
        <v>313</v>
      </c>
      <c r="H61" s="47"/>
      <c r="I61" s="47"/>
      <c r="J61" s="47"/>
      <c r="K61" s="47"/>
      <c r="L61" s="47" t="s">
        <v>328</v>
      </c>
      <c r="M61" s="47" t="n">
        <v>1</v>
      </c>
      <c r="N61" s="49" t="n">
        <v>0</v>
      </c>
      <c r="O61" s="44" t="n">
        <f aca="false">N61*1.23</f>
        <v>0</v>
      </c>
      <c r="P61" s="44" t="n">
        <f aca="false">M61*N61</f>
        <v>0</v>
      </c>
      <c r="Q61" s="44" t="n">
        <f aca="false">M61*O61</f>
        <v>0</v>
      </c>
      <c r="R61" s="42" t="n">
        <v>0</v>
      </c>
      <c r="S61" s="43" t="n">
        <f aca="false">R61*M61</f>
        <v>0</v>
      </c>
    </row>
    <row r="62" customFormat="false" ht="60" hidden="false" customHeight="true" outlineLevel="0" collapsed="false">
      <c r="A62" s="33"/>
      <c r="B62" s="54"/>
      <c r="C62" s="45" t="s">
        <v>329</v>
      </c>
      <c r="D62" s="67" t="s">
        <v>330</v>
      </c>
      <c r="E62" s="47" t="s">
        <v>331</v>
      </c>
      <c r="F62" s="47" t="s">
        <v>282</v>
      </c>
      <c r="G62" s="47" t="s">
        <v>313</v>
      </c>
      <c r="H62" s="47"/>
      <c r="I62" s="47"/>
      <c r="J62" s="47"/>
      <c r="K62" s="47"/>
      <c r="L62" s="47" t="s">
        <v>332</v>
      </c>
      <c r="M62" s="47" t="n">
        <v>1</v>
      </c>
      <c r="N62" s="49" t="n">
        <v>0</v>
      </c>
      <c r="O62" s="44" t="n">
        <f aca="false">N62*1.23</f>
        <v>0</v>
      </c>
      <c r="P62" s="44" t="n">
        <f aca="false">M62*N62</f>
        <v>0</v>
      </c>
      <c r="Q62" s="44" t="n">
        <f aca="false">M62*O62</f>
        <v>0</v>
      </c>
      <c r="R62" s="42" t="n">
        <v>0</v>
      </c>
      <c r="S62" s="43" t="n">
        <f aca="false">R62*M62</f>
        <v>0</v>
      </c>
    </row>
    <row r="63" customFormat="false" ht="60" hidden="false" customHeight="true" outlineLevel="0" collapsed="false">
      <c r="A63" s="33"/>
      <c r="B63" s="54"/>
      <c r="C63" s="45" t="s">
        <v>333</v>
      </c>
      <c r="D63" s="67" t="s">
        <v>334</v>
      </c>
      <c r="E63" s="47" t="s">
        <v>335</v>
      </c>
      <c r="F63" s="47" t="s">
        <v>282</v>
      </c>
      <c r="G63" s="47" t="s">
        <v>313</v>
      </c>
      <c r="H63" s="47"/>
      <c r="I63" s="47"/>
      <c r="J63" s="47"/>
      <c r="K63" s="47"/>
      <c r="L63" s="47" t="s">
        <v>336</v>
      </c>
      <c r="M63" s="47" t="n">
        <v>2</v>
      </c>
      <c r="N63" s="49" t="n">
        <v>0</v>
      </c>
      <c r="O63" s="44" t="n">
        <f aca="false">N63*1.23</f>
        <v>0</v>
      </c>
      <c r="P63" s="44" t="n">
        <f aca="false">M63*N63</f>
        <v>0</v>
      </c>
      <c r="Q63" s="44" t="n">
        <f aca="false">M63*O63</f>
        <v>0</v>
      </c>
      <c r="R63" s="42" t="n">
        <v>0</v>
      </c>
      <c r="S63" s="43" t="n">
        <f aca="false">R63*M63</f>
        <v>0</v>
      </c>
    </row>
    <row r="64" customFormat="false" ht="60" hidden="false" customHeight="true" outlineLevel="0" collapsed="false">
      <c r="A64" s="33"/>
      <c r="B64" s="54"/>
      <c r="C64" s="45" t="s">
        <v>337</v>
      </c>
      <c r="D64" s="67" t="s">
        <v>338</v>
      </c>
      <c r="E64" s="47" t="s">
        <v>339</v>
      </c>
      <c r="F64" s="47" t="s">
        <v>282</v>
      </c>
      <c r="G64" s="47" t="s">
        <v>313</v>
      </c>
      <c r="H64" s="47"/>
      <c r="I64" s="47"/>
      <c r="J64" s="47"/>
      <c r="K64" s="47"/>
      <c r="L64" s="47" t="s">
        <v>336</v>
      </c>
      <c r="M64" s="47" t="n">
        <v>2</v>
      </c>
      <c r="N64" s="49" t="n">
        <v>0</v>
      </c>
      <c r="O64" s="44" t="n">
        <f aca="false">N64*1.23</f>
        <v>0</v>
      </c>
      <c r="P64" s="44" t="n">
        <f aca="false">M64*N64</f>
        <v>0</v>
      </c>
      <c r="Q64" s="44" t="n">
        <f aca="false">M64*O64</f>
        <v>0</v>
      </c>
      <c r="R64" s="42" t="n">
        <v>0</v>
      </c>
      <c r="S64" s="43" t="n">
        <f aca="false">R64*M64</f>
        <v>0</v>
      </c>
    </row>
    <row r="65" customFormat="false" ht="60" hidden="false" customHeight="true" outlineLevel="0" collapsed="false">
      <c r="A65" s="33"/>
      <c r="B65" s="54"/>
      <c r="C65" s="45" t="s">
        <v>340</v>
      </c>
      <c r="D65" s="67" t="s">
        <v>341</v>
      </c>
      <c r="E65" s="47" t="s">
        <v>342</v>
      </c>
      <c r="F65" s="47" t="s">
        <v>282</v>
      </c>
      <c r="G65" s="47" t="s">
        <v>313</v>
      </c>
      <c r="H65" s="47"/>
      <c r="I65" s="47"/>
      <c r="J65" s="47"/>
      <c r="K65" s="47"/>
      <c r="L65" s="47" t="s">
        <v>332</v>
      </c>
      <c r="M65" s="47" t="n">
        <v>1</v>
      </c>
      <c r="N65" s="49" t="n">
        <v>0</v>
      </c>
      <c r="O65" s="44" t="n">
        <f aca="false">N65*1.23</f>
        <v>0</v>
      </c>
      <c r="P65" s="44" t="n">
        <f aca="false">M65*N65</f>
        <v>0</v>
      </c>
      <c r="Q65" s="44" t="n">
        <f aca="false">M65*O65</f>
        <v>0</v>
      </c>
      <c r="R65" s="42" t="n">
        <v>0</v>
      </c>
      <c r="S65" s="43" t="n">
        <f aca="false">R65*M65</f>
        <v>0</v>
      </c>
    </row>
    <row r="66" customFormat="false" ht="60" hidden="false" customHeight="true" outlineLevel="0" collapsed="false">
      <c r="A66" s="33"/>
      <c r="B66" s="54"/>
      <c r="C66" s="45" t="s">
        <v>343</v>
      </c>
      <c r="D66" s="67" t="s">
        <v>344</v>
      </c>
      <c r="E66" s="47" t="s">
        <v>335</v>
      </c>
      <c r="F66" s="47" t="s">
        <v>282</v>
      </c>
      <c r="G66" s="47" t="s">
        <v>313</v>
      </c>
      <c r="H66" s="47"/>
      <c r="I66" s="47"/>
      <c r="J66" s="47"/>
      <c r="K66" s="47"/>
      <c r="L66" s="47" t="s">
        <v>345</v>
      </c>
      <c r="M66" s="47" t="n">
        <v>3</v>
      </c>
      <c r="N66" s="49" t="n">
        <v>0</v>
      </c>
      <c r="O66" s="44" t="n">
        <f aca="false">N66*1.23</f>
        <v>0</v>
      </c>
      <c r="P66" s="44" t="n">
        <f aca="false">M66*N66</f>
        <v>0</v>
      </c>
      <c r="Q66" s="44" t="n">
        <f aca="false">M66*O66</f>
        <v>0</v>
      </c>
      <c r="R66" s="42" t="n">
        <v>0</v>
      </c>
      <c r="S66" s="43" t="n">
        <f aca="false">R66*M66</f>
        <v>0</v>
      </c>
    </row>
    <row r="67" customFormat="false" ht="60" hidden="false" customHeight="true" outlineLevel="0" collapsed="false">
      <c r="A67" s="33"/>
      <c r="B67" s="54"/>
      <c r="C67" s="45" t="s">
        <v>346</v>
      </c>
      <c r="D67" s="67" t="s">
        <v>347</v>
      </c>
      <c r="E67" s="47" t="s">
        <v>348</v>
      </c>
      <c r="F67" s="47" t="s">
        <v>282</v>
      </c>
      <c r="G67" s="47" t="s">
        <v>313</v>
      </c>
      <c r="H67" s="47"/>
      <c r="I67" s="47"/>
      <c r="J67" s="47"/>
      <c r="K67" s="47"/>
      <c r="L67" s="47" t="s">
        <v>345</v>
      </c>
      <c r="M67" s="47" t="n">
        <v>3</v>
      </c>
      <c r="N67" s="49" t="n">
        <v>0</v>
      </c>
      <c r="O67" s="44" t="n">
        <f aca="false">N67*1.23</f>
        <v>0</v>
      </c>
      <c r="P67" s="44" t="n">
        <f aca="false">M67*N67</f>
        <v>0</v>
      </c>
      <c r="Q67" s="44" t="n">
        <f aca="false">M67*O67</f>
        <v>0</v>
      </c>
      <c r="R67" s="42" t="n">
        <v>0</v>
      </c>
      <c r="S67" s="43" t="n">
        <f aca="false">R67*M67</f>
        <v>0</v>
      </c>
    </row>
    <row r="68" customFormat="false" ht="17.25" hidden="false" customHeight="true" outlineLevel="0" collapsed="false">
      <c r="A68" s="33"/>
      <c r="B68" s="34" t="s">
        <v>349</v>
      </c>
      <c r="C68" s="55" t="s">
        <v>150</v>
      </c>
      <c r="D68" s="55"/>
      <c r="E68" s="55"/>
      <c r="F68" s="55"/>
      <c r="G68" s="55"/>
      <c r="H68" s="55"/>
      <c r="I68" s="55"/>
      <c r="J68" s="55"/>
      <c r="K68" s="55"/>
      <c r="L68" s="55"/>
      <c r="M68" s="68"/>
      <c r="N68" s="68"/>
      <c r="O68" s="68"/>
      <c r="P68" s="68"/>
      <c r="Q68" s="68"/>
      <c r="R68" s="57"/>
      <c r="S68" s="57"/>
    </row>
    <row r="69" customFormat="false" ht="60" hidden="false" customHeight="true" outlineLevel="0" collapsed="false">
      <c r="A69" s="33"/>
      <c r="B69" s="33"/>
      <c r="C69" s="45" t="s">
        <v>350</v>
      </c>
      <c r="D69" s="67" t="s">
        <v>351</v>
      </c>
      <c r="E69" s="47" t="s">
        <v>352</v>
      </c>
      <c r="F69" s="47" t="s">
        <v>282</v>
      </c>
      <c r="G69" s="47" t="s">
        <v>353</v>
      </c>
      <c r="H69" s="47"/>
      <c r="I69" s="47"/>
      <c r="J69" s="47"/>
      <c r="K69" s="47"/>
      <c r="L69" s="47"/>
      <c r="M69" s="47" t="n">
        <v>106</v>
      </c>
      <c r="N69" s="49" t="n">
        <v>0</v>
      </c>
      <c r="O69" s="44" t="n">
        <f aca="false">N69*1.23</f>
        <v>0</v>
      </c>
      <c r="P69" s="44" t="n">
        <f aca="false">M69*N69</f>
        <v>0</v>
      </c>
      <c r="Q69" s="44" t="n">
        <f aca="false">M69*O69</f>
        <v>0</v>
      </c>
      <c r="R69" s="42" t="n">
        <v>0</v>
      </c>
      <c r="S69" s="43" t="n">
        <f aca="false">R69*M69</f>
        <v>0</v>
      </c>
    </row>
    <row r="70" customFormat="false" ht="60" hidden="false" customHeight="true" outlineLevel="0" collapsed="false">
      <c r="A70" s="33"/>
      <c r="B70" s="33"/>
      <c r="C70" s="45" t="s">
        <v>354</v>
      </c>
      <c r="D70" s="67" t="s">
        <v>355</v>
      </c>
      <c r="E70" s="47" t="s">
        <v>356</v>
      </c>
      <c r="F70" s="47" t="s">
        <v>282</v>
      </c>
      <c r="G70" s="47" t="s">
        <v>353</v>
      </c>
      <c r="H70" s="47"/>
      <c r="I70" s="47"/>
      <c r="J70" s="47"/>
      <c r="K70" s="47"/>
      <c r="L70" s="47"/>
      <c r="M70" s="47" t="n">
        <v>106</v>
      </c>
      <c r="N70" s="49" t="n">
        <v>0</v>
      </c>
      <c r="O70" s="44" t="n">
        <f aca="false">N70*1.23</f>
        <v>0</v>
      </c>
      <c r="P70" s="44" t="n">
        <f aca="false">M70*N70</f>
        <v>0</v>
      </c>
      <c r="Q70" s="44" t="n">
        <f aca="false">M70*O70</f>
        <v>0</v>
      </c>
      <c r="R70" s="42" t="n">
        <v>0</v>
      </c>
      <c r="S70" s="43" t="n">
        <f aca="false">R70*M70</f>
        <v>0</v>
      </c>
    </row>
    <row r="71" customFormat="false" ht="60" hidden="false" customHeight="true" outlineLevel="0" collapsed="false">
      <c r="A71" s="33"/>
      <c r="B71" s="33"/>
      <c r="C71" s="45" t="s">
        <v>357</v>
      </c>
      <c r="D71" s="67" t="s">
        <v>358</v>
      </c>
      <c r="E71" s="47" t="s">
        <v>359</v>
      </c>
      <c r="F71" s="47" t="s">
        <v>282</v>
      </c>
      <c r="G71" s="47" t="s">
        <v>353</v>
      </c>
      <c r="H71" s="47"/>
      <c r="I71" s="47"/>
      <c r="J71" s="47"/>
      <c r="K71" s="47"/>
      <c r="L71" s="47"/>
      <c r="M71" s="47" t="n">
        <v>27</v>
      </c>
      <c r="N71" s="49" t="n">
        <v>0</v>
      </c>
      <c r="O71" s="44" t="n">
        <f aca="false">N71*1.23</f>
        <v>0</v>
      </c>
      <c r="P71" s="44" t="n">
        <f aca="false">M71*N71</f>
        <v>0</v>
      </c>
      <c r="Q71" s="44" t="n">
        <f aca="false">M71*O71</f>
        <v>0</v>
      </c>
      <c r="R71" s="42" t="n">
        <v>0</v>
      </c>
      <c r="S71" s="43" t="n">
        <f aca="false">R71*M71</f>
        <v>0</v>
      </c>
    </row>
    <row r="72" customFormat="false" ht="60" hidden="false" customHeight="true" outlineLevel="0" collapsed="false">
      <c r="A72" s="33"/>
      <c r="B72" s="33"/>
      <c r="C72" s="45" t="s">
        <v>360</v>
      </c>
      <c r="D72" s="67" t="s">
        <v>358</v>
      </c>
      <c r="E72" s="47" t="s">
        <v>359</v>
      </c>
      <c r="F72" s="47" t="s">
        <v>282</v>
      </c>
      <c r="G72" s="47" t="s">
        <v>353</v>
      </c>
      <c r="H72" s="47"/>
      <c r="I72" s="47"/>
      <c r="J72" s="47"/>
      <c r="K72" s="47"/>
      <c r="L72" s="47"/>
      <c r="M72" s="47" t="n">
        <v>77</v>
      </c>
      <c r="N72" s="49" t="n">
        <v>0</v>
      </c>
      <c r="O72" s="44" t="n">
        <f aca="false">N72*1.23</f>
        <v>0</v>
      </c>
      <c r="P72" s="44" t="n">
        <f aca="false">M72*N72</f>
        <v>0</v>
      </c>
      <c r="Q72" s="44" t="n">
        <f aca="false">M72*O72</f>
        <v>0</v>
      </c>
      <c r="R72" s="42" t="n">
        <v>0</v>
      </c>
      <c r="S72" s="43" t="n">
        <f aca="false">R72*M72</f>
        <v>0</v>
      </c>
    </row>
    <row r="73" customFormat="false" ht="60" hidden="false" customHeight="true" outlineLevel="0" collapsed="false">
      <c r="A73" s="33"/>
      <c r="B73" s="33"/>
      <c r="C73" s="45" t="s">
        <v>361</v>
      </c>
      <c r="D73" s="67" t="s">
        <v>358</v>
      </c>
      <c r="E73" s="47" t="s">
        <v>359</v>
      </c>
      <c r="F73" s="47" t="s">
        <v>282</v>
      </c>
      <c r="G73" s="47" t="s">
        <v>353</v>
      </c>
      <c r="H73" s="47"/>
      <c r="I73" s="47"/>
      <c r="J73" s="47"/>
      <c r="K73" s="47"/>
      <c r="L73" s="47"/>
      <c r="M73" s="47" t="n">
        <v>26</v>
      </c>
      <c r="N73" s="49" t="n">
        <v>0</v>
      </c>
      <c r="O73" s="44" t="n">
        <f aca="false">N73*1.23</f>
        <v>0</v>
      </c>
      <c r="P73" s="44" t="n">
        <f aca="false">M73*N73</f>
        <v>0</v>
      </c>
      <c r="Q73" s="44" t="n">
        <f aca="false">M73*O73</f>
        <v>0</v>
      </c>
      <c r="R73" s="42" t="n">
        <v>0</v>
      </c>
      <c r="S73" s="43" t="n">
        <f aca="false">R73*M73</f>
        <v>0</v>
      </c>
    </row>
    <row r="74" customFormat="false" ht="60" hidden="false" customHeight="true" outlineLevel="0" collapsed="false">
      <c r="A74" s="33"/>
      <c r="B74" s="33"/>
      <c r="C74" s="45" t="s">
        <v>362</v>
      </c>
      <c r="D74" s="67" t="s">
        <v>363</v>
      </c>
      <c r="E74" s="47" t="s">
        <v>364</v>
      </c>
      <c r="F74" s="47" t="s">
        <v>282</v>
      </c>
      <c r="G74" s="47" t="s">
        <v>283</v>
      </c>
      <c r="H74" s="47"/>
      <c r="I74" s="47"/>
      <c r="J74" s="47"/>
      <c r="K74" s="47"/>
      <c r="L74" s="47"/>
      <c r="M74" s="47" t="n">
        <v>53</v>
      </c>
      <c r="N74" s="49" t="n">
        <v>0</v>
      </c>
      <c r="O74" s="44" t="n">
        <f aca="false">N74*1.23</f>
        <v>0</v>
      </c>
      <c r="P74" s="44" t="n">
        <f aca="false">M74*N74</f>
        <v>0</v>
      </c>
      <c r="Q74" s="44" t="n">
        <f aca="false">M74*O74</f>
        <v>0</v>
      </c>
      <c r="R74" s="42" t="n">
        <v>0</v>
      </c>
      <c r="S74" s="43" t="n">
        <f aca="false">R74*M74</f>
        <v>0</v>
      </c>
    </row>
    <row r="75" customFormat="false" ht="60" hidden="false" customHeight="true" outlineLevel="0" collapsed="false">
      <c r="A75" s="33"/>
      <c r="B75" s="33"/>
      <c r="C75" s="45" t="s">
        <v>365</v>
      </c>
      <c r="D75" s="67" t="s">
        <v>366</v>
      </c>
      <c r="E75" s="47" t="s">
        <v>367</v>
      </c>
      <c r="F75" s="47" t="s">
        <v>368</v>
      </c>
      <c r="G75" s="47"/>
      <c r="H75" s="47"/>
      <c r="I75" s="47"/>
      <c r="J75" s="47"/>
      <c r="K75" s="47"/>
      <c r="L75" s="47"/>
      <c r="M75" s="47" t="n">
        <v>53</v>
      </c>
      <c r="N75" s="49" t="n">
        <v>0</v>
      </c>
      <c r="O75" s="44" t="n">
        <f aca="false">N75*1.23</f>
        <v>0</v>
      </c>
      <c r="P75" s="44" t="n">
        <f aca="false">M75*N75</f>
        <v>0</v>
      </c>
      <c r="Q75" s="44" t="n">
        <f aca="false">M75*O75</f>
        <v>0</v>
      </c>
      <c r="R75" s="42" t="n">
        <v>0</v>
      </c>
      <c r="S75" s="43" t="n">
        <f aca="false">R75*M75</f>
        <v>0</v>
      </c>
    </row>
    <row r="76" customFormat="false" ht="60" hidden="false" customHeight="true" outlineLevel="0" collapsed="false">
      <c r="A76" s="33"/>
      <c r="B76" s="33"/>
      <c r="C76" s="45" t="s">
        <v>369</v>
      </c>
      <c r="D76" s="52" t="s">
        <v>370</v>
      </c>
      <c r="E76" s="53" t="s">
        <v>371</v>
      </c>
      <c r="F76" s="47" t="s">
        <v>372</v>
      </c>
      <c r="G76" s="47" t="s">
        <v>373</v>
      </c>
      <c r="H76" s="47" t="s">
        <v>57</v>
      </c>
      <c r="I76" s="47" t="s">
        <v>374</v>
      </c>
      <c r="J76" s="47"/>
      <c r="K76" s="47"/>
      <c r="L76" s="47"/>
      <c r="M76" s="47" t="n">
        <v>2</v>
      </c>
      <c r="N76" s="49" t="n">
        <v>0</v>
      </c>
      <c r="O76" s="44" t="n">
        <f aca="false">N76*1.23</f>
        <v>0</v>
      </c>
      <c r="P76" s="44" t="n">
        <f aca="false">M76*N76</f>
        <v>0</v>
      </c>
      <c r="Q76" s="44" t="n">
        <f aca="false">M76*O76</f>
        <v>0</v>
      </c>
      <c r="R76" s="42" t="n">
        <v>0</v>
      </c>
      <c r="S76" s="43" t="n">
        <f aca="false">R76*M76</f>
        <v>0</v>
      </c>
    </row>
    <row r="77" customFormat="false" ht="60" hidden="false" customHeight="true" outlineLevel="0" collapsed="false">
      <c r="A77" s="33"/>
      <c r="B77" s="33"/>
      <c r="C77" s="45" t="s">
        <v>375</v>
      </c>
      <c r="D77" s="67" t="s">
        <v>376</v>
      </c>
      <c r="E77" s="47" t="s">
        <v>377</v>
      </c>
      <c r="F77" s="47" t="s">
        <v>282</v>
      </c>
      <c r="G77" s="47" t="s">
        <v>283</v>
      </c>
      <c r="H77" s="47"/>
      <c r="I77" s="47"/>
      <c r="J77" s="47"/>
      <c r="K77" s="47"/>
      <c r="L77" s="47"/>
      <c r="M77" s="47" t="n">
        <v>20</v>
      </c>
      <c r="N77" s="49" t="n">
        <v>0</v>
      </c>
      <c r="O77" s="44" t="n">
        <f aca="false">N77*1.23</f>
        <v>0</v>
      </c>
      <c r="P77" s="44" t="n">
        <f aca="false">M77*N77</f>
        <v>0</v>
      </c>
      <c r="Q77" s="44" t="n">
        <f aca="false">M77*O77</f>
        <v>0</v>
      </c>
      <c r="R77" s="42" t="n">
        <v>0</v>
      </c>
      <c r="S77" s="43" t="n">
        <f aca="false">R77*M77</f>
        <v>0</v>
      </c>
    </row>
    <row r="78" customFormat="false" ht="60" hidden="false" customHeight="true" outlineLevel="0" collapsed="false">
      <c r="A78" s="33"/>
      <c r="B78" s="33"/>
      <c r="C78" s="45" t="s">
        <v>378</v>
      </c>
      <c r="D78" s="67" t="s">
        <v>379</v>
      </c>
      <c r="E78" s="47" t="s">
        <v>380</v>
      </c>
      <c r="F78" s="47" t="s">
        <v>282</v>
      </c>
      <c r="G78" s="47" t="s">
        <v>353</v>
      </c>
      <c r="H78" s="47"/>
      <c r="I78" s="47"/>
      <c r="J78" s="47"/>
      <c r="K78" s="47"/>
      <c r="L78" s="47"/>
      <c r="M78" s="47" t="n">
        <v>2</v>
      </c>
      <c r="N78" s="49" t="n">
        <v>0</v>
      </c>
      <c r="O78" s="44" t="n">
        <f aca="false">N78*1.23</f>
        <v>0</v>
      </c>
      <c r="P78" s="44" t="n">
        <f aca="false">M78*N78</f>
        <v>0</v>
      </c>
      <c r="Q78" s="44" t="n">
        <f aca="false">M78*O78</f>
        <v>0</v>
      </c>
      <c r="R78" s="42" t="n">
        <v>0</v>
      </c>
      <c r="S78" s="43" t="n">
        <f aca="false">R78*M78</f>
        <v>0</v>
      </c>
    </row>
    <row r="79" customFormat="false" ht="60" hidden="false" customHeight="true" outlineLevel="0" collapsed="false">
      <c r="A79" s="33"/>
      <c r="B79" s="33"/>
      <c r="C79" s="45" t="s">
        <v>381</v>
      </c>
      <c r="D79" s="67" t="s">
        <v>379</v>
      </c>
      <c r="E79" s="47" t="s">
        <v>352</v>
      </c>
      <c r="F79" s="47" t="s">
        <v>282</v>
      </c>
      <c r="G79" s="47" t="s">
        <v>353</v>
      </c>
      <c r="H79" s="47"/>
      <c r="I79" s="47"/>
      <c r="J79" s="47"/>
      <c r="K79" s="47"/>
      <c r="L79" s="47"/>
      <c r="M79" s="47" t="n">
        <v>24</v>
      </c>
      <c r="N79" s="49" t="n">
        <v>0</v>
      </c>
      <c r="O79" s="44" t="n">
        <f aca="false">N79*1.23</f>
        <v>0</v>
      </c>
      <c r="P79" s="44" t="n">
        <f aca="false">M79*N79</f>
        <v>0</v>
      </c>
      <c r="Q79" s="44" t="n">
        <f aca="false">M79*O79</f>
        <v>0</v>
      </c>
      <c r="R79" s="42" t="n">
        <v>0</v>
      </c>
      <c r="S79" s="43" t="n">
        <f aca="false">R79*M79</f>
        <v>0</v>
      </c>
    </row>
    <row r="80" customFormat="false" ht="60" hidden="false" customHeight="true" outlineLevel="0" collapsed="false">
      <c r="A80" s="33"/>
      <c r="B80" s="33"/>
      <c r="C80" s="45" t="s">
        <v>382</v>
      </c>
      <c r="D80" s="67" t="s">
        <v>383</v>
      </c>
      <c r="E80" s="47" t="s">
        <v>348</v>
      </c>
      <c r="F80" s="47" t="s">
        <v>384</v>
      </c>
      <c r="G80" s="47" t="s">
        <v>385</v>
      </c>
      <c r="H80" s="47"/>
      <c r="I80" s="47"/>
      <c r="J80" s="47"/>
      <c r="K80" s="47"/>
      <c r="L80" s="47"/>
      <c r="M80" s="47" t="n">
        <v>1</v>
      </c>
      <c r="N80" s="49" t="n">
        <v>0</v>
      </c>
      <c r="O80" s="44" t="n">
        <f aca="false">N80*1.23</f>
        <v>0</v>
      </c>
      <c r="P80" s="44" t="n">
        <f aca="false">M80*N80</f>
        <v>0</v>
      </c>
      <c r="Q80" s="44" t="n">
        <f aca="false">M80*O80</f>
        <v>0</v>
      </c>
      <c r="R80" s="42" t="n">
        <v>0</v>
      </c>
      <c r="S80" s="43" t="n">
        <f aca="false">R80*M80</f>
        <v>0</v>
      </c>
    </row>
    <row r="81" customFormat="false" ht="60" hidden="false" customHeight="true" outlineLevel="0" collapsed="false">
      <c r="A81" s="33"/>
      <c r="B81" s="33"/>
      <c r="C81" s="45" t="s">
        <v>386</v>
      </c>
      <c r="D81" s="67" t="s">
        <v>387</v>
      </c>
      <c r="E81" s="47" t="s">
        <v>388</v>
      </c>
      <c r="F81" s="47" t="s">
        <v>389</v>
      </c>
      <c r="G81" s="47" t="s">
        <v>390</v>
      </c>
      <c r="H81" s="47"/>
      <c r="I81" s="47"/>
      <c r="J81" s="47"/>
      <c r="K81" s="47"/>
      <c r="L81" s="47"/>
      <c r="M81" s="47" t="n">
        <v>1</v>
      </c>
      <c r="N81" s="49" t="n">
        <v>0</v>
      </c>
      <c r="O81" s="44" t="n">
        <f aca="false">N81*1.23</f>
        <v>0</v>
      </c>
      <c r="P81" s="44" t="n">
        <f aca="false">M81*N81</f>
        <v>0</v>
      </c>
      <c r="Q81" s="44" t="n">
        <f aca="false">M81*O81</f>
        <v>0</v>
      </c>
      <c r="R81" s="42" t="n">
        <v>0</v>
      </c>
      <c r="S81" s="43" t="n">
        <f aca="false">R81*M81</f>
        <v>0</v>
      </c>
    </row>
    <row r="82" customFormat="false" ht="60" hidden="false" customHeight="true" outlineLevel="0" collapsed="false">
      <c r="A82" s="33"/>
      <c r="B82" s="33"/>
      <c r="C82" s="45" t="s">
        <v>391</v>
      </c>
      <c r="D82" s="67" t="s">
        <v>392</v>
      </c>
      <c r="E82" s="47" t="s">
        <v>393</v>
      </c>
      <c r="F82" s="47" t="s">
        <v>389</v>
      </c>
      <c r="G82" s="47" t="s">
        <v>390</v>
      </c>
      <c r="H82" s="47"/>
      <c r="I82" s="47"/>
      <c r="J82" s="47"/>
      <c r="K82" s="47"/>
      <c r="L82" s="47"/>
      <c r="M82" s="47" t="n">
        <v>1</v>
      </c>
      <c r="N82" s="49" t="n">
        <v>0</v>
      </c>
      <c r="O82" s="44" t="n">
        <f aca="false">N82*1.23</f>
        <v>0</v>
      </c>
      <c r="P82" s="44" t="n">
        <f aca="false">M82*N82</f>
        <v>0</v>
      </c>
      <c r="Q82" s="44" t="n">
        <f aca="false">M82*O82</f>
        <v>0</v>
      </c>
      <c r="R82" s="42" t="n">
        <v>0</v>
      </c>
      <c r="S82" s="43" t="n">
        <f aca="false">R82*M82</f>
        <v>0</v>
      </c>
    </row>
    <row r="83" customFormat="false" ht="60" hidden="false" customHeight="true" outlineLevel="0" collapsed="false">
      <c r="A83" s="33"/>
      <c r="B83" s="33"/>
      <c r="C83" s="45" t="s">
        <v>394</v>
      </c>
      <c r="D83" s="67" t="s">
        <v>395</v>
      </c>
      <c r="E83" s="47" t="s">
        <v>396</v>
      </c>
      <c r="F83" s="47" t="s">
        <v>397</v>
      </c>
      <c r="G83" s="47" t="s">
        <v>398</v>
      </c>
      <c r="H83" s="47"/>
      <c r="I83" s="47"/>
      <c r="J83" s="47"/>
      <c r="K83" s="47"/>
      <c r="L83" s="47"/>
      <c r="M83" s="47" t="n">
        <v>1</v>
      </c>
      <c r="N83" s="49" t="n">
        <v>0</v>
      </c>
      <c r="O83" s="44" t="n">
        <f aca="false">N83*1.23</f>
        <v>0</v>
      </c>
      <c r="P83" s="44" t="n">
        <f aca="false">M83*N83</f>
        <v>0</v>
      </c>
      <c r="Q83" s="44" t="n">
        <f aca="false">M83*O83</f>
        <v>0</v>
      </c>
      <c r="R83" s="42" t="n">
        <v>0</v>
      </c>
      <c r="S83" s="43" t="n">
        <f aca="false">R83*M83</f>
        <v>0</v>
      </c>
    </row>
    <row r="84" customFormat="false" ht="60" hidden="false" customHeight="true" outlineLevel="0" collapsed="false">
      <c r="A84" s="33"/>
      <c r="B84" s="33"/>
      <c r="C84" s="45" t="s">
        <v>399</v>
      </c>
      <c r="D84" s="67" t="s">
        <v>395</v>
      </c>
      <c r="E84" s="47" t="s">
        <v>396</v>
      </c>
      <c r="F84" s="47" t="s">
        <v>397</v>
      </c>
      <c r="G84" s="47" t="s">
        <v>398</v>
      </c>
      <c r="H84" s="47"/>
      <c r="I84" s="47"/>
      <c r="J84" s="47"/>
      <c r="K84" s="47"/>
      <c r="L84" s="47"/>
      <c r="M84" s="47" t="n">
        <v>3</v>
      </c>
      <c r="N84" s="49" t="n">
        <v>0</v>
      </c>
      <c r="O84" s="44" t="n">
        <f aca="false">N84*1.23</f>
        <v>0</v>
      </c>
      <c r="P84" s="44" t="n">
        <f aca="false">M84*N84</f>
        <v>0</v>
      </c>
      <c r="Q84" s="44" t="n">
        <f aca="false">M84*O84</f>
        <v>0</v>
      </c>
      <c r="R84" s="42" t="n">
        <v>0</v>
      </c>
      <c r="S84" s="43" t="n">
        <f aca="false">R84*M84</f>
        <v>0</v>
      </c>
    </row>
    <row r="85" customFormat="false" ht="60" hidden="false" customHeight="true" outlineLevel="0" collapsed="false">
      <c r="A85" s="33"/>
      <c r="B85" s="33"/>
      <c r="C85" s="45" t="s">
        <v>400</v>
      </c>
      <c r="D85" s="67" t="s">
        <v>395</v>
      </c>
      <c r="E85" s="47" t="s">
        <v>401</v>
      </c>
      <c r="F85" s="47" t="s">
        <v>397</v>
      </c>
      <c r="G85" s="47" t="s">
        <v>398</v>
      </c>
      <c r="H85" s="47"/>
      <c r="I85" s="47"/>
      <c r="J85" s="47"/>
      <c r="K85" s="47"/>
      <c r="L85" s="47"/>
      <c r="M85" s="47" t="n">
        <v>1</v>
      </c>
      <c r="N85" s="49" t="n">
        <v>0</v>
      </c>
      <c r="O85" s="44" t="n">
        <f aca="false">N85*1.23</f>
        <v>0</v>
      </c>
      <c r="P85" s="44" t="n">
        <f aca="false">M85*N85</f>
        <v>0</v>
      </c>
      <c r="Q85" s="44" t="n">
        <f aca="false">M85*O85</f>
        <v>0</v>
      </c>
      <c r="R85" s="42" t="n">
        <v>0</v>
      </c>
      <c r="S85" s="43" t="n">
        <f aca="false">R85*M85</f>
        <v>0</v>
      </c>
    </row>
    <row r="86" customFormat="false" ht="60" hidden="false" customHeight="true" outlineLevel="0" collapsed="false">
      <c r="A86" s="33"/>
      <c r="B86" s="33"/>
      <c r="C86" s="45" t="s">
        <v>402</v>
      </c>
      <c r="D86" s="67" t="s">
        <v>395</v>
      </c>
      <c r="E86" s="47" t="s">
        <v>401</v>
      </c>
      <c r="F86" s="47" t="s">
        <v>397</v>
      </c>
      <c r="G86" s="47" t="s">
        <v>398</v>
      </c>
      <c r="H86" s="47"/>
      <c r="I86" s="47"/>
      <c r="J86" s="47"/>
      <c r="K86" s="47"/>
      <c r="L86" s="47"/>
      <c r="M86" s="47" t="n">
        <v>4</v>
      </c>
      <c r="N86" s="49" t="n">
        <v>0</v>
      </c>
      <c r="O86" s="44" t="n">
        <f aca="false">N86*1.23</f>
        <v>0</v>
      </c>
      <c r="P86" s="44" t="n">
        <f aca="false">M86*N86</f>
        <v>0</v>
      </c>
      <c r="Q86" s="44" t="n">
        <f aca="false">M86*O86</f>
        <v>0</v>
      </c>
      <c r="R86" s="42" t="n">
        <v>0</v>
      </c>
      <c r="S86" s="43" t="n">
        <f aca="false">R86*M86</f>
        <v>0</v>
      </c>
    </row>
    <row r="87" customFormat="false" ht="60" hidden="false" customHeight="true" outlineLevel="0" collapsed="false">
      <c r="A87" s="33"/>
      <c r="B87" s="33"/>
      <c r="C87" s="45" t="s">
        <v>403</v>
      </c>
      <c r="D87" s="67" t="s">
        <v>395</v>
      </c>
      <c r="E87" s="47" t="s">
        <v>404</v>
      </c>
      <c r="F87" s="47" t="s">
        <v>397</v>
      </c>
      <c r="G87" s="47" t="s">
        <v>398</v>
      </c>
      <c r="H87" s="47"/>
      <c r="I87" s="47"/>
      <c r="J87" s="47"/>
      <c r="K87" s="47"/>
      <c r="L87" s="47"/>
      <c r="M87" s="47" t="n">
        <v>4</v>
      </c>
      <c r="N87" s="49" t="n">
        <v>0</v>
      </c>
      <c r="O87" s="44" t="n">
        <f aca="false">N87*1.23</f>
        <v>0</v>
      </c>
      <c r="P87" s="44" t="n">
        <f aca="false">M87*N87</f>
        <v>0</v>
      </c>
      <c r="Q87" s="44" t="n">
        <f aca="false">M87*O87</f>
        <v>0</v>
      </c>
      <c r="R87" s="42" t="n">
        <v>0</v>
      </c>
      <c r="S87" s="43" t="n">
        <f aca="false">R87*M87</f>
        <v>0</v>
      </c>
    </row>
    <row r="88" customFormat="false" ht="60" hidden="false" customHeight="true" outlineLevel="0" collapsed="false">
      <c r="A88" s="33"/>
      <c r="B88" s="33"/>
      <c r="C88" s="45" t="s">
        <v>405</v>
      </c>
      <c r="D88" s="52" t="s">
        <v>406</v>
      </c>
      <c r="E88" s="53" t="s">
        <v>407</v>
      </c>
      <c r="F88" s="47" t="s">
        <v>408</v>
      </c>
      <c r="G88" s="47" t="s">
        <v>409</v>
      </c>
      <c r="H88" s="47" t="s">
        <v>57</v>
      </c>
      <c r="I88" s="47" t="s">
        <v>410</v>
      </c>
      <c r="J88" s="47"/>
      <c r="K88" s="47"/>
      <c r="L88" s="47" t="s">
        <v>411</v>
      </c>
      <c r="M88" s="47" t="n">
        <v>15</v>
      </c>
      <c r="N88" s="49" t="n">
        <v>0</v>
      </c>
      <c r="O88" s="44" t="n">
        <f aca="false">N88*1.23</f>
        <v>0</v>
      </c>
      <c r="P88" s="44" t="n">
        <f aca="false">M88*N88</f>
        <v>0</v>
      </c>
      <c r="Q88" s="44" t="n">
        <f aca="false">M88*O88</f>
        <v>0</v>
      </c>
      <c r="R88" s="42" t="n">
        <v>0</v>
      </c>
      <c r="S88" s="43" t="n">
        <f aca="false">R88*M88</f>
        <v>0</v>
      </c>
    </row>
    <row r="89" customFormat="false" ht="60" hidden="false" customHeight="true" outlineLevel="0" collapsed="false">
      <c r="A89" s="33"/>
      <c r="B89" s="33"/>
      <c r="C89" s="45" t="s">
        <v>412</v>
      </c>
      <c r="D89" s="67" t="s">
        <v>413</v>
      </c>
      <c r="E89" s="47" t="s">
        <v>414</v>
      </c>
      <c r="F89" s="47" t="s">
        <v>282</v>
      </c>
      <c r="G89" s="47" t="s">
        <v>415</v>
      </c>
      <c r="H89" s="47"/>
      <c r="I89" s="47"/>
      <c r="J89" s="47"/>
      <c r="K89" s="47"/>
      <c r="L89" s="47"/>
      <c r="M89" s="47" t="n">
        <v>2</v>
      </c>
      <c r="N89" s="49" t="n">
        <v>0</v>
      </c>
      <c r="O89" s="44" t="n">
        <f aca="false">N89*1.23</f>
        <v>0</v>
      </c>
      <c r="P89" s="44" t="n">
        <f aca="false">M89*N89</f>
        <v>0</v>
      </c>
      <c r="Q89" s="44" t="n">
        <f aca="false">M89*O89</f>
        <v>0</v>
      </c>
      <c r="R89" s="42" t="n">
        <v>0</v>
      </c>
      <c r="S89" s="43" t="n">
        <f aca="false">R89*M89</f>
        <v>0</v>
      </c>
    </row>
    <row r="90" customFormat="false" ht="60" hidden="false" customHeight="true" outlineLevel="0" collapsed="false">
      <c r="A90" s="33"/>
      <c r="B90" s="33"/>
      <c r="C90" s="45" t="s">
        <v>416</v>
      </c>
      <c r="D90" s="67" t="s">
        <v>413</v>
      </c>
      <c r="E90" s="47" t="s">
        <v>417</v>
      </c>
      <c r="F90" s="47" t="s">
        <v>282</v>
      </c>
      <c r="G90" s="47" t="s">
        <v>415</v>
      </c>
      <c r="H90" s="47"/>
      <c r="I90" s="47"/>
      <c r="J90" s="47"/>
      <c r="K90" s="47"/>
      <c r="L90" s="47"/>
      <c r="M90" s="47" t="n">
        <v>2</v>
      </c>
      <c r="N90" s="49" t="n">
        <v>0</v>
      </c>
      <c r="O90" s="44" t="n">
        <f aca="false">N90*1.23</f>
        <v>0</v>
      </c>
      <c r="P90" s="44" t="n">
        <f aca="false">M90*N90</f>
        <v>0</v>
      </c>
      <c r="Q90" s="44" t="n">
        <f aca="false">M90*O90</f>
        <v>0</v>
      </c>
      <c r="R90" s="42" t="n">
        <v>0</v>
      </c>
      <c r="S90" s="43" t="n">
        <f aca="false">R90*M90</f>
        <v>0</v>
      </c>
    </row>
    <row r="91" customFormat="false" ht="60" hidden="false" customHeight="true" outlineLevel="0" collapsed="false">
      <c r="A91" s="33"/>
      <c r="B91" s="33"/>
      <c r="C91" s="45" t="s">
        <v>418</v>
      </c>
      <c r="D91" s="67" t="s">
        <v>413</v>
      </c>
      <c r="E91" s="47" t="s">
        <v>419</v>
      </c>
      <c r="F91" s="47" t="s">
        <v>282</v>
      </c>
      <c r="G91" s="47" t="s">
        <v>415</v>
      </c>
      <c r="H91" s="47"/>
      <c r="I91" s="47"/>
      <c r="J91" s="47"/>
      <c r="K91" s="47"/>
      <c r="L91" s="47"/>
      <c r="M91" s="47" t="n">
        <v>4</v>
      </c>
      <c r="N91" s="49" t="n">
        <v>0</v>
      </c>
      <c r="O91" s="44" t="n">
        <f aca="false">N91*1.23</f>
        <v>0</v>
      </c>
      <c r="P91" s="44" t="n">
        <f aca="false">M91*N91</f>
        <v>0</v>
      </c>
      <c r="Q91" s="44" t="n">
        <f aca="false">M91*O91</f>
        <v>0</v>
      </c>
      <c r="R91" s="42" t="n">
        <v>0</v>
      </c>
      <c r="S91" s="43" t="n">
        <f aca="false">R91*M91</f>
        <v>0</v>
      </c>
    </row>
    <row r="92" customFormat="false" ht="60" hidden="false" customHeight="true" outlineLevel="0" collapsed="false">
      <c r="A92" s="33"/>
      <c r="B92" s="33"/>
      <c r="C92" s="45" t="s">
        <v>420</v>
      </c>
      <c r="D92" s="67" t="s">
        <v>421</v>
      </c>
      <c r="E92" s="47" t="s">
        <v>422</v>
      </c>
      <c r="F92" s="47" t="s">
        <v>282</v>
      </c>
      <c r="G92" s="47" t="s">
        <v>415</v>
      </c>
      <c r="H92" s="47"/>
      <c r="I92" s="47"/>
      <c r="J92" s="47"/>
      <c r="K92" s="47"/>
      <c r="L92" s="47"/>
      <c r="M92" s="47" t="n">
        <v>5</v>
      </c>
      <c r="N92" s="49" t="n">
        <v>0</v>
      </c>
      <c r="O92" s="44" t="n">
        <f aca="false">N92*1.23</f>
        <v>0</v>
      </c>
      <c r="P92" s="44" t="n">
        <f aca="false">M92*N92</f>
        <v>0</v>
      </c>
      <c r="Q92" s="44" t="n">
        <f aca="false">M92*O92</f>
        <v>0</v>
      </c>
      <c r="R92" s="42" t="n">
        <v>0</v>
      </c>
      <c r="S92" s="43" t="n">
        <f aca="false">R92*M92</f>
        <v>0</v>
      </c>
    </row>
    <row r="93" customFormat="false" ht="60" hidden="false" customHeight="true" outlineLevel="0" collapsed="false">
      <c r="A93" s="33"/>
      <c r="B93" s="33"/>
      <c r="C93" s="45" t="s">
        <v>423</v>
      </c>
      <c r="D93" s="52" t="s">
        <v>424</v>
      </c>
      <c r="E93" s="53" t="s">
        <v>425</v>
      </c>
      <c r="F93" s="47" t="s">
        <v>408</v>
      </c>
      <c r="G93" s="47" t="s">
        <v>409</v>
      </c>
      <c r="H93" s="47" t="s">
        <v>57</v>
      </c>
      <c r="I93" s="47" t="s">
        <v>426</v>
      </c>
      <c r="J93" s="47"/>
      <c r="K93" s="47"/>
      <c r="L93" s="47"/>
      <c r="M93" s="47" t="n">
        <v>4</v>
      </c>
      <c r="N93" s="49" t="n">
        <v>0</v>
      </c>
      <c r="O93" s="44" t="n">
        <f aca="false">N93*1.23</f>
        <v>0</v>
      </c>
      <c r="P93" s="44" t="n">
        <f aca="false">M93*N93</f>
        <v>0</v>
      </c>
      <c r="Q93" s="44" t="n">
        <f aca="false">M93*O93</f>
        <v>0</v>
      </c>
      <c r="R93" s="42" t="n">
        <v>0</v>
      </c>
      <c r="S93" s="43" t="n">
        <f aca="false">R93*M93</f>
        <v>0</v>
      </c>
    </row>
    <row r="94" customFormat="false" ht="60" hidden="false" customHeight="true" outlineLevel="0" collapsed="false">
      <c r="A94" s="33"/>
      <c r="B94" s="33"/>
      <c r="C94" s="45" t="s">
        <v>427</v>
      </c>
      <c r="D94" s="52" t="s">
        <v>428</v>
      </c>
      <c r="E94" s="53" t="s">
        <v>429</v>
      </c>
      <c r="F94" s="47" t="s">
        <v>408</v>
      </c>
      <c r="G94" s="47" t="s">
        <v>409</v>
      </c>
      <c r="H94" s="47" t="s">
        <v>57</v>
      </c>
      <c r="I94" s="47" t="s">
        <v>430</v>
      </c>
      <c r="J94" s="47"/>
      <c r="K94" s="47"/>
      <c r="L94" s="47" t="s">
        <v>431</v>
      </c>
      <c r="M94" s="47" t="n">
        <v>25</v>
      </c>
      <c r="N94" s="49" t="n">
        <v>0</v>
      </c>
      <c r="O94" s="44" t="n">
        <f aca="false">N94*1.23</f>
        <v>0</v>
      </c>
      <c r="P94" s="44" t="n">
        <f aca="false">M94*N94</f>
        <v>0</v>
      </c>
      <c r="Q94" s="44" t="n">
        <f aca="false">M94*O94</f>
        <v>0</v>
      </c>
      <c r="R94" s="42" t="n">
        <v>0</v>
      </c>
      <c r="S94" s="43" t="n">
        <f aca="false">R94*M94</f>
        <v>0</v>
      </c>
    </row>
    <row r="95" customFormat="false" ht="60" hidden="false" customHeight="true" outlineLevel="0" collapsed="false">
      <c r="A95" s="33"/>
      <c r="B95" s="33"/>
      <c r="C95" s="45" t="s">
        <v>432</v>
      </c>
      <c r="D95" s="52" t="s">
        <v>433</v>
      </c>
      <c r="E95" s="53" t="s">
        <v>434</v>
      </c>
      <c r="F95" s="47" t="s">
        <v>408</v>
      </c>
      <c r="G95" s="47" t="s">
        <v>409</v>
      </c>
      <c r="H95" s="47" t="s">
        <v>57</v>
      </c>
      <c r="I95" s="47" t="s">
        <v>435</v>
      </c>
      <c r="J95" s="47"/>
      <c r="K95" s="47"/>
      <c r="L95" s="47"/>
      <c r="M95" s="47" t="n">
        <v>6</v>
      </c>
      <c r="N95" s="49" t="n">
        <v>0</v>
      </c>
      <c r="O95" s="44" t="n">
        <f aca="false">N95*1.23</f>
        <v>0</v>
      </c>
      <c r="P95" s="44" t="n">
        <f aca="false">M95*N95</f>
        <v>0</v>
      </c>
      <c r="Q95" s="44" t="n">
        <f aca="false">M95*O95</f>
        <v>0</v>
      </c>
      <c r="R95" s="42" t="n">
        <v>0</v>
      </c>
      <c r="S95" s="43" t="n">
        <f aca="false">R95*M95</f>
        <v>0</v>
      </c>
    </row>
    <row r="96" customFormat="false" ht="60" hidden="false" customHeight="true" outlineLevel="0" collapsed="false">
      <c r="A96" s="33"/>
      <c r="B96" s="33"/>
      <c r="C96" s="45" t="s">
        <v>436</v>
      </c>
      <c r="D96" s="52" t="s">
        <v>437</v>
      </c>
      <c r="E96" s="53" t="s">
        <v>434</v>
      </c>
      <c r="F96" s="47" t="s">
        <v>408</v>
      </c>
      <c r="G96" s="47" t="s">
        <v>409</v>
      </c>
      <c r="H96" s="47" t="s">
        <v>57</v>
      </c>
      <c r="I96" s="47" t="s">
        <v>438</v>
      </c>
      <c r="J96" s="47"/>
      <c r="K96" s="47"/>
      <c r="L96" s="47"/>
      <c r="M96" s="47" t="n">
        <v>6</v>
      </c>
      <c r="N96" s="49" t="n">
        <v>0</v>
      </c>
      <c r="O96" s="44" t="n">
        <f aca="false">N96*1.23</f>
        <v>0</v>
      </c>
      <c r="P96" s="44" t="n">
        <f aca="false">M96*N96</f>
        <v>0</v>
      </c>
      <c r="Q96" s="44" t="n">
        <f aca="false">M96*O96</f>
        <v>0</v>
      </c>
      <c r="R96" s="42" t="n">
        <v>0</v>
      </c>
      <c r="S96" s="43" t="n">
        <f aca="false">R96*M96</f>
        <v>0</v>
      </c>
    </row>
    <row r="97" customFormat="false" ht="60" hidden="false" customHeight="true" outlineLevel="0" collapsed="false">
      <c r="A97" s="33"/>
      <c r="B97" s="33"/>
      <c r="C97" s="45" t="s">
        <v>439</v>
      </c>
      <c r="D97" s="67" t="s">
        <v>440</v>
      </c>
      <c r="E97" s="47" t="s">
        <v>441</v>
      </c>
      <c r="F97" s="47" t="s">
        <v>282</v>
      </c>
      <c r="G97" s="47" t="s">
        <v>353</v>
      </c>
      <c r="H97" s="47"/>
      <c r="I97" s="47"/>
      <c r="J97" s="47"/>
      <c r="K97" s="47"/>
      <c r="L97" s="47"/>
      <c r="M97" s="47" t="n">
        <v>2</v>
      </c>
      <c r="N97" s="49" t="n">
        <v>0</v>
      </c>
      <c r="O97" s="44" t="n">
        <f aca="false">N97*1.23</f>
        <v>0</v>
      </c>
      <c r="P97" s="44" t="n">
        <f aca="false">M97*N97</f>
        <v>0</v>
      </c>
      <c r="Q97" s="44" t="n">
        <f aca="false">M97*O97</f>
        <v>0</v>
      </c>
      <c r="R97" s="42" t="n">
        <v>0</v>
      </c>
      <c r="S97" s="43" t="n">
        <f aca="false">R97*M97</f>
        <v>0</v>
      </c>
    </row>
    <row r="98" customFormat="false" ht="60" hidden="false" customHeight="true" outlineLevel="0" collapsed="false">
      <c r="A98" s="33"/>
      <c r="B98" s="33"/>
      <c r="C98" s="45" t="s">
        <v>442</v>
      </c>
      <c r="D98" s="52" t="s">
        <v>443</v>
      </c>
      <c r="E98" s="53" t="s">
        <v>444</v>
      </c>
      <c r="F98" s="47" t="s">
        <v>408</v>
      </c>
      <c r="G98" s="47" t="s">
        <v>409</v>
      </c>
      <c r="H98" s="47" t="s">
        <v>57</v>
      </c>
      <c r="I98" s="47" t="s">
        <v>445</v>
      </c>
      <c r="J98" s="47"/>
      <c r="K98" s="47"/>
      <c r="L98" s="47"/>
      <c r="M98" s="47" t="n">
        <v>1</v>
      </c>
      <c r="N98" s="49" t="n">
        <v>0</v>
      </c>
      <c r="O98" s="44" t="n">
        <f aca="false">N98*1.23</f>
        <v>0</v>
      </c>
      <c r="P98" s="44" t="n">
        <f aca="false">M98*N98</f>
        <v>0</v>
      </c>
      <c r="Q98" s="44" t="n">
        <f aca="false">M98*O98</f>
        <v>0</v>
      </c>
      <c r="R98" s="42" t="n">
        <v>0</v>
      </c>
      <c r="S98" s="43" t="n">
        <f aca="false">R98*M98</f>
        <v>0</v>
      </c>
    </row>
    <row r="99" customFormat="false" ht="60" hidden="false" customHeight="true" outlineLevel="0" collapsed="false">
      <c r="A99" s="33"/>
      <c r="B99" s="33"/>
      <c r="C99" s="45" t="s">
        <v>446</v>
      </c>
      <c r="D99" s="52"/>
      <c r="E99" s="53"/>
      <c r="F99" s="47"/>
      <c r="G99" s="47"/>
      <c r="H99" s="47"/>
      <c r="I99" s="47"/>
      <c r="J99" s="47"/>
      <c r="K99" s="47"/>
      <c r="L99" s="47"/>
      <c r="M99" s="47"/>
      <c r="N99" s="49" t="n">
        <v>0</v>
      </c>
      <c r="O99" s="44"/>
      <c r="P99" s="44"/>
      <c r="Q99" s="44"/>
      <c r="R99" s="42" t="n">
        <v>0</v>
      </c>
      <c r="S99" s="43"/>
    </row>
    <row r="100" customFormat="false" ht="60" hidden="false" customHeight="true" outlineLevel="0" collapsed="false">
      <c r="A100" s="33"/>
      <c r="B100" s="33"/>
      <c r="C100" s="45" t="s">
        <v>447</v>
      </c>
      <c r="D100" s="52" t="s">
        <v>448</v>
      </c>
      <c r="E100" s="53" t="s">
        <v>449</v>
      </c>
      <c r="F100" s="47" t="s">
        <v>408</v>
      </c>
      <c r="G100" s="47" t="s">
        <v>450</v>
      </c>
      <c r="H100" s="47" t="s">
        <v>57</v>
      </c>
      <c r="I100" s="47" t="s">
        <v>451</v>
      </c>
      <c r="J100" s="47"/>
      <c r="K100" s="47"/>
      <c r="L100" s="47"/>
      <c r="M100" s="47" t="n">
        <v>2</v>
      </c>
      <c r="N100" s="49" t="n">
        <v>0</v>
      </c>
      <c r="O100" s="44" t="n">
        <f aca="false">N100*1.23</f>
        <v>0</v>
      </c>
      <c r="P100" s="44" t="n">
        <f aca="false">M100*N100</f>
        <v>0</v>
      </c>
      <c r="Q100" s="44" t="n">
        <f aca="false">M100*O100</f>
        <v>0</v>
      </c>
      <c r="R100" s="42" t="n">
        <v>0</v>
      </c>
      <c r="S100" s="43" t="n">
        <f aca="false">R100*M100</f>
        <v>0</v>
      </c>
    </row>
    <row r="101" customFormat="false" ht="60" hidden="false" customHeight="true" outlineLevel="0" collapsed="false">
      <c r="A101" s="33"/>
      <c r="B101" s="33"/>
      <c r="C101" s="45" t="s">
        <v>452</v>
      </c>
      <c r="D101" s="52" t="s">
        <v>448</v>
      </c>
      <c r="E101" s="53" t="s">
        <v>453</v>
      </c>
      <c r="F101" s="47" t="s">
        <v>408</v>
      </c>
      <c r="G101" s="47" t="s">
        <v>450</v>
      </c>
      <c r="H101" s="47" t="s">
        <v>57</v>
      </c>
      <c r="I101" s="47" t="s">
        <v>454</v>
      </c>
      <c r="J101" s="47"/>
      <c r="K101" s="47"/>
      <c r="L101" s="47"/>
      <c r="M101" s="47" t="n">
        <v>6</v>
      </c>
      <c r="N101" s="49" t="n">
        <v>0</v>
      </c>
      <c r="O101" s="44" t="n">
        <f aca="false">N101*1.23</f>
        <v>0</v>
      </c>
      <c r="P101" s="44" t="n">
        <f aca="false">M101*N101</f>
        <v>0</v>
      </c>
      <c r="Q101" s="44" t="n">
        <f aca="false">M101*O101</f>
        <v>0</v>
      </c>
      <c r="R101" s="42" t="n">
        <v>0</v>
      </c>
      <c r="S101" s="43" t="n">
        <f aca="false">R101*M101</f>
        <v>0</v>
      </c>
    </row>
    <row r="102" customFormat="false" ht="60" hidden="false" customHeight="true" outlineLevel="0" collapsed="false">
      <c r="A102" s="33"/>
      <c r="B102" s="33"/>
      <c r="C102" s="45" t="s">
        <v>455</v>
      </c>
      <c r="D102" s="52" t="s">
        <v>456</v>
      </c>
      <c r="E102" s="53" t="s">
        <v>457</v>
      </c>
      <c r="F102" s="47" t="s">
        <v>408</v>
      </c>
      <c r="G102" s="47" t="s">
        <v>450</v>
      </c>
      <c r="H102" s="47" t="s">
        <v>57</v>
      </c>
      <c r="I102" s="47" t="s">
        <v>458</v>
      </c>
      <c r="J102" s="47"/>
      <c r="K102" s="47"/>
      <c r="L102" s="47"/>
      <c r="M102" s="47" t="n">
        <v>1</v>
      </c>
      <c r="N102" s="49" t="n">
        <v>0</v>
      </c>
      <c r="O102" s="44" t="n">
        <f aca="false">N102*1.23</f>
        <v>0</v>
      </c>
      <c r="P102" s="44" t="n">
        <f aca="false">M102*N102</f>
        <v>0</v>
      </c>
      <c r="Q102" s="44" t="n">
        <f aca="false">M102*O102</f>
        <v>0</v>
      </c>
      <c r="R102" s="42" t="n">
        <v>0</v>
      </c>
      <c r="S102" s="43" t="n">
        <f aca="false">R102*M102</f>
        <v>0</v>
      </c>
    </row>
    <row r="103" customFormat="false" ht="60" hidden="false" customHeight="true" outlineLevel="0" collapsed="false">
      <c r="A103" s="33"/>
      <c r="B103" s="33"/>
      <c r="C103" s="45" t="s">
        <v>459</v>
      </c>
      <c r="D103" s="52" t="s">
        <v>456</v>
      </c>
      <c r="E103" s="53" t="s">
        <v>460</v>
      </c>
      <c r="F103" s="47" t="s">
        <v>408</v>
      </c>
      <c r="G103" s="47" t="s">
        <v>450</v>
      </c>
      <c r="H103" s="47" t="s">
        <v>57</v>
      </c>
      <c r="I103" s="47" t="s">
        <v>461</v>
      </c>
      <c r="J103" s="47"/>
      <c r="K103" s="47"/>
      <c r="L103" s="47"/>
      <c r="M103" s="47" t="n">
        <v>1</v>
      </c>
      <c r="N103" s="49" t="n">
        <v>0</v>
      </c>
      <c r="O103" s="44" t="n">
        <f aca="false">N103*1.23</f>
        <v>0</v>
      </c>
      <c r="P103" s="44" t="n">
        <f aca="false">M103*N103</f>
        <v>0</v>
      </c>
      <c r="Q103" s="44" t="n">
        <f aca="false">M103*O103</f>
        <v>0</v>
      </c>
      <c r="R103" s="42" t="n">
        <v>0</v>
      </c>
      <c r="S103" s="43" t="n">
        <f aca="false">R103*M103</f>
        <v>0</v>
      </c>
    </row>
    <row r="104" customFormat="false" ht="60" hidden="false" customHeight="true" outlineLevel="0" collapsed="false">
      <c r="A104" s="33"/>
      <c r="B104" s="33"/>
      <c r="C104" s="45" t="s">
        <v>462</v>
      </c>
      <c r="D104" s="52" t="s">
        <v>448</v>
      </c>
      <c r="E104" s="53" t="s">
        <v>463</v>
      </c>
      <c r="F104" s="47" t="s">
        <v>408</v>
      </c>
      <c r="G104" s="47" t="s">
        <v>450</v>
      </c>
      <c r="H104" s="47" t="s">
        <v>57</v>
      </c>
      <c r="I104" s="47" t="s">
        <v>464</v>
      </c>
      <c r="J104" s="47"/>
      <c r="K104" s="47"/>
      <c r="L104" s="47"/>
      <c r="M104" s="47" t="n">
        <v>2</v>
      </c>
      <c r="N104" s="49" t="n">
        <v>0</v>
      </c>
      <c r="O104" s="44" t="n">
        <f aca="false">N104*1.23</f>
        <v>0</v>
      </c>
      <c r="P104" s="44" t="n">
        <f aca="false">M104*N104</f>
        <v>0</v>
      </c>
      <c r="Q104" s="44" t="n">
        <f aca="false">M104*O104</f>
        <v>0</v>
      </c>
      <c r="R104" s="42" t="n">
        <v>0</v>
      </c>
      <c r="S104" s="43" t="n">
        <f aca="false">R104*M104</f>
        <v>0</v>
      </c>
    </row>
    <row r="105" customFormat="false" ht="60" hidden="false" customHeight="true" outlineLevel="0" collapsed="false">
      <c r="A105" s="33"/>
      <c r="B105" s="33"/>
      <c r="C105" s="45" t="s">
        <v>465</v>
      </c>
      <c r="D105" s="52" t="s">
        <v>456</v>
      </c>
      <c r="E105" s="53" t="s">
        <v>463</v>
      </c>
      <c r="F105" s="47" t="s">
        <v>408</v>
      </c>
      <c r="G105" s="47" t="s">
        <v>466</v>
      </c>
      <c r="H105" s="47" t="s">
        <v>57</v>
      </c>
      <c r="I105" s="47" t="s">
        <v>464</v>
      </c>
      <c r="J105" s="47"/>
      <c r="K105" s="47"/>
      <c r="L105" s="47"/>
      <c r="M105" s="47" t="n">
        <v>1</v>
      </c>
      <c r="N105" s="49" t="n">
        <v>0</v>
      </c>
      <c r="O105" s="44" t="n">
        <f aca="false">N105*1.23</f>
        <v>0</v>
      </c>
      <c r="P105" s="44" t="n">
        <f aca="false">M105*N105</f>
        <v>0</v>
      </c>
      <c r="Q105" s="44" t="n">
        <f aca="false">M105*O105</f>
        <v>0</v>
      </c>
      <c r="R105" s="42" t="n">
        <v>0</v>
      </c>
      <c r="S105" s="43" t="n">
        <f aca="false">R105*M105</f>
        <v>0</v>
      </c>
    </row>
    <row r="106" customFormat="false" ht="60" hidden="false" customHeight="true" outlineLevel="0" collapsed="false">
      <c r="A106" s="33"/>
      <c r="B106" s="33"/>
      <c r="C106" s="45" t="s">
        <v>467</v>
      </c>
      <c r="D106" s="52" t="s">
        <v>468</v>
      </c>
      <c r="E106" s="53" t="s">
        <v>469</v>
      </c>
      <c r="F106" s="47" t="s">
        <v>470</v>
      </c>
      <c r="G106" s="47" t="s">
        <v>80</v>
      </c>
      <c r="H106" s="47" t="s">
        <v>57</v>
      </c>
      <c r="I106" s="47" t="s">
        <v>471</v>
      </c>
      <c r="J106" s="47"/>
      <c r="K106" s="47"/>
      <c r="L106" s="47"/>
      <c r="M106" s="47" t="n">
        <v>2</v>
      </c>
      <c r="N106" s="49" t="n">
        <v>0</v>
      </c>
      <c r="O106" s="44" t="n">
        <f aca="false">N106*1.23</f>
        <v>0</v>
      </c>
      <c r="P106" s="44" t="n">
        <f aca="false">M106*N106</f>
        <v>0</v>
      </c>
      <c r="Q106" s="44" t="n">
        <f aca="false">M106*O106</f>
        <v>0</v>
      </c>
      <c r="R106" s="42" t="n">
        <v>0</v>
      </c>
      <c r="S106" s="43" t="n">
        <f aca="false">R106*M106</f>
        <v>0</v>
      </c>
    </row>
    <row r="107" customFormat="false" ht="60" hidden="false" customHeight="true" outlineLevel="0" collapsed="false">
      <c r="A107" s="33"/>
      <c r="B107" s="33"/>
      <c r="C107" s="45" t="s">
        <v>472</v>
      </c>
      <c r="D107" s="52" t="s">
        <v>473</v>
      </c>
      <c r="E107" s="53" t="s">
        <v>474</v>
      </c>
      <c r="F107" s="47" t="s">
        <v>475</v>
      </c>
      <c r="G107" s="47" t="s">
        <v>476</v>
      </c>
      <c r="H107" s="47" t="s">
        <v>477</v>
      </c>
      <c r="I107" s="47" t="s">
        <v>478</v>
      </c>
      <c r="J107" s="50" t="s">
        <v>479</v>
      </c>
      <c r="K107" s="47"/>
      <c r="L107" s="47"/>
      <c r="M107" s="47" t="n">
        <v>4</v>
      </c>
      <c r="N107" s="49" t="n">
        <v>0</v>
      </c>
      <c r="O107" s="44" t="n">
        <f aca="false">N107*1.23</f>
        <v>0</v>
      </c>
      <c r="P107" s="44" t="n">
        <f aca="false">M107*N107</f>
        <v>0</v>
      </c>
      <c r="Q107" s="44" t="n">
        <f aca="false">M107*O107</f>
        <v>0</v>
      </c>
      <c r="R107" s="42" t="n">
        <v>0</v>
      </c>
      <c r="S107" s="43" t="n">
        <f aca="false">R107*M107</f>
        <v>0</v>
      </c>
    </row>
    <row r="108" customFormat="false" ht="60" hidden="false" customHeight="true" outlineLevel="0" collapsed="false">
      <c r="A108" s="33"/>
      <c r="B108" s="33"/>
      <c r="C108" s="45" t="s">
        <v>480</v>
      </c>
      <c r="D108" s="52" t="s">
        <v>481</v>
      </c>
      <c r="E108" s="53" t="s">
        <v>482</v>
      </c>
      <c r="F108" s="47" t="s">
        <v>408</v>
      </c>
      <c r="G108" s="47" t="s">
        <v>450</v>
      </c>
      <c r="H108" s="47" t="s">
        <v>57</v>
      </c>
      <c r="I108" s="47" t="s">
        <v>483</v>
      </c>
      <c r="J108" s="47"/>
      <c r="K108" s="47"/>
      <c r="L108" s="47"/>
      <c r="M108" s="47" t="n">
        <v>4</v>
      </c>
      <c r="N108" s="49" t="n">
        <v>0</v>
      </c>
      <c r="O108" s="44" t="n">
        <f aca="false">N108*1.23</f>
        <v>0</v>
      </c>
      <c r="P108" s="44" t="n">
        <f aca="false">M108*N108</f>
        <v>0</v>
      </c>
      <c r="Q108" s="44" t="n">
        <f aca="false">M108*O108</f>
        <v>0</v>
      </c>
      <c r="R108" s="42" t="n">
        <v>0</v>
      </c>
      <c r="S108" s="43" t="n">
        <f aca="false">R108*M108</f>
        <v>0</v>
      </c>
    </row>
    <row r="109" customFormat="false" ht="60" hidden="false" customHeight="true" outlineLevel="0" collapsed="false">
      <c r="A109" s="33"/>
      <c r="B109" s="33"/>
      <c r="C109" s="45" t="s">
        <v>484</v>
      </c>
      <c r="D109" s="52" t="s">
        <v>481</v>
      </c>
      <c r="E109" s="53" t="s">
        <v>485</v>
      </c>
      <c r="F109" s="47" t="s">
        <v>408</v>
      </c>
      <c r="G109" s="47" t="s">
        <v>450</v>
      </c>
      <c r="H109" s="47" t="s">
        <v>57</v>
      </c>
      <c r="I109" s="47" t="s">
        <v>486</v>
      </c>
      <c r="J109" s="47"/>
      <c r="K109" s="47"/>
      <c r="L109" s="47"/>
      <c r="M109" s="47" t="n">
        <v>13</v>
      </c>
      <c r="N109" s="49" t="n">
        <v>0</v>
      </c>
      <c r="O109" s="44" t="n">
        <f aca="false">N109*1.23</f>
        <v>0</v>
      </c>
      <c r="P109" s="44" t="n">
        <f aca="false">M109*N109</f>
        <v>0</v>
      </c>
      <c r="Q109" s="44" t="n">
        <f aca="false">M109*O109</f>
        <v>0</v>
      </c>
      <c r="R109" s="42" t="n">
        <v>0</v>
      </c>
      <c r="S109" s="43" t="n">
        <f aca="false">R109*M109</f>
        <v>0</v>
      </c>
    </row>
    <row r="110" customFormat="false" ht="60" hidden="false" customHeight="true" outlineLevel="0" collapsed="false">
      <c r="A110" s="33"/>
      <c r="B110" s="33"/>
      <c r="C110" s="45" t="s">
        <v>487</v>
      </c>
      <c r="D110" s="52" t="s">
        <v>488</v>
      </c>
      <c r="E110" s="53" t="s">
        <v>489</v>
      </c>
      <c r="F110" s="47" t="s">
        <v>408</v>
      </c>
      <c r="G110" s="47" t="s">
        <v>450</v>
      </c>
      <c r="H110" s="47" t="s">
        <v>57</v>
      </c>
      <c r="I110" s="47" t="s">
        <v>490</v>
      </c>
      <c r="J110" s="47"/>
      <c r="K110" s="47"/>
      <c r="L110" s="47"/>
      <c r="M110" s="47" t="n">
        <v>1</v>
      </c>
      <c r="N110" s="49" t="n">
        <v>0</v>
      </c>
      <c r="O110" s="44" t="n">
        <f aca="false">N110*1.23</f>
        <v>0</v>
      </c>
      <c r="P110" s="44" t="n">
        <f aca="false">M110*N110</f>
        <v>0</v>
      </c>
      <c r="Q110" s="44" t="n">
        <f aca="false">M110*O110</f>
        <v>0</v>
      </c>
      <c r="R110" s="42" t="n">
        <v>0</v>
      </c>
      <c r="S110" s="43" t="n">
        <f aca="false">R110*M110</f>
        <v>0</v>
      </c>
    </row>
    <row r="111" customFormat="false" ht="60" hidden="false" customHeight="true" outlineLevel="0" collapsed="false">
      <c r="A111" s="33"/>
      <c r="B111" s="33"/>
      <c r="C111" s="45" t="s">
        <v>491</v>
      </c>
      <c r="D111" s="52" t="s">
        <v>492</v>
      </c>
      <c r="E111" s="53" t="s">
        <v>493</v>
      </c>
      <c r="F111" s="47" t="s">
        <v>408</v>
      </c>
      <c r="G111" s="47" t="s">
        <v>450</v>
      </c>
      <c r="H111" s="47" t="s">
        <v>57</v>
      </c>
      <c r="I111" s="47" t="s">
        <v>494</v>
      </c>
      <c r="J111" s="47"/>
      <c r="K111" s="47"/>
      <c r="L111" s="47"/>
      <c r="M111" s="47" t="n">
        <v>1</v>
      </c>
      <c r="N111" s="49" t="n">
        <v>0</v>
      </c>
      <c r="O111" s="44" t="n">
        <f aca="false">N111*1.23</f>
        <v>0</v>
      </c>
      <c r="P111" s="44" t="n">
        <f aca="false">M111*N111</f>
        <v>0</v>
      </c>
      <c r="Q111" s="44" t="n">
        <f aca="false">M111*O111</f>
        <v>0</v>
      </c>
      <c r="R111" s="42" t="n">
        <v>0</v>
      </c>
      <c r="S111" s="43" t="n">
        <f aca="false">R111*M111</f>
        <v>0</v>
      </c>
    </row>
    <row r="112" customFormat="false" ht="60" hidden="false" customHeight="true" outlineLevel="0" collapsed="false">
      <c r="A112" s="33"/>
      <c r="B112" s="33"/>
      <c r="C112" s="45" t="s">
        <v>495</v>
      </c>
      <c r="D112" s="52" t="s">
        <v>496</v>
      </c>
      <c r="E112" s="53" t="s">
        <v>497</v>
      </c>
      <c r="F112" s="47" t="s">
        <v>498</v>
      </c>
      <c r="G112" s="47" t="s">
        <v>499</v>
      </c>
      <c r="H112" s="47" t="s">
        <v>500</v>
      </c>
      <c r="I112" s="47" t="s">
        <v>501</v>
      </c>
      <c r="J112" s="50" t="s">
        <v>502</v>
      </c>
      <c r="K112" s="47"/>
      <c r="L112" s="47"/>
      <c r="M112" s="47" t="n">
        <v>2</v>
      </c>
      <c r="N112" s="49" t="n">
        <v>0</v>
      </c>
      <c r="O112" s="44" t="n">
        <f aca="false">N112*1.23</f>
        <v>0</v>
      </c>
      <c r="P112" s="44" t="n">
        <f aca="false">M112*N112</f>
        <v>0</v>
      </c>
      <c r="Q112" s="44" t="n">
        <f aca="false">M112*O112</f>
        <v>0</v>
      </c>
      <c r="R112" s="42" t="n">
        <v>0</v>
      </c>
      <c r="S112" s="43" t="n">
        <f aca="false">R112*M112</f>
        <v>0</v>
      </c>
    </row>
    <row r="113" customFormat="false" ht="60" hidden="false" customHeight="true" outlineLevel="0" collapsed="false">
      <c r="A113" s="33"/>
      <c r="B113" s="33"/>
      <c r="C113" s="45" t="s">
        <v>503</v>
      </c>
      <c r="D113" s="67" t="s">
        <v>504</v>
      </c>
      <c r="E113" s="47" t="s">
        <v>505</v>
      </c>
      <c r="F113" s="47" t="s">
        <v>506</v>
      </c>
      <c r="G113" s="47" t="s">
        <v>507</v>
      </c>
      <c r="H113" s="47"/>
      <c r="I113" s="47"/>
      <c r="J113" s="47"/>
      <c r="K113" s="47"/>
      <c r="L113" s="47"/>
      <c r="M113" s="47" t="n">
        <v>1</v>
      </c>
      <c r="N113" s="49" t="n">
        <v>0</v>
      </c>
      <c r="O113" s="44" t="n">
        <f aca="false">N113*1.23</f>
        <v>0</v>
      </c>
      <c r="P113" s="44" t="n">
        <f aca="false">M113*N113</f>
        <v>0</v>
      </c>
      <c r="Q113" s="44" t="n">
        <f aca="false">M113*O113</f>
        <v>0</v>
      </c>
      <c r="R113" s="42" t="n">
        <v>0</v>
      </c>
      <c r="S113" s="43" t="n">
        <f aca="false">R113*M113</f>
        <v>0</v>
      </c>
    </row>
    <row r="114" customFormat="false" ht="60" hidden="false" customHeight="true" outlineLevel="0" collapsed="false">
      <c r="A114" s="33"/>
      <c r="B114" s="33"/>
      <c r="C114" s="45" t="s">
        <v>508</v>
      </c>
      <c r="D114" s="67" t="s">
        <v>509</v>
      </c>
      <c r="E114" s="47" t="s">
        <v>510</v>
      </c>
      <c r="F114" s="47" t="s">
        <v>282</v>
      </c>
      <c r="G114" s="47" t="s">
        <v>283</v>
      </c>
      <c r="H114" s="47"/>
      <c r="I114" s="47"/>
      <c r="J114" s="47"/>
      <c r="K114" s="47"/>
      <c r="L114" s="47"/>
      <c r="M114" s="47" t="n">
        <v>1</v>
      </c>
      <c r="N114" s="49" t="n">
        <v>0</v>
      </c>
      <c r="O114" s="44" t="n">
        <f aca="false">N114*1.23</f>
        <v>0</v>
      </c>
      <c r="P114" s="44" t="n">
        <f aca="false">M114*N114</f>
        <v>0</v>
      </c>
      <c r="Q114" s="44" t="n">
        <f aca="false">M114*O114</f>
        <v>0</v>
      </c>
      <c r="R114" s="42" t="n">
        <v>0</v>
      </c>
      <c r="S114" s="43" t="n">
        <f aca="false">R114*M114</f>
        <v>0</v>
      </c>
    </row>
    <row r="115" customFormat="false" ht="60" hidden="false" customHeight="true" outlineLevel="0" collapsed="false">
      <c r="A115" s="33"/>
      <c r="B115" s="33"/>
      <c r="C115" s="45" t="s">
        <v>511</v>
      </c>
      <c r="D115" s="67" t="s">
        <v>512</v>
      </c>
      <c r="E115" s="47" t="s">
        <v>513</v>
      </c>
      <c r="F115" s="47" t="s">
        <v>282</v>
      </c>
      <c r="G115" s="47" t="s">
        <v>283</v>
      </c>
      <c r="H115" s="47"/>
      <c r="I115" s="47"/>
      <c r="J115" s="47"/>
      <c r="K115" s="47"/>
      <c r="L115" s="47"/>
      <c r="M115" s="47" t="n">
        <v>3</v>
      </c>
      <c r="N115" s="49" t="n">
        <v>0</v>
      </c>
      <c r="O115" s="44" t="n">
        <f aca="false">N115*1.23</f>
        <v>0</v>
      </c>
      <c r="P115" s="44" t="n">
        <f aca="false">M115*N115</f>
        <v>0</v>
      </c>
      <c r="Q115" s="44" t="n">
        <f aca="false">M115*O115</f>
        <v>0</v>
      </c>
      <c r="R115" s="42" t="n">
        <v>0</v>
      </c>
      <c r="S115" s="43" t="n">
        <f aca="false">R115*M115</f>
        <v>0</v>
      </c>
    </row>
    <row r="116" customFormat="false" ht="60" hidden="false" customHeight="true" outlineLevel="0" collapsed="false">
      <c r="A116" s="33"/>
      <c r="B116" s="33"/>
      <c r="C116" s="45" t="s">
        <v>514</v>
      </c>
      <c r="D116" s="67" t="s">
        <v>515</v>
      </c>
      <c r="E116" s="47" t="s">
        <v>516</v>
      </c>
      <c r="F116" s="47" t="s">
        <v>389</v>
      </c>
      <c r="G116" s="47" t="s">
        <v>517</v>
      </c>
      <c r="H116" s="47"/>
      <c r="I116" s="47"/>
      <c r="J116" s="47"/>
      <c r="K116" s="47"/>
      <c r="L116" s="47"/>
      <c r="M116" s="47" t="n">
        <v>3</v>
      </c>
      <c r="N116" s="49" t="n">
        <v>0</v>
      </c>
      <c r="O116" s="44" t="n">
        <f aca="false">N116*1.23</f>
        <v>0</v>
      </c>
      <c r="P116" s="44" t="n">
        <f aca="false">M116*N116</f>
        <v>0</v>
      </c>
      <c r="Q116" s="44" t="n">
        <f aca="false">M116*O116</f>
        <v>0</v>
      </c>
      <c r="R116" s="42" t="n">
        <v>0</v>
      </c>
      <c r="S116" s="43" t="n">
        <f aca="false">R116*M116</f>
        <v>0</v>
      </c>
    </row>
    <row r="117" customFormat="false" ht="60" hidden="false" customHeight="true" outlineLevel="0" collapsed="false">
      <c r="A117" s="33"/>
      <c r="B117" s="33"/>
      <c r="C117" s="45" t="s">
        <v>518</v>
      </c>
      <c r="D117" s="67" t="s">
        <v>519</v>
      </c>
      <c r="E117" s="47" t="s">
        <v>520</v>
      </c>
      <c r="F117" s="47" t="s">
        <v>521</v>
      </c>
      <c r="G117" s="47" t="s">
        <v>522</v>
      </c>
      <c r="H117" s="47"/>
      <c r="I117" s="47"/>
      <c r="J117" s="47"/>
      <c r="K117" s="47"/>
      <c r="L117" s="47"/>
      <c r="M117" s="47" t="n">
        <v>1</v>
      </c>
      <c r="N117" s="49" t="n">
        <v>0</v>
      </c>
      <c r="O117" s="44" t="n">
        <f aca="false">N117*1.23</f>
        <v>0</v>
      </c>
      <c r="P117" s="44" t="n">
        <f aca="false">M117*N117</f>
        <v>0</v>
      </c>
      <c r="Q117" s="44" t="n">
        <f aca="false">M117*O117</f>
        <v>0</v>
      </c>
      <c r="R117" s="42" t="n">
        <v>0</v>
      </c>
      <c r="S117" s="43" t="n">
        <f aca="false">R117*M117</f>
        <v>0</v>
      </c>
    </row>
    <row r="118" customFormat="false" ht="60" hidden="false" customHeight="true" outlineLevel="0" collapsed="false">
      <c r="A118" s="33"/>
      <c r="B118" s="33"/>
      <c r="C118" s="45" t="s">
        <v>523</v>
      </c>
      <c r="D118" s="67" t="s">
        <v>524</v>
      </c>
      <c r="E118" s="47" t="s">
        <v>525</v>
      </c>
      <c r="F118" s="47" t="s">
        <v>521</v>
      </c>
      <c r="G118" s="47" t="s">
        <v>526</v>
      </c>
      <c r="H118" s="47"/>
      <c r="I118" s="47"/>
      <c r="J118" s="47"/>
      <c r="K118" s="47"/>
      <c r="L118" s="47"/>
      <c r="M118" s="47" t="n">
        <v>1</v>
      </c>
      <c r="N118" s="49" t="n">
        <v>0</v>
      </c>
      <c r="O118" s="44" t="n">
        <f aca="false">N118*1.23</f>
        <v>0</v>
      </c>
      <c r="P118" s="44" t="n">
        <f aca="false">M118*N118</f>
        <v>0</v>
      </c>
      <c r="Q118" s="44" t="n">
        <f aca="false">M118*O118</f>
        <v>0</v>
      </c>
      <c r="R118" s="42" t="n">
        <v>0</v>
      </c>
      <c r="S118" s="43" t="n">
        <f aca="false">R118*M118</f>
        <v>0</v>
      </c>
    </row>
    <row r="119" customFormat="false" ht="60" hidden="false" customHeight="true" outlineLevel="0" collapsed="false">
      <c r="A119" s="33"/>
      <c r="B119" s="33"/>
      <c r="C119" s="45" t="s">
        <v>527</v>
      </c>
      <c r="D119" s="67" t="s">
        <v>528</v>
      </c>
      <c r="E119" s="47" t="s">
        <v>529</v>
      </c>
      <c r="F119" s="47" t="s">
        <v>530</v>
      </c>
      <c r="G119" s="47" t="s">
        <v>526</v>
      </c>
      <c r="H119" s="47"/>
      <c r="I119" s="47"/>
      <c r="J119" s="47"/>
      <c r="K119" s="47"/>
      <c r="L119" s="47"/>
      <c r="M119" s="47" t="n">
        <v>1</v>
      </c>
      <c r="N119" s="49" t="n">
        <v>0</v>
      </c>
      <c r="O119" s="44" t="n">
        <f aca="false">N119*1.23</f>
        <v>0</v>
      </c>
      <c r="P119" s="44" t="n">
        <f aca="false">M119*N119</f>
        <v>0</v>
      </c>
      <c r="Q119" s="44" t="n">
        <f aca="false">M119*O119</f>
        <v>0</v>
      </c>
      <c r="R119" s="42" t="n">
        <v>0</v>
      </c>
      <c r="S119" s="43" t="n">
        <f aca="false">R119*M119</f>
        <v>0</v>
      </c>
    </row>
    <row r="120" customFormat="false" ht="60" hidden="false" customHeight="true" outlineLevel="0" collapsed="false">
      <c r="A120" s="33"/>
      <c r="B120" s="33"/>
      <c r="C120" s="45" t="s">
        <v>531</v>
      </c>
      <c r="D120" s="67" t="s">
        <v>532</v>
      </c>
      <c r="E120" s="47" t="s">
        <v>533</v>
      </c>
      <c r="F120" s="47" t="s">
        <v>530</v>
      </c>
      <c r="G120" s="47" t="s">
        <v>398</v>
      </c>
      <c r="H120" s="47"/>
      <c r="I120" s="47"/>
      <c r="J120" s="47"/>
      <c r="K120" s="47"/>
      <c r="L120" s="47"/>
      <c r="M120" s="47" t="n">
        <v>1</v>
      </c>
      <c r="N120" s="49" t="n">
        <v>0</v>
      </c>
      <c r="O120" s="44" t="n">
        <f aca="false">N120*1.23</f>
        <v>0</v>
      </c>
      <c r="P120" s="44" t="n">
        <f aca="false">M120*N120</f>
        <v>0</v>
      </c>
      <c r="Q120" s="44" t="n">
        <f aca="false">M120*O120</f>
        <v>0</v>
      </c>
      <c r="R120" s="42" t="n">
        <v>0</v>
      </c>
      <c r="S120" s="43" t="n">
        <f aca="false">R120*M120</f>
        <v>0</v>
      </c>
    </row>
    <row r="121" customFormat="false" ht="60" hidden="false" customHeight="true" outlineLevel="0" collapsed="false">
      <c r="A121" s="33"/>
      <c r="B121" s="33"/>
      <c r="C121" s="45" t="s">
        <v>534</v>
      </c>
      <c r="D121" s="67" t="s">
        <v>535</v>
      </c>
      <c r="E121" s="47" t="s">
        <v>536</v>
      </c>
      <c r="F121" s="47" t="s">
        <v>389</v>
      </c>
      <c r="G121" s="47" t="s">
        <v>537</v>
      </c>
      <c r="H121" s="47"/>
      <c r="I121" s="47"/>
      <c r="J121" s="47"/>
      <c r="K121" s="47"/>
      <c r="L121" s="47"/>
      <c r="M121" s="47" t="n">
        <v>1</v>
      </c>
      <c r="N121" s="49" t="n">
        <v>0</v>
      </c>
      <c r="O121" s="44" t="n">
        <f aca="false">N121*1.23</f>
        <v>0</v>
      </c>
      <c r="P121" s="44" t="n">
        <f aca="false">M121*N121</f>
        <v>0</v>
      </c>
      <c r="Q121" s="44" t="n">
        <f aca="false">M121*O121</f>
        <v>0</v>
      </c>
      <c r="R121" s="42" t="n">
        <v>0</v>
      </c>
      <c r="S121" s="43" t="n">
        <f aca="false">R121*M121</f>
        <v>0</v>
      </c>
    </row>
    <row r="122" customFormat="false" ht="60" hidden="false" customHeight="true" outlineLevel="0" collapsed="false">
      <c r="A122" s="33"/>
      <c r="B122" s="33"/>
      <c r="C122" s="45" t="s">
        <v>538</v>
      </c>
      <c r="D122" s="67" t="s">
        <v>539</v>
      </c>
      <c r="E122" s="47" t="s">
        <v>540</v>
      </c>
      <c r="F122" s="47" t="s">
        <v>541</v>
      </c>
      <c r="G122" s="47" t="s">
        <v>542</v>
      </c>
      <c r="H122" s="47"/>
      <c r="I122" s="47"/>
      <c r="J122" s="47"/>
      <c r="K122" s="47"/>
      <c r="L122" s="47"/>
      <c r="M122" s="47" t="n">
        <v>1</v>
      </c>
      <c r="N122" s="49" t="n">
        <v>0</v>
      </c>
      <c r="O122" s="44" t="n">
        <f aca="false">N122*1.23</f>
        <v>0</v>
      </c>
      <c r="P122" s="44" t="n">
        <f aca="false">M122*N122</f>
        <v>0</v>
      </c>
      <c r="Q122" s="44" t="n">
        <f aca="false">M122*O122</f>
        <v>0</v>
      </c>
      <c r="R122" s="42" t="n">
        <v>0</v>
      </c>
      <c r="S122" s="43" t="n">
        <f aca="false">R122*M122</f>
        <v>0</v>
      </c>
    </row>
    <row r="123" customFormat="false" ht="60" hidden="false" customHeight="true" outlineLevel="0" collapsed="false">
      <c r="A123" s="33"/>
      <c r="B123" s="33"/>
      <c r="C123" s="45" t="s">
        <v>543</v>
      </c>
      <c r="D123" s="67" t="s">
        <v>544</v>
      </c>
      <c r="E123" s="47" t="s">
        <v>545</v>
      </c>
      <c r="F123" s="47" t="s">
        <v>541</v>
      </c>
      <c r="G123" s="47" t="s">
        <v>542</v>
      </c>
      <c r="H123" s="47"/>
      <c r="I123" s="47"/>
      <c r="J123" s="47"/>
      <c r="K123" s="47"/>
      <c r="L123" s="47"/>
      <c r="M123" s="47" t="n">
        <v>1</v>
      </c>
      <c r="N123" s="49" t="n">
        <v>0</v>
      </c>
      <c r="O123" s="44" t="n">
        <f aca="false">N123*1.23</f>
        <v>0</v>
      </c>
      <c r="P123" s="44" t="n">
        <f aca="false">M123*N123</f>
        <v>0</v>
      </c>
      <c r="Q123" s="44" t="n">
        <f aca="false">M123*O123</f>
        <v>0</v>
      </c>
      <c r="R123" s="42" t="n">
        <v>0</v>
      </c>
      <c r="S123" s="43" t="n">
        <f aca="false">R123*M123</f>
        <v>0</v>
      </c>
    </row>
    <row r="124" customFormat="false" ht="60" hidden="false" customHeight="true" outlineLevel="0" collapsed="false">
      <c r="A124" s="33"/>
      <c r="B124" s="33"/>
      <c r="C124" s="45" t="s">
        <v>546</v>
      </c>
      <c r="D124" s="67" t="s">
        <v>547</v>
      </c>
      <c r="E124" s="47" t="s">
        <v>548</v>
      </c>
      <c r="F124" s="47" t="s">
        <v>541</v>
      </c>
      <c r="G124" s="47" t="s">
        <v>542</v>
      </c>
      <c r="H124" s="47"/>
      <c r="I124" s="47"/>
      <c r="J124" s="47"/>
      <c r="K124" s="47"/>
      <c r="L124" s="47"/>
      <c r="M124" s="47" t="n">
        <v>1</v>
      </c>
      <c r="N124" s="49" t="n">
        <v>0</v>
      </c>
      <c r="O124" s="44" t="n">
        <f aca="false">N124*1.23</f>
        <v>0</v>
      </c>
      <c r="P124" s="44" t="n">
        <f aca="false">M124*N124</f>
        <v>0</v>
      </c>
      <c r="Q124" s="44" t="n">
        <f aca="false">M124*O124</f>
        <v>0</v>
      </c>
      <c r="R124" s="42" t="n">
        <v>0</v>
      </c>
      <c r="S124" s="43" t="n">
        <f aca="false">R124*M124</f>
        <v>0</v>
      </c>
    </row>
    <row r="125" customFormat="false" ht="60" hidden="false" customHeight="true" outlineLevel="0" collapsed="false">
      <c r="A125" s="33"/>
      <c r="B125" s="33"/>
      <c r="C125" s="45" t="s">
        <v>549</v>
      </c>
      <c r="D125" s="67" t="s">
        <v>550</v>
      </c>
      <c r="E125" s="47" t="s">
        <v>551</v>
      </c>
      <c r="F125" s="47" t="s">
        <v>541</v>
      </c>
      <c r="G125" s="47" t="s">
        <v>542</v>
      </c>
      <c r="H125" s="47"/>
      <c r="I125" s="47"/>
      <c r="J125" s="47"/>
      <c r="K125" s="47"/>
      <c r="L125" s="47"/>
      <c r="M125" s="47" t="n">
        <v>1</v>
      </c>
      <c r="N125" s="49" t="n">
        <v>0</v>
      </c>
      <c r="O125" s="44" t="n">
        <f aca="false">N125*1.23</f>
        <v>0</v>
      </c>
      <c r="P125" s="44" t="n">
        <f aca="false">M125*N125</f>
        <v>0</v>
      </c>
      <c r="Q125" s="44" t="n">
        <f aca="false">M125*O125</f>
        <v>0</v>
      </c>
      <c r="R125" s="42" t="n">
        <v>0</v>
      </c>
      <c r="S125" s="43" t="n">
        <f aca="false">R125*M125</f>
        <v>0</v>
      </c>
    </row>
    <row r="126" customFormat="false" ht="60" hidden="false" customHeight="true" outlineLevel="0" collapsed="false">
      <c r="A126" s="33"/>
      <c r="B126" s="33"/>
      <c r="C126" s="45" t="s">
        <v>552</v>
      </c>
      <c r="D126" s="67" t="s">
        <v>550</v>
      </c>
      <c r="E126" s="47" t="s">
        <v>553</v>
      </c>
      <c r="F126" s="47" t="s">
        <v>541</v>
      </c>
      <c r="G126" s="47" t="s">
        <v>542</v>
      </c>
      <c r="H126" s="47"/>
      <c r="I126" s="47"/>
      <c r="J126" s="47"/>
      <c r="K126" s="47"/>
      <c r="L126" s="47"/>
      <c r="M126" s="47" t="n">
        <v>1</v>
      </c>
      <c r="N126" s="49" t="n">
        <v>0</v>
      </c>
      <c r="O126" s="44" t="n">
        <f aca="false">N126*1.23</f>
        <v>0</v>
      </c>
      <c r="P126" s="44" t="n">
        <f aca="false">M126*N126</f>
        <v>0</v>
      </c>
      <c r="Q126" s="44" t="n">
        <f aca="false">M126*O126</f>
        <v>0</v>
      </c>
      <c r="R126" s="42" t="n">
        <v>0</v>
      </c>
      <c r="S126" s="43" t="n">
        <f aca="false">R126*M126</f>
        <v>0</v>
      </c>
    </row>
    <row r="127" customFormat="false" ht="60" hidden="false" customHeight="true" outlineLevel="0" collapsed="false">
      <c r="A127" s="33"/>
      <c r="B127" s="33"/>
      <c r="C127" s="45" t="s">
        <v>554</v>
      </c>
      <c r="D127" s="67" t="s">
        <v>555</v>
      </c>
      <c r="E127" s="47" t="s">
        <v>556</v>
      </c>
      <c r="F127" s="47" t="s">
        <v>541</v>
      </c>
      <c r="G127" s="47" t="s">
        <v>542</v>
      </c>
      <c r="H127" s="47"/>
      <c r="I127" s="47"/>
      <c r="J127" s="47"/>
      <c r="K127" s="47"/>
      <c r="L127" s="47"/>
      <c r="M127" s="47" t="n">
        <v>4</v>
      </c>
      <c r="N127" s="49" t="n">
        <v>0</v>
      </c>
      <c r="O127" s="44" t="n">
        <f aca="false">N127*1.23</f>
        <v>0</v>
      </c>
      <c r="P127" s="44" t="n">
        <f aca="false">M127*N127</f>
        <v>0</v>
      </c>
      <c r="Q127" s="44" t="n">
        <f aca="false">M127*O127</f>
        <v>0</v>
      </c>
      <c r="R127" s="42" t="n">
        <v>0</v>
      </c>
      <c r="S127" s="43" t="n">
        <f aca="false">R127*M127</f>
        <v>0</v>
      </c>
    </row>
    <row r="128" customFormat="false" ht="60" hidden="false" customHeight="true" outlineLevel="0" collapsed="false">
      <c r="A128" s="33"/>
      <c r="B128" s="33"/>
      <c r="C128" s="45" t="s">
        <v>557</v>
      </c>
      <c r="D128" s="67" t="s">
        <v>558</v>
      </c>
      <c r="E128" s="47" t="s">
        <v>559</v>
      </c>
      <c r="F128" s="47" t="s">
        <v>541</v>
      </c>
      <c r="G128" s="47" t="s">
        <v>542</v>
      </c>
      <c r="H128" s="47"/>
      <c r="I128" s="47"/>
      <c r="J128" s="47"/>
      <c r="K128" s="47"/>
      <c r="L128" s="47"/>
      <c r="M128" s="47" t="n">
        <v>1</v>
      </c>
      <c r="N128" s="49" t="n">
        <v>0</v>
      </c>
      <c r="O128" s="44" t="n">
        <f aca="false">N128*1.23</f>
        <v>0</v>
      </c>
      <c r="P128" s="44" t="n">
        <f aca="false">M128*N128</f>
        <v>0</v>
      </c>
      <c r="Q128" s="44" t="n">
        <f aca="false">M128*O128</f>
        <v>0</v>
      </c>
      <c r="R128" s="42" t="n">
        <v>0</v>
      </c>
      <c r="S128" s="43" t="n">
        <f aca="false">R128*M128</f>
        <v>0</v>
      </c>
    </row>
    <row r="129" customFormat="false" ht="60" hidden="false" customHeight="true" outlineLevel="0" collapsed="false">
      <c r="A129" s="33"/>
      <c r="B129" s="33"/>
      <c r="C129" s="45"/>
      <c r="D129" s="52" t="s">
        <v>560</v>
      </c>
      <c r="E129" s="53"/>
      <c r="F129" s="47"/>
      <c r="G129" s="47"/>
      <c r="H129" s="47"/>
      <c r="I129" s="47"/>
      <c r="J129" s="47"/>
      <c r="K129" s="47"/>
      <c r="L129" s="47"/>
      <c r="M129" s="47" t="n">
        <v>1</v>
      </c>
      <c r="N129" s="49" t="n">
        <v>0</v>
      </c>
      <c r="O129" s="44" t="n">
        <f aca="false">N129*1.23</f>
        <v>0</v>
      </c>
      <c r="P129" s="44" t="n">
        <f aca="false">M129*N129</f>
        <v>0</v>
      </c>
      <c r="Q129" s="44" t="n">
        <f aca="false">M129*O129</f>
        <v>0</v>
      </c>
      <c r="R129" s="42" t="n">
        <v>0</v>
      </c>
      <c r="S129" s="43" t="n">
        <f aca="false">R129*M129</f>
        <v>0</v>
      </c>
    </row>
    <row r="130" customFormat="false" ht="60" hidden="false" customHeight="true" outlineLevel="0" collapsed="false">
      <c r="A130" s="33"/>
      <c r="B130" s="33"/>
      <c r="C130" s="45" t="s">
        <v>561</v>
      </c>
      <c r="D130" s="67" t="s">
        <v>562</v>
      </c>
      <c r="E130" s="47" t="s">
        <v>563</v>
      </c>
      <c r="F130" s="47" t="s">
        <v>564</v>
      </c>
      <c r="G130" s="47" t="s">
        <v>565</v>
      </c>
      <c r="H130" s="47"/>
      <c r="I130" s="47"/>
      <c r="J130" s="47"/>
      <c r="K130" s="47"/>
      <c r="L130" s="47"/>
      <c r="M130" s="47" t="n">
        <v>1</v>
      </c>
      <c r="N130" s="49" t="n">
        <v>0</v>
      </c>
      <c r="O130" s="44" t="n">
        <f aca="false">N130*1.23</f>
        <v>0</v>
      </c>
      <c r="P130" s="44" t="n">
        <f aca="false">M130*N130</f>
        <v>0</v>
      </c>
      <c r="Q130" s="44" t="n">
        <f aca="false">M130*O130</f>
        <v>0</v>
      </c>
      <c r="R130" s="42" t="n">
        <v>0</v>
      </c>
      <c r="S130" s="43" t="n">
        <f aca="false">R130*M130</f>
        <v>0</v>
      </c>
    </row>
    <row r="131" customFormat="false" ht="60" hidden="false" customHeight="true" outlineLevel="0" collapsed="false">
      <c r="A131" s="33"/>
      <c r="B131" s="33"/>
      <c r="C131" s="45" t="s">
        <v>566</v>
      </c>
      <c r="D131" s="67" t="s">
        <v>567</v>
      </c>
      <c r="E131" s="47" t="s">
        <v>568</v>
      </c>
      <c r="F131" s="47" t="s">
        <v>564</v>
      </c>
      <c r="G131" s="47" t="s">
        <v>565</v>
      </c>
      <c r="H131" s="47"/>
      <c r="I131" s="47"/>
      <c r="J131" s="47"/>
      <c r="K131" s="47"/>
      <c r="L131" s="47"/>
      <c r="M131" s="47" t="n">
        <v>2</v>
      </c>
      <c r="N131" s="49" t="n">
        <v>0</v>
      </c>
      <c r="O131" s="44" t="n">
        <f aca="false">N131*1.23</f>
        <v>0</v>
      </c>
      <c r="P131" s="44" t="n">
        <f aca="false">M131*N131</f>
        <v>0</v>
      </c>
      <c r="Q131" s="44" t="n">
        <f aca="false">M131*O131</f>
        <v>0</v>
      </c>
      <c r="R131" s="42" t="n">
        <v>0</v>
      </c>
      <c r="S131" s="43" t="n">
        <f aca="false">R131*M131</f>
        <v>0</v>
      </c>
    </row>
    <row r="132" customFormat="false" ht="60" hidden="false" customHeight="true" outlineLevel="0" collapsed="false">
      <c r="A132" s="33"/>
      <c r="B132" s="33"/>
      <c r="C132" s="45" t="s">
        <v>569</v>
      </c>
      <c r="D132" s="67" t="s">
        <v>570</v>
      </c>
      <c r="E132" s="47" t="s">
        <v>571</v>
      </c>
      <c r="F132" s="47" t="s">
        <v>564</v>
      </c>
      <c r="G132" s="47" t="s">
        <v>565</v>
      </c>
      <c r="H132" s="47"/>
      <c r="I132" s="47"/>
      <c r="J132" s="47"/>
      <c r="K132" s="47"/>
      <c r="L132" s="47"/>
      <c r="M132" s="47" t="n">
        <v>1</v>
      </c>
      <c r="N132" s="49" t="n">
        <v>0</v>
      </c>
      <c r="O132" s="44" t="n">
        <f aca="false">N132*1.23</f>
        <v>0</v>
      </c>
      <c r="P132" s="44" t="n">
        <f aca="false">M132*N132</f>
        <v>0</v>
      </c>
      <c r="Q132" s="44" t="n">
        <f aca="false">M132*O132</f>
        <v>0</v>
      </c>
      <c r="R132" s="42" t="n">
        <v>0</v>
      </c>
      <c r="S132" s="43" t="n">
        <f aca="false">R132*M132</f>
        <v>0</v>
      </c>
    </row>
    <row r="133" customFormat="false" ht="60" hidden="false" customHeight="true" outlineLevel="0" collapsed="false">
      <c r="A133" s="33"/>
      <c r="B133" s="33"/>
      <c r="C133" s="45" t="s">
        <v>572</v>
      </c>
      <c r="D133" s="67" t="s">
        <v>573</v>
      </c>
      <c r="E133" s="47" t="s">
        <v>574</v>
      </c>
      <c r="F133" s="47" t="s">
        <v>231</v>
      </c>
      <c r="G133" s="47" t="s">
        <v>575</v>
      </c>
      <c r="H133" s="47"/>
      <c r="I133" s="47"/>
      <c r="J133" s="47"/>
      <c r="K133" s="47"/>
      <c r="L133" s="47"/>
      <c r="M133" s="47" t="n">
        <v>1</v>
      </c>
      <c r="N133" s="49" t="n">
        <v>0</v>
      </c>
      <c r="O133" s="44" t="n">
        <f aca="false">N133*1.23</f>
        <v>0</v>
      </c>
      <c r="P133" s="44" t="n">
        <f aca="false">M133*N133</f>
        <v>0</v>
      </c>
      <c r="Q133" s="44" t="n">
        <f aca="false">M133*O133</f>
        <v>0</v>
      </c>
      <c r="R133" s="42" t="n">
        <v>0</v>
      </c>
      <c r="S133" s="43" t="n">
        <f aca="false">R133*M133</f>
        <v>0</v>
      </c>
    </row>
    <row r="134" customFormat="false" ht="60" hidden="false" customHeight="true" outlineLevel="0" collapsed="false">
      <c r="A134" s="33"/>
      <c r="B134" s="33"/>
      <c r="C134" s="45" t="s">
        <v>576</v>
      </c>
      <c r="D134" s="67" t="s">
        <v>577</v>
      </c>
      <c r="E134" s="47" t="s">
        <v>578</v>
      </c>
      <c r="F134" s="47" t="s">
        <v>282</v>
      </c>
      <c r="G134" s="47" t="s">
        <v>283</v>
      </c>
      <c r="H134" s="47"/>
      <c r="I134" s="47"/>
      <c r="J134" s="47"/>
      <c r="K134" s="47"/>
      <c r="L134" s="47"/>
      <c r="M134" s="47" t="n">
        <v>2</v>
      </c>
      <c r="N134" s="49" t="n">
        <v>0</v>
      </c>
      <c r="O134" s="44" t="n">
        <f aca="false">N134*1.23</f>
        <v>0</v>
      </c>
      <c r="P134" s="44" t="n">
        <f aca="false">M134*N134</f>
        <v>0</v>
      </c>
      <c r="Q134" s="44" t="n">
        <f aca="false">M134*O134</f>
        <v>0</v>
      </c>
      <c r="R134" s="42" t="n">
        <v>0</v>
      </c>
      <c r="S134" s="43" t="n">
        <f aca="false">R134*M134</f>
        <v>0</v>
      </c>
    </row>
    <row r="135" customFormat="false" ht="60" hidden="false" customHeight="true" outlineLevel="0" collapsed="false">
      <c r="A135" s="33"/>
      <c r="B135" s="33"/>
      <c r="C135" s="45" t="s">
        <v>579</v>
      </c>
      <c r="D135" s="67" t="s">
        <v>580</v>
      </c>
      <c r="E135" s="47" t="s">
        <v>578</v>
      </c>
      <c r="F135" s="47" t="s">
        <v>282</v>
      </c>
      <c r="G135" s="47" t="s">
        <v>581</v>
      </c>
      <c r="H135" s="47"/>
      <c r="I135" s="47"/>
      <c r="J135" s="47"/>
      <c r="K135" s="47"/>
      <c r="L135" s="47"/>
      <c r="M135" s="47" t="n">
        <v>1</v>
      </c>
      <c r="N135" s="49" t="n">
        <v>0</v>
      </c>
      <c r="O135" s="44" t="n">
        <f aca="false">N135*1.23</f>
        <v>0</v>
      </c>
      <c r="P135" s="44" t="n">
        <f aca="false">M135*N135</f>
        <v>0</v>
      </c>
      <c r="Q135" s="44" t="n">
        <f aca="false">M135*O135</f>
        <v>0</v>
      </c>
      <c r="R135" s="42" t="n">
        <v>0</v>
      </c>
      <c r="S135" s="43" t="n">
        <f aca="false">R135*M135</f>
        <v>0</v>
      </c>
    </row>
    <row r="136" customFormat="false" ht="60" hidden="false" customHeight="true" outlineLevel="0" collapsed="false">
      <c r="A136" s="33"/>
      <c r="B136" s="33"/>
      <c r="C136" s="45" t="s">
        <v>582</v>
      </c>
      <c r="D136" s="67" t="s">
        <v>583</v>
      </c>
      <c r="E136" s="47" t="s">
        <v>584</v>
      </c>
      <c r="F136" s="47" t="s">
        <v>564</v>
      </c>
      <c r="G136" s="47" t="s">
        <v>565</v>
      </c>
      <c r="H136" s="47"/>
      <c r="I136" s="47"/>
      <c r="J136" s="47"/>
      <c r="K136" s="47"/>
      <c r="L136" s="47"/>
      <c r="M136" s="47" t="n">
        <v>1</v>
      </c>
      <c r="N136" s="49" t="n">
        <v>0</v>
      </c>
      <c r="O136" s="44" t="n">
        <f aca="false">N136*1.23</f>
        <v>0</v>
      </c>
      <c r="P136" s="44" t="n">
        <f aca="false">M136*N136</f>
        <v>0</v>
      </c>
      <c r="Q136" s="44" t="n">
        <f aca="false">M136*O136</f>
        <v>0</v>
      </c>
      <c r="R136" s="42" t="n">
        <v>0</v>
      </c>
      <c r="S136" s="43" t="n">
        <f aca="false">R136*M136</f>
        <v>0</v>
      </c>
    </row>
    <row r="137" customFormat="false" ht="60" hidden="false" customHeight="true" outlineLevel="0" collapsed="false">
      <c r="A137" s="33"/>
      <c r="B137" s="34"/>
      <c r="C137" s="45" t="s">
        <v>585</v>
      </c>
      <c r="D137" s="69"/>
      <c r="E137" s="47"/>
      <c r="F137" s="47"/>
      <c r="G137" s="47"/>
      <c r="H137" s="47"/>
      <c r="I137" s="47"/>
      <c r="J137" s="47"/>
      <c r="K137" s="47"/>
      <c r="L137" s="47"/>
      <c r="M137" s="47"/>
      <c r="N137" s="44"/>
      <c r="O137" s="44"/>
      <c r="P137" s="44"/>
      <c r="Q137" s="44"/>
      <c r="R137" s="43"/>
      <c r="S137" s="43"/>
    </row>
    <row r="138" customFormat="false" ht="20.25" hidden="false" customHeight="true" outlineLevel="0" collapsed="false">
      <c r="A138" s="33"/>
      <c r="B138" s="34" t="s">
        <v>586</v>
      </c>
      <c r="C138" s="55" t="s">
        <v>587</v>
      </c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6"/>
      <c r="Q138" s="56"/>
      <c r="R138" s="57"/>
      <c r="S138" s="57"/>
    </row>
    <row r="139" customFormat="false" ht="60" hidden="false" customHeight="true" outlineLevel="0" collapsed="false">
      <c r="A139" s="33"/>
      <c r="B139" s="33"/>
      <c r="C139" s="70" t="s">
        <v>588</v>
      </c>
      <c r="D139" s="71" t="s">
        <v>589</v>
      </c>
      <c r="E139" s="72" t="s">
        <v>590</v>
      </c>
      <c r="F139" s="72" t="s">
        <v>591</v>
      </c>
      <c r="G139" s="72" t="s">
        <v>592</v>
      </c>
      <c r="H139" s="72" t="s">
        <v>593</v>
      </c>
      <c r="I139" s="72" t="s">
        <v>594</v>
      </c>
      <c r="J139" s="73" t="s">
        <v>595</v>
      </c>
      <c r="K139" s="72"/>
      <c r="L139" s="72"/>
      <c r="M139" s="72" t="n">
        <v>1</v>
      </c>
      <c r="N139" s="72" t="n">
        <v>0</v>
      </c>
      <c r="O139" s="74" t="n">
        <f aca="false">N139*1.23</f>
        <v>0</v>
      </c>
      <c r="P139" s="75" t="s">
        <v>596</v>
      </c>
      <c r="Q139" s="75"/>
      <c r="R139" s="75"/>
      <c r="S139" s="75"/>
    </row>
    <row r="140" customFormat="false" ht="60" hidden="false" customHeight="true" outlineLevel="0" collapsed="false">
      <c r="A140" s="33"/>
      <c r="B140" s="33"/>
      <c r="C140" s="70" t="s">
        <v>597</v>
      </c>
      <c r="D140" s="71" t="s">
        <v>598</v>
      </c>
      <c r="E140" s="72" t="s">
        <v>599</v>
      </c>
      <c r="F140" s="72" t="s">
        <v>591</v>
      </c>
      <c r="G140" s="72" t="s">
        <v>600</v>
      </c>
      <c r="H140" s="72" t="s">
        <v>593</v>
      </c>
      <c r="I140" s="72" t="s">
        <v>601</v>
      </c>
      <c r="J140" s="73" t="s">
        <v>595</v>
      </c>
      <c r="K140" s="72"/>
      <c r="L140" s="72"/>
      <c r="M140" s="72" t="n">
        <v>1</v>
      </c>
      <c r="N140" s="72" t="n">
        <v>0</v>
      </c>
      <c r="O140" s="74" t="n">
        <f aca="false">N140*1.23</f>
        <v>0</v>
      </c>
      <c r="P140" s="75" t="s">
        <v>596</v>
      </c>
      <c r="Q140" s="75" t="s">
        <v>596</v>
      </c>
      <c r="R140" s="75" t="s">
        <v>596</v>
      </c>
      <c r="S140" s="75" t="s">
        <v>596</v>
      </c>
    </row>
    <row r="141" customFormat="false" ht="60" hidden="false" customHeight="true" outlineLevel="0" collapsed="false">
      <c r="A141" s="33"/>
      <c r="B141" s="33"/>
      <c r="C141" s="70" t="s">
        <v>602</v>
      </c>
      <c r="D141" s="71" t="s">
        <v>589</v>
      </c>
      <c r="E141" s="72" t="s">
        <v>603</v>
      </c>
      <c r="F141" s="72" t="s">
        <v>591</v>
      </c>
      <c r="G141" s="72" t="s">
        <v>604</v>
      </c>
      <c r="H141" s="72" t="s">
        <v>593</v>
      </c>
      <c r="I141" s="72" t="s">
        <v>605</v>
      </c>
      <c r="J141" s="73" t="s">
        <v>595</v>
      </c>
      <c r="K141" s="72"/>
      <c r="L141" s="72"/>
      <c r="M141" s="72" t="n">
        <v>1</v>
      </c>
      <c r="N141" s="72" t="n">
        <v>0</v>
      </c>
      <c r="O141" s="74" t="n">
        <f aca="false">N141*1.23</f>
        <v>0</v>
      </c>
      <c r="P141" s="75" t="s">
        <v>596</v>
      </c>
      <c r="Q141" s="75" t="s">
        <v>596</v>
      </c>
      <c r="R141" s="75" t="s">
        <v>596</v>
      </c>
      <c r="S141" s="75" t="s">
        <v>596</v>
      </c>
    </row>
    <row r="142" customFormat="false" ht="60" hidden="false" customHeight="true" outlineLevel="0" collapsed="false">
      <c r="A142" s="33"/>
      <c r="B142" s="33"/>
      <c r="C142" s="70" t="s">
        <v>606</v>
      </c>
      <c r="D142" s="71" t="s">
        <v>607</v>
      </c>
      <c r="E142" s="72" t="s">
        <v>608</v>
      </c>
      <c r="F142" s="72" t="s">
        <v>609</v>
      </c>
      <c r="G142" s="72" t="s">
        <v>610</v>
      </c>
      <c r="H142" s="72" t="s">
        <v>593</v>
      </c>
      <c r="I142" s="72" t="s">
        <v>611</v>
      </c>
      <c r="J142" s="73" t="s">
        <v>612</v>
      </c>
      <c r="K142" s="72"/>
      <c r="L142" s="72"/>
      <c r="M142" s="72" t="n">
        <v>3</v>
      </c>
      <c r="N142" s="72" t="n">
        <v>0</v>
      </c>
      <c r="O142" s="74" t="n">
        <f aca="false">N142*1.23</f>
        <v>0</v>
      </c>
      <c r="P142" s="75" t="s">
        <v>596</v>
      </c>
      <c r="Q142" s="75" t="s">
        <v>596</v>
      </c>
      <c r="R142" s="75" t="s">
        <v>596</v>
      </c>
      <c r="S142" s="75" t="s">
        <v>596</v>
      </c>
    </row>
    <row r="143" customFormat="false" ht="60" hidden="false" customHeight="true" outlineLevel="0" collapsed="false">
      <c r="A143" s="33"/>
      <c r="B143" s="33"/>
      <c r="C143" s="70" t="s">
        <v>613</v>
      </c>
      <c r="D143" s="71" t="s">
        <v>614</v>
      </c>
      <c r="E143" s="72" t="s">
        <v>615</v>
      </c>
      <c r="F143" s="72" t="s">
        <v>609</v>
      </c>
      <c r="G143" s="72" t="s">
        <v>610</v>
      </c>
      <c r="H143" s="72" t="s">
        <v>593</v>
      </c>
      <c r="I143" s="72" t="s">
        <v>616</v>
      </c>
      <c r="J143" s="73" t="s">
        <v>612</v>
      </c>
      <c r="K143" s="72"/>
      <c r="L143" s="72"/>
      <c r="M143" s="72" t="n">
        <v>2</v>
      </c>
      <c r="N143" s="72" t="n">
        <v>0</v>
      </c>
      <c r="O143" s="74" t="n">
        <f aca="false">N143*1.23</f>
        <v>0</v>
      </c>
      <c r="P143" s="75" t="s">
        <v>596</v>
      </c>
      <c r="Q143" s="75" t="s">
        <v>596</v>
      </c>
      <c r="R143" s="75" t="s">
        <v>596</v>
      </c>
      <c r="S143" s="75" t="s">
        <v>596</v>
      </c>
    </row>
    <row r="144" customFormat="false" ht="60" hidden="false" customHeight="true" outlineLevel="0" collapsed="false">
      <c r="A144" s="33"/>
      <c r="B144" s="33"/>
      <c r="C144" s="70" t="s">
        <v>617</v>
      </c>
      <c r="D144" s="71" t="s">
        <v>618</v>
      </c>
      <c r="E144" s="72" t="s">
        <v>619</v>
      </c>
      <c r="F144" s="72" t="s">
        <v>620</v>
      </c>
      <c r="G144" s="72" t="s">
        <v>621</v>
      </c>
      <c r="H144" s="72" t="s">
        <v>593</v>
      </c>
      <c r="I144" s="72" t="s">
        <v>622</v>
      </c>
      <c r="J144" s="73" t="s">
        <v>612</v>
      </c>
      <c r="K144" s="72"/>
      <c r="L144" s="72"/>
      <c r="M144" s="72" t="n">
        <v>5</v>
      </c>
      <c r="N144" s="72" t="n">
        <v>0</v>
      </c>
      <c r="O144" s="74" t="n">
        <f aca="false">N144*1.23</f>
        <v>0</v>
      </c>
      <c r="P144" s="75" t="s">
        <v>596</v>
      </c>
      <c r="Q144" s="75" t="s">
        <v>596</v>
      </c>
      <c r="R144" s="75" t="s">
        <v>596</v>
      </c>
      <c r="S144" s="75" t="s">
        <v>596</v>
      </c>
    </row>
    <row r="145" customFormat="false" ht="60" hidden="false" customHeight="true" outlineLevel="0" collapsed="false">
      <c r="A145" s="33"/>
      <c r="B145" s="33"/>
      <c r="C145" s="70" t="s">
        <v>623</v>
      </c>
      <c r="D145" s="71" t="s">
        <v>624</v>
      </c>
      <c r="E145" s="72" t="s">
        <v>625</v>
      </c>
      <c r="F145" s="72" t="s">
        <v>620</v>
      </c>
      <c r="G145" s="72" t="s">
        <v>621</v>
      </c>
      <c r="H145" s="72" t="s">
        <v>593</v>
      </c>
      <c r="I145" s="72" t="s">
        <v>626</v>
      </c>
      <c r="J145" s="73" t="s">
        <v>612</v>
      </c>
      <c r="K145" s="72"/>
      <c r="L145" s="72"/>
      <c r="M145" s="72" t="n">
        <v>10</v>
      </c>
      <c r="N145" s="72" t="n">
        <v>0</v>
      </c>
      <c r="O145" s="74" t="n">
        <f aca="false">N145*1.23</f>
        <v>0</v>
      </c>
      <c r="P145" s="75" t="s">
        <v>596</v>
      </c>
      <c r="Q145" s="75" t="s">
        <v>596</v>
      </c>
      <c r="R145" s="75" t="s">
        <v>596</v>
      </c>
      <c r="S145" s="75" t="s">
        <v>596</v>
      </c>
    </row>
    <row r="146" customFormat="false" ht="60" hidden="false" customHeight="true" outlineLevel="0" collapsed="false">
      <c r="A146" s="33"/>
      <c r="B146" s="34"/>
      <c r="C146" s="70" t="s">
        <v>627</v>
      </c>
      <c r="D146" s="71" t="s">
        <v>628</v>
      </c>
      <c r="E146" s="72" t="s">
        <v>629</v>
      </c>
      <c r="F146" s="72" t="s">
        <v>630</v>
      </c>
      <c r="G146" s="72" t="s">
        <v>621</v>
      </c>
      <c r="H146" s="72" t="s">
        <v>593</v>
      </c>
      <c r="I146" s="72" t="s">
        <v>631</v>
      </c>
      <c r="J146" s="73" t="s">
        <v>632</v>
      </c>
      <c r="K146" s="72"/>
      <c r="L146" s="72"/>
      <c r="M146" s="72" t="n">
        <v>12</v>
      </c>
      <c r="N146" s="72" t="n">
        <v>0</v>
      </c>
      <c r="O146" s="74" t="n">
        <f aca="false">N146*1.23</f>
        <v>0</v>
      </c>
      <c r="P146" s="75" t="s">
        <v>596</v>
      </c>
      <c r="Q146" s="75" t="s">
        <v>596</v>
      </c>
      <c r="R146" s="75" t="s">
        <v>596</v>
      </c>
      <c r="S146" s="75" t="s">
        <v>596</v>
      </c>
    </row>
    <row r="147" customFormat="false" ht="21" hidden="false" customHeight="true" outlineLevel="0" collapsed="false">
      <c r="A147" s="33"/>
      <c r="B147" s="34" t="s">
        <v>633</v>
      </c>
      <c r="C147" s="55" t="s">
        <v>150</v>
      </c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6"/>
      <c r="Q147" s="56"/>
      <c r="R147" s="57"/>
      <c r="S147" s="57"/>
    </row>
    <row r="148" customFormat="false" ht="60" hidden="false" customHeight="true" outlineLevel="0" collapsed="false">
      <c r="A148" s="33"/>
      <c r="B148" s="33"/>
      <c r="C148" s="45" t="s">
        <v>634</v>
      </c>
      <c r="D148" s="52" t="s">
        <v>635</v>
      </c>
      <c r="E148" s="47"/>
      <c r="F148" s="47" t="s">
        <v>636</v>
      </c>
      <c r="G148" s="47" t="s">
        <v>637</v>
      </c>
      <c r="H148" s="47" t="s">
        <v>638</v>
      </c>
      <c r="I148" s="47" t="s">
        <v>639</v>
      </c>
      <c r="J148" s="50" t="s">
        <v>640</v>
      </c>
      <c r="K148" s="47"/>
      <c r="L148" s="47"/>
      <c r="M148" s="47" t="n">
        <v>316</v>
      </c>
      <c r="N148" s="49" t="n">
        <v>0</v>
      </c>
      <c r="O148" s="44" t="n">
        <f aca="false">N148*1.23</f>
        <v>0</v>
      </c>
      <c r="P148" s="44" t="n">
        <f aca="false">M148*N148</f>
        <v>0</v>
      </c>
      <c r="Q148" s="44" t="n">
        <f aca="false">M148*O148</f>
        <v>0</v>
      </c>
      <c r="R148" s="42" t="n">
        <v>0</v>
      </c>
      <c r="S148" s="43" t="n">
        <f aca="false">R148*M148</f>
        <v>0</v>
      </c>
    </row>
    <row r="149" customFormat="false" ht="60" hidden="false" customHeight="true" outlineLevel="0" collapsed="false">
      <c r="A149" s="33"/>
      <c r="B149" s="33"/>
      <c r="C149" s="45" t="s">
        <v>641</v>
      </c>
      <c r="D149" s="52" t="s">
        <v>642</v>
      </c>
      <c r="E149" s="47" t="s">
        <v>643</v>
      </c>
      <c r="F149" s="47" t="s">
        <v>644</v>
      </c>
      <c r="G149" s="47"/>
      <c r="H149" s="47" t="s">
        <v>645</v>
      </c>
      <c r="I149" s="47" t="s">
        <v>646</v>
      </c>
      <c r="J149" s="50" t="s">
        <v>647</v>
      </c>
      <c r="K149" s="47"/>
      <c r="L149" s="47"/>
      <c r="M149" s="47" t="n">
        <v>283</v>
      </c>
      <c r="N149" s="49" t="n">
        <v>0</v>
      </c>
      <c r="O149" s="44" t="n">
        <f aca="false">N149*1.23</f>
        <v>0</v>
      </c>
      <c r="P149" s="44" t="n">
        <f aca="false">M149*N149</f>
        <v>0</v>
      </c>
      <c r="Q149" s="44" t="n">
        <f aca="false">M149*O149</f>
        <v>0</v>
      </c>
      <c r="R149" s="42" t="n">
        <v>0</v>
      </c>
      <c r="S149" s="43" t="n">
        <f aca="false">R149*M149</f>
        <v>0</v>
      </c>
    </row>
    <row r="150" customFormat="false" ht="60" hidden="false" customHeight="true" outlineLevel="0" collapsed="false">
      <c r="A150" s="33"/>
      <c r="B150" s="33"/>
      <c r="C150" s="45" t="s">
        <v>648</v>
      </c>
      <c r="D150" s="52" t="s">
        <v>649</v>
      </c>
      <c r="E150" s="47" t="s">
        <v>650</v>
      </c>
      <c r="F150" s="47" t="s">
        <v>644</v>
      </c>
      <c r="G150" s="47"/>
      <c r="H150" s="47" t="s">
        <v>645</v>
      </c>
      <c r="I150" s="47" t="s">
        <v>651</v>
      </c>
      <c r="J150" s="50" t="s">
        <v>652</v>
      </c>
      <c r="K150" s="47"/>
      <c r="L150" s="47"/>
      <c r="M150" s="47" t="n">
        <f aca="false">M149</f>
        <v>283</v>
      </c>
      <c r="N150" s="49" t="n">
        <v>0</v>
      </c>
      <c r="O150" s="44" t="n">
        <f aca="false">N150*1.23</f>
        <v>0</v>
      </c>
      <c r="P150" s="44" t="n">
        <f aca="false">M150*N150</f>
        <v>0</v>
      </c>
      <c r="Q150" s="44" t="n">
        <f aca="false">M150*O150</f>
        <v>0</v>
      </c>
      <c r="R150" s="42" t="n">
        <v>0</v>
      </c>
      <c r="S150" s="43"/>
    </row>
    <row r="151" customFormat="false" ht="60" hidden="false" customHeight="true" outlineLevel="0" collapsed="false">
      <c r="A151" s="33"/>
      <c r="B151" s="33"/>
      <c r="C151" s="45" t="s">
        <v>653</v>
      </c>
      <c r="D151" s="52" t="s">
        <v>654</v>
      </c>
      <c r="E151" s="47" t="s">
        <v>655</v>
      </c>
      <c r="F151" s="47" t="s">
        <v>231</v>
      </c>
      <c r="G151" s="47" t="s">
        <v>80</v>
      </c>
      <c r="H151" s="47"/>
      <c r="I151" s="47"/>
      <c r="J151" s="50" t="s">
        <v>656</v>
      </c>
      <c r="K151" s="47"/>
      <c r="L151" s="47" t="s">
        <v>657</v>
      </c>
      <c r="M151" s="47" t="n">
        <v>64</v>
      </c>
      <c r="N151" s="49" t="n">
        <v>0</v>
      </c>
      <c r="O151" s="44" t="n">
        <f aca="false">N151*1.23</f>
        <v>0</v>
      </c>
      <c r="P151" s="44" t="n">
        <f aca="false">M151*N151</f>
        <v>0</v>
      </c>
      <c r="Q151" s="44" t="n">
        <f aca="false">M151*O151</f>
        <v>0</v>
      </c>
      <c r="R151" s="42" t="n">
        <v>0</v>
      </c>
      <c r="S151" s="43" t="n">
        <f aca="false">R151*M151</f>
        <v>0</v>
      </c>
    </row>
    <row r="152" customFormat="false" ht="60" hidden="false" customHeight="true" outlineLevel="0" collapsed="false">
      <c r="A152" s="33"/>
      <c r="B152" s="33"/>
      <c r="C152" s="45" t="s">
        <v>658</v>
      </c>
      <c r="D152" s="52" t="s">
        <v>659</v>
      </c>
      <c r="E152" s="47" t="s">
        <v>660</v>
      </c>
      <c r="F152" s="47" t="s">
        <v>61</v>
      </c>
      <c r="G152" s="47"/>
      <c r="H152" s="47" t="s">
        <v>661</v>
      </c>
      <c r="I152" s="47"/>
      <c r="J152" s="50" t="s">
        <v>662</v>
      </c>
      <c r="K152" s="47"/>
      <c r="L152" s="47"/>
      <c r="M152" s="47" t="n">
        <v>14</v>
      </c>
      <c r="N152" s="49" t="n">
        <v>0</v>
      </c>
      <c r="O152" s="44" t="n">
        <f aca="false">N152*1.23</f>
        <v>0</v>
      </c>
      <c r="P152" s="44" t="n">
        <f aca="false">M152*N152</f>
        <v>0</v>
      </c>
      <c r="Q152" s="44" t="n">
        <f aca="false">M152*O152</f>
        <v>0</v>
      </c>
      <c r="R152" s="42" t="n">
        <v>0</v>
      </c>
      <c r="S152" s="43" t="n">
        <f aca="false">R152*M152</f>
        <v>0</v>
      </c>
    </row>
    <row r="153" customFormat="false" ht="60" hidden="false" customHeight="true" outlineLevel="0" collapsed="false">
      <c r="A153" s="33"/>
      <c r="B153" s="33"/>
      <c r="C153" s="45" t="s">
        <v>663</v>
      </c>
      <c r="D153" s="52" t="s">
        <v>664</v>
      </c>
      <c r="E153" s="47" t="s">
        <v>665</v>
      </c>
      <c r="F153" s="47" t="s">
        <v>61</v>
      </c>
      <c r="G153" s="47"/>
      <c r="H153" s="47" t="s">
        <v>661</v>
      </c>
      <c r="I153" s="47"/>
      <c r="J153" s="50" t="s">
        <v>666</v>
      </c>
      <c r="K153" s="47"/>
      <c r="L153" s="47"/>
      <c r="M153" s="47" t="n">
        <v>1</v>
      </c>
      <c r="N153" s="49" t="n">
        <v>0</v>
      </c>
      <c r="O153" s="44" t="n">
        <f aca="false">N153*1.23</f>
        <v>0</v>
      </c>
      <c r="P153" s="44" t="n">
        <f aca="false">M153*N153</f>
        <v>0</v>
      </c>
      <c r="Q153" s="44" t="n">
        <f aca="false">M153*O153</f>
        <v>0</v>
      </c>
      <c r="R153" s="42" t="n">
        <v>0</v>
      </c>
      <c r="S153" s="43" t="n">
        <f aca="false">R153*M153</f>
        <v>0</v>
      </c>
    </row>
    <row r="154" customFormat="false" ht="60" hidden="false" customHeight="true" outlineLevel="0" collapsed="false">
      <c r="A154" s="33"/>
      <c r="B154" s="33"/>
      <c r="C154" s="45" t="s">
        <v>667</v>
      </c>
      <c r="D154" s="52" t="s">
        <v>668</v>
      </c>
      <c r="E154" s="47" t="s">
        <v>669</v>
      </c>
      <c r="F154" s="47" t="s">
        <v>670</v>
      </c>
      <c r="G154" s="47" t="s">
        <v>671</v>
      </c>
      <c r="H154" s="47" t="s">
        <v>672</v>
      </c>
      <c r="I154" s="47"/>
      <c r="J154" s="50" t="s">
        <v>673</v>
      </c>
      <c r="K154" s="47"/>
      <c r="L154" s="47"/>
      <c r="M154" s="47" t="n">
        <v>55</v>
      </c>
      <c r="N154" s="49" t="n">
        <v>0</v>
      </c>
      <c r="O154" s="44" t="n">
        <f aca="false">N154*1.23</f>
        <v>0</v>
      </c>
      <c r="P154" s="44" t="n">
        <f aca="false">M154*N154</f>
        <v>0</v>
      </c>
      <c r="Q154" s="44" t="n">
        <f aca="false">M154*O154</f>
        <v>0</v>
      </c>
      <c r="R154" s="42" t="n">
        <v>0</v>
      </c>
      <c r="S154" s="43" t="n">
        <f aca="false">R154*M154</f>
        <v>0</v>
      </c>
    </row>
    <row r="155" customFormat="false" ht="60" hidden="false" customHeight="true" outlineLevel="0" collapsed="false">
      <c r="A155" s="33"/>
      <c r="B155" s="33"/>
      <c r="C155" s="45" t="s">
        <v>674</v>
      </c>
      <c r="D155" s="52" t="s">
        <v>675</v>
      </c>
      <c r="E155" s="53"/>
      <c r="F155" s="47" t="s">
        <v>676</v>
      </c>
      <c r="G155" s="47" t="s">
        <v>677</v>
      </c>
      <c r="H155" s="47" t="s">
        <v>57</v>
      </c>
      <c r="I155" s="47" t="s">
        <v>678</v>
      </c>
      <c r="J155" s="47"/>
      <c r="K155" s="47"/>
      <c r="L155" s="47"/>
      <c r="M155" s="47" t="n">
        <v>15</v>
      </c>
      <c r="N155" s="49" t="n">
        <v>0</v>
      </c>
      <c r="O155" s="44" t="n">
        <f aca="false">N155*1.23</f>
        <v>0</v>
      </c>
      <c r="P155" s="44" t="n">
        <f aca="false">M155*N155</f>
        <v>0</v>
      </c>
      <c r="Q155" s="44" t="n">
        <f aca="false">M155*O155</f>
        <v>0</v>
      </c>
      <c r="R155" s="42" t="n">
        <v>0</v>
      </c>
      <c r="S155" s="43" t="n">
        <f aca="false">R155*M155</f>
        <v>0</v>
      </c>
    </row>
    <row r="156" customFormat="false" ht="60" hidden="false" customHeight="true" outlineLevel="0" collapsed="false">
      <c r="A156" s="33"/>
      <c r="B156" s="33"/>
      <c r="C156" s="45" t="s">
        <v>679</v>
      </c>
      <c r="D156" s="52" t="s">
        <v>680</v>
      </c>
      <c r="E156" s="47" t="s">
        <v>681</v>
      </c>
      <c r="F156" s="47" t="s">
        <v>86</v>
      </c>
      <c r="G156" s="47" t="s">
        <v>682</v>
      </c>
      <c r="H156" s="47" t="s">
        <v>110</v>
      </c>
      <c r="I156" s="47" t="s">
        <v>683</v>
      </c>
      <c r="J156" s="50" t="s">
        <v>684</v>
      </c>
      <c r="K156" s="47"/>
      <c r="L156" s="47"/>
      <c r="M156" s="47" t="n">
        <v>1</v>
      </c>
      <c r="N156" s="49" t="n">
        <v>0</v>
      </c>
      <c r="O156" s="44" t="n">
        <f aca="false">N156*1.23</f>
        <v>0</v>
      </c>
      <c r="P156" s="44" t="n">
        <f aca="false">M156*N156</f>
        <v>0</v>
      </c>
      <c r="Q156" s="44" t="n">
        <f aca="false">M156*O156</f>
        <v>0</v>
      </c>
      <c r="R156" s="42" t="n">
        <v>0</v>
      </c>
      <c r="S156" s="43" t="n">
        <f aca="false">R156*M156</f>
        <v>0</v>
      </c>
    </row>
    <row r="157" customFormat="false" ht="60" hidden="false" customHeight="true" outlineLevel="0" collapsed="false">
      <c r="A157" s="33"/>
      <c r="B157" s="33"/>
      <c r="C157" s="45" t="s">
        <v>685</v>
      </c>
      <c r="D157" s="52" t="s">
        <v>686</v>
      </c>
      <c r="E157" s="47" t="s">
        <v>687</v>
      </c>
      <c r="F157" s="47" t="s">
        <v>86</v>
      </c>
      <c r="G157" s="47" t="s">
        <v>682</v>
      </c>
      <c r="H157" s="47" t="s">
        <v>110</v>
      </c>
      <c r="I157" s="47" t="s">
        <v>688</v>
      </c>
      <c r="J157" s="50" t="s">
        <v>689</v>
      </c>
      <c r="K157" s="47"/>
      <c r="L157" s="47"/>
      <c r="M157" s="47" t="n">
        <v>2</v>
      </c>
      <c r="N157" s="49" t="n">
        <v>0</v>
      </c>
      <c r="O157" s="44" t="n">
        <f aca="false">N157*1.23</f>
        <v>0</v>
      </c>
      <c r="P157" s="44" t="n">
        <f aca="false">M157*N157</f>
        <v>0</v>
      </c>
      <c r="Q157" s="44" t="n">
        <f aca="false">M157*O157</f>
        <v>0</v>
      </c>
      <c r="R157" s="42" t="n">
        <v>0</v>
      </c>
      <c r="S157" s="43" t="n">
        <f aca="false">R157*M157</f>
        <v>0</v>
      </c>
    </row>
    <row r="158" customFormat="false" ht="60" hidden="false" customHeight="true" outlineLevel="0" collapsed="false">
      <c r="A158" s="33"/>
      <c r="B158" s="33"/>
      <c r="C158" s="45" t="s">
        <v>690</v>
      </c>
      <c r="D158" s="52" t="s">
        <v>691</v>
      </c>
      <c r="E158" s="47" t="s">
        <v>692</v>
      </c>
      <c r="F158" s="47" t="s">
        <v>693</v>
      </c>
      <c r="G158" s="47" t="s">
        <v>694</v>
      </c>
      <c r="H158" s="47" t="s">
        <v>695</v>
      </c>
      <c r="I158" s="47" t="s">
        <v>696</v>
      </c>
      <c r="J158" s="50" t="s">
        <v>697</v>
      </c>
      <c r="K158" s="47"/>
      <c r="L158" s="47"/>
      <c r="M158" s="47" t="n">
        <v>3</v>
      </c>
      <c r="N158" s="49" t="n">
        <v>0</v>
      </c>
      <c r="O158" s="44" t="n">
        <f aca="false">N158*1.23</f>
        <v>0</v>
      </c>
      <c r="P158" s="44" t="n">
        <f aca="false">M158*N158</f>
        <v>0</v>
      </c>
      <c r="Q158" s="44" t="n">
        <f aca="false">M158*O158</f>
        <v>0</v>
      </c>
      <c r="R158" s="42" t="n">
        <v>0</v>
      </c>
      <c r="S158" s="43" t="n">
        <f aca="false">R158*M158</f>
        <v>0</v>
      </c>
    </row>
    <row r="159" customFormat="false" ht="60" hidden="false" customHeight="true" outlineLevel="0" collapsed="false">
      <c r="A159" s="33"/>
      <c r="B159" s="33"/>
      <c r="C159" s="45" t="s">
        <v>698</v>
      </c>
      <c r="D159" s="52" t="s">
        <v>699</v>
      </c>
      <c r="E159" s="47" t="s">
        <v>700</v>
      </c>
      <c r="F159" s="47" t="s">
        <v>701</v>
      </c>
      <c r="G159" s="47" t="s">
        <v>694</v>
      </c>
      <c r="H159" s="47" t="s">
        <v>272</v>
      </c>
      <c r="I159" s="47" t="s">
        <v>702</v>
      </c>
      <c r="J159" s="50" t="s">
        <v>703</v>
      </c>
      <c r="K159" s="47"/>
      <c r="L159" s="47"/>
      <c r="M159" s="47" t="n">
        <v>68</v>
      </c>
      <c r="N159" s="49" t="n">
        <v>0</v>
      </c>
      <c r="O159" s="44" t="n">
        <f aca="false">N159*1.23</f>
        <v>0</v>
      </c>
      <c r="P159" s="44" t="n">
        <f aca="false">M159*N159</f>
        <v>0</v>
      </c>
      <c r="Q159" s="44" t="n">
        <f aca="false">M159*O159</f>
        <v>0</v>
      </c>
      <c r="R159" s="42" t="n">
        <v>0</v>
      </c>
      <c r="S159" s="43" t="n">
        <f aca="false">R159*M159</f>
        <v>0</v>
      </c>
    </row>
    <row r="160" customFormat="false" ht="60" hidden="false" customHeight="true" outlineLevel="0" collapsed="false">
      <c r="A160" s="33"/>
      <c r="B160" s="33"/>
      <c r="C160" s="45" t="s">
        <v>704</v>
      </c>
      <c r="D160" s="52" t="s">
        <v>705</v>
      </c>
      <c r="E160" s="47" t="s">
        <v>706</v>
      </c>
      <c r="F160" s="47" t="s">
        <v>86</v>
      </c>
      <c r="G160" s="47" t="s">
        <v>707</v>
      </c>
      <c r="H160" s="47" t="s">
        <v>272</v>
      </c>
      <c r="I160" s="47" t="s">
        <v>708</v>
      </c>
      <c r="J160" s="50" t="s">
        <v>709</v>
      </c>
      <c r="K160" s="47"/>
      <c r="L160" s="47"/>
      <c r="M160" s="47" t="n">
        <v>2</v>
      </c>
      <c r="N160" s="49" t="n">
        <v>0</v>
      </c>
      <c r="O160" s="44" t="n">
        <f aca="false">N160*1.23</f>
        <v>0</v>
      </c>
      <c r="P160" s="44" t="n">
        <f aca="false">M160*N160</f>
        <v>0</v>
      </c>
      <c r="Q160" s="44" t="n">
        <f aca="false">M160*O160</f>
        <v>0</v>
      </c>
      <c r="R160" s="42" t="n">
        <v>0</v>
      </c>
      <c r="S160" s="43" t="n">
        <f aca="false">R160*M160</f>
        <v>0</v>
      </c>
    </row>
    <row r="161" customFormat="false" ht="60" hidden="false" customHeight="true" outlineLevel="0" collapsed="false">
      <c r="A161" s="33"/>
      <c r="B161" s="33"/>
      <c r="C161" s="45" t="s">
        <v>710</v>
      </c>
      <c r="D161" s="52" t="s">
        <v>711</v>
      </c>
      <c r="E161" s="47" t="s">
        <v>706</v>
      </c>
      <c r="F161" s="47" t="s">
        <v>86</v>
      </c>
      <c r="G161" s="47" t="s">
        <v>712</v>
      </c>
      <c r="H161" s="47" t="s">
        <v>272</v>
      </c>
      <c r="I161" s="47" t="s">
        <v>708</v>
      </c>
      <c r="J161" s="50" t="s">
        <v>713</v>
      </c>
      <c r="K161" s="47"/>
      <c r="L161" s="47"/>
      <c r="M161" s="47" t="n">
        <v>1</v>
      </c>
      <c r="N161" s="49" t="n">
        <v>0</v>
      </c>
      <c r="O161" s="44" t="n">
        <f aca="false">N161*1.23</f>
        <v>0</v>
      </c>
      <c r="P161" s="44" t="n">
        <f aca="false">M161*N161</f>
        <v>0</v>
      </c>
      <c r="Q161" s="44" t="n">
        <f aca="false">M161*O161</f>
        <v>0</v>
      </c>
      <c r="R161" s="42" t="n">
        <v>0</v>
      </c>
      <c r="S161" s="43" t="n">
        <f aca="false">R161*M161</f>
        <v>0</v>
      </c>
    </row>
    <row r="162" customFormat="false" ht="60" hidden="false" customHeight="true" outlineLevel="0" collapsed="false">
      <c r="A162" s="33"/>
      <c r="B162" s="33"/>
      <c r="C162" s="45" t="s">
        <v>714</v>
      </c>
      <c r="D162" s="52" t="s">
        <v>715</v>
      </c>
      <c r="E162" s="47" t="s">
        <v>716</v>
      </c>
      <c r="F162" s="47"/>
      <c r="G162" s="47" t="s">
        <v>476</v>
      </c>
      <c r="H162" s="47" t="s">
        <v>717</v>
      </c>
      <c r="I162" s="47"/>
      <c r="J162" s="76" t="s">
        <v>718</v>
      </c>
      <c r="K162" s="47"/>
      <c r="L162" s="47"/>
      <c r="M162" s="47" t="n">
        <v>1</v>
      </c>
      <c r="N162" s="49" t="n">
        <v>0</v>
      </c>
      <c r="O162" s="44" t="n">
        <f aca="false">N162*1.23</f>
        <v>0</v>
      </c>
      <c r="P162" s="44" t="n">
        <f aca="false">M162*N162</f>
        <v>0</v>
      </c>
      <c r="Q162" s="44" t="n">
        <f aca="false">M162*O162</f>
        <v>0</v>
      </c>
      <c r="R162" s="42" t="n">
        <v>0</v>
      </c>
      <c r="S162" s="43" t="n">
        <f aca="false">R162*M162</f>
        <v>0</v>
      </c>
    </row>
    <row r="163" customFormat="false" ht="60" hidden="false" customHeight="true" outlineLevel="0" collapsed="false">
      <c r="A163" s="33"/>
      <c r="B163" s="33"/>
      <c r="C163" s="45" t="s">
        <v>719</v>
      </c>
      <c r="D163" s="52" t="s">
        <v>720</v>
      </c>
      <c r="E163" s="47" t="s">
        <v>721</v>
      </c>
      <c r="F163" s="47"/>
      <c r="G163" s="47" t="s">
        <v>80</v>
      </c>
      <c r="H163" s="47" t="s">
        <v>57</v>
      </c>
      <c r="I163" s="47" t="s">
        <v>722</v>
      </c>
      <c r="J163" s="47"/>
      <c r="K163" s="47"/>
      <c r="L163" s="47"/>
      <c r="M163" s="47" t="n">
        <v>2</v>
      </c>
      <c r="N163" s="49" t="n">
        <v>0</v>
      </c>
      <c r="O163" s="44" t="n">
        <f aca="false">N163*1.23</f>
        <v>0</v>
      </c>
      <c r="P163" s="44" t="n">
        <f aca="false">M163*N163</f>
        <v>0</v>
      </c>
      <c r="Q163" s="44" t="n">
        <f aca="false">M163*O163</f>
        <v>0</v>
      </c>
      <c r="R163" s="42" t="n">
        <v>0</v>
      </c>
      <c r="S163" s="43" t="n">
        <f aca="false">R163*M163</f>
        <v>0</v>
      </c>
    </row>
    <row r="164" customFormat="false" ht="60" hidden="false" customHeight="true" outlineLevel="0" collapsed="false">
      <c r="A164" s="33"/>
      <c r="B164" s="33"/>
      <c r="C164" s="45" t="s">
        <v>723</v>
      </c>
      <c r="D164" s="52" t="s">
        <v>724</v>
      </c>
      <c r="E164" s="47" t="s">
        <v>725</v>
      </c>
      <c r="F164" s="47" t="s">
        <v>644</v>
      </c>
      <c r="G164" s="47" t="s">
        <v>644</v>
      </c>
      <c r="H164" s="47" t="s">
        <v>272</v>
      </c>
      <c r="I164" s="47" t="s">
        <v>726</v>
      </c>
      <c r="J164" s="50" t="s">
        <v>727</v>
      </c>
      <c r="K164" s="47"/>
      <c r="L164" s="47"/>
      <c r="M164" s="47" t="n">
        <v>6</v>
      </c>
      <c r="N164" s="49" t="n">
        <v>0</v>
      </c>
      <c r="O164" s="44" t="n">
        <f aca="false">N164*1.23</f>
        <v>0</v>
      </c>
      <c r="P164" s="44" t="n">
        <f aca="false">M164*N164</f>
        <v>0</v>
      </c>
      <c r="Q164" s="44" t="n">
        <f aca="false">M164*O164</f>
        <v>0</v>
      </c>
      <c r="R164" s="42" t="n">
        <v>0</v>
      </c>
      <c r="S164" s="43" t="n">
        <f aca="false">R164*M164</f>
        <v>0</v>
      </c>
    </row>
    <row r="165" customFormat="false" ht="60" hidden="false" customHeight="true" outlineLevel="0" collapsed="false">
      <c r="A165" s="33"/>
      <c r="B165" s="33"/>
      <c r="C165" s="45" t="s">
        <v>728</v>
      </c>
      <c r="D165" s="52" t="s">
        <v>729</v>
      </c>
      <c r="E165" s="47" t="s">
        <v>730</v>
      </c>
      <c r="F165" s="47"/>
      <c r="G165" s="47"/>
      <c r="H165" s="47"/>
      <c r="I165" s="47"/>
      <c r="J165" s="47"/>
      <c r="K165" s="77"/>
      <c r="L165" s="47"/>
      <c r="M165" s="47" t="n">
        <v>1</v>
      </c>
      <c r="N165" s="49" t="n">
        <v>0</v>
      </c>
      <c r="O165" s="44" t="n">
        <f aca="false">N165*1.23</f>
        <v>0</v>
      </c>
      <c r="P165" s="44" t="n">
        <f aca="false">M165*N165</f>
        <v>0</v>
      </c>
      <c r="Q165" s="44" t="n">
        <f aca="false">M165*O165</f>
        <v>0</v>
      </c>
      <c r="R165" s="42" t="n">
        <v>0</v>
      </c>
      <c r="S165" s="43" t="n">
        <f aca="false">R165*M165</f>
        <v>0</v>
      </c>
    </row>
    <row r="166" customFormat="false" ht="60" hidden="false" customHeight="true" outlineLevel="0" collapsed="false">
      <c r="A166" s="33"/>
      <c r="B166" s="33"/>
      <c r="C166" s="45" t="s">
        <v>731</v>
      </c>
      <c r="D166" s="52" t="s">
        <v>732</v>
      </c>
      <c r="E166" s="47"/>
      <c r="F166" s="47"/>
      <c r="G166" s="47"/>
      <c r="H166" s="47"/>
      <c r="I166" s="47"/>
      <c r="J166" s="47"/>
      <c r="K166" s="77"/>
      <c r="L166" s="47"/>
      <c r="M166" s="47" t="n">
        <v>3</v>
      </c>
      <c r="N166" s="49" t="n">
        <v>0</v>
      </c>
      <c r="O166" s="44" t="n">
        <f aca="false">N166*1.23</f>
        <v>0</v>
      </c>
      <c r="P166" s="44" t="n">
        <f aca="false">M166*N166</f>
        <v>0</v>
      </c>
      <c r="Q166" s="44" t="n">
        <f aca="false">M166*O166</f>
        <v>0</v>
      </c>
      <c r="R166" s="42" t="n">
        <v>0</v>
      </c>
      <c r="S166" s="43" t="n">
        <f aca="false">R166*M166</f>
        <v>0</v>
      </c>
    </row>
    <row r="167" customFormat="false" ht="60" hidden="false" customHeight="true" outlineLevel="0" collapsed="false">
      <c r="A167" s="33"/>
      <c r="B167" s="33"/>
      <c r="C167" s="45" t="s">
        <v>733</v>
      </c>
      <c r="D167" s="67" t="s">
        <v>734</v>
      </c>
      <c r="E167" s="47" t="s">
        <v>735</v>
      </c>
      <c r="F167" s="47" t="s">
        <v>736</v>
      </c>
      <c r="G167" s="47" t="s">
        <v>737</v>
      </c>
      <c r="H167" s="47" t="s">
        <v>272</v>
      </c>
      <c r="I167" s="47" t="s">
        <v>738</v>
      </c>
      <c r="J167" s="50" t="s">
        <v>739</v>
      </c>
      <c r="K167" s="77"/>
      <c r="L167" s="47"/>
      <c r="M167" s="47" t="n">
        <v>27</v>
      </c>
      <c r="N167" s="49" t="n">
        <v>0</v>
      </c>
      <c r="O167" s="44" t="n">
        <f aca="false">N167*1.23</f>
        <v>0</v>
      </c>
      <c r="P167" s="44" t="n">
        <f aca="false">M167*N167</f>
        <v>0</v>
      </c>
      <c r="Q167" s="44" t="n">
        <f aca="false">M167*O167</f>
        <v>0</v>
      </c>
      <c r="R167" s="42" t="n">
        <v>0</v>
      </c>
      <c r="S167" s="43" t="n">
        <f aca="false">R167*M167</f>
        <v>0</v>
      </c>
    </row>
    <row r="168" customFormat="false" ht="60" hidden="false" customHeight="true" outlineLevel="0" collapsed="false">
      <c r="A168" s="33"/>
      <c r="B168" s="33"/>
      <c r="C168" s="45" t="s">
        <v>740</v>
      </c>
      <c r="D168" s="67" t="s">
        <v>734</v>
      </c>
      <c r="E168" s="47" t="s">
        <v>741</v>
      </c>
      <c r="F168" s="47" t="s">
        <v>736</v>
      </c>
      <c r="G168" s="47" t="s">
        <v>737</v>
      </c>
      <c r="H168" s="47" t="s">
        <v>272</v>
      </c>
      <c r="I168" s="47" t="s">
        <v>738</v>
      </c>
      <c r="J168" s="50" t="s">
        <v>739</v>
      </c>
      <c r="K168" s="77"/>
      <c r="L168" s="47"/>
      <c r="M168" s="47" t="n">
        <v>20</v>
      </c>
      <c r="N168" s="49" t="n">
        <v>0</v>
      </c>
      <c r="O168" s="44" t="n">
        <f aca="false">N168*1.23</f>
        <v>0</v>
      </c>
      <c r="P168" s="44" t="n">
        <f aca="false">M168*N168</f>
        <v>0</v>
      </c>
      <c r="Q168" s="44" t="n">
        <f aca="false">M168*O168</f>
        <v>0</v>
      </c>
      <c r="R168" s="42" t="n">
        <v>0</v>
      </c>
      <c r="S168" s="43" t="n">
        <f aca="false">R168*M168</f>
        <v>0</v>
      </c>
    </row>
    <row r="169" customFormat="false" ht="60" hidden="false" customHeight="true" outlineLevel="0" collapsed="false">
      <c r="A169" s="33"/>
      <c r="B169" s="33"/>
      <c r="C169" s="45" t="s">
        <v>742</v>
      </c>
      <c r="D169" s="52" t="s">
        <v>743</v>
      </c>
      <c r="E169" s="47" t="s">
        <v>744</v>
      </c>
      <c r="F169" s="47" t="s">
        <v>745</v>
      </c>
      <c r="G169" s="47" t="s">
        <v>476</v>
      </c>
      <c r="H169" s="47" t="s">
        <v>746</v>
      </c>
      <c r="I169" s="47" t="s">
        <v>747</v>
      </c>
      <c r="J169" s="50" t="s">
        <v>748</v>
      </c>
      <c r="K169" s="77"/>
      <c r="L169" s="47"/>
      <c r="M169" s="47" t="n">
        <v>65</v>
      </c>
      <c r="N169" s="49" t="n">
        <v>0</v>
      </c>
      <c r="O169" s="44" t="n">
        <f aca="false">N169*1.23</f>
        <v>0</v>
      </c>
      <c r="P169" s="44" t="n">
        <f aca="false">M169*N169</f>
        <v>0</v>
      </c>
      <c r="Q169" s="44" t="n">
        <f aca="false">M169*O169</f>
        <v>0</v>
      </c>
      <c r="R169" s="42" t="n">
        <v>0</v>
      </c>
      <c r="S169" s="43" t="n">
        <f aca="false">R169*M169</f>
        <v>0</v>
      </c>
    </row>
    <row r="170" customFormat="false" ht="60" hidden="false" customHeight="true" outlineLevel="0" collapsed="false">
      <c r="A170" s="33"/>
      <c r="B170" s="33"/>
      <c r="C170" s="45" t="s">
        <v>749</v>
      </c>
      <c r="D170" s="52" t="s">
        <v>750</v>
      </c>
      <c r="E170" s="47" t="s">
        <v>751</v>
      </c>
      <c r="F170" s="47" t="s">
        <v>86</v>
      </c>
      <c r="G170" s="47"/>
      <c r="H170" s="47" t="s">
        <v>752</v>
      </c>
      <c r="I170" s="47" t="s">
        <v>753</v>
      </c>
      <c r="J170" s="50" t="s">
        <v>754</v>
      </c>
      <c r="K170" s="77"/>
      <c r="L170" s="47"/>
      <c r="M170" s="47" t="n">
        <v>1</v>
      </c>
      <c r="N170" s="49" t="n">
        <v>0</v>
      </c>
      <c r="O170" s="44" t="n">
        <f aca="false">N170*1.23</f>
        <v>0</v>
      </c>
      <c r="P170" s="44" t="n">
        <f aca="false">M170*N170</f>
        <v>0</v>
      </c>
      <c r="Q170" s="44" t="n">
        <f aca="false">M170*O170</f>
        <v>0</v>
      </c>
      <c r="R170" s="42" t="n">
        <v>0</v>
      </c>
      <c r="S170" s="43" t="n">
        <f aca="false">R170*M170</f>
        <v>0</v>
      </c>
    </row>
    <row r="171" customFormat="false" ht="60" hidden="false" customHeight="true" outlineLevel="0" collapsed="false">
      <c r="A171" s="33"/>
      <c r="B171" s="33"/>
      <c r="C171" s="45" t="s">
        <v>755</v>
      </c>
      <c r="D171" s="67" t="s">
        <v>756</v>
      </c>
      <c r="E171" s="47" t="s">
        <v>757</v>
      </c>
      <c r="F171" s="47"/>
      <c r="G171" s="47"/>
      <c r="H171" s="47"/>
      <c r="I171" s="47"/>
      <c r="J171" s="50"/>
      <c r="K171" s="77"/>
      <c r="L171" s="47"/>
      <c r="M171" s="47" t="n">
        <v>2</v>
      </c>
      <c r="N171" s="49" t="n">
        <v>0</v>
      </c>
      <c r="O171" s="44" t="n">
        <f aca="false">N171*1.23</f>
        <v>0</v>
      </c>
      <c r="P171" s="44" t="n">
        <f aca="false">M171*N171</f>
        <v>0</v>
      </c>
      <c r="Q171" s="44" t="n">
        <f aca="false">M171*O171</f>
        <v>0</v>
      </c>
      <c r="R171" s="42" t="n">
        <v>0</v>
      </c>
      <c r="S171" s="43" t="n">
        <f aca="false">R171*M171</f>
        <v>0</v>
      </c>
    </row>
    <row r="172" customFormat="false" ht="60" hidden="false" customHeight="true" outlineLevel="0" collapsed="false">
      <c r="A172" s="33"/>
      <c r="B172" s="33"/>
      <c r="C172" s="45" t="s">
        <v>758</v>
      </c>
      <c r="D172" s="67" t="s">
        <v>759</v>
      </c>
      <c r="E172" s="47" t="s">
        <v>760</v>
      </c>
      <c r="F172" s="47" t="s">
        <v>761</v>
      </c>
      <c r="G172" s="47"/>
      <c r="H172" s="47" t="s">
        <v>761</v>
      </c>
      <c r="I172" s="47"/>
      <c r="J172" s="50" t="s">
        <v>762</v>
      </c>
      <c r="K172" s="77"/>
      <c r="L172" s="47"/>
      <c r="M172" s="47" t="n">
        <v>3</v>
      </c>
      <c r="N172" s="49" t="n">
        <v>0</v>
      </c>
      <c r="O172" s="44" t="n">
        <f aca="false">N172*1.23</f>
        <v>0</v>
      </c>
      <c r="P172" s="44" t="n">
        <f aca="false">M172*N172</f>
        <v>0</v>
      </c>
      <c r="Q172" s="44" t="n">
        <f aca="false">M172*O172</f>
        <v>0</v>
      </c>
      <c r="R172" s="42" t="n">
        <v>0</v>
      </c>
      <c r="S172" s="43" t="n">
        <f aca="false">R172*M172</f>
        <v>0</v>
      </c>
    </row>
    <row r="173" customFormat="false" ht="60" hidden="false" customHeight="true" outlineLevel="0" collapsed="false">
      <c r="A173" s="33"/>
      <c r="B173" s="33"/>
      <c r="C173" s="45" t="s">
        <v>763</v>
      </c>
      <c r="D173" s="52" t="s">
        <v>764</v>
      </c>
      <c r="E173" s="47" t="s">
        <v>765</v>
      </c>
      <c r="F173" s="47"/>
      <c r="G173" s="47" t="s">
        <v>476</v>
      </c>
      <c r="H173" s="47" t="s">
        <v>717</v>
      </c>
      <c r="I173" s="47"/>
      <c r="J173" s="50" t="s">
        <v>718</v>
      </c>
      <c r="K173" s="77"/>
      <c r="L173" s="47"/>
      <c r="M173" s="47" t="n">
        <v>1</v>
      </c>
      <c r="N173" s="49" t="n">
        <v>0</v>
      </c>
      <c r="O173" s="44" t="n">
        <f aca="false">N173*1.23</f>
        <v>0</v>
      </c>
      <c r="P173" s="44" t="n">
        <f aca="false">M173*N173</f>
        <v>0</v>
      </c>
      <c r="Q173" s="44" t="n">
        <f aca="false">M173*O173</f>
        <v>0</v>
      </c>
      <c r="R173" s="42" t="n">
        <v>0</v>
      </c>
      <c r="S173" s="43" t="n">
        <f aca="false">R173*M173</f>
        <v>0</v>
      </c>
    </row>
    <row r="174" customFormat="false" ht="60" hidden="false" customHeight="true" outlineLevel="0" collapsed="false">
      <c r="A174" s="33"/>
      <c r="B174" s="33"/>
      <c r="C174" s="45" t="s">
        <v>766</v>
      </c>
      <c r="D174" s="67" t="s">
        <v>767</v>
      </c>
      <c r="E174" s="47" t="s">
        <v>768</v>
      </c>
      <c r="F174" s="47" t="s">
        <v>761</v>
      </c>
      <c r="G174" s="47"/>
      <c r="H174" s="47" t="s">
        <v>761</v>
      </c>
      <c r="I174" s="47"/>
      <c r="J174" s="50" t="s">
        <v>769</v>
      </c>
      <c r="K174" s="77"/>
      <c r="L174" s="47"/>
      <c r="M174" s="47" t="n">
        <v>1</v>
      </c>
      <c r="N174" s="49" t="n">
        <v>0</v>
      </c>
      <c r="O174" s="44" t="n">
        <f aca="false">N174*1.23</f>
        <v>0</v>
      </c>
      <c r="P174" s="44" t="n">
        <f aca="false">M174*N174</f>
        <v>0</v>
      </c>
      <c r="Q174" s="44" t="n">
        <f aca="false">M174*O174</f>
        <v>0</v>
      </c>
      <c r="R174" s="42" t="n">
        <v>0</v>
      </c>
      <c r="S174" s="43" t="n">
        <f aca="false">R174*M174</f>
        <v>0</v>
      </c>
    </row>
    <row r="175" customFormat="false" ht="60" hidden="false" customHeight="true" outlineLevel="0" collapsed="false">
      <c r="A175" s="33"/>
      <c r="B175" s="33"/>
      <c r="C175" s="45" t="s">
        <v>770</v>
      </c>
      <c r="D175" s="46" t="s">
        <v>771</v>
      </c>
      <c r="E175" s="53" t="s">
        <v>772</v>
      </c>
      <c r="F175" s="47"/>
      <c r="G175" s="47"/>
      <c r="H175" s="47" t="s">
        <v>57</v>
      </c>
      <c r="I175" s="47" t="s">
        <v>773</v>
      </c>
      <c r="J175" s="47"/>
      <c r="K175" s="47"/>
      <c r="L175" s="47"/>
      <c r="M175" s="47" t="n">
        <v>3</v>
      </c>
      <c r="N175" s="49" t="n">
        <v>0</v>
      </c>
      <c r="O175" s="44" t="n">
        <f aca="false">N175*1.23</f>
        <v>0</v>
      </c>
      <c r="P175" s="44" t="n">
        <f aca="false">M175*N175</f>
        <v>0</v>
      </c>
      <c r="Q175" s="44" t="n">
        <f aca="false">M175*O175</f>
        <v>0</v>
      </c>
      <c r="R175" s="42" t="n">
        <v>0</v>
      </c>
      <c r="S175" s="43" t="n">
        <f aca="false">R175*M175</f>
        <v>0</v>
      </c>
    </row>
    <row r="176" customFormat="false" ht="60" hidden="false" customHeight="true" outlineLevel="0" collapsed="false">
      <c r="A176" s="33"/>
      <c r="B176" s="33"/>
      <c r="C176" s="45" t="s">
        <v>774</v>
      </c>
      <c r="D176" s="67" t="s">
        <v>775</v>
      </c>
      <c r="E176" s="47" t="s">
        <v>776</v>
      </c>
      <c r="F176" s="47"/>
      <c r="G176" s="47"/>
      <c r="H176" s="47"/>
      <c r="I176" s="47"/>
      <c r="J176" s="50"/>
      <c r="K176" s="77"/>
      <c r="L176" s="47"/>
      <c r="M176" s="47" t="n">
        <v>10</v>
      </c>
      <c r="N176" s="49" t="n">
        <v>0</v>
      </c>
      <c r="O176" s="44" t="n">
        <f aca="false">N176*1.23</f>
        <v>0</v>
      </c>
      <c r="P176" s="44" t="n">
        <f aca="false">M176*N176</f>
        <v>0</v>
      </c>
      <c r="Q176" s="44" t="n">
        <f aca="false">M176*O176</f>
        <v>0</v>
      </c>
      <c r="R176" s="42" t="n">
        <v>0</v>
      </c>
      <c r="S176" s="43" t="n">
        <f aca="false">R176*M176</f>
        <v>0</v>
      </c>
    </row>
    <row r="177" customFormat="false" ht="60" hidden="false" customHeight="true" outlineLevel="0" collapsed="false">
      <c r="A177" s="33"/>
      <c r="B177" s="33"/>
      <c r="C177" s="45" t="s">
        <v>777</v>
      </c>
      <c r="D177" s="52" t="s">
        <v>778</v>
      </c>
      <c r="E177" s="47" t="s">
        <v>779</v>
      </c>
      <c r="F177" s="47" t="s">
        <v>780</v>
      </c>
      <c r="G177" s="47" t="s">
        <v>694</v>
      </c>
      <c r="H177" s="47" t="s">
        <v>272</v>
      </c>
      <c r="I177" s="47" t="s">
        <v>781</v>
      </c>
      <c r="J177" s="50" t="s">
        <v>782</v>
      </c>
      <c r="K177" s="77"/>
      <c r="L177" s="47"/>
      <c r="M177" s="47" t="n">
        <v>38</v>
      </c>
      <c r="N177" s="49" t="n">
        <v>0</v>
      </c>
      <c r="O177" s="44" t="n">
        <f aca="false">N177*1.23</f>
        <v>0</v>
      </c>
      <c r="P177" s="44" t="n">
        <f aca="false">M177*N177</f>
        <v>0</v>
      </c>
      <c r="Q177" s="44" t="n">
        <f aca="false">M177*O177</f>
        <v>0</v>
      </c>
      <c r="R177" s="42" t="n">
        <v>0</v>
      </c>
      <c r="S177" s="43" t="n">
        <f aca="false">R177*M177</f>
        <v>0</v>
      </c>
    </row>
    <row r="178" customFormat="false" ht="60" hidden="false" customHeight="true" outlineLevel="0" collapsed="false">
      <c r="A178" s="33"/>
      <c r="B178" s="33"/>
      <c r="C178" s="45" t="s">
        <v>783</v>
      </c>
      <c r="D178" s="52" t="s">
        <v>784</v>
      </c>
      <c r="E178" s="47" t="s">
        <v>785</v>
      </c>
      <c r="F178" s="47" t="s">
        <v>780</v>
      </c>
      <c r="G178" s="47" t="s">
        <v>694</v>
      </c>
      <c r="H178" s="47" t="s">
        <v>272</v>
      </c>
      <c r="I178" s="47" t="s">
        <v>786</v>
      </c>
      <c r="J178" s="50" t="s">
        <v>787</v>
      </c>
      <c r="K178" s="77"/>
      <c r="L178" s="47"/>
      <c r="M178" s="47" t="n">
        <v>2</v>
      </c>
      <c r="N178" s="49" t="n">
        <v>0</v>
      </c>
      <c r="O178" s="44" t="n">
        <f aca="false">N178*1.23</f>
        <v>0</v>
      </c>
      <c r="P178" s="44" t="n">
        <f aca="false">M178*N178</f>
        <v>0</v>
      </c>
      <c r="Q178" s="44" t="n">
        <f aca="false">M178*O178</f>
        <v>0</v>
      </c>
      <c r="R178" s="42" t="n">
        <v>0</v>
      </c>
      <c r="S178" s="43" t="n">
        <f aca="false">R178*M178</f>
        <v>0</v>
      </c>
    </row>
    <row r="179" customFormat="false" ht="60" hidden="false" customHeight="true" outlineLevel="0" collapsed="false">
      <c r="A179" s="33"/>
      <c r="B179" s="33"/>
      <c r="C179" s="45" t="s">
        <v>788</v>
      </c>
      <c r="D179" s="52" t="s">
        <v>789</v>
      </c>
      <c r="E179" s="47" t="s">
        <v>790</v>
      </c>
      <c r="F179" s="47" t="s">
        <v>61</v>
      </c>
      <c r="G179" s="47" t="s">
        <v>476</v>
      </c>
      <c r="H179" s="47" t="s">
        <v>272</v>
      </c>
      <c r="I179" s="47" t="s">
        <v>791</v>
      </c>
      <c r="J179" s="50" t="s">
        <v>792</v>
      </c>
      <c r="K179" s="77"/>
      <c r="L179" s="47"/>
      <c r="M179" s="47" t="n">
        <v>2</v>
      </c>
      <c r="N179" s="49" t="n">
        <v>0</v>
      </c>
      <c r="O179" s="44" t="n">
        <f aca="false">N179*1.23</f>
        <v>0</v>
      </c>
      <c r="P179" s="44" t="n">
        <f aca="false">M179*N179</f>
        <v>0</v>
      </c>
      <c r="Q179" s="44" t="n">
        <f aca="false">M179*O179</f>
        <v>0</v>
      </c>
      <c r="R179" s="42" t="n">
        <v>0</v>
      </c>
      <c r="S179" s="43" t="n">
        <f aca="false">R179*M179</f>
        <v>0</v>
      </c>
    </row>
    <row r="180" customFormat="false" ht="60" hidden="false" customHeight="true" outlineLevel="0" collapsed="false">
      <c r="A180" s="33"/>
      <c r="B180" s="33"/>
      <c r="C180" s="45" t="s">
        <v>793</v>
      </c>
      <c r="D180" s="67" t="s">
        <v>794</v>
      </c>
      <c r="E180" s="47"/>
      <c r="F180" s="47"/>
      <c r="G180" s="47"/>
      <c r="H180" s="47"/>
      <c r="I180" s="47"/>
      <c r="J180" s="50"/>
      <c r="K180" s="77"/>
      <c r="L180" s="47"/>
      <c r="M180" s="47" t="n">
        <v>8</v>
      </c>
      <c r="N180" s="49" t="n">
        <v>0</v>
      </c>
      <c r="O180" s="44" t="n">
        <f aca="false">N180*1.23</f>
        <v>0</v>
      </c>
      <c r="P180" s="44" t="n">
        <f aca="false">M180*N180</f>
        <v>0</v>
      </c>
      <c r="Q180" s="44" t="n">
        <f aca="false">M180*O180</f>
        <v>0</v>
      </c>
      <c r="R180" s="42" t="n">
        <v>0</v>
      </c>
      <c r="S180" s="43" t="n">
        <f aca="false">R180*M180</f>
        <v>0</v>
      </c>
    </row>
    <row r="181" customFormat="false" ht="60" hidden="false" customHeight="true" outlineLevel="0" collapsed="false">
      <c r="A181" s="33"/>
      <c r="B181" s="33"/>
      <c r="C181" s="45" t="s">
        <v>795</v>
      </c>
      <c r="D181" s="52" t="s">
        <v>796</v>
      </c>
      <c r="E181" s="53" t="s">
        <v>772</v>
      </c>
      <c r="F181" s="47"/>
      <c r="G181" s="47"/>
      <c r="H181" s="47" t="s">
        <v>57</v>
      </c>
      <c r="I181" s="47" t="s">
        <v>797</v>
      </c>
      <c r="J181" s="50"/>
      <c r="K181" s="77"/>
      <c r="L181" s="47"/>
      <c r="M181" s="47" t="n">
        <v>8</v>
      </c>
      <c r="N181" s="49" t="n">
        <v>0</v>
      </c>
      <c r="O181" s="44" t="n">
        <f aca="false">N181*1.23</f>
        <v>0</v>
      </c>
      <c r="P181" s="44" t="n">
        <f aca="false">M181*N181</f>
        <v>0</v>
      </c>
      <c r="Q181" s="44" t="n">
        <f aca="false">M181*O181</f>
        <v>0</v>
      </c>
      <c r="R181" s="42" t="n">
        <v>0</v>
      </c>
      <c r="S181" s="43" t="n">
        <f aca="false">R181*M181</f>
        <v>0</v>
      </c>
    </row>
    <row r="182" customFormat="false" ht="60" hidden="false" customHeight="true" outlineLevel="0" collapsed="false">
      <c r="A182" s="33"/>
      <c r="B182" s="34"/>
      <c r="C182" s="45" t="s">
        <v>798</v>
      </c>
      <c r="D182" s="52"/>
      <c r="E182" s="47"/>
      <c r="F182" s="47"/>
      <c r="G182" s="47"/>
      <c r="H182" s="47"/>
      <c r="I182" s="47"/>
      <c r="J182" s="50"/>
      <c r="K182" s="77"/>
      <c r="L182" s="47"/>
      <c r="M182" s="47"/>
      <c r="N182" s="44"/>
      <c r="O182" s="44"/>
      <c r="P182" s="44"/>
      <c r="Q182" s="44"/>
      <c r="R182" s="43"/>
      <c r="S182" s="43"/>
    </row>
    <row r="183" customFormat="false" ht="24" hidden="false" customHeight="true" outlineLevel="0" collapsed="false">
      <c r="A183" s="33"/>
      <c r="B183" s="34" t="s">
        <v>799</v>
      </c>
      <c r="C183" s="55" t="s">
        <v>150</v>
      </c>
      <c r="D183" s="55"/>
      <c r="E183" s="55"/>
      <c r="F183" s="55"/>
      <c r="G183" s="55"/>
      <c r="H183" s="55"/>
      <c r="I183" s="55"/>
      <c r="J183" s="55"/>
      <c r="K183" s="55"/>
      <c r="L183" s="55"/>
      <c r="M183" s="78"/>
      <c r="N183" s="78"/>
      <c r="O183" s="78"/>
      <c r="P183" s="78"/>
      <c r="Q183" s="78"/>
      <c r="R183" s="57"/>
      <c r="S183" s="57"/>
    </row>
    <row r="184" customFormat="false" ht="60" hidden="false" customHeight="true" outlineLevel="0" collapsed="false">
      <c r="A184" s="33"/>
      <c r="B184" s="33"/>
      <c r="C184" s="45" t="s">
        <v>800</v>
      </c>
      <c r="D184" s="67" t="s">
        <v>801</v>
      </c>
      <c r="E184" s="47" t="s">
        <v>802</v>
      </c>
      <c r="F184" s="47" t="s">
        <v>803</v>
      </c>
      <c r="G184" s="47" t="s">
        <v>450</v>
      </c>
      <c r="H184" s="47"/>
      <c r="I184" s="47"/>
      <c r="J184" s="50"/>
      <c r="K184" s="77"/>
      <c r="L184" s="47"/>
      <c r="M184" s="47" t="n">
        <v>10</v>
      </c>
      <c r="N184" s="49" t="n">
        <v>0</v>
      </c>
      <c r="O184" s="44" t="n">
        <f aca="false">N184*1.23</f>
        <v>0</v>
      </c>
      <c r="P184" s="44" t="n">
        <f aca="false">M184*N184</f>
        <v>0</v>
      </c>
      <c r="Q184" s="44" t="n">
        <f aca="false">M184*O184</f>
        <v>0</v>
      </c>
      <c r="R184" s="42" t="n">
        <v>0</v>
      </c>
      <c r="S184" s="43" t="n">
        <f aca="false">R184*M184</f>
        <v>0</v>
      </c>
    </row>
    <row r="185" customFormat="false" ht="60" hidden="false" customHeight="true" outlineLevel="0" collapsed="false">
      <c r="A185" s="33"/>
      <c r="B185" s="33"/>
      <c r="C185" s="45" t="s">
        <v>804</v>
      </c>
      <c r="D185" s="67" t="s">
        <v>801</v>
      </c>
      <c r="E185" s="47" t="s">
        <v>805</v>
      </c>
      <c r="F185" s="47" t="s">
        <v>803</v>
      </c>
      <c r="G185" s="47" t="s">
        <v>450</v>
      </c>
      <c r="H185" s="47"/>
      <c r="I185" s="47"/>
      <c r="J185" s="50"/>
      <c r="K185" s="77"/>
      <c r="L185" s="47"/>
      <c r="M185" s="47" t="n">
        <v>16</v>
      </c>
      <c r="N185" s="49" t="n">
        <v>0</v>
      </c>
      <c r="O185" s="44" t="n">
        <f aca="false">N185*1.23</f>
        <v>0</v>
      </c>
      <c r="P185" s="44" t="n">
        <f aca="false">M185*N185</f>
        <v>0</v>
      </c>
      <c r="Q185" s="44" t="n">
        <f aca="false">M185*O185</f>
        <v>0</v>
      </c>
      <c r="R185" s="42" t="n">
        <v>0</v>
      </c>
      <c r="S185" s="43" t="n">
        <f aca="false">R185*M185</f>
        <v>0</v>
      </c>
    </row>
    <row r="186" customFormat="false" ht="60" hidden="false" customHeight="true" outlineLevel="0" collapsed="false">
      <c r="A186" s="33"/>
      <c r="B186" s="33"/>
      <c r="C186" s="45" t="s">
        <v>806</v>
      </c>
      <c r="D186" s="67" t="s">
        <v>801</v>
      </c>
      <c r="E186" s="47" t="s">
        <v>807</v>
      </c>
      <c r="F186" s="47" t="s">
        <v>803</v>
      </c>
      <c r="G186" s="47" t="s">
        <v>450</v>
      </c>
      <c r="H186" s="47"/>
      <c r="I186" s="47"/>
      <c r="J186" s="50"/>
      <c r="K186" s="77"/>
      <c r="L186" s="47"/>
      <c r="M186" s="47" t="n">
        <v>1</v>
      </c>
      <c r="N186" s="49" t="n">
        <v>0</v>
      </c>
      <c r="O186" s="44" t="n">
        <f aca="false">N186*1.23</f>
        <v>0</v>
      </c>
      <c r="P186" s="44" t="n">
        <f aca="false">M186*N186</f>
        <v>0</v>
      </c>
      <c r="Q186" s="44" t="n">
        <f aca="false">M186*O186</f>
        <v>0</v>
      </c>
      <c r="R186" s="42" t="n">
        <v>0</v>
      </c>
      <c r="S186" s="43" t="n">
        <f aca="false">R186*M186</f>
        <v>0</v>
      </c>
    </row>
    <row r="187" customFormat="false" ht="60" hidden="false" customHeight="true" outlineLevel="0" collapsed="false">
      <c r="A187" s="33"/>
      <c r="B187" s="33"/>
      <c r="C187" s="70" t="s">
        <v>808</v>
      </c>
      <c r="D187" s="79" t="s">
        <v>809</v>
      </c>
      <c r="E187" s="80" t="s">
        <v>810</v>
      </c>
      <c r="F187" s="80" t="s">
        <v>231</v>
      </c>
      <c r="G187" s="80" t="s">
        <v>80</v>
      </c>
      <c r="H187" s="80" t="s">
        <v>811</v>
      </c>
      <c r="I187" s="80" t="s">
        <v>812</v>
      </c>
      <c r="J187" s="81" t="s">
        <v>813</v>
      </c>
      <c r="K187" s="82"/>
      <c r="L187" s="72" t="s">
        <v>814</v>
      </c>
      <c r="M187" s="72" t="n">
        <v>480.97</v>
      </c>
      <c r="N187" s="83" t="n">
        <v>0</v>
      </c>
      <c r="O187" s="74" t="n">
        <f aca="false">N187*1.23</f>
        <v>0</v>
      </c>
      <c r="P187" s="75" t="s">
        <v>596</v>
      </c>
      <c r="Q187" s="75" t="s">
        <v>596</v>
      </c>
      <c r="R187" s="75" t="s">
        <v>596</v>
      </c>
      <c r="S187" s="75" t="s">
        <v>596</v>
      </c>
    </row>
    <row r="188" customFormat="false" ht="60" hidden="false" customHeight="true" outlineLevel="0" collapsed="false">
      <c r="A188" s="33"/>
      <c r="B188" s="33"/>
      <c r="C188" s="45" t="s">
        <v>815</v>
      </c>
      <c r="D188" s="84" t="s">
        <v>816</v>
      </c>
      <c r="E188" s="85" t="s">
        <v>817</v>
      </c>
      <c r="F188" s="85" t="s">
        <v>231</v>
      </c>
      <c r="G188" s="85" t="s">
        <v>80</v>
      </c>
      <c r="H188" s="85" t="s">
        <v>818</v>
      </c>
      <c r="I188" s="85" t="s">
        <v>819</v>
      </c>
      <c r="J188" s="86" t="s">
        <v>820</v>
      </c>
      <c r="K188" s="47"/>
      <c r="L188" s="47"/>
      <c r="M188" s="47" t="n">
        <v>344</v>
      </c>
      <c r="N188" s="49" t="n">
        <v>0</v>
      </c>
      <c r="O188" s="44" t="n">
        <f aca="false">N188*1.23</f>
        <v>0</v>
      </c>
      <c r="P188" s="44" t="n">
        <f aca="false">M188*N188</f>
        <v>0</v>
      </c>
      <c r="Q188" s="44" t="n">
        <f aca="false">M188*O188</f>
        <v>0</v>
      </c>
      <c r="R188" s="42" t="n">
        <v>0</v>
      </c>
      <c r="S188" s="43" t="n">
        <f aca="false">R188*M188</f>
        <v>0</v>
      </c>
    </row>
    <row r="189" customFormat="false" ht="60" hidden="false" customHeight="true" outlineLevel="0" collapsed="false">
      <c r="A189" s="33"/>
      <c r="B189" s="33"/>
      <c r="C189" s="45" t="s">
        <v>821</v>
      </c>
      <c r="D189" s="87" t="s">
        <v>822</v>
      </c>
      <c r="E189" s="85" t="s">
        <v>823</v>
      </c>
      <c r="F189" s="85"/>
      <c r="G189" s="85" t="s">
        <v>824</v>
      </c>
      <c r="H189" s="85"/>
      <c r="I189" s="85"/>
      <c r="J189" s="86"/>
      <c r="K189" s="47"/>
      <c r="L189" s="47"/>
      <c r="M189" s="47" t="n">
        <v>8</v>
      </c>
      <c r="N189" s="49" t="n">
        <v>0</v>
      </c>
      <c r="O189" s="44" t="n">
        <f aca="false">N189*1.23</f>
        <v>0</v>
      </c>
      <c r="P189" s="44" t="n">
        <f aca="false">M189*N189</f>
        <v>0</v>
      </c>
      <c r="Q189" s="44" t="n">
        <f aca="false">M189*O189</f>
        <v>0</v>
      </c>
      <c r="R189" s="42" t="n">
        <v>0</v>
      </c>
      <c r="S189" s="43" t="n">
        <f aca="false">R189*M189</f>
        <v>0</v>
      </c>
    </row>
    <row r="190" customFormat="false" ht="60" hidden="false" customHeight="true" outlineLevel="0" collapsed="false">
      <c r="A190" s="33"/>
      <c r="B190" s="34"/>
      <c r="C190" s="45" t="s">
        <v>825</v>
      </c>
      <c r="D190" s="87" t="s">
        <v>822</v>
      </c>
      <c r="E190" s="85" t="s">
        <v>826</v>
      </c>
      <c r="F190" s="85"/>
      <c r="G190" s="85" t="s">
        <v>824</v>
      </c>
      <c r="H190" s="85"/>
      <c r="I190" s="85"/>
      <c r="J190" s="86"/>
      <c r="K190" s="47"/>
      <c r="L190" s="47"/>
      <c r="M190" s="47" t="n">
        <v>1</v>
      </c>
      <c r="N190" s="49" t="n">
        <v>0</v>
      </c>
      <c r="O190" s="44" t="n">
        <f aca="false">N190*1.23</f>
        <v>0</v>
      </c>
      <c r="P190" s="44" t="n">
        <f aca="false">M190*N190</f>
        <v>0</v>
      </c>
      <c r="Q190" s="44" t="n">
        <f aca="false">M190*O190</f>
        <v>0</v>
      </c>
      <c r="R190" s="42" t="n">
        <v>0</v>
      </c>
      <c r="S190" s="43" t="n">
        <f aca="false">R190*M190</f>
        <v>0</v>
      </c>
    </row>
    <row r="191" customFormat="false" ht="12.75" hidden="false" customHeight="true" outlineLevel="0" collapsed="false">
      <c r="A191" s="33"/>
      <c r="B191" s="33" t="s">
        <v>827</v>
      </c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78"/>
      <c r="N191" s="78"/>
      <c r="O191" s="78"/>
      <c r="P191" s="78"/>
      <c r="Q191" s="78"/>
      <c r="R191" s="57"/>
      <c r="S191" s="57"/>
    </row>
    <row r="192" customFormat="false" ht="60" hidden="false" customHeight="true" outlineLevel="0" collapsed="false">
      <c r="A192" s="33"/>
      <c r="B192" s="33"/>
      <c r="C192" s="45" t="s">
        <v>828</v>
      </c>
      <c r="D192" s="52" t="s">
        <v>829</v>
      </c>
      <c r="E192" s="47"/>
      <c r="F192" s="47"/>
      <c r="G192" s="47"/>
      <c r="H192" s="47" t="s">
        <v>830</v>
      </c>
      <c r="I192" s="47"/>
      <c r="J192" s="89" t="s">
        <v>831</v>
      </c>
      <c r="K192" s="77"/>
      <c r="L192" s="47" t="s">
        <v>832</v>
      </c>
      <c r="M192" s="47" t="n">
        <v>1</v>
      </c>
      <c r="N192" s="49" t="n">
        <v>0</v>
      </c>
      <c r="O192" s="44" t="n">
        <f aca="false">N192*1.23</f>
        <v>0</v>
      </c>
      <c r="P192" s="44" t="n">
        <f aca="false">M192*N192</f>
        <v>0</v>
      </c>
      <c r="Q192" s="44" t="n">
        <f aca="false">M192*O192</f>
        <v>0</v>
      </c>
      <c r="R192" s="42" t="n">
        <v>0</v>
      </c>
      <c r="S192" s="43" t="n">
        <f aca="false">R192*M192</f>
        <v>0</v>
      </c>
    </row>
    <row r="193" customFormat="false" ht="60" hidden="false" customHeight="true" outlineLevel="0" collapsed="false">
      <c r="A193" s="33"/>
      <c r="B193" s="33"/>
      <c r="C193" s="45" t="s">
        <v>833</v>
      </c>
      <c r="D193" s="52" t="s">
        <v>834</v>
      </c>
      <c r="E193" s="85" t="s">
        <v>835</v>
      </c>
      <c r="F193" s="47" t="s">
        <v>836</v>
      </c>
      <c r="G193" s="47" t="s">
        <v>837</v>
      </c>
      <c r="H193" s="47" t="s">
        <v>272</v>
      </c>
      <c r="I193" s="47" t="s">
        <v>838</v>
      </c>
      <c r="J193" s="50" t="s">
        <v>839</v>
      </c>
      <c r="K193" s="77"/>
      <c r="L193" s="47" t="s">
        <v>840</v>
      </c>
      <c r="M193" s="47" t="n">
        <v>1</v>
      </c>
      <c r="N193" s="49" t="n">
        <v>0</v>
      </c>
      <c r="O193" s="44" t="n">
        <f aca="false">N193*1.23</f>
        <v>0</v>
      </c>
      <c r="P193" s="44" t="n">
        <f aca="false">M193*N193</f>
        <v>0</v>
      </c>
      <c r="Q193" s="44" t="n">
        <f aca="false">M193*O193</f>
        <v>0</v>
      </c>
      <c r="R193" s="42" t="n">
        <v>0</v>
      </c>
      <c r="S193" s="43" t="n">
        <f aca="false">R193*M193</f>
        <v>0</v>
      </c>
    </row>
    <row r="194" customFormat="false" ht="60" hidden="false" customHeight="true" outlineLevel="0" collapsed="false">
      <c r="A194" s="33"/>
      <c r="B194" s="33"/>
      <c r="C194" s="45" t="s">
        <v>841</v>
      </c>
      <c r="D194" s="90" t="s">
        <v>834</v>
      </c>
      <c r="E194" s="85" t="s">
        <v>842</v>
      </c>
      <c r="F194" s="47" t="s">
        <v>836</v>
      </c>
      <c r="G194" s="47" t="s">
        <v>837</v>
      </c>
      <c r="H194" s="47" t="s">
        <v>272</v>
      </c>
      <c r="I194" s="47" t="s">
        <v>843</v>
      </c>
      <c r="J194" s="89" t="s">
        <v>844</v>
      </c>
      <c r="K194" s="91"/>
      <c r="L194" s="92" t="s">
        <v>840</v>
      </c>
      <c r="M194" s="92" t="n">
        <v>4</v>
      </c>
      <c r="N194" s="93" t="n">
        <v>0</v>
      </c>
      <c r="O194" s="44" t="n">
        <f aca="false">N194*1.23</f>
        <v>0</v>
      </c>
      <c r="P194" s="44" t="n">
        <f aca="false">M194*N194</f>
        <v>0</v>
      </c>
      <c r="Q194" s="44" t="n">
        <f aca="false">M194*O194</f>
        <v>0</v>
      </c>
      <c r="R194" s="42" t="n">
        <v>0</v>
      </c>
      <c r="S194" s="43" t="n">
        <f aca="false">R194*M194</f>
        <v>0</v>
      </c>
    </row>
    <row r="195" customFormat="false" ht="60" hidden="false" customHeight="true" outlineLevel="0" collapsed="false">
      <c r="A195" s="33"/>
      <c r="B195" s="33"/>
      <c r="C195" s="45" t="s">
        <v>845</v>
      </c>
      <c r="D195" s="90" t="s">
        <v>834</v>
      </c>
      <c r="E195" s="85" t="s">
        <v>846</v>
      </c>
      <c r="F195" s="47" t="s">
        <v>836</v>
      </c>
      <c r="G195" s="47" t="s">
        <v>837</v>
      </c>
      <c r="H195" s="47" t="s">
        <v>272</v>
      </c>
      <c r="I195" s="47" t="s">
        <v>847</v>
      </c>
      <c r="J195" s="89" t="s">
        <v>848</v>
      </c>
      <c r="K195" s="91"/>
      <c r="L195" s="92" t="s">
        <v>849</v>
      </c>
      <c r="M195" s="92" t="n">
        <v>1</v>
      </c>
      <c r="N195" s="93" t="n">
        <v>0</v>
      </c>
      <c r="O195" s="44" t="n">
        <f aca="false">N195*1.23</f>
        <v>0</v>
      </c>
      <c r="P195" s="44" t="n">
        <f aca="false">M195*N195</f>
        <v>0</v>
      </c>
      <c r="Q195" s="44" t="n">
        <f aca="false">M195*O195</f>
        <v>0</v>
      </c>
      <c r="R195" s="42" t="n">
        <v>0</v>
      </c>
      <c r="S195" s="43" t="n">
        <f aca="false">R195*M195</f>
        <v>0</v>
      </c>
    </row>
    <row r="196" customFormat="false" ht="60" hidden="false" customHeight="true" outlineLevel="0" collapsed="false">
      <c r="A196" s="33"/>
      <c r="B196" s="33"/>
      <c r="C196" s="45" t="s">
        <v>850</v>
      </c>
      <c r="D196" s="90" t="s">
        <v>834</v>
      </c>
      <c r="E196" s="85" t="s">
        <v>851</v>
      </c>
      <c r="F196" s="47" t="s">
        <v>836</v>
      </c>
      <c r="G196" s="47" t="s">
        <v>837</v>
      </c>
      <c r="H196" s="47" t="s">
        <v>272</v>
      </c>
      <c r="I196" s="47" t="s">
        <v>852</v>
      </c>
      <c r="J196" s="89" t="s">
        <v>853</v>
      </c>
      <c r="K196" s="91"/>
      <c r="L196" s="92" t="s">
        <v>854</v>
      </c>
      <c r="M196" s="92" t="n">
        <v>1</v>
      </c>
      <c r="N196" s="93" t="n">
        <v>0</v>
      </c>
      <c r="O196" s="44" t="n">
        <f aca="false">N196*1.23</f>
        <v>0</v>
      </c>
      <c r="P196" s="44" t="n">
        <f aca="false">M196*N196</f>
        <v>0</v>
      </c>
      <c r="Q196" s="44" t="n">
        <f aca="false">M196*O196</f>
        <v>0</v>
      </c>
      <c r="R196" s="42" t="n">
        <v>0</v>
      </c>
      <c r="S196" s="43" t="n">
        <f aca="false">R196*M196</f>
        <v>0</v>
      </c>
    </row>
    <row r="197" customFormat="false" ht="60" hidden="false" customHeight="true" outlineLevel="0" collapsed="false">
      <c r="A197" s="33"/>
      <c r="B197" s="33"/>
      <c r="C197" s="45" t="s">
        <v>855</v>
      </c>
      <c r="D197" s="90" t="s">
        <v>856</v>
      </c>
      <c r="E197" s="85" t="s">
        <v>857</v>
      </c>
      <c r="F197" s="47" t="s">
        <v>858</v>
      </c>
      <c r="G197" s="47" t="s">
        <v>859</v>
      </c>
      <c r="H197" s="47" t="s">
        <v>830</v>
      </c>
      <c r="I197" s="47"/>
      <c r="J197" s="89" t="s">
        <v>831</v>
      </c>
      <c r="K197" s="77"/>
      <c r="L197" s="92" t="s">
        <v>860</v>
      </c>
      <c r="M197" s="92" t="n">
        <v>36</v>
      </c>
      <c r="N197" s="93" t="n">
        <v>0</v>
      </c>
      <c r="O197" s="44" t="n">
        <f aca="false">N197*1.23</f>
        <v>0</v>
      </c>
      <c r="P197" s="44" t="n">
        <f aca="false">M197*N197</f>
        <v>0</v>
      </c>
      <c r="Q197" s="44" t="n">
        <f aca="false">M197*O197</f>
        <v>0</v>
      </c>
      <c r="R197" s="42" t="n">
        <v>0</v>
      </c>
      <c r="S197" s="43" t="n">
        <f aca="false">R197*M197</f>
        <v>0</v>
      </c>
    </row>
    <row r="198" customFormat="false" ht="60" hidden="false" customHeight="true" outlineLevel="0" collapsed="false">
      <c r="A198" s="33"/>
      <c r="B198" s="33"/>
      <c r="C198" s="45" t="s">
        <v>861</v>
      </c>
      <c r="D198" s="90" t="s">
        <v>862</v>
      </c>
      <c r="E198" s="85" t="s">
        <v>857</v>
      </c>
      <c r="F198" s="47" t="s">
        <v>858</v>
      </c>
      <c r="G198" s="47" t="s">
        <v>859</v>
      </c>
      <c r="H198" s="47" t="s">
        <v>830</v>
      </c>
      <c r="I198" s="47"/>
      <c r="J198" s="89" t="s">
        <v>831</v>
      </c>
      <c r="K198" s="77"/>
      <c r="L198" s="92" t="s">
        <v>860</v>
      </c>
      <c r="M198" s="92" t="n">
        <v>2</v>
      </c>
      <c r="N198" s="93" t="n">
        <v>0</v>
      </c>
      <c r="O198" s="44" t="n">
        <f aca="false">N198*1.23</f>
        <v>0</v>
      </c>
      <c r="P198" s="44" t="n">
        <f aca="false">M198*N198</f>
        <v>0</v>
      </c>
      <c r="Q198" s="44" t="n">
        <f aca="false">M198*O198</f>
        <v>0</v>
      </c>
      <c r="R198" s="42" t="n">
        <v>0</v>
      </c>
      <c r="S198" s="43" t="n">
        <f aca="false">R198*M198</f>
        <v>0</v>
      </c>
    </row>
    <row r="199" customFormat="false" ht="60" hidden="false" customHeight="true" outlineLevel="0" collapsed="false">
      <c r="A199" s="33"/>
      <c r="B199" s="33"/>
      <c r="C199" s="45" t="s">
        <v>863</v>
      </c>
      <c r="D199" s="90" t="s">
        <v>864</v>
      </c>
      <c r="E199" s="85" t="s">
        <v>865</v>
      </c>
      <c r="F199" s="47" t="s">
        <v>858</v>
      </c>
      <c r="G199" s="47" t="s">
        <v>859</v>
      </c>
      <c r="H199" s="47" t="s">
        <v>830</v>
      </c>
      <c r="I199" s="47"/>
      <c r="J199" s="89" t="s">
        <v>831</v>
      </c>
      <c r="K199" s="77"/>
      <c r="L199" s="92" t="s">
        <v>866</v>
      </c>
      <c r="M199" s="92" t="n">
        <v>56</v>
      </c>
      <c r="N199" s="93" t="n">
        <v>0</v>
      </c>
      <c r="O199" s="44" t="n">
        <f aca="false">N199*1.23</f>
        <v>0</v>
      </c>
      <c r="P199" s="44" t="n">
        <f aca="false">M199*N199</f>
        <v>0</v>
      </c>
      <c r="Q199" s="44" t="n">
        <f aca="false">M199*O199</f>
        <v>0</v>
      </c>
      <c r="R199" s="42" t="n">
        <v>0</v>
      </c>
      <c r="S199" s="43" t="n">
        <f aca="false">R199*M199</f>
        <v>0</v>
      </c>
    </row>
    <row r="200" customFormat="false" ht="60" hidden="false" customHeight="true" outlineLevel="0" collapsed="false">
      <c r="A200" s="33"/>
      <c r="B200" s="33"/>
      <c r="C200" s="45" t="s">
        <v>867</v>
      </c>
      <c r="D200" s="90" t="s">
        <v>864</v>
      </c>
      <c r="E200" s="85" t="s">
        <v>868</v>
      </c>
      <c r="F200" s="47" t="s">
        <v>858</v>
      </c>
      <c r="G200" s="47" t="s">
        <v>859</v>
      </c>
      <c r="H200" s="47" t="s">
        <v>830</v>
      </c>
      <c r="I200" s="47"/>
      <c r="J200" s="89" t="s">
        <v>831</v>
      </c>
      <c r="K200" s="77"/>
      <c r="L200" s="92" t="s">
        <v>866</v>
      </c>
      <c r="M200" s="92" t="n">
        <v>3</v>
      </c>
      <c r="N200" s="93" t="n">
        <v>0</v>
      </c>
      <c r="O200" s="44" t="n">
        <f aca="false">N200*1.23</f>
        <v>0</v>
      </c>
      <c r="P200" s="44" t="n">
        <f aca="false">M200*N200</f>
        <v>0</v>
      </c>
      <c r="Q200" s="44" t="n">
        <f aca="false">M200*O200</f>
        <v>0</v>
      </c>
      <c r="R200" s="42" t="n">
        <v>0</v>
      </c>
      <c r="S200" s="43" t="n">
        <f aca="false">R200*M200</f>
        <v>0</v>
      </c>
    </row>
    <row r="201" customFormat="false" ht="60" hidden="false" customHeight="true" outlineLevel="0" collapsed="false">
      <c r="A201" s="33"/>
      <c r="B201" s="33"/>
      <c r="C201" s="45" t="s">
        <v>869</v>
      </c>
      <c r="D201" s="90" t="s">
        <v>870</v>
      </c>
      <c r="E201" s="85" t="s">
        <v>871</v>
      </c>
      <c r="F201" s="47" t="s">
        <v>858</v>
      </c>
      <c r="G201" s="47" t="s">
        <v>859</v>
      </c>
      <c r="H201" s="47" t="s">
        <v>830</v>
      </c>
      <c r="I201" s="47"/>
      <c r="J201" s="89" t="s">
        <v>831</v>
      </c>
      <c r="K201" s="77"/>
      <c r="L201" s="92"/>
      <c r="M201" s="92" t="n">
        <v>4</v>
      </c>
      <c r="N201" s="93" t="n">
        <v>0</v>
      </c>
      <c r="O201" s="44" t="n">
        <f aca="false">N201*1.23</f>
        <v>0</v>
      </c>
      <c r="P201" s="44" t="n">
        <f aca="false">M201*N201</f>
        <v>0</v>
      </c>
      <c r="Q201" s="44" t="n">
        <f aca="false">M201*O201</f>
        <v>0</v>
      </c>
      <c r="R201" s="42" t="n">
        <v>0</v>
      </c>
      <c r="S201" s="43" t="n">
        <f aca="false">R201*M201</f>
        <v>0</v>
      </c>
    </row>
    <row r="202" customFormat="false" ht="60" hidden="false" customHeight="true" outlineLevel="0" collapsed="false">
      <c r="A202" s="33"/>
      <c r="B202" s="33"/>
      <c r="C202" s="45" t="s">
        <v>872</v>
      </c>
      <c r="D202" s="90" t="s">
        <v>870</v>
      </c>
      <c r="E202" s="85" t="s">
        <v>873</v>
      </c>
      <c r="F202" s="47" t="s">
        <v>858</v>
      </c>
      <c r="G202" s="47" t="s">
        <v>859</v>
      </c>
      <c r="H202" s="47" t="s">
        <v>830</v>
      </c>
      <c r="I202" s="47"/>
      <c r="J202" s="89" t="s">
        <v>831</v>
      </c>
      <c r="K202" s="91"/>
      <c r="L202" s="92"/>
      <c r="M202" s="92" t="n">
        <v>4</v>
      </c>
      <c r="N202" s="93" t="n">
        <v>0</v>
      </c>
      <c r="O202" s="44" t="n">
        <f aca="false">N202*1.23</f>
        <v>0</v>
      </c>
      <c r="P202" s="44" t="n">
        <f aca="false">M202*N202</f>
        <v>0</v>
      </c>
      <c r="Q202" s="44" t="n">
        <f aca="false">M202*O202</f>
        <v>0</v>
      </c>
      <c r="R202" s="42" t="n">
        <v>0</v>
      </c>
      <c r="S202" s="43" t="n">
        <f aca="false">R202*M202</f>
        <v>0</v>
      </c>
    </row>
    <row r="203" customFormat="false" ht="60" hidden="false" customHeight="true" outlineLevel="0" collapsed="false">
      <c r="A203" s="33"/>
      <c r="B203" s="33"/>
      <c r="C203" s="45" t="s">
        <v>874</v>
      </c>
      <c r="D203" s="90" t="s">
        <v>875</v>
      </c>
      <c r="E203" s="85" t="s">
        <v>876</v>
      </c>
      <c r="F203" s="47" t="s">
        <v>858</v>
      </c>
      <c r="G203" s="47" t="s">
        <v>859</v>
      </c>
      <c r="H203" s="47" t="s">
        <v>830</v>
      </c>
      <c r="I203" s="47"/>
      <c r="J203" s="89" t="s">
        <v>831</v>
      </c>
      <c r="K203" s="91"/>
      <c r="L203" s="92" t="s">
        <v>877</v>
      </c>
      <c r="M203" s="92" t="n">
        <v>1</v>
      </c>
      <c r="N203" s="93" t="n">
        <v>0</v>
      </c>
      <c r="O203" s="44" t="n">
        <f aca="false">N203*1.23</f>
        <v>0</v>
      </c>
      <c r="P203" s="44" t="n">
        <f aca="false">M203*N203</f>
        <v>0</v>
      </c>
      <c r="Q203" s="44" t="n">
        <f aca="false">M203*O203</f>
        <v>0</v>
      </c>
      <c r="R203" s="42" t="n">
        <v>0</v>
      </c>
      <c r="S203" s="43" t="n">
        <f aca="false">R203*M203</f>
        <v>0</v>
      </c>
    </row>
    <row r="204" customFormat="false" ht="60" hidden="false" customHeight="true" outlineLevel="0" collapsed="false">
      <c r="A204" s="33"/>
      <c r="B204" s="33"/>
      <c r="C204" s="45" t="s">
        <v>878</v>
      </c>
      <c r="D204" s="90" t="s">
        <v>879</v>
      </c>
      <c r="E204" s="85" t="s">
        <v>880</v>
      </c>
      <c r="F204" s="47" t="s">
        <v>858</v>
      </c>
      <c r="G204" s="47" t="s">
        <v>859</v>
      </c>
      <c r="H204" s="47" t="s">
        <v>830</v>
      </c>
      <c r="I204" s="47"/>
      <c r="J204" s="89" t="s">
        <v>831</v>
      </c>
      <c r="K204" s="77"/>
      <c r="L204" s="92" t="s">
        <v>866</v>
      </c>
      <c r="M204" s="92" t="n">
        <v>140</v>
      </c>
      <c r="N204" s="93" t="n">
        <v>0</v>
      </c>
      <c r="O204" s="44" t="n">
        <f aca="false">N204*1.23</f>
        <v>0</v>
      </c>
      <c r="P204" s="44" t="n">
        <f aca="false">M204*N204</f>
        <v>0</v>
      </c>
      <c r="Q204" s="44" t="n">
        <f aca="false">M204*O204</f>
        <v>0</v>
      </c>
      <c r="R204" s="42" t="n">
        <v>0</v>
      </c>
      <c r="S204" s="43" t="n">
        <f aca="false">R204*M204</f>
        <v>0</v>
      </c>
    </row>
    <row r="205" customFormat="false" ht="60" hidden="false" customHeight="true" outlineLevel="0" collapsed="false">
      <c r="A205" s="33"/>
      <c r="B205" s="33"/>
      <c r="C205" s="45" t="s">
        <v>881</v>
      </c>
      <c r="D205" s="90" t="s">
        <v>879</v>
      </c>
      <c r="E205" s="85" t="s">
        <v>882</v>
      </c>
      <c r="F205" s="47" t="s">
        <v>858</v>
      </c>
      <c r="G205" s="47" t="s">
        <v>859</v>
      </c>
      <c r="H205" s="47" t="s">
        <v>830</v>
      </c>
      <c r="I205" s="47"/>
      <c r="J205" s="89" t="s">
        <v>831</v>
      </c>
      <c r="K205" s="77"/>
      <c r="L205" s="92" t="s">
        <v>866</v>
      </c>
      <c r="M205" s="92" t="n">
        <v>109</v>
      </c>
      <c r="N205" s="93" t="n">
        <v>0</v>
      </c>
      <c r="O205" s="44" t="n">
        <f aca="false">N205*1.23</f>
        <v>0</v>
      </c>
      <c r="P205" s="44" t="n">
        <f aca="false">M205*N205</f>
        <v>0</v>
      </c>
      <c r="Q205" s="44" t="n">
        <f aca="false">M205*O205</f>
        <v>0</v>
      </c>
      <c r="R205" s="42" t="n">
        <v>0</v>
      </c>
      <c r="S205" s="43" t="n">
        <f aca="false">R205*M205</f>
        <v>0</v>
      </c>
    </row>
    <row r="206" customFormat="false" ht="60" hidden="false" customHeight="true" outlineLevel="0" collapsed="false">
      <c r="A206" s="33"/>
      <c r="B206" s="33"/>
      <c r="C206" s="45" t="s">
        <v>883</v>
      </c>
      <c r="D206" s="90" t="s">
        <v>884</v>
      </c>
      <c r="E206" s="85" t="s">
        <v>880</v>
      </c>
      <c r="F206" s="47" t="s">
        <v>858</v>
      </c>
      <c r="G206" s="47" t="s">
        <v>859</v>
      </c>
      <c r="H206" s="47" t="s">
        <v>830</v>
      </c>
      <c r="I206" s="47"/>
      <c r="J206" s="89" t="s">
        <v>831</v>
      </c>
      <c r="K206" s="77"/>
      <c r="L206" s="92" t="s">
        <v>866</v>
      </c>
      <c r="M206" s="92" t="n">
        <v>4</v>
      </c>
      <c r="N206" s="93" t="n">
        <v>0</v>
      </c>
      <c r="O206" s="44" t="n">
        <f aca="false">N206*1.23</f>
        <v>0</v>
      </c>
      <c r="P206" s="44" t="n">
        <f aca="false">M206*N206</f>
        <v>0</v>
      </c>
      <c r="Q206" s="44" t="n">
        <f aca="false">M206*O206</f>
        <v>0</v>
      </c>
      <c r="R206" s="42" t="n">
        <v>0</v>
      </c>
      <c r="S206" s="43" t="n">
        <f aca="false">R206*M206</f>
        <v>0</v>
      </c>
    </row>
    <row r="207" customFormat="false" ht="60" hidden="false" customHeight="true" outlineLevel="0" collapsed="false">
      <c r="A207" s="33"/>
      <c r="B207" s="33"/>
      <c r="C207" s="45" t="s">
        <v>885</v>
      </c>
      <c r="D207" s="90" t="s">
        <v>884</v>
      </c>
      <c r="E207" s="85" t="s">
        <v>882</v>
      </c>
      <c r="F207" s="47" t="s">
        <v>858</v>
      </c>
      <c r="G207" s="47" t="s">
        <v>859</v>
      </c>
      <c r="H207" s="47" t="s">
        <v>830</v>
      </c>
      <c r="I207" s="47"/>
      <c r="J207" s="89" t="s">
        <v>831</v>
      </c>
      <c r="K207" s="77"/>
      <c r="L207" s="92" t="s">
        <v>866</v>
      </c>
      <c r="M207" s="92" t="n">
        <v>8</v>
      </c>
      <c r="N207" s="93" t="n">
        <v>0</v>
      </c>
      <c r="O207" s="44" t="n">
        <f aca="false">N207*1.23</f>
        <v>0</v>
      </c>
      <c r="P207" s="44" t="n">
        <f aca="false">M207*N207</f>
        <v>0</v>
      </c>
      <c r="Q207" s="44" t="n">
        <f aca="false">M207*O207</f>
        <v>0</v>
      </c>
      <c r="R207" s="42" t="n">
        <v>0</v>
      </c>
      <c r="S207" s="43" t="n">
        <f aca="false">R207*M207</f>
        <v>0</v>
      </c>
    </row>
    <row r="208" customFormat="false" ht="60" hidden="false" customHeight="true" outlineLevel="0" collapsed="false">
      <c r="A208" s="33"/>
      <c r="B208" s="33"/>
      <c r="C208" s="45" t="s">
        <v>886</v>
      </c>
      <c r="D208" s="90" t="s">
        <v>887</v>
      </c>
      <c r="E208" s="85" t="s">
        <v>888</v>
      </c>
      <c r="F208" s="47" t="s">
        <v>858</v>
      </c>
      <c r="G208" s="47" t="s">
        <v>859</v>
      </c>
      <c r="H208" s="47" t="s">
        <v>830</v>
      </c>
      <c r="I208" s="47"/>
      <c r="J208" s="89" t="s">
        <v>831</v>
      </c>
      <c r="K208" s="77"/>
      <c r="L208" s="92" t="s">
        <v>866</v>
      </c>
      <c r="M208" s="92" t="n">
        <v>4</v>
      </c>
      <c r="N208" s="93" t="n">
        <v>0</v>
      </c>
      <c r="O208" s="44" t="n">
        <f aca="false">N208*1.23</f>
        <v>0</v>
      </c>
      <c r="P208" s="44" t="n">
        <f aca="false">M208*N208</f>
        <v>0</v>
      </c>
      <c r="Q208" s="44" t="n">
        <f aca="false">M208*O208</f>
        <v>0</v>
      </c>
      <c r="R208" s="42" t="n">
        <v>0</v>
      </c>
      <c r="S208" s="43" t="n">
        <f aca="false">R208*M208</f>
        <v>0</v>
      </c>
    </row>
    <row r="209" customFormat="false" ht="60" hidden="false" customHeight="true" outlineLevel="0" collapsed="false">
      <c r="A209" s="33"/>
      <c r="B209" s="33"/>
      <c r="C209" s="45" t="s">
        <v>889</v>
      </c>
      <c r="D209" s="90" t="s">
        <v>890</v>
      </c>
      <c r="E209" s="85" t="s">
        <v>891</v>
      </c>
      <c r="F209" s="47" t="s">
        <v>892</v>
      </c>
      <c r="G209" s="47"/>
      <c r="H209" s="47"/>
      <c r="I209" s="47" t="s">
        <v>893</v>
      </c>
      <c r="J209" s="89"/>
      <c r="K209" s="77"/>
      <c r="L209" s="92"/>
      <c r="M209" s="92"/>
      <c r="N209" s="93" t="n">
        <v>0</v>
      </c>
      <c r="O209" s="44" t="n">
        <f aca="false">N209*1.23</f>
        <v>0</v>
      </c>
      <c r="P209" s="44" t="n">
        <f aca="false">M209*N209</f>
        <v>0</v>
      </c>
      <c r="Q209" s="44" t="n">
        <f aca="false">M209*O209</f>
        <v>0</v>
      </c>
      <c r="R209" s="42" t="n">
        <v>0</v>
      </c>
      <c r="S209" s="43" t="n">
        <f aca="false">R209*M209</f>
        <v>0</v>
      </c>
    </row>
    <row r="210" customFormat="false" ht="60" hidden="false" customHeight="true" outlineLevel="0" collapsed="false">
      <c r="A210" s="33"/>
      <c r="B210" s="33"/>
      <c r="C210" s="45" t="s">
        <v>894</v>
      </c>
      <c r="D210" s="90" t="s">
        <v>890</v>
      </c>
      <c r="E210" s="85" t="s">
        <v>895</v>
      </c>
      <c r="F210" s="47" t="s">
        <v>892</v>
      </c>
      <c r="G210" s="47"/>
      <c r="H210" s="47"/>
      <c r="I210" s="47" t="s">
        <v>893</v>
      </c>
      <c r="J210" s="89"/>
      <c r="K210" s="91"/>
      <c r="L210" s="92"/>
      <c r="M210" s="92"/>
      <c r="N210" s="93" t="n">
        <v>0</v>
      </c>
      <c r="O210" s="44" t="n">
        <f aca="false">N210*1.23</f>
        <v>0</v>
      </c>
      <c r="P210" s="44" t="n">
        <f aca="false">M210*N210</f>
        <v>0</v>
      </c>
      <c r="Q210" s="44" t="n">
        <f aca="false">M210*O210</f>
        <v>0</v>
      </c>
      <c r="R210" s="42" t="n">
        <v>0</v>
      </c>
      <c r="S210" s="43" t="n">
        <f aca="false">R210*M210</f>
        <v>0</v>
      </c>
    </row>
    <row r="211" customFormat="false" ht="60" hidden="false" customHeight="true" outlineLevel="0" collapsed="false">
      <c r="A211" s="33"/>
      <c r="B211" s="33"/>
      <c r="C211" s="45" t="s">
        <v>896</v>
      </c>
      <c r="D211" s="90" t="s">
        <v>897</v>
      </c>
      <c r="E211" s="85" t="s">
        <v>898</v>
      </c>
      <c r="F211" s="47" t="s">
        <v>892</v>
      </c>
      <c r="G211" s="47"/>
      <c r="H211" s="47"/>
      <c r="I211" s="47" t="s">
        <v>893</v>
      </c>
      <c r="J211" s="89"/>
      <c r="K211" s="91"/>
      <c r="L211" s="92"/>
      <c r="M211" s="92" t="n">
        <v>4</v>
      </c>
      <c r="N211" s="93" t="n">
        <v>0</v>
      </c>
      <c r="O211" s="44" t="n">
        <f aca="false">N211*1.23</f>
        <v>0</v>
      </c>
      <c r="P211" s="44" t="n">
        <f aca="false">M211*N211</f>
        <v>0</v>
      </c>
      <c r="Q211" s="44" t="n">
        <f aca="false">M211*O211</f>
        <v>0</v>
      </c>
      <c r="R211" s="42" t="n">
        <v>0</v>
      </c>
      <c r="S211" s="43" t="n">
        <f aca="false">R211*M211</f>
        <v>0</v>
      </c>
    </row>
    <row r="212" customFormat="false" ht="60" hidden="false" customHeight="true" outlineLevel="0" collapsed="false">
      <c r="A212" s="33"/>
      <c r="B212" s="33"/>
      <c r="C212" s="45" t="s">
        <v>899</v>
      </c>
      <c r="D212" s="90" t="s">
        <v>897</v>
      </c>
      <c r="E212" s="85" t="s">
        <v>900</v>
      </c>
      <c r="F212" s="47" t="s">
        <v>892</v>
      </c>
      <c r="G212" s="47"/>
      <c r="H212" s="47"/>
      <c r="I212" s="47" t="s">
        <v>893</v>
      </c>
      <c r="J212" s="89"/>
      <c r="K212" s="91"/>
      <c r="L212" s="92"/>
      <c r="M212" s="92" t="n">
        <v>4</v>
      </c>
      <c r="N212" s="93" t="n">
        <v>0</v>
      </c>
      <c r="O212" s="44" t="n">
        <f aca="false">N212*1.23</f>
        <v>0</v>
      </c>
      <c r="P212" s="44" t="n">
        <f aca="false">M212*N212</f>
        <v>0</v>
      </c>
      <c r="Q212" s="44" t="n">
        <f aca="false">M212*O212</f>
        <v>0</v>
      </c>
      <c r="R212" s="42" t="n">
        <v>0</v>
      </c>
      <c r="S212" s="43" t="n">
        <f aca="false">R212*M212</f>
        <v>0</v>
      </c>
    </row>
    <row r="213" customFormat="false" ht="60" hidden="false" customHeight="true" outlineLevel="0" collapsed="false">
      <c r="A213" s="33"/>
      <c r="B213" s="33"/>
      <c r="C213" s="45" t="s">
        <v>901</v>
      </c>
      <c r="D213" s="90" t="s">
        <v>897</v>
      </c>
      <c r="E213" s="85" t="s">
        <v>902</v>
      </c>
      <c r="F213" s="47" t="s">
        <v>892</v>
      </c>
      <c r="G213" s="47"/>
      <c r="H213" s="47"/>
      <c r="I213" s="47" t="s">
        <v>893</v>
      </c>
      <c r="J213" s="89"/>
      <c r="K213" s="91"/>
      <c r="L213" s="92"/>
      <c r="M213" s="92" t="n">
        <v>2</v>
      </c>
      <c r="N213" s="93" t="n">
        <v>0</v>
      </c>
      <c r="O213" s="44" t="n">
        <f aca="false">N213*1.23</f>
        <v>0</v>
      </c>
      <c r="P213" s="44" t="n">
        <f aca="false">M213*N213</f>
        <v>0</v>
      </c>
      <c r="Q213" s="44" t="n">
        <f aca="false">M213*O213</f>
        <v>0</v>
      </c>
      <c r="R213" s="42" t="n">
        <v>0</v>
      </c>
      <c r="S213" s="43" t="n">
        <f aca="false">R213*M213</f>
        <v>0</v>
      </c>
    </row>
    <row r="214" customFormat="false" ht="60" hidden="false" customHeight="true" outlineLevel="0" collapsed="false">
      <c r="A214" s="33"/>
      <c r="B214" s="33"/>
      <c r="C214" s="45" t="s">
        <v>903</v>
      </c>
      <c r="D214" s="90" t="s">
        <v>904</v>
      </c>
      <c r="E214" s="85" t="s">
        <v>876</v>
      </c>
      <c r="F214" s="47" t="s">
        <v>858</v>
      </c>
      <c r="G214" s="47" t="s">
        <v>859</v>
      </c>
      <c r="H214" s="47" t="s">
        <v>830</v>
      </c>
      <c r="I214" s="47"/>
      <c r="J214" s="89" t="s">
        <v>831</v>
      </c>
      <c r="K214" s="91"/>
      <c r="L214" s="92" t="s">
        <v>905</v>
      </c>
      <c r="M214" s="92" t="n">
        <v>1</v>
      </c>
      <c r="N214" s="93" t="n">
        <v>0</v>
      </c>
      <c r="O214" s="44" t="n">
        <f aca="false">N214*1.23</f>
        <v>0</v>
      </c>
      <c r="P214" s="44" t="n">
        <f aca="false">M214*N214</f>
        <v>0</v>
      </c>
      <c r="Q214" s="44" t="n">
        <f aca="false">M214*O214</f>
        <v>0</v>
      </c>
      <c r="R214" s="42" t="n">
        <v>0</v>
      </c>
      <c r="S214" s="43" t="n">
        <f aca="false">R214*M214</f>
        <v>0</v>
      </c>
    </row>
    <row r="215" customFormat="false" ht="60" hidden="false" customHeight="true" outlineLevel="0" collapsed="false">
      <c r="A215" s="33"/>
      <c r="B215" s="33"/>
      <c r="C215" s="45" t="s">
        <v>906</v>
      </c>
      <c r="D215" s="90"/>
      <c r="E215" s="85"/>
      <c r="F215" s="47"/>
      <c r="G215" s="47"/>
      <c r="H215" s="47"/>
      <c r="I215" s="47"/>
      <c r="J215" s="89"/>
      <c r="K215" s="91"/>
      <c r="L215" s="92"/>
      <c r="M215" s="92"/>
      <c r="N215" s="94"/>
      <c r="O215" s="44"/>
      <c r="P215" s="44"/>
      <c r="Q215" s="44"/>
      <c r="R215" s="43"/>
      <c r="S215" s="43"/>
    </row>
    <row r="216" customFormat="false" ht="60" hidden="false" customHeight="true" outlineLevel="0" collapsed="false">
      <c r="A216" s="95"/>
      <c r="B216" s="96"/>
      <c r="C216" s="96"/>
      <c r="D216" s="96"/>
      <c r="E216" s="97"/>
      <c r="F216" s="97"/>
      <c r="G216" s="97"/>
      <c r="H216" s="97"/>
      <c r="I216" s="97"/>
      <c r="J216" s="97"/>
      <c r="K216" s="97"/>
      <c r="L216" s="97"/>
      <c r="M216" s="97"/>
      <c r="N216" s="98"/>
      <c r="O216" s="98"/>
      <c r="P216" s="98" t="n">
        <f aca="false">SUM(P192:P215,P184:P190,P148:P182,P139:P146,P69:P137,P57:P67,P50:P55,P22:P48,P3:P20)</f>
        <v>0</v>
      </c>
      <c r="Q216" s="99" t="n">
        <f aca="false">SUM(Q192:Q215,Q184:Q190,Q148:Q182,Q139:Q146,Q69:Q137,Q57:Q67,Q50:Q55,Q22:Q48,Q3:Q20)</f>
        <v>0</v>
      </c>
      <c r="R216" s="98"/>
      <c r="S216" s="100" t="n">
        <f aca="false">SUM(S192:S215,S184:S190,S148:S182,S139:S146,S69:S137,S57:S67,S50:S55,S22:S48,S3:S20)</f>
        <v>0</v>
      </c>
    </row>
  </sheetData>
  <mergeCells count="28">
    <mergeCell ref="A2:A215"/>
    <mergeCell ref="B2:B20"/>
    <mergeCell ref="C2:S2"/>
    <mergeCell ref="B21:B48"/>
    <mergeCell ref="C21:L21"/>
    <mergeCell ref="B49:B55"/>
    <mergeCell ref="C49:L49"/>
    <mergeCell ref="B56:B67"/>
    <mergeCell ref="C56:L56"/>
    <mergeCell ref="B68:B137"/>
    <mergeCell ref="C68:L68"/>
    <mergeCell ref="B138:B146"/>
    <mergeCell ref="C138:L138"/>
    <mergeCell ref="P139:S139"/>
    <mergeCell ref="P140:S140"/>
    <mergeCell ref="P141:S141"/>
    <mergeCell ref="P142:S142"/>
    <mergeCell ref="P143:S143"/>
    <mergeCell ref="P144:S144"/>
    <mergeCell ref="P145:S145"/>
    <mergeCell ref="P146:S146"/>
    <mergeCell ref="B147:B182"/>
    <mergeCell ref="C147:L147"/>
    <mergeCell ref="B183:B190"/>
    <mergeCell ref="C183:L183"/>
    <mergeCell ref="P187:S187"/>
    <mergeCell ref="B191:B215"/>
    <mergeCell ref="C191:L191"/>
  </mergeCells>
  <hyperlinks>
    <hyperlink ref="J6" r:id="rId1" display="https://www.ton.eu/sk/stolicka-treviso-talianska-stohovatelnost?p-135=41608&amp;p-37=316&amp;p-44=47187"/>
    <hyperlink ref="J9" r:id="rId2" display="https://www.boconcept.com/sk-sk/v/bolzano/4461001-14:2267/"/>
    <hyperlink ref="J10" r:id="rId3" display="https://www.boconcept.com/sk-sk/v/bolzano/4463001-14:2267/"/>
    <hyperlink ref="J11" r:id="rId4" display="https://www.boconcept.com/sk-sk/v/bolzano/4462501-14:2267/"/>
    <hyperlink ref="J12" r:id="rId5" display="https://www.ajprodukty.sk/skola/stolicky-a-sedenie/lavice-a-sedenie/lavica-922466-922467?srsltid=AfmBOooq3BMy5hkEoKuoWO76j12QD46ubflWsGR2CI0VfN6iJNyIdu07"/>
    <hyperlink ref="J14" r:id="rId6" display="https://www.ton.eu/sk/kreslo-moritz-pohodlie-na-druhu?p-135=41608&amp;p-37=32809&amp;p-44=62366"/>
    <hyperlink ref="J15" r:id="rId7" display="https://www.ton.eu/sk/kreslo-dowel-v-siedmom-nebi?p-135=41608&amp;p-37=32809&amp;p-44=47187&amp;p-29=40341&amp;p-47=49109"/>
    <hyperlink ref="J16" r:id="rId8" location="surfaces" display="https://ldseating.com/cs/dream+/100bl-br#surfaces"/>
    <hyperlink ref="J17" r:id="rId9" display="https://www.dedon.de/en/Product-Finder/furniture/kida/lounge-chair"/>
    <hyperlink ref="J18" r:id="rId10" display="https://www.ton.eu/sk/kreslo-albu-hniezdo-pohody?p-135=41608&amp;p-37=32811&amp;p-44=62367"/>
    <hyperlink ref="J31" r:id="rId11" display="https://dublino.sk/produkt/322/base-matrix-55-stolova-podnoz/2476/coffee"/>
    <hyperlink ref="J32" r:id="rId12" display="https://dublino.sk/produkt/321/base-matrix-45-stolova-podnoz/2474/coffee"/>
    <hyperlink ref="J33" r:id="rId13" display="https://dublino.sk/produkt/315/base-500q-stolova-podnoz/2461/dinner"/>
    <hyperlink ref="J34" r:id="rId14" display="https://dublino.sk/produkt/317/base-505qs-stolova-podnoz/2468/coffee"/>
    <hyperlink ref="J35" r:id="rId15" display="https://www.boconcept.com/sk-sk/p/madrid/370ad18-2:117-9:0075-13:0037/"/>
    <hyperlink ref="J36" r:id="rId16" display="https://www.boconcept.com/sk-sk/p/ottawa/3701660-9:0075-13:0075/"/>
    <hyperlink ref="J37" r:id="rId17" display="https://www.cornico.sk/stoly-bufetove/stol-stand-by-hlinikovy/?srsltid=AfmBOoqa517uWrVsaEMeoOROK80FO9VOWsN6H3HjDEv3EWaoRlEeuP8A"/>
    <hyperlink ref="J41" r:id="rId18" display="https://dublino.sk/produkt/321/base-matrix-45-stolova-podnoz/2474/coffee"/>
    <hyperlink ref="J44" r:id="rId19" display="https://www.dedon.de/en/Product-Finder/furniture/ahnda/coffee-table"/>
    <hyperlink ref="J45" r:id="rId20" display="https://dublino.sk/produkt/321/base-matrix-45-stolova-podnoz/2474/coffee"/>
    <hyperlink ref="J47" r:id="rId21" display="https://www.ajprodukty.sk/sklad-a-dielna/stoly-do-dielne/dielenske-stoly/dielenske-stoly-s-pevnou-vyskou/dielensky-stol-s-panelom-na-naradie-a-svetlom-482367-482365"/>
    <hyperlink ref="J51" r:id="rId22" display="https://www.wilsondo.sk/penovy-matrac-carolina-90x200-2/?utm_campaign=favi.sk_cpc&amp;utm_content=Spalna%20%3E%20Matrace%20a%20prislusenstvo%20%3E%20Matrace&amp;utm_id=favi.sk_cpc&amp;utm_medium=cpc&amp;variantId=218980&amp;utm_source=favi.sk"/>
    <hyperlink ref="J52" r:id="rId23" display="https://najkoberce.sk/c/rosty-do-postele/zdvihaci-kovovy-rost-do-postele-90x200-cm?utm_source=favi.sk&amp;utm_medium=cpc&amp;utm_campaign=favi-postele"/>
    <hyperlink ref="J54" r:id="rId24" display="https://www.wilsondo.sk/penovy-matrac-carolina-90x200-2/?utm_campaign=favi.sk_cpc&amp;utm_content=Spalna%20%3E%20Matrace%20a%20prislusenstvo%20%3E%20Matrace&amp;utm_id=favi.sk_cpc&amp;utm_medium=cpc&amp;variantId=218980&amp;utm_source=favi.sk"/>
    <hyperlink ref="J55" r:id="rId25" display="https://najkoberce.sk/c/rosty-do-postele/zdvihaci-kovovy-rost-do-postele-90x200-cm?utm_source=favi.sk&amp;utm_medium=cpc&amp;utm_campaign=favi-postele"/>
    <hyperlink ref="J107" r:id="rId26" display="https://www.ikea.com/sk/sk/p/turbo-vesiak-saty-vnut-vonk-cierna-40177233/"/>
    <hyperlink ref="J112" r:id="rId27" display="https://www.slovenskeregale.sk/regaly-podla-typu/kovovy-regal-biedrax-35-x-75-x-180-cm--pozinkovany-5-polic-pozink/"/>
    <hyperlink ref="J139" r:id="rId28" display="https://www.mmcite.com/sk/urban-islands"/>
    <hyperlink ref="J140" r:id="rId29" display="https://www.mmcite.com/sk/urban-islands"/>
    <hyperlink ref="J141" r:id="rId30" display="https://www.mmcite.com/sk/urban-islands"/>
    <hyperlink ref="J142" r:id="rId31" display="https://www.mmcite.com/sk/florium"/>
    <hyperlink ref="J143" r:id="rId32" display="https://www.mmcite.com/sk/florium"/>
    <hyperlink ref="J144" r:id="rId33" display="https://www.mmcite.com/sk/florium"/>
    <hyperlink ref="J145" r:id="rId34" display="https://www.mmcite.com/sk/florium"/>
    <hyperlink ref="J146" r:id="rId35" display="https://www.mmcite.com/sk/gomez"/>
    <hyperlink ref="J148" r:id="rId36" display="https://www.mp-kovania.sk/jnf-vesiacik-in-14-601-p21984"/>
    <hyperlink ref="J149" r:id="rId37" display="https://www.mp-kovania.sk/jnf-zarazka-dveri-in-13-121-30-eco-p6577"/>
    <hyperlink ref="J150" r:id="rId38" display="https://www.mp-kovania.sk/jnf-podstavec-pre-zarazku-p6573?variation=28381"/>
    <hyperlink ref="J151" r:id="rId39" display="https://www.zaclony.sk/katalog/product/8860-Stropna-hlinikova-kolajnica-2-drazkova-s-prislusenstvom/?a%5B724%5D=2111&amp;a%5B725%5D=1224&amp;utm_source=gmerchant&amp;utm_medium=porovnavac&amp;utm_campaign=gmerchant&amp;gad_source=1&amp;gad_campaignid=22347733373&amp;gbraid=0AAAAA9-7dEEaeFLzsL0rj1H1DlLjyWlI1&amp;gclid=CjwKCAjwq9rFBhAIEiwAGVAZP_qAEcj0ew3Q_Qwu3GzxE6CbP5w9p3PiN98rOqh8eAq57700QEkUAhoCFeAQAvD_BwE"/>
    <hyperlink ref="J152" r:id="rId40" display="https://www.4home.sk/elletipi-plastovy-kos-s-rukovatami-35-l,-siva-/?gad_source=1&amp;gad_campaignid=22514911179&amp;gclid=CjwKCAjw2brFBhBOEiwAVJX5GIEjNqGZCxYXaoAFz8pyMpATnKQFQKYpiZ58yEW_wKAvUq3_wUGgTRoCLKoQAvD_BwE"/>
    <hyperlink ref="J153" r:id="rId41" display="https://www.4home.sk/elletipi-plastovy-kos-s-rukovatami-24-l,-siva-/"/>
    <hyperlink ref="J154" r:id="rId42" display="https://hebstreit.com/products/trencin-slovakia-minimal-art-map-with-a-colorful-icon?variant=54373503500613"/>
    <hyperlink ref="J156" r:id="rId43" display="https://www.ajprodukty.sk/kancelaria-a-zasadacia-miestnost/paravany-a-akusticke-panely/stolove-paravany/stolovy-paravan-767588-767655"/>
    <hyperlink ref="J157" r:id="rId44" display="https://www.ajprodukty.sk/kancelaria-a-zasadacia-miestnost/paravany-a-akusticke-panely/stolove-paravany/stolovy-paravan-767591-767657"/>
    <hyperlink ref="J158" r:id="rId45" display="https://nomon.es/new-anda/"/>
    <hyperlink ref="J159" r:id="rId46" display="https://www.ajprodukty.sk/kancelaria-a-zasadacia-miestnost/triedenie-odpadu-a-upratovanie/odpadkove-kose-a-nadoby-na-odpad/odpadkove-kose-na-papier/kancelarsky-kos-na-odpadky-2590-2592"/>
    <hyperlink ref="J160" r:id="rId47" display="https://www.ajprodukty.sk/kancelaria-a-zasadacia-miestnost/paravany-a-akusticke-panely/akusticke-panely/nastenne-akusticke-panely/akusticky-panel-897681-897692"/>
    <hyperlink ref="J161" r:id="rId48" display="https://www.ajprodukty.sk/kancelaria-a-zasadacia-miestnost/paravany-a-akusticke-panely/akusticke-panely/nastenne-akusticke-panely/akusticky-panel-897681-897684"/>
    <hyperlink ref="J162" r:id="rId49" display="https://toptabule.sk/produkt/bezramova-kriedova-magneticka-tabula-cierna"/>
    <hyperlink ref="J164" r:id="rId50" display="https://www.ajprodukty.sk/sklad-a-dielna/triedenie-odpadu-a-upratovanie/odpadkove-kose-a-nadoby-na-odpad/odpadkove-kose-klasicke/odpadkovy-kos-na-triedenie-odpadu-87515-87513"/>
    <hyperlink ref="J167" r:id="rId51" display="https://www.ajprodukty.sk/kancelaria-a-zasadacia-miestnost/paravany-a-akusticke-panely/akusticke-panely/nastenne-akusticke-panely/akusticky-panel-897511-897526"/>
    <hyperlink ref="J168" r:id="rId52" display="https://www.ajprodukty.sk/kancelaria-a-zasadacia-miestnost/paravany-a-akusticke-panely/akusticke-panely/nastenne-akusticke-panely/akusticky-panel-897511-897526"/>
    <hyperlink ref="J169" r:id="rId53" display="https://www.heavenshop.sk/erga-laponia--nastenny-susiak-na-bielizen-82x55x50-cm--cierna--erg-sep-1077suszlapbl/?gad_source=1&amp;gad_campaignid=19691325794&amp;gclid=CjwKCAjwpMTCBhA-EiwA_-MsmfXBVfI5M1zkpfiVtCbbMTflyW1sUg-KcdSdrps5DzoC2849_ivJkhoCoK4QAvD_BwE"/>
    <hyperlink ref="J170" r:id="rId54" display="https://www.hermanmiller.com/en_eur/products/space-division/freestanding-screens/bound-freestanding-screen/specs/"/>
    <hyperlink ref="J172" r:id="rId55" display="https://www.artalo.sk/sk/obchod/led-zrkadla-standard/zrkadlo-s-led-osvetlenim-m1-545/"/>
    <hyperlink ref="J173" r:id="rId56" display="https://toptabule.sk/produkt/bezramova-kriedova-magneticka-tabula-cierna"/>
    <hyperlink ref="J174" r:id="rId57" display="https://www.artalo.sk/sk/zrkadla/na-mieru/"/>
    <hyperlink ref="J177" r:id="rId58" display="https://www.ajprodukty.sk/kancelaria-a-zasadacia-miestnost/triedenie-odpadu-a-upratovanie/odpadkove-kose-a-nadoby-na-odpad/pedalove-odpadkove-kose/odpadkovy-kos-na-triedenie-odpadu-411127-19031"/>
    <hyperlink ref="J178" r:id="rId59" display="https://www.ajprodukty.sk/kancelaria-a-zasadacia-miestnost/triedenie-odpadu-a-upratovanie/odpadkove-kose-a-nadoby-na-odpad/pedalove-odpadkove-kose/odpadkovy-kos-na-triedenie-odpadu-411126-19027"/>
    <hyperlink ref="J179" r:id="rId60" display="https://www.ajprodukty.sk/kancelaria-a-zasadacia-miestnost/triedenie-odpadu-a-upratovanie/kose-na-triedeny-odpad/kose-na-triedeny-odpad/plastovy-kos-na-voziky-18489-18487"/>
    <hyperlink ref="J187" r:id="rId61" display="https://www.detalon.cz/78137-90-10-sf-sokl-100mm-elox-stribro-200cm"/>
    <hyperlink ref="J188" r:id="rId62" display="https://www.spm-international.com/en/products/combocorner-50"/>
    <hyperlink ref="J192" r:id="rId63" display="https://forster.sk/regalove-systemy/kniznice"/>
    <hyperlink ref="J193" r:id="rId64" display="https://www.ajprodukty.sk/sklad-a-dielna/skladovanie/regaly-do-dielne-a-skladu/skladove-regaly/mix/policovy-kovovy-regal-mix-15764-15762"/>
    <hyperlink ref="J194" r:id="rId65" display="https://www.ajprodukty.sk/sklad-a-dielna/skladovanie/regaly-do-dielne-a-skladu/skladove-regaly/mix/skladovy-regal-92109-92107"/>
    <hyperlink ref="J195" r:id="rId66" display="https://www.ajprodukty.sk/sklad-a-dielna/skladovanie/regaly-do-dielne-a-skladu/skladove-regaly/mix/policovy-kovovy-regal-410865-410868"/>
    <hyperlink ref="J196" r:id="rId67" display="https://www.ajprodukty.sk/sklad-a-dielna/skladovanie/regaly-do-dielne-a-skladu/skladove-regaly/mix/policovy-kovovy-regal-410865-410863"/>
    <hyperlink ref="J197" r:id="rId68" display="https://forster.sk/regalove-systemy/kniznice"/>
    <hyperlink ref="J198" r:id="rId69" display="https://forster.sk/regalove-systemy/kniznice"/>
    <hyperlink ref="J199" r:id="rId70" display="https://forster.sk/regalove-systemy/kniznice"/>
    <hyperlink ref="J200" r:id="rId71" display="https://forster.sk/regalove-systemy/kniznice"/>
    <hyperlink ref="J201" r:id="rId72" display="https://forster.sk/regalove-systemy/kniznice"/>
    <hyperlink ref="J202" r:id="rId73" display="https://forster.sk/regalove-systemy/kniznice"/>
    <hyperlink ref="J203" r:id="rId74" display="https://forster.sk/regalove-systemy/kniznice"/>
    <hyperlink ref="J204" r:id="rId75" display="https://forster.sk/regalove-systemy/kniznice"/>
    <hyperlink ref="J205" r:id="rId76" display="https://forster.sk/regalove-systemy/kniznice"/>
    <hyperlink ref="J206" r:id="rId77" display="https://forster.sk/regalove-systemy/kniznice"/>
    <hyperlink ref="J207" r:id="rId78" display="https://forster.sk/regalove-systemy/kniznice"/>
    <hyperlink ref="J208" r:id="rId79" display="https://forster.sk/regalove-systemy/kniznice"/>
    <hyperlink ref="J214" r:id="rId80" display="https://forster.sk/regalove-systemy/knizn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8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L23" activeCellId="0" sqref="L23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26" width="16.16"/>
    <col collapsed="false" customWidth="true" hidden="false" outlineLevel="0" max="7" min="7" style="26" width="13.33"/>
    <col collapsed="false" customWidth="true" hidden="false" outlineLevel="0" max="8" min="8" style="101" width="13.16"/>
    <col collapsed="false" customWidth="true" hidden="false" outlineLevel="0" max="9" min="9" style="26" width="15.5"/>
    <col collapsed="false" customWidth="true" hidden="false" outlineLevel="0" max="10" min="10" style="26" width="27.5"/>
    <col collapsed="false" customWidth="true" hidden="false" outlineLevel="0" max="11" min="11" style="26" width="26.83"/>
    <col collapsed="false" customWidth="true" hidden="false" outlineLevel="0" max="12" min="12" style="26" width="20"/>
    <col collapsed="false" customWidth="true" hidden="false" outlineLevel="0" max="13" min="13" style="26" width="8.33"/>
  </cols>
  <sheetData>
    <row r="1" customFormat="false" ht="33" hidden="false" customHeight="true" outlineLevel="0" collapsed="false">
      <c r="A1" s="28" t="s">
        <v>32</v>
      </c>
      <c r="B1" s="102" t="s">
        <v>33</v>
      </c>
      <c r="C1" s="28" t="s">
        <v>34</v>
      </c>
      <c r="D1" s="29" t="s">
        <v>35</v>
      </c>
      <c r="E1" s="28" t="s">
        <v>36</v>
      </c>
      <c r="F1" s="28" t="s">
        <v>37</v>
      </c>
      <c r="G1" s="103" t="s">
        <v>907</v>
      </c>
      <c r="H1" s="103" t="s">
        <v>908</v>
      </c>
      <c r="I1" s="103" t="s">
        <v>909</v>
      </c>
      <c r="J1" s="28" t="s">
        <v>41</v>
      </c>
      <c r="K1" s="28" t="s">
        <v>42</v>
      </c>
      <c r="L1" s="103" t="s">
        <v>43</v>
      </c>
      <c r="M1" s="28" t="s">
        <v>44</v>
      </c>
      <c r="N1" s="30" t="s">
        <v>45</v>
      </c>
      <c r="O1" s="31" t="s">
        <v>46</v>
      </c>
      <c r="P1" s="30" t="s">
        <v>47</v>
      </c>
      <c r="Q1" s="30" t="s">
        <v>48</v>
      </c>
      <c r="R1" s="30" t="s">
        <v>49</v>
      </c>
      <c r="S1" s="30" t="s">
        <v>50</v>
      </c>
      <c r="U1" s="32"/>
    </row>
    <row r="2" s="36" customFormat="true" ht="13.5" hidden="false" customHeight="true" outlineLevel="0" collapsed="false">
      <c r="A2" s="104" t="s">
        <v>910</v>
      </c>
      <c r="B2" s="104" t="s">
        <v>911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customFormat="false" ht="60" hidden="false" customHeight="true" outlineLevel="0" collapsed="false">
      <c r="A3" s="104"/>
      <c r="B3" s="104"/>
      <c r="C3" s="38" t="s">
        <v>912</v>
      </c>
      <c r="D3" s="105" t="s">
        <v>913</v>
      </c>
      <c r="E3" s="39" t="s">
        <v>914</v>
      </c>
      <c r="F3" s="106" t="s">
        <v>915</v>
      </c>
      <c r="G3" s="106" t="s">
        <v>916</v>
      </c>
      <c r="H3" s="106" t="s">
        <v>917</v>
      </c>
      <c r="I3" s="106" t="s">
        <v>918</v>
      </c>
      <c r="J3" s="62" t="s">
        <v>919</v>
      </c>
      <c r="K3" s="107"/>
      <c r="L3" s="107"/>
      <c r="M3" s="108" t="n">
        <v>40</v>
      </c>
      <c r="N3" s="42" t="n">
        <v>0</v>
      </c>
      <c r="O3" s="43" t="n">
        <f aca="false">N3*1.23</f>
        <v>0</v>
      </c>
      <c r="P3" s="43" t="n">
        <f aca="false">M3*N3</f>
        <v>0</v>
      </c>
      <c r="Q3" s="43" t="n">
        <f aca="false">M3*O3</f>
        <v>0</v>
      </c>
      <c r="R3" s="42" t="n">
        <v>0</v>
      </c>
      <c r="S3" s="43" t="n">
        <f aca="false">R3*M3</f>
        <v>0</v>
      </c>
      <c r="U3" s="109"/>
    </row>
    <row r="4" customFormat="false" ht="60" hidden="false" customHeight="true" outlineLevel="0" collapsed="false">
      <c r="A4" s="104"/>
      <c r="B4" s="104"/>
      <c r="C4" s="45" t="s">
        <v>920</v>
      </c>
      <c r="D4" s="110" t="s">
        <v>921</v>
      </c>
      <c r="E4" s="110" t="s">
        <v>922</v>
      </c>
      <c r="F4" s="111" t="s">
        <v>644</v>
      </c>
      <c r="G4" s="111" t="s">
        <v>923</v>
      </c>
      <c r="H4" s="111" t="s">
        <v>917</v>
      </c>
      <c r="I4" s="111" t="s">
        <v>924</v>
      </c>
      <c r="J4" s="89" t="s">
        <v>925</v>
      </c>
      <c r="K4" s="77"/>
      <c r="L4" s="77"/>
      <c r="M4" s="112" t="n">
        <v>39</v>
      </c>
      <c r="N4" s="49" t="n">
        <v>0</v>
      </c>
      <c r="O4" s="44" t="n">
        <f aca="false">N4*1.23</f>
        <v>0</v>
      </c>
      <c r="P4" s="44" t="n">
        <f aca="false">M4*N4</f>
        <v>0</v>
      </c>
      <c r="Q4" s="44" t="n">
        <f aca="false">M4*O4</f>
        <v>0</v>
      </c>
      <c r="R4" s="42" t="n">
        <v>0</v>
      </c>
      <c r="S4" s="43" t="n">
        <f aca="false">R4*M4</f>
        <v>0</v>
      </c>
    </row>
    <row r="5" customFormat="false" ht="60" hidden="false" customHeight="true" outlineLevel="0" collapsed="false">
      <c r="A5" s="104"/>
      <c r="B5" s="104"/>
      <c r="C5" s="45" t="s">
        <v>926</v>
      </c>
      <c r="D5" s="46" t="s">
        <v>927</v>
      </c>
      <c r="E5" s="113" t="s">
        <v>928</v>
      </c>
      <c r="F5" s="113" t="s">
        <v>929</v>
      </c>
      <c r="G5" s="114" t="s">
        <v>930</v>
      </c>
      <c r="H5" s="53" t="s">
        <v>931</v>
      </c>
      <c r="I5" s="115" t="s">
        <v>932</v>
      </c>
      <c r="J5" s="86" t="s">
        <v>933</v>
      </c>
      <c r="K5" s="116"/>
      <c r="L5" s="77"/>
      <c r="M5" s="112" t="n">
        <v>40</v>
      </c>
      <c r="N5" s="49" t="n">
        <v>0</v>
      </c>
      <c r="O5" s="44" t="n">
        <f aca="false">N5*1.23</f>
        <v>0</v>
      </c>
      <c r="P5" s="44" t="n">
        <f aca="false">M5*N5</f>
        <v>0</v>
      </c>
      <c r="Q5" s="44" t="n">
        <f aca="false">M5*O5</f>
        <v>0</v>
      </c>
      <c r="R5" s="42" t="n">
        <v>0</v>
      </c>
      <c r="S5" s="43" t="n">
        <f aca="false">R5*M5</f>
        <v>0</v>
      </c>
    </row>
    <row r="6" customFormat="false" ht="60" hidden="false" customHeight="true" outlineLevel="0" collapsed="false">
      <c r="A6" s="104"/>
      <c r="B6" s="104"/>
      <c r="C6" s="45" t="s">
        <v>934</v>
      </c>
      <c r="D6" s="39" t="s">
        <v>935</v>
      </c>
      <c r="E6" s="117" t="s">
        <v>936</v>
      </c>
      <c r="F6" s="113" t="s">
        <v>929</v>
      </c>
      <c r="G6" s="113" t="s">
        <v>937</v>
      </c>
      <c r="H6" s="113" t="s">
        <v>917</v>
      </c>
      <c r="I6" s="118" t="s">
        <v>938</v>
      </c>
      <c r="J6" s="119" t="s">
        <v>939</v>
      </c>
      <c r="K6" s="77"/>
      <c r="L6" s="120" t="s">
        <v>940</v>
      </c>
      <c r="M6" s="112" t="n">
        <v>40</v>
      </c>
      <c r="N6" s="49" t="n">
        <v>0</v>
      </c>
      <c r="O6" s="44" t="n">
        <f aca="false">N6*1.23</f>
        <v>0</v>
      </c>
      <c r="P6" s="44" t="n">
        <f aca="false">M6*N6</f>
        <v>0</v>
      </c>
      <c r="Q6" s="44" t="n">
        <f aca="false">M6*O6</f>
        <v>0</v>
      </c>
      <c r="R6" s="42" t="n">
        <v>0</v>
      </c>
      <c r="S6" s="43" t="n">
        <f aca="false">R6*M6</f>
        <v>0</v>
      </c>
    </row>
    <row r="7" customFormat="false" ht="60" hidden="false" customHeight="true" outlineLevel="0" collapsed="false">
      <c r="A7" s="104"/>
      <c r="B7" s="104"/>
      <c r="C7" s="45" t="s">
        <v>941</v>
      </c>
      <c r="D7" s="39" t="s">
        <v>942</v>
      </c>
      <c r="E7" s="121" t="s">
        <v>943</v>
      </c>
      <c r="F7" s="113" t="s">
        <v>929</v>
      </c>
      <c r="G7" s="113" t="s">
        <v>80</v>
      </c>
      <c r="H7" s="113" t="s">
        <v>931</v>
      </c>
      <c r="I7" s="122" t="s">
        <v>944</v>
      </c>
      <c r="J7" s="119" t="s">
        <v>945</v>
      </c>
      <c r="K7" s="77"/>
      <c r="L7" s="120"/>
      <c r="M7" s="112" t="n">
        <v>1</v>
      </c>
      <c r="N7" s="49" t="n">
        <v>0</v>
      </c>
      <c r="O7" s="44" t="n">
        <f aca="false">N7*1.23</f>
        <v>0</v>
      </c>
      <c r="P7" s="44" t="n">
        <f aca="false">M7*N7</f>
        <v>0</v>
      </c>
      <c r="Q7" s="44" t="n">
        <f aca="false">M7*O7</f>
        <v>0</v>
      </c>
      <c r="R7" s="42" t="n">
        <v>0</v>
      </c>
      <c r="S7" s="43" t="n">
        <f aca="false">R7*M7</f>
        <v>0</v>
      </c>
    </row>
    <row r="8" customFormat="false" ht="60" hidden="false" customHeight="true" outlineLevel="0" collapsed="false">
      <c r="A8" s="104"/>
      <c r="B8" s="104"/>
      <c r="C8" s="123" t="s">
        <v>946</v>
      </c>
      <c r="D8" s="121" t="s">
        <v>947</v>
      </c>
      <c r="E8" s="46" t="s">
        <v>948</v>
      </c>
      <c r="F8" s="111" t="s">
        <v>929</v>
      </c>
      <c r="G8" s="111" t="s">
        <v>80</v>
      </c>
      <c r="H8" s="111" t="s">
        <v>949</v>
      </c>
      <c r="I8" s="113" t="s">
        <v>950</v>
      </c>
      <c r="J8" s="124" t="s">
        <v>951</v>
      </c>
      <c r="K8" s="91"/>
      <c r="L8" s="125"/>
      <c r="M8" s="126" t="n">
        <v>2</v>
      </c>
      <c r="N8" s="93" t="n">
        <v>0</v>
      </c>
      <c r="O8" s="94" t="n">
        <f aca="false">N8*1.23</f>
        <v>0</v>
      </c>
      <c r="P8" s="94" t="n">
        <f aca="false">M8*N8</f>
        <v>0</v>
      </c>
      <c r="Q8" s="94" t="n">
        <f aca="false">M8*O8</f>
        <v>0</v>
      </c>
      <c r="R8" s="42" t="n">
        <v>0</v>
      </c>
      <c r="S8" s="43" t="n">
        <f aca="false">R8*M8</f>
        <v>0</v>
      </c>
    </row>
    <row r="9" customFormat="false" ht="60" hidden="false" customHeight="true" outlineLevel="0" collapsed="false">
      <c r="A9" s="104"/>
      <c r="B9" s="104"/>
      <c r="C9" s="127" t="s">
        <v>952</v>
      </c>
      <c r="D9" s="128" t="s">
        <v>953</v>
      </c>
      <c r="E9" s="46" t="s">
        <v>954</v>
      </c>
      <c r="F9" s="111" t="s">
        <v>955</v>
      </c>
      <c r="G9" s="111" t="s">
        <v>955</v>
      </c>
      <c r="H9" s="111" t="s">
        <v>956</v>
      </c>
      <c r="I9" s="113" t="s">
        <v>957</v>
      </c>
      <c r="J9" s="124" t="s">
        <v>958</v>
      </c>
      <c r="K9" s="91"/>
      <c r="L9" s="125"/>
      <c r="M9" s="126" t="n">
        <v>1</v>
      </c>
      <c r="N9" s="93" t="n">
        <v>0</v>
      </c>
      <c r="O9" s="94" t="n">
        <f aca="false">N9*1.23</f>
        <v>0</v>
      </c>
      <c r="P9" s="94" t="n">
        <f aca="false">M9*N9</f>
        <v>0</v>
      </c>
      <c r="Q9" s="94" t="n">
        <f aca="false">M9*O9</f>
        <v>0</v>
      </c>
      <c r="R9" s="42" t="n">
        <v>0</v>
      </c>
      <c r="S9" s="43" t="n">
        <f aca="false">R9*M9</f>
        <v>0</v>
      </c>
    </row>
    <row r="10" customFormat="false" ht="60" hidden="false" customHeight="true" outlineLevel="0" collapsed="false">
      <c r="A10" s="104"/>
      <c r="B10" s="104"/>
      <c r="C10" s="123" t="s">
        <v>959</v>
      </c>
      <c r="D10" s="121" t="s">
        <v>960</v>
      </c>
      <c r="E10" s="46" t="s">
        <v>961</v>
      </c>
      <c r="F10" s="111"/>
      <c r="G10" s="111" t="s">
        <v>476</v>
      </c>
      <c r="H10" s="111" t="s">
        <v>956</v>
      </c>
      <c r="I10" s="113" t="s">
        <v>962</v>
      </c>
      <c r="J10" s="124" t="s">
        <v>963</v>
      </c>
      <c r="K10" s="91"/>
      <c r="L10" s="125"/>
      <c r="M10" s="126" t="n">
        <v>1</v>
      </c>
      <c r="N10" s="93" t="n">
        <v>0</v>
      </c>
      <c r="O10" s="94" t="n">
        <f aca="false">N10*1.23</f>
        <v>0</v>
      </c>
      <c r="P10" s="94" t="n">
        <f aca="false">M10*N10</f>
        <v>0</v>
      </c>
      <c r="Q10" s="94" t="n">
        <f aca="false">M10*O10</f>
        <v>0</v>
      </c>
      <c r="R10" s="42" t="n">
        <v>0</v>
      </c>
      <c r="S10" s="43" t="n">
        <f aca="false">R10*M10</f>
        <v>0</v>
      </c>
    </row>
    <row r="11" customFormat="false" ht="13.5" hidden="false" customHeight="true" outlineLevel="0" collapsed="false">
      <c r="A11" s="104"/>
      <c r="B11" s="129" t="s">
        <v>964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1"/>
      <c r="N11" s="131"/>
      <c r="O11" s="131"/>
      <c r="P11" s="131"/>
      <c r="Q11" s="131"/>
      <c r="R11" s="132"/>
      <c r="S11" s="132"/>
    </row>
    <row r="12" customFormat="false" ht="60" hidden="false" customHeight="true" outlineLevel="0" collapsed="false">
      <c r="A12" s="104"/>
      <c r="B12" s="129"/>
      <c r="C12" s="45" t="s">
        <v>965</v>
      </c>
      <c r="D12" s="46" t="s">
        <v>966</v>
      </c>
      <c r="E12" s="46" t="s">
        <v>967</v>
      </c>
      <c r="F12" s="113"/>
      <c r="G12" s="113" t="s">
        <v>476</v>
      </c>
      <c r="H12" s="113" t="s">
        <v>949</v>
      </c>
      <c r="I12" s="113" t="s">
        <v>968</v>
      </c>
      <c r="J12" s="86" t="s">
        <v>969</v>
      </c>
      <c r="K12" s="77"/>
      <c r="L12" s="133"/>
      <c r="M12" s="113" t="n">
        <v>1</v>
      </c>
      <c r="N12" s="49" t="n">
        <v>0</v>
      </c>
      <c r="O12" s="44" t="n">
        <f aca="false">N12*1.23</f>
        <v>0</v>
      </c>
      <c r="P12" s="44" t="n">
        <f aca="false">M12*N12</f>
        <v>0</v>
      </c>
      <c r="Q12" s="44" t="n">
        <f aca="false">M12*O12</f>
        <v>0</v>
      </c>
      <c r="R12" s="42" t="n">
        <v>0</v>
      </c>
      <c r="S12" s="43" t="n">
        <f aca="false">R12*M12</f>
        <v>0</v>
      </c>
    </row>
    <row r="13" customFormat="false" ht="60" hidden="false" customHeight="true" outlineLevel="0" collapsed="false">
      <c r="A13" s="104"/>
      <c r="B13" s="129"/>
      <c r="C13" s="45" t="s">
        <v>970</v>
      </c>
      <c r="D13" s="46" t="s">
        <v>971</v>
      </c>
      <c r="E13" s="46" t="s">
        <v>972</v>
      </c>
      <c r="F13" s="113"/>
      <c r="G13" s="113" t="s">
        <v>80</v>
      </c>
      <c r="H13" s="113" t="s">
        <v>973</v>
      </c>
      <c r="I13" s="113" t="s">
        <v>974</v>
      </c>
      <c r="J13" s="50" t="s">
        <v>975</v>
      </c>
      <c r="K13" s="77"/>
      <c r="L13" s="133"/>
      <c r="M13" s="113" t="n">
        <v>3</v>
      </c>
      <c r="N13" s="49" t="n">
        <v>0</v>
      </c>
      <c r="O13" s="44" t="n">
        <f aca="false">N13*1.23</f>
        <v>0</v>
      </c>
      <c r="P13" s="44" t="n">
        <f aca="false">M13*N13</f>
        <v>0</v>
      </c>
      <c r="Q13" s="44" t="n">
        <f aca="false">M13*O13</f>
        <v>0</v>
      </c>
      <c r="R13" s="42" t="n">
        <v>0</v>
      </c>
      <c r="S13" s="43" t="n">
        <f aca="false">R13*M13</f>
        <v>0</v>
      </c>
    </row>
    <row r="14" customFormat="false" ht="60" hidden="false" customHeight="true" outlineLevel="0" collapsed="false">
      <c r="A14" s="104"/>
      <c r="B14" s="129"/>
      <c r="C14" s="45" t="s">
        <v>976</v>
      </c>
      <c r="D14" s="46" t="s">
        <v>977</v>
      </c>
      <c r="E14" s="46"/>
      <c r="F14" s="113"/>
      <c r="G14" s="113" t="s">
        <v>476</v>
      </c>
      <c r="H14" s="113" t="s">
        <v>949</v>
      </c>
      <c r="I14" s="115" t="s">
        <v>978</v>
      </c>
      <c r="J14" s="50" t="s">
        <v>979</v>
      </c>
      <c r="K14" s="77"/>
      <c r="L14" s="133"/>
      <c r="M14" s="113" t="n">
        <v>9</v>
      </c>
      <c r="N14" s="49" t="n">
        <v>0</v>
      </c>
      <c r="O14" s="44" t="n">
        <f aca="false">N14*1.23</f>
        <v>0</v>
      </c>
      <c r="P14" s="44" t="n">
        <f aca="false">M14*N14</f>
        <v>0</v>
      </c>
      <c r="Q14" s="44" t="n">
        <f aca="false">M14*O14</f>
        <v>0</v>
      </c>
      <c r="R14" s="42" t="n">
        <v>0</v>
      </c>
      <c r="S14" s="43"/>
    </row>
    <row r="15" customFormat="false" ht="60" hidden="false" customHeight="true" outlineLevel="0" collapsed="false">
      <c r="A15" s="104"/>
      <c r="B15" s="129"/>
      <c r="C15" s="45" t="s">
        <v>980</v>
      </c>
      <c r="D15" s="46" t="s">
        <v>981</v>
      </c>
      <c r="E15" s="46"/>
      <c r="F15" s="113"/>
      <c r="G15" s="113"/>
      <c r="H15" s="113" t="s">
        <v>982</v>
      </c>
      <c r="I15" s="113"/>
      <c r="J15" s="113"/>
      <c r="K15" s="77"/>
      <c r="L15" s="133"/>
      <c r="M15" s="113" t="n">
        <v>1</v>
      </c>
      <c r="N15" s="49" t="n">
        <v>0</v>
      </c>
      <c r="O15" s="44" t="n">
        <f aca="false">N15*1.23</f>
        <v>0</v>
      </c>
      <c r="P15" s="44" t="n">
        <f aca="false">M15*N15</f>
        <v>0</v>
      </c>
      <c r="Q15" s="44" t="n">
        <f aca="false">M15*O15</f>
        <v>0</v>
      </c>
      <c r="R15" s="42" t="n">
        <v>0</v>
      </c>
      <c r="S15" s="43"/>
    </row>
    <row r="16" customFormat="false" ht="60" hidden="false" customHeight="true" outlineLevel="0" collapsed="false">
      <c r="A16" s="104"/>
      <c r="B16" s="129"/>
      <c r="C16" s="45" t="s">
        <v>983</v>
      </c>
      <c r="D16" s="46" t="s">
        <v>984</v>
      </c>
      <c r="E16" s="134" t="s">
        <v>985</v>
      </c>
      <c r="F16" s="113"/>
      <c r="G16" s="113" t="s">
        <v>476</v>
      </c>
      <c r="H16" s="113" t="s">
        <v>949</v>
      </c>
      <c r="I16" s="113" t="s">
        <v>986</v>
      </c>
      <c r="J16" s="50" t="s">
        <v>987</v>
      </c>
      <c r="K16" s="77"/>
      <c r="L16" s="133"/>
      <c r="M16" s="113" t="n">
        <v>8</v>
      </c>
      <c r="N16" s="49" t="n">
        <v>0</v>
      </c>
      <c r="O16" s="44" t="n">
        <f aca="false">N16*1.23</f>
        <v>0</v>
      </c>
      <c r="P16" s="44" t="n">
        <f aca="false">M16*N16</f>
        <v>0</v>
      </c>
      <c r="Q16" s="44" t="n">
        <f aca="false">M16*O16</f>
        <v>0</v>
      </c>
      <c r="R16" s="42" t="n">
        <v>0</v>
      </c>
      <c r="S16" s="43" t="n">
        <f aca="false">R16*M16</f>
        <v>0</v>
      </c>
    </row>
    <row r="17" customFormat="false" ht="60" hidden="false" customHeight="true" outlineLevel="0" collapsed="false">
      <c r="A17" s="104"/>
      <c r="B17" s="129"/>
      <c r="C17" s="45" t="s">
        <v>988</v>
      </c>
      <c r="D17" s="46" t="s">
        <v>989</v>
      </c>
      <c r="E17" s="46" t="s">
        <v>990</v>
      </c>
      <c r="F17" s="113"/>
      <c r="G17" s="113" t="s">
        <v>476</v>
      </c>
      <c r="H17" s="113" t="s">
        <v>949</v>
      </c>
      <c r="I17" s="113" t="s">
        <v>991</v>
      </c>
      <c r="J17" s="50" t="s">
        <v>992</v>
      </c>
      <c r="K17" s="77"/>
      <c r="L17" s="113"/>
      <c r="M17" s="113" t="n">
        <v>2</v>
      </c>
      <c r="N17" s="49" t="n">
        <v>0</v>
      </c>
      <c r="O17" s="44" t="n">
        <f aca="false">N17*1.23</f>
        <v>0</v>
      </c>
      <c r="P17" s="44" t="n">
        <f aca="false">M17*N17</f>
        <v>0</v>
      </c>
      <c r="Q17" s="44" t="n">
        <f aca="false">M17*O17</f>
        <v>0</v>
      </c>
      <c r="R17" s="42" t="n">
        <v>0</v>
      </c>
      <c r="S17" s="43" t="n">
        <f aca="false">R17*M17</f>
        <v>0</v>
      </c>
    </row>
    <row r="18" customFormat="false" ht="60" hidden="false" customHeight="true" outlineLevel="0" collapsed="false">
      <c r="A18" s="104"/>
      <c r="B18" s="129"/>
      <c r="C18" s="45" t="s">
        <v>993</v>
      </c>
      <c r="D18" s="46" t="s">
        <v>994</v>
      </c>
      <c r="E18" s="46"/>
      <c r="F18" s="113"/>
      <c r="G18" s="113" t="s">
        <v>476</v>
      </c>
      <c r="H18" s="113"/>
      <c r="I18" s="113" t="s">
        <v>995</v>
      </c>
      <c r="J18" s="50" t="s">
        <v>996</v>
      </c>
      <c r="K18" s="77"/>
      <c r="L18" s="113"/>
      <c r="M18" s="113" t="n">
        <v>2</v>
      </c>
      <c r="N18" s="49" t="n">
        <v>0</v>
      </c>
      <c r="O18" s="44" t="n">
        <f aca="false">N18*1.23</f>
        <v>0</v>
      </c>
      <c r="P18" s="44" t="n">
        <f aca="false">M18*N18</f>
        <v>0</v>
      </c>
      <c r="Q18" s="44" t="n">
        <f aca="false">M18*O18</f>
        <v>0</v>
      </c>
      <c r="R18" s="42" t="n">
        <v>0</v>
      </c>
      <c r="S18" s="43"/>
    </row>
    <row r="19" customFormat="false" ht="60" hidden="false" customHeight="true" outlineLevel="0" collapsed="false">
      <c r="A19" s="104"/>
      <c r="B19" s="129"/>
      <c r="C19" s="45" t="s">
        <v>997</v>
      </c>
      <c r="D19" s="46" t="s">
        <v>998</v>
      </c>
      <c r="E19" s="46" t="s">
        <v>999</v>
      </c>
      <c r="F19" s="113"/>
      <c r="G19" s="113" t="s">
        <v>80</v>
      </c>
      <c r="H19" s="135" t="s">
        <v>1000</v>
      </c>
      <c r="I19" s="113" t="s">
        <v>1001</v>
      </c>
      <c r="J19" s="50" t="s">
        <v>1002</v>
      </c>
      <c r="K19" s="77"/>
      <c r="L19" s="113"/>
      <c r="M19" s="113" t="n">
        <v>2</v>
      </c>
      <c r="N19" s="49" t="n">
        <v>0</v>
      </c>
      <c r="O19" s="44" t="n">
        <f aca="false">N19*1.23</f>
        <v>0</v>
      </c>
      <c r="P19" s="44" t="n">
        <f aca="false">M19*N19</f>
        <v>0</v>
      </c>
      <c r="Q19" s="44" t="n">
        <f aca="false">M19*O19</f>
        <v>0</v>
      </c>
      <c r="R19" s="42" t="n">
        <v>0</v>
      </c>
      <c r="S19" s="43" t="n">
        <f aca="false">R19*M19</f>
        <v>0</v>
      </c>
    </row>
    <row r="20" customFormat="false" ht="60" hidden="false" customHeight="true" outlineLevel="0" collapsed="false">
      <c r="A20" s="104"/>
      <c r="B20" s="129"/>
      <c r="C20" s="45" t="s">
        <v>1003</v>
      </c>
      <c r="D20" s="46" t="s">
        <v>998</v>
      </c>
      <c r="E20" s="46" t="s">
        <v>1004</v>
      </c>
      <c r="F20" s="113"/>
      <c r="G20" s="113" t="s">
        <v>80</v>
      </c>
      <c r="H20" s="135" t="s">
        <v>1000</v>
      </c>
      <c r="I20" s="113" t="s">
        <v>1005</v>
      </c>
      <c r="J20" s="50" t="s">
        <v>1006</v>
      </c>
      <c r="K20" s="77"/>
      <c r="L20" s="113"/>
      <c r="M20" s="113" t="n">
        <v>2</v>
      </c>
      <c r="N20" s="49" t="n">
        <v>0</v>
      </c>
      <c r="O20" s="44" t="n">
        <f aca="false">N20*1.23</f>
        <v>0</v>
      </c>
      <c r="P20" s="44" t="n">
        <f aca="false">M20*N20</f>
        <v>0</v>
      </c>
      <c r="Q20" s="44" t="n">
        <f aca="false">M20*O20</f>
        <v>0</v>
      </c>
      <c r="R20" s="42" t="n">
        <v>0</v>
      </c>
      <c r="S20" s="43" t="n">
        <f aca="false">R20*M20</f>
        <v>0</v>
      </c>
    </row>
    <row r="21" customFormat="false" ht="60" hidden="false" customHeight="true" outlineLevel="0" collapsed="false">
      <c r="A21" s="104"/>
      <c r="B21" s="129"/>
      <c r="C21" s="45" t="s">
        <v>1007</v>
      </c>
      <c r="D21" s="46" t="s">
        <v>1008</v>
      </c>
      <c r="E21" s="46" t="s">
        <v>1009</v>
      </c>
      <c r="F21" s="113" t="s">
        <v>61</v>
      </c>
      <c r="G21" s="113" t="s">
        <v>80</v>
      </c>
      <c r="H21" s="136" t="s">
        <v>1010</v>
      </c>
      <c r="I21" s="113" t="s">
        <v>1011</v>
      </c>
      <c r="J21" s="50" t="s">
        <v>1012</v>
      </c>
      <c r="K21" s="77"/>
      <c r="L21" s="113"/>
      <c r="M21" s="113" t="n">
        <v>4</v>
      </c>
      <c r="N21" s="49" t="n">
        <v>0</v>
      </c>
      <c r="O21" s="44" t="n">
        <f aca="false">N21*1.23</f>
        <v>0</v>
      </c>
      <c r="P21" s="44" t="n">
        <f aca="false">M21*N21</f>
        <v>0</v>
      </c>
      <c r="Q21" s="44" t="n">
        <f aca="false">M21*O21</f>
        <v>0</v>
      </c>
      <c r="R21" s="42" t="n">
        <v>0</v>
      </c>
      <c r="S21" s="43" t="n">
        <f aca="false">R21*M21</f>
        <v>0</v>
      </c>
    </row>
    <row r="22" customFormat="false" ht="60" hidden="false" customHeight="true" outlineLevel="0" collapsed="false">
      <c r="A22" s="104"/>
      <c r="B22" s="129"/>
      <c r="C22" s="45" t="s">
        <v>1013</v>
      </c>
      <c r="D22" s="46" t="s">
        <v>1014</v>
      </c>
      <c r="E22" s="46"/>
      <c r="F22" s="113"/>
      <c r="G22" s="113" t="s">
        <v>476</v>
      </c>
      <c r="H22" s="136" t="s">
        <v>1010</v>
      </c>
      <c r="I22" s="113" t="s">
        <v>1015</v>
      </c>
      <c r="J22" s="50" t="s">
        <v>1016</v>
      </c>
      <c r="K22" s="77"/>
      <c r="L22" s="113"/>
      <c r="M22" s="113" t="n">
        <v>4</v>
      </c>
      <c r="N22" s="49" t="n">
        <v>0</v>
      </c>
      <c r="O22" s="44" t="n">
        <f aca="false">N22*1.23</f>
        <v>0</v>
      </c>
      <c r="P22" s="44" t="n">
        <f aca="false">M22*N22</f>
        <v>0</v>
      </c>
      <c r="Q22" s="44" t="n">
        <f aca="false">M22*O22</f>
        <v>0</v>
      </c>
      <c r="R22" s="42" t="n">
        <v>0</v>
      </c>
      <c r="S22" s="43"/>
    </row>
    <row r="23" customFormat="false" ht="60" hidden="false" customHeight="true" outlineLevel="0" collapsed="false">
      <c r="A23" s="104"/>
      <c r="B23" s="129"/>
      <c r="C23" s="45" t="s">
        <v>1017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69"/>
      <c r="S23" s="69"/>
    </row>
    <row r="24" customFormat="false" ht="60" hidden="false" customHeight="true" outlineLevel="0" collapsed="false">
      <c r="A24" s="104"/>
      <c r="B24" s="129"/>
      <c r="C24" s="123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69"/>
      <c r="S24" s="69"/>
    </row>
    <row r="25" customFormat="false" ht="18.75" hidden="false" customHeight="true" outlineLevel="0" collapsed="false">
      <c r="A25" s="104"/>
      <c r="B25" s="137" t="s">
        <v>1018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1"/>
      <c r="N25" s="131"/>
      <c r="O25" s="131"/>
      <c r="P25" s="131"/>
      <c r="Q25" s="131"/>
      <c r="R25" s="132"/>
      <c r="S25" s="132"/>
    </row>
    <row r="26" customFormat="false" ht="60" hidden="false" customHeight="true" outlineLevel="0" collapsed="false">
      <c r="A26" s="104"/>
      <c r="B26" s="137"/>
      <c r="C26" s="139" t="s">
        <v>1019</v>
      </c>
      <c r="D26" s="140" t="s">
        <v>1020</v>
      </c>
      <c r="E26" s="105" t="s">
        <v>1021</v>
      </c>
      <c r="F26" s="141" t="s">
        <v>929</v>
      </c>
      <c r="G26" s="141" t="s">
        <v>1022</v>
      </c>
      <c r="H26" s="141" t="s">
        <v>1023</v>
      </c>
      <c r="I26" s="141" t="s">
        <v>1024</v>
      </c>
      <c r="J26" s="142" t="s">
        <v>1025</v>
      </c>
      <c r="K26" s="141"/>
      <c r="L26" s="141"/>
      <c r="M26" s="143" t="n">
        <v>3</v>
      </c>
      <c r="N26" s="42" t="n">
        <v>0</v>
      </c>
      <c r="O26" s="43" t="n">
        <f aca="false">N26*1.23</f>
        <v>0</v>
      </c>
      <c r="P26" s="43" t="n">
        <f aca="false">M26*N26</f>
        <v>0</v>
      </c>
      <c r="Q26" s="43" t="n">
        <f aca="false">M26*O26</f>
        <v>0</v>
      </c>
      <c r="R26" s="42" t="n">
        <v>0</v>
      </c>
      <c r="S26" s="43" t="n">
        <f aca="false">R26*M26</f>
        <v>0</v>
      </c>
    </row>
    <row r="27" customFormat="false" ht="60" hidden="false" customHeight="true" outlineLevel="0" collapsed="false">
      <c r="A27" s="104"/>
      <c r="B27" s="137"/>
      <c r="C27" s="123" t="s">
        <v>1026</v>
      </c>
      <c r="D27" s="144" t="s">
        <v>1027</v>
      </c>
      <c r="E27" s="110" t="s">
        <v>1028</v>
      </c>
      <c r="F27" s="94" t="s">
        <v>929</v>
      </c>
      <c r="G27" s="94" t="s">
        <v>1022</v>
      </c>
      <c r="H27" s="94" t="s">
        <v>1023</v>
      </c>
      <c r="I27" s="94" t="s">
        <v>1029</v>
      </c>
      <c r="J27" s="145" t="s">
        <v>1030</v>
      </c>
      <c r="K27" s="94"/>
      <c r="L27" s="94"/>
      <c r="M27" s="146" t="n">
        <v>2</v>
      </c>
      <c r="N27" s="93" t="n">
        <v>0</v>
      </c>
      <c r="O27" s="94" t="n">
        <f aca="false">N27*1.23</f>
        <v>0</v>
      </c>
      <c r="P27" s="94" t="n">
        <f aca="false">M27*N27</f>
        <v>0</v>
      </c>
      <c r="Q27" s="94" t="n">
        <f aca="false">M27*O27</f>
        <v>0</v>
      </c>
      <c r="R27" s="42" t="n">
        <v>0</v>
      </c>
      <c r="S27" s="43" t="n">
        <f aca="false">R27*M27</f>
        <v>0</v>
      </c>
    </row>
    <row r="28" customFormat="false" ht="60" hidden="false" customHeight="true" outlineLevel="0" collapsed="false">
      <c r="A28" s="104"/>
      <c r="B28" s="147"/>
      <c r="C28" s="148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98"/>
      <c r="O28" s="98"/>
      <c r="P28" s="98" t="n">
        <f aca="false">SUM(P12:P27,P3:P10)</f>
        <v>0</v>
      </c>
      <c r="Q28" s="99" t="n">
        <f aca="false">SUM(Q12:Q22,Q3:Q10,Q26:Q27)</f>
        <v>0</v>
      </c>
      <c r="R28" s="98"/>
      <c r="S28" s="100" t="n">
        <f aca="false">SUM(S12:S22,S3:S10,S26:S27)</f>
        <v>0</v>
      </c>
    </row>
    <row r="29" customFormat="false" ht="12.75" hidden="false" customHeight="true" outlineLevel="0" collapsed="false">
      <c r="A29" s="104"/>
      <c r="B29" s="150"/>
      <c r="C29" s="151"/>
      <c r="D29" s="152"/>
      <c r="E29" s="153"/>
      <c r="F29" s="154"/>
      <c r="G29" s="154"/>
      <c r="H29" s="155"/>
      <c r="I29" s="154"/>
      <c r="J29" s="156"/>
      <c r="K29" s="157"/>
      <c r="L29" s="154"/>
      <c r="M29" s="154"/>
    </row>
    <row r="30" customFormat="false" ht="12.75" hidden="false" customHeight="true" outlineLevel="0" collapsed="false">
      <c r="A30" s="104"/>
      <c r="B30" s="150"/>
      <c r="C30" s="151"/>
      <c r="D30" s="158"/>
      <c r="E30" s="158"/>
      <c r="F30" s="154"/>
      <c r="G30" s="154"/>
      <c r="H30" s="155"/>
      <c r="I30" s="154"/>
      <c r="J30" s="154"/>
      <c r="K30" s="157"/>
      <c r="L30" s="154"/>
      <c r="M30" s="154"/>
    </row>
    <row r="31" s="66" customFormat="true" ht="12.75" hidden="false" customHeight="true" outlineLevel="0" collapsed="false">
      <c r="A31" s="104"/>
      <c r="B31" s="150"/>
      <c r="C31" s="151"/>
      <c r="D31" s="153"/>
      <c r="E31" s="153"/>
      <c r="F31" s="154"/>
      <c r="G31" s="154"/>
      <c r="H31" s="155"/>
      <c r="I31" s="154"/>
      <c r="J31" s="154"/>
      <c r="K31" s="157"/>
      <c r="L31" s="154"/>
      <c r="M31" s="154"/>
    </row>
    <row r="32" s="66" customFormat="true" ht="12.75" hidden="false" customHeight="true" outlineLevel="0" collapsed="false">
      <c r="A32" s="104"/>
      <c r="B32" s="150"/>
      <c r="C32" s="151"/>
      <c r="D32" s="153"/>
      <c r="E32" s="153"/>
      <c r="F32" s="154"/>
      <c r="G32" s="154"/>
      <c r="H32" s="155"/>
      <c r="I32" s="154"/>
      <c r="J32" s="154"/>
      <c r="K32" s="157"/>
      <c r="L32" s="154"/>
      <c r="M32" s="154"/>
    </row>
    <row r="33" s="66" customFormat="true" ht="12.75" hidden="false" customHeight="true" outlineLevel="0" collapsed="false">
      <c r="A33" s="104"/>
      <c r="B33" s="150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</row>
    <row r="34" s="66" customFormat="true" ht="12.75" hidden="false" customHeight="true" outlineLevel="0" collapsed="false">
      <c r="A34" s="104"/>
      <c r="B34" s="150"/>
      <c r="C34" s="151"/>
      <c r="D34" s="160"/>
      <c r="E34" s="160"/>
      <c r="F34" s="155"/>
      <c r="G34" s="155"/>
      <c r="H34" s="161"/>
      <c r="I34" s="161"/>
      <c r="J34" s="162"/>
      <c r="K34" s="163"/>
      <c r="L34" s="161"/>
      <c r="M34" s="161"/>
    </row>
    <row r="35" s="66" customFormat="true" ht="12.75" hidden="false" customHeight="true" outlineLevel="0" collapsed="false">
      <c r="A35" s="104"/>
      <c r="B35" s="150"/>
      <c r="C35" s="151"/>
      <c r="D35" s="160"/>
      <c r="E35" s="160"/>
      <c r="F35" s="161"/>
      <c r="G35" s="161"/>
      <c r="H35" s="161"/>
      <c r="I35" s="161"/>
      <c r="J35" s="161"/>
      <c r="K35" s="163"/>
      <c r="L35" s="161"/>
      <c r="M35" s="161"/>
    </row>
    <row r="36" s="66" customFormat="true" ht="12.75" hidden="false" customHeight="true" outlineLevel="0" collapsed="false">
      <c r="A36" s="104"/>
      <c r="B36" s="150"/>
      <c r="C36" s="151"/>
      <c r="D36" s="160"/>
      <c r="E36" s="160"/>
      <c r="F36" s="161"/>
      <c r="G36" s="161"/>
      <c r="H36" s="161"/>
      <c r="I36" s="161"/>
      <c r="J36" s="161"/>
      <c r="K36" s="163"/>
      <c r="L36" s="161"/>
      <c r="M36" s="161"/>
    </row>
    <row r="37" customFormat="false" ht="12.75" hidden="false" customHeight="true" outlineLevel="0" collapsed="false">
      <c r="A37" s="104"/>
      <c r="B37" s="150"/>
      <c r="C37" s="151"/>
      <c r="D37" s="160"/>
      <c r="E37" s="160"/>
      <c r="F37" s="161"/>
      <c r="G37" s="161"/>
      <c r="H37" s="161"/>
      <c r="I37" s="161"/>
      <c r="J37" s="161"/>
      <c r="K37" s="163"/>
      <c r="L37" s="161"/>
      <c r="M37" s="161"/>
    </row>
    <row r="38" customFormat="false" ht="12.75" hidden="false" customHeight="true" outlineLevel="0" collapsed="false">
      <c r="A38" s="104"/>
      <c r="B38" s="150"/>
      <c r="C38" s="151"/>
      <c r="D38" s="160"/>
      <c r="E38" s="160"/>
      <c r="F38" s="161"/>
      <c r="G38" s="161"/>
      <c r="H38" s="161"/>
      <c r="I38" s="161"/>
      <c r="J38" s="161"/>
      <c r="K38" s="163"/>
      <c r="L38" s="161"/>
      <c r="M38" s="161"/>
    </row>
  </sheetData>
  <mergeCells count="7">
    <mergeCell ref="A2:A38"/>
    <mergeCell ref="B2:B10"/>
    <mergeCell ref="C2:S2"/>
    <mergeCell ref="B11:B24"/>
    <mergeCell ref="C11:L11"/>
    <mergeCell ref="B25:B27"/>
    <mergeCell ref="C25:L25"/>
  </mergeCells>
  <hyperlinks>
    <hyperlink ref="J3" r:id="rId1" display="https://www.mora.sk/indukcni-vestavna-sklokeramicka-deska-vdit-33d-c-742464/?_gl=1*gh7vs7*_up*MQ..&amp;gclid=CjwKCAjw-svEBhB6EiwAEzSdrtUOnFUk9Whe3q9oHpNjppe5EfvcYJqfMEPaVVjS4c5GgCZehz0nuBoCKAwQAvD_BwE&amp;gbraid=0AAAAADpTGMnF4qGTLNC5RUStktM1mY6-3"/>
    <hyperlink ref="J4" r:id="rId2" display="https://www.mora.sk/vestavna-mikrovlnna-trouba-vmt-325-x-738328/?_gl=1*7zcs9v*_up*MQ..&amp;gclid=CjwKCAjw-svEBhB6EiwAEzSdrtUOnFUk9Whe3q9oHpNjppe5EfvcYJqfMEPaVVjS4c5GgCZehz0nuBoCKAwQAvD_BwE&amp;gbraid=0AAAAADpTGMnF4qGTLNC5RUStktM1mY6-3"/>
    <hyperlink ref="J5" r:id="rId3" display="https://sk.gorenje.com/spotrebice/chladenie-a-mrazenie/vstavane-chladnicky/REFRIG-HTPI13682-RBIU609DA1-GOR/p/000000000020015230#"/>
    <hyperlink ref="J6" r:id="rId4" display="https://www.mora.sk/vstavany-odsavac-par-integrovany-oi-665-b-743423/?_gl=1*hn5msa*_up*MQ..&amp;gclid=CjwKCAjw-svEBhB6EiwAEzSdrtUOnFUk9Whe3q9oHpNjppe5EfvcYJqfMEPaVVjS4c5GgCZehz0nuBoCKAwQAvD_BwE&amp;gbraid=0AAAAADpTGMnF4qGTLNC5RUStktM1mY6-3"/>
    <hyperlink ref="J7" r:id="rId5" display="https://sk.gorenje.com/spotrebice/chladenie-a-mrazenie/chladnicky/REFRIG-HS14862-R49DPW-GOR/p/000000000020012236"/>
    <hyperlink ref="J8" r:id="rId6" display="https://www.alza.sk/samsung-ms23f301taseo-d501637.htm?utm_source=heureka_sk&amp;utm_medium=product&amp;utm_campaign=heureka_sk_bile-elektro_mikrovlnne-trouby_mikrovlnne-trouby-volne-stojici_eav2192u&amp;hgtid=2edd3bb6-45d9-42bf-8136-21a0ce96107d"/>
    <hyperlink ref="J9" r:id="rId7" display="https://frigomarket.sk/pultova-chladiaca-vitrina-na-zakusky-veb-cp-infrico/p196?attr=2229"/>
    <hyperlink ref="J10" r:id="rId8" display="https://frigomarket.sk/chladiaca-vitrina-na-cokoladu-a-zakusky-linia-pivot-ifi/p62?attr=2117,2119https://frigomarket.sk/chladiaca-vitrina-na-cokoladu-a-zakusky-linia-pivot-ifi/p62?attr=2117,2119"/>
    <hyperlink ref="J12" r:id="rId9" display="50&quot; QLED Q8F 4K Vision AI Smart TV (2025) | Samsung SK"/>
    <hyperlink ref="J13" r:id="rId10" display="https://www.canon.sk/business/products/office-printers/multifunction/colour/imagerunner-c3326i/"/>
    <hyperlink ref="J14" r:id="rId11" display="https://www.samsung.com/sk/tv-accessories/slim-fit-wall-mount-wmn-b50eb-xc/"/>
    <hyperlink ref="J16" r:id="rId12" display="https://www.samsung.com/sk/tvs/qled-tv/q8f-65-inch-qled-4k-smart-tv-qe65q8faauxxh/"/>
    <hyperlink ref="J17" r:id="rId13" display="https://www.samsung.com/sk/tvs/qled-tv/q8f-55-inch-qled-4k-smart-tv-qe55q8faauxxh/"/>
    <hyperlink ref="J18" r:id="rId14" display="https://www.lacnedrziaky.sk/hs-946xl?gad_source=1&amp;gad_campaignid=20910991185&amp;gclid=CjwKCAjwiNXFBhBKEiwAPSaPCfoHzaw7KPrkw02WMAs1rmarxCHVzlvsATPRje3zbOe75TcHTVLechoCwqoQAvD_BwE"/>
    <hyperlink ref="H19" r:id="rId15" display="(www.videoprojektor.sk)"/>
    <hyperlink ref="J19" r:id="rId16" display="https://www.videoprojektor.sk/shop/index.php?route=product/product&amp;path=79&amp;product_id=643"/>
    <hyperlink ref="H20" r:id="rId17" display="(www.videoprojektor.sk)"/>
    <hyperlink ref="J20" r:id="rId18" display="https://www.videoprojektor.sk/shop/index.php?route=product/product&amp;path=79&amp;product_id=329"/>
    <hyperlink ref="J21" r:id="rId19" display="https://www.epson.sk/sk_SK/produkty/projector/in%c5%a1tal%c3%a1cia/eb-l520u-projector/p/31724"/>
    <hyperlink ref="J22" r:id="rId20" display="https://www.epson.sk/sk_SK/produkty/pr%C3%ADslu%C5%A1enstvo/%C5%A0tandard/ceiling-mount---elpmb30---low-profile/p/11646"/>
    <hyperlink ref="J26" r:id="rId21" display="https://omes.sk/product/profesionalna-pracka-giant-c-max-10kg/"/>
    <hyperlink ref="J27" r:id="rId22" display="https://omes.sk/product/profesionalna-elektricka-susicka-giant-c-pro-10kg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S27" activeCellId="0" sqref="S27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164" width="9.33"/>
    <col collapsed="false" customWidth="true" hidden="false" outlineLevel="0" max="7" min="7" style="26" width="19.66"/>
    <col collapsed="false" customWidth="true" hidden="false" outlineLevel="0" max="8" min="8" style="164" width="6.66"/>
    <col collapsed="false" customWidth="true" hidden="false" outlineLevel="0" max="9" min="9" style="26" width="16.16"/>
    <col collapsed="false" customWidth="true" hidden="false" outlineLevel="0" max="10" min="10" style="26" width="13.33"/>
    <col collapsed="false" customWidth="true" hidden="false" outlineLevel="0" max="11" min="11" style="26" width="13.16"/>
    <col collapsed="false" customWidth="true" hidden="false" outlineLevel="0" max="12" min="12" style="26" width="15.5"/>
    <col collapsed="false" customWidth="true" hidden="false" outlineLevel="0" max="13" min="13" style="26" width="27.5"/>
    <col collapsed="false" customWidth="true" hidden="false" outlineLevel="0" max="14" min="14" style="26" width="26.83"/>
    <col collapsed="false" customWidth="true" hidden="false" outlineLevel="0" max="15" min="15" style="26" width="20"/>
    <col collapsed="false" customWidth="true" hidden="false" outlineLevel="0" max="16" min="16" style="26" width="8.33"/>
    <col collapsed="false" customWidth="true" hidden="false" outlineLevel="0" max="17" min="17" style="164" width="9.33"/>
    <col collapsed="false" customWidth="true" hidden="false" outlineLevel="0" max="18" min="18" style="165" width="9.33"/>
  </cols>
  <sheetData>
    <row r="1" customFormat="false" ht="42" hidden="false" customHeight="true" outlineLevel="0" collapsed="false">
      <c r="A1" s="28" t="s">
        <v>32</v>
      </c>
      <c r="B1" s="28" t="s">
        <v>33</v>
      </c>
      <c r="C1" s="28" t="s">
        <v>34</v>
      </c>
      <c r="D1" s="29" t="s">
        <v>35</v>
      </c>
      <c r="E1" s="28" t="s">
        <v>36</v>
      </c>
      <c r="F1" s="28" t="s">
        <v>1031</v>
      </c>
      <c r="G1" s="28" t="s">
        <v>1032</v>
      </c>
      <c r="H1" s="28" t="s">
        <v>1033</v>
      </c>
      <c r="I1" s="28" t="s">
        <v>37</v>
      </c>
      <c r="J1" s="103" t="s">
        <v>907</v>
      </c>
      <c r="K1" s="103" t="s">
        <v>908</v>
      </c>
      <c r="L1" s="103" t="s">
        <v>909</v>
      </c>
      <c r="M1" s="28" t="s">
        <v>41</v>
      </c>
      <c r="N1" s="28" t="s">
        <v>42</v>
      </c>
      <c r="O1" s="103" t="s">
        <v>43</v>
      </c>
      <c r="P1" s="28" t="s">
        <v>1034</v>
      </c>
      <c r="Q1" s="28" t="s">
        <v>45</v>
      </c>
      <c r="R1" s="166" t="s">
        <v>46</v>
      </c>
      <c r="S1" s="28" t="s">
        <v>47</v>
      </c>
      <c r="T1" s="167" t="s">
        <v>48</v>
      </c>
      <c r="U1" s="168" t="s">
        <v>49</v>
      </c>
      <c r="V1" s="168" t="s">
        <v>50</v>
      </c>
      <c r="X1" s="32"/>
      <c r="Y1" s="32"/>
    </row>
    <row r="2" s="36" customFormat="true" ht="13.5" hidden="false" customHeight="true" outlineLevel="0" collapsed="false">
      <c r="A2" s="104" t="s">
        <v>1035</v>
      </c>
      <c r="B2" s="34" t="s">
        <v>1036</v>
      </c>
      <c r="C2" s="169" t="s">
        <v>587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customFormat="false" ht="39" hidden="false" customHeight="true" outlineLevel="0" collapsed="false">
      <c r="A3" s="104"/>
      <c r="B3" s="34"/>
      <c r="C3" s="70" t="s">
        <v>1037</v>
      </c>
      <c r="D3" s="170" t="s">
        <v>1038</v>
      </c>
      <c r="E3" s="170" t="s">
        <v>1039</v>
      </c>
      <c r="F3" s="171" t="s">
        <v>1040</v>
      </c>
      <c r="G3" s="170" t="s">
        <v>1041</v>
      </c>
      <c r="H3" s="171" t="s">
        <v>1042</v>
      </c>
      <c r="I3" s="171" t="s">
        <v>1043</v>
      </c>
      <c r="J3" s="171" t="s">
        <v>1044</v>
      </c>
      <c r="K3" s="171" t="s">
        <v>1045</v>
      </c>
      <c r="L3" s="171" t="s">
        <v>1046</v>
      </c>
      <c r="M3" s="172" t="s">
        <v>1047</v>
      </c>
      <c r="N3" s="82"/>
      <c r="O3" s="82"/>
      <c r="P3" s="171" t="n">
        <v>192</v>
      </c>
      <c r="Q3" s="173" t="n">
        <v>0</v>
      </c>
      <c r="R3" s="173" t="n">
        <f aca="false">Q3*1.23</f>
        <v>0</v>
      </c>
      <c r="S3" s="174" t="s">
        <v>596</v>
      </c>
      <c r="T3" s="174"/>
      <c r="U3" s="174"/>
      <c r="V3" s="174"/>
      <c r="X3" s="109"/>
      <c r="Y3" s="109"/>
    </row>
    <row r="4" customFormat="false" ht="39" hidden="false" customHeight="true" outlineLevel="0" collapsed="false">
      <c r="A4" s="104"/>
      <c r="B4" s="34"/>
      <c r="C4" s="70" t="s">
        <v>1048</v>
      </c>
      <c r="D4" s="170" t="s">
        <v>1049</v>
      </c>
      <c r="E4" s="170" t="s">
        <v>1050</v>
      </c>
      <c r="F4" s="171" t="s">
        <v>1040</v>
      </c>
      <c r="G4" s="170" t="s">
        <v>1051</v>
      </c>
      <c r="H4" s="171" t="s">
        <v>1052</v>
      </c>
      <c r="I4" s="171" t="s">
        <v>1053</v>
      </c>
      <c r="J4" s="171" t="s">
        <v>1044</v>
      </c>
      <c r="K4" s="171" t="s">
        <v>1045</v>
      </c>
      <c r="L4" s="171" t="s">
        <v>1054</v>
      </c>
      <c r="M4" s="81" t="s">
        <v>1055</v>
      </c>
      <c r="N4" s="82"/>
      <c r="O4" s="82"/>
      <c r="P4" s="171" t="n">
        <v>228</v>
      </c>
      <c r="Q4" s="173" t="n">
        <v>0</v>
      </c>
      <c r="R4" s="173" t="n">
        <f aca="false">Q4*1.23</f>
        <v>0</v>
      </c>
      <c r="S4" s="174" t="s">
        <v>596</v>
      </c>
      <c r="T4" s="174" t="s">
        <v>596</v>
      </c>
      <c r="U4" s="174" t="s">
        <v>596</v>
      </c>
      <c r="V4" s="174" t="s">
        <v>596</v>
      </c>
    </row>
    <row r="5" customFormat="false" ht="39" hidden="false" customHeight="true" outlineLevel="0" collapsed="false">
      <c r="A5" s="104"/>
      <c r="B5" s="34"/>
      <c r="C5" s="70" t="s">
        <v>1056</v>
      </c>
      <c r="D5" s="170" t="s">
        <v>1057</v>
      </c>
      <c r="E5" s="175" t="s">
        <v>1058</v>
      </c>
      <c r="F5" s="171" t="s">
        <v>1040</v>
      </c>
      <c r="G5" s="170" t="s">
        <v>1059</v>
      </c>
      <c r="H5" s="171" t="s">
        <v>1042</v>
      </c>
      <c r="I5" s="171" t="s">
        <v>231</v>
      </c>
      <c r="J5" s="171" t="s">
        <v>671</v>
      </c>
      <c r="K5" s="171" t="s">
        <v>1045</v>
      </c>
      <c r="L5" s="171" t="s">
        <v>1060</v>
      </c>
      <c r="M5" s="81" t="s">
        <v>1061</v>
      </c>
      <c r="N5" s="82"/>
      <c r="O5" s="82"/>
      <c r="P5" s="171" t="n">
        <v>5</v>
      </c>
      <c r="Q5" s="173" t="n">
        <v>0</v>
      </c>
      <c r="R5" s="173" t="n">
        <f aca="false">Q5*1.23</f>
        <v>0</v>
      </c>
      <c r="S5" s="174" t="s">
        <v>596</v>
      </c>
      <c r="T5" s="174" t="s">
        <v>596</v>
      </c>
      <c r="U5" s="174" t="s">
        <v>596</v>
      </c>
      <c r="V5" s="174" t="s">
        <v>596</v>
      </c>
    </row>
    <row r="6" customFormat="false" ht="39" hidden="false" customHeight="true" outlineLevel="0" collapsed="false">
      <c r="A6" s="104"/>
      <c r="B6" s="34"/>
      <c r="C6" s="70" t="s">
        <v>1062</v>
      </c>
      <c r="D6" s="170" t="s">
        <v>1063</v>
      </c>
      <c r="E6" s="175" t="s">
        <v>1064</v>
      </c>
      <c r="F6" s="171" t="s">
        <v>1040</v>
      </c>
      <c r="G6" s="170" t="s">
        <v>1059</v>
      </c>
      <c r="H6" s="171" t="s">
        <v>1042</v>
      </c>
      <c r="I6" s="171" t="s">
        <v>231</v>
      </c>
      <c r="J6" s="171" t="s">
        <v>671</v>
      </c>
      <c r="K6" s="171" t="s">
        <v>1045</v>
      </c>
      <c r="L6" s="171" t="s">
        <v>1065</v>
      </c>
      <c r="M6" s="81" t="s">
        <v>1066</v>
      </c>
      <c r="N6" s="82"/>
      <c r="O6" s="82"/>
      <c r="P6" s="171" t="n">
        <v>197</v>
      </c>
      <c r="Q6" s="173" t="n">
        <v>0</v>
      </c>
      <c r="R6" s="173" t="n">
        <f aca="false">Q6*1.23</f>
        <v>0</v>
      </c>
      <c r="S6" s="174" t="s">
        <v>596</v>
      </c>
      <c r="T6" s="174" t="s">
        <v>596</v>
      </c>
      <c r="U6" s="174" t="s">
        <v>596</v>
      </c>
      <c r="V6" s="174" t="s">
        <v>596</v>
      </c>
    </row>
    <row r="7" customFormat="false" ht="39" hidden="false" customHeight="true" outlineLevel="0" collapsed="false">
      <c r="A7" s="104"/>
      <c r="B7" s="34"/>
      <c r="C7" s="70" t="s">
        <v>1067</v>
      </c>
      <c r="D7" s="170" t="s">
        <v>1057</v>
      </c>
      <c r="E7" s="175" t="s">
        <v>1068</v>
      </c>
      <c r="F7" s="171" t="s">
        <v>1040</v>
      </c>
      <c r="G7" s="170" t="s">
        <v>1059</v>
      </c>
      <c r="H7" s="171" t="s">
        <v>1042</v>
      </c>
      <c r="I7" s="171" t="s">
        <v>231</v>
      </c>
      <c r="J7" s="171" t="s">
        <v>671</v>
      </c>
      <c r="K7" s="171" t="s">
        <v>1045</v>
      </c>
      <c r="L7" s="171" t="s">
        <v>1069</v>
      </c>
      <c r="M7" s="81" t="s">
        <v>1070</v>
      </c>
      <c r="N7" s="82"/>
      <c r="O7" s="82"/>
      <c r="P7" s="171" t="n">
        <v>62</v>
      </c>
      <c r="Q7" s="173" t="n">
        <v>0</v>
      </c>
      <c r="R7" s="173" t="n">
        <f aca="false">Q7*1.23</f>
        <v>0</v>
      </c>
      <c r="S7" s="174" t="s">
        <v>596</v>
      </c>
      <c r="T7" s="174" t="s">
        <v>596</v>
      </c>
      <c r="U7" s="174" t="s">
        <v>596</v>
      </c>
      <c r="V7" s="174" t="s">
        <v>596</v>
      </c>
    </row>
    <row r="8" customFormat="false" ht="39" hidden="false" customHeight="true" outlineLevel="0" collapsed="false">
      <c r="A8" s="104"/>
      <c r="B8" s="34"/>
      <c r="C8" s="70" t="s">
        <v>1071</v>
      </c>
      <c r="D8" s="170" t="s">
        <v>1057</v>
      </c>
      <c r="E8" s="175" t="s">
        <v>1058</v>
      </c>
      <c r="F8" s="171" t="s">
        <v>1040</v>
      </c>
      <c r="G8" s="170" t="s">
        <v>1059</v>
      </c>
      <c r="H8" s="171" t="s">
        <v>1042</v>
      </c>
      <c r="I8" s="171" t="s">
        <v>231</v>
      </c>
      <c r="J8" s="171" t="s">
        <v>1044</v>
      </c>
      <c r="K8" s="171" t="s">
        <v>1045</v>
      </c>
      <c r="L8" s="171" t="s">
        <v>1072</v>
      </c>
      <c r="M8" s="81" t="s">
        <v>1073</v>
      </c>
      <c r="N8" s="82"/>
      <c r="O8" s="82"/>
      <c r="P8" s="171" t="n">
        <v>4</v>
      </c>
      <c r="Q8" s="173" t="n">
        <v>0</v>
      </c>
      <c r="R8" s="173" t="n">
        <f aca="false">Q8*1.23</f>
        <v>0</v>
      </c>
      <c r="S8" s="174" t="s">
        <v>596</v>
      </c>
      <c r="T8" s="174" t="s">
        <v>596</v>
      </c>
      <c r="U8" s="174" t="s">
        <v>596</v>
      </c>
      <c r="V8" s="174" t="s">
        <v>596</v>
      </c>
    </row>
    <row r="9" customFormat="false" ht="39" hidden="false" customHeight="true" outlineLevel="0" collapsed="false">
      <c r="A9" s="104"/>
      <c r="B9" s="34"/>
      <c r="C9" s="70" t="s">
        <v>1074</v>
      </c>
      <c r="D9" s="170" t="s">
        <v>1038</v>
      </c>
      <c r="E9" s="170" t="s">
        <v>1075</v>
      </c>
      <c r="F9" s="171" t="s">
        <v>1040</v>
      </c>
      <c r="G9" s="170" t="s">
        <v>1076</v>
      </c>
      <c r="H9" s="171" t="s">
        <v>1077</v>
      </c>
      <c r="I9" s="171" t="s">
        <v>61</v>
      </c>
      <c r="J9" s="171" t="s">
        <v>1078</v>
      </c>
      <c r="K9" s="171" t="s">
        <v>1045</v>
      </c>
      <c r="L9" s="171" t="s">
        <v>1079</v>
      </c>
      <c r="M9" s="81" t="s">
        <v>1080</v>
      </c>
      <c r="N9" s="82"/>
      <c r="O9" s="82"/>
      <c r="P9" s="171" t="n">
        <v>40</v>
      </c>
      <c r="Q9" s="173" t="n">
        <v>0</v>
      </c>
      <c r="R9" s="173" t="n">
        <f aca="false">Q9*1.23</f>
        <v>0</v>
      </c>
      <c r="S9" s="174" t="s">
        <v>596</v>
      </c>
      <c r="T9" s="174" t="s">
        <v>596</v>
      </c>
      <c r="U9" s="174" t="s">
        <v>596</v>
      </c>
      <c r="V9" s="174" t="s">
        <v>596</v>
      </c>
    </row>
    <row r="10" customFormat="false" ht="39" hidden="false" customHeight="true" outlineLevel="0" collapsed="false">
      <c r="A10" s="104"/>
      <c r="B10" s="34"/>
      <c r="C10" s="70" t="s">
        <v>1081</v>
      </c>
      <c r="D10" s="170" t="s">
        <v>1038</v>
      </c>
      <c r="E10" s="170" t="s">
        <v>1082</v>
      </c>
      <c r="F10" s="171" t="s">
        <v>1083</v>
      </c>
      <c r="G10" s="170" t="s">
        <v>1084</v>
      </c>
      <c r="H10" s="171" t="s">
        <v>1042</v>
      </c>
      <c r="I10" s="171" t="s">
        <v>231</v>
      </c>
      <c r="J10" s="171" t="s">
        <v>671</v>
      </c>
      <c r="K10" s="171" t="s">
        <v>1045</v>
      </c>
      <c r="L10" s="171" t="s">
        <v>1085</v>
      </c>
      <c r="M10" s="81" t="s">
        <v>1086</v>
      </c>
      <c r="N10" s="82"/>
      <c r="O10" s="82"/>
      <c r="P10" s="171" t="n">
        <v>2</v>
      </c>
      <c r="Q10" s="173" t="n">
        <v>0</v>
      </c>
      <c r="R10" s="173" t="n">
        <f aca="false">Q10*1.23</f>
        <v>0</v>
      </c>
      <c r="S10" s="174" t="s">
        <v>596</v>
      </c>
      <c r="T10" s="174" t="s">
        <v>596</v>
      </c>
      <c r="U10" s="174" t="s">
        <v>596</v>
      </c>
      <c r="V10" s="174" t="s">
        <v>596</v>
      </c>
    </row>
    <row r="11" customFormat="false" ht="39" hidden="false" customHeight="true" outlineLevel="0" collapsed="false">
      <c r="A11" s="104"/>
      <c r="B11" s="34"/>
      <c r="C11" s="70" t="s">
        <v>1087</v>
      </c>
      <c r="D11" s="170" t="s">
        <v>1088</v>
      </c>
      <c r="E11" s="175" t="s">
        <v>1089</v>
      </c>
      <c r="F11" s="171" t="s">
        <v>1040</v>
      </c>
      <c r="G11" s="170" t="s">
        <v>1090</v>
      </c>
      <c r="H11" s="171" t="s">
        <v>1042</v>
      </c>
      <c r="I11" s="171" t="s">
        <v>231</v>
      </c>
      <c r="J11" s="171" t="s">
        <v>671</v>
      </c>
      <c r="K11" s="171" t="s">
        <v>1045</v>
      </c>
      <c r="L11" s="171" t="s">
        <v>1091</v>
      </c>
      <c r="M11" s="81" t="s">
        <v>1092</v>
      </c>
      <c r="N11" s="82"/>
      <c r="O11" s="82"/>
      <c r="P11" s="171" t="n">
        <v>99</v>
      </c>
      <c r="Q11" s="173" t="n">
        <v>0</v>
      </c>
      <c r="R11" s="173" t="n">
        <f aca="false">Q11*1.23</f>
        <v>0</v>
      </c>
      <c r="S11" s="174" t="s">
        <v>596</v>
      </c>
      <c r="T11" s="174" t="s">
        <v>596</v>
      </c>
      <c r="U11" s="174" t="s">
        <v>596</v>
      </c>
      <c r="V11" s="174" t="s">
        <v>596</v>
      </c>
    </row>
    <row r="12" customFormat="false" ht="39" hidden="false" customHeight="true" outlineLevel="0" collapsed="false">
      <c r="A12" s="104"/>
      <c r="B12" s="34"/>
      <c r="C12" s="70" t="s">
        <v>1093</v>
      </c>
      <c r="D12" s="170" t="s">
        <v>1088</v>
      </c>
      <c r="E12" s="175" t="s">
        <v>1089</v>
      </c>
      <c r="F12" s="171" t="s">
        <v>1040</v>
      </c>
      <c r="G12" s="170" t="s">
        <v>1090</v>
      </c>
      <c r="H12" s="171" t="s">
        <v>1042</v>
      </c>
      <c r="I12" s="171" t="s">
        <v>231</v>
      </c>
      <c r="J12" s="171" t="s">
        <v>1094</v>
      </c>
      <c r="K12" s="171" t="s">
        <v>1045</v>
      </c>
      <c r="L12" s="171" t="s">
        <v>1095</v>
      </c>
      <c r="M12" s="81" t="s">
        <v>1092</v>
      </c>
      <c r="N12" s="82"/>
      <c r="O12" s="82"/>
      <c r="P12" s="171" t="n">
        <v>30</v>
      </c>
      <c r="Q12" s="173" t="n">
        <v>0</v>
      </c>
      <c r="R12" s="173" t="n">
        <f aca="false">Q12*1.23</f>
        <v>0</v>
      </c>
      <c r="S12" s="174" t="s">
        <v>596</v>
      </c>
      <c r="T12" s="174" t="s">
        <v>596</v>
      </c>
      <c r="U12" s="174" t="s">
        <v>596</v>
      </c>
      <c r="V12" s="174" t="s">
        <v>596</v>
      </c>
    </row>
    <row r="13" customFormat="false" ht="39" hidden="false" customHeight="true" outlineLevel="0" collapsed="false">
      <c r="A13" s="104"/>
      <c r="B13" s="34"/>
      <c r="C13" s="70" t="s">
        <v>1096</v>
      </c>
      <c r="D13" s="170" t="s">
        <v>1088</v>
      </c>
      <c r="E13" s="175" t="s">
        <v>1097</v>
      </c>
      <c r="F13" s="171" t="s">
        <v>1040</v>
      </c>
      <c r="G13" s="170" t="s">
        <v>1098</v>
      </c>
      <c r="H13" s="171" t="s">
        <v>1042</v>
      </c>
      <c r="I13" s="171" t="s">
        <v>231</v>
      </c>
      <c r="J13" s="171" t="s">
        <v>671</v>
      </c>
      <c r="K13" s="171" t="s">
        <v>1045</v>
      </c>
      <c r="L13" s="171" t="s">
        <v>1099</v>
      </c>
      <c r="M13" s="81" t="s">
        <v>1100</v>
      </c>
      <c r="N13" s="82"/>
      <c r="O13" s="82"/>
      <c r="P13" s="171" t="n">
        <v>31</v>
      </c>
      <c r="Q13" s="173" t="n">
        <v>0</v>
      </c>
      <c r="R13" s="173" t="n">
        <f aca="false">Q13*1.23</f>
        <v>0</v>
      </c>
      <c r="S13" s="174" t="s">
        <v>596</v>
      </c>
      <c r="T13" s="174" t="s">
        <v>596</v>
      </c>
      <c r="U13" s="174" t="s">
        <v>596</v>
      </c>
      <c r="V13" s="174" t="s">
        <v>596</v>
      </c>
    </row>
    <row r="14" customFormat="false" ht="39" hidden="false" customHeight="true" outlineLevel="0" collapsed="false">
      <c r="A14" s="104"/>
      <c r="B14" s="34"/>
      <c r="C14" s="70" t="s">
        <v>1101</v>
      </c>
      <c r="D14" s="170" t="s">
        <v>1038</v>
      </c>
      <c r="E14" s="170" t="s">
        <v>1102</v>
      </c>
      <c r="F14" s="171" t="s">
        <v>1040</v>
      </c>
      <c r="G14" s="170" t="s">
        <v>1103</v>
      </c>
      <c r="H14" s="171" t="s">
        <v>1042</v>
      </c>
      <c r="I14" s="171" t="s">
        <v>231</v>
      </c>
      <c r="J14" s="171" t="s">
        <v>1094</v>
      </c>
      <c r="K14" s="171" t="s">
        <v>1045</v>
      </c>
      <c r="L14" s="171" t="s">
        <v>1104</v>
      </c>
      <c r="M14" s="81" t="s">
        <v>1105</v>
      </c>
      <c r="N14" s="176"/>
      <c r="O14" s="176"/>
      <c r="P14" s="171" t="n">
        <v>6</v>
      </c>
      <c r="Q14" s="173" t="n">
        <v>0</v>
      </c>
      <c r="R14" s="173" t="n">
        <f aca="false">Q14*1.23</f>
        <v>0</v>
      </c>
      <c r="S14" s="174" t="s">
        <v>596</v>
      </c>
      <c r="T14" s="174" t="s">
        <v>596</v>
      </c>
      <c r="U14" s="174" t="s">
        <v>596</v>
      </c>
      <c r="V14" s="174" t="s">
        <v>596</v>
      </c>
    </row>
    <row r="15" customFormat="false" ht="39" hidden="false" customHeight="true" outlineLevel="0" collapsed="false">
      <c r="A15" s="104"/>
      <c r="B15" s="34"/>
      <c r="C15" s="70" t="s">
        <v>1106</v>
      </c>
      <c r="D15" s="170" t="s">
        <v>1107</v>
      </c>
      <c r="E15" s="170" t="s">
        <v>1108</v>
      </c>
      <c r="F15" s="171" t="s">
        <v>1109</v>
      </c>
      <c r="G15" s="170" t="s">
        <v>1110</v>
      </c>
      <c r="H15" s="171" t="s">
        <v>1111</v>
      </c>
      <c r="I15" s="171" t="s">
        <v>1112</v>
      </c>
      <c r="J15" s="171" t="s">
        <v>1113</v>
      </c>
      <c r="K15" s="171" t="s">
        <v>1114</v>
      </c>
      <c r="L15" s="171" t="s">
        <v>1115</v>
      </c>
      <c r="M15" s="81" t="s">
        <v>1116</v>
      </c>
      <c r="N15" s="176"/>
      <c r="O15" s="176" t="s">
        <v>1117</v>
      </c>
      <c r="P15" s="171" t="n">
        <v>3</v>
      </c>
      <c r="Q15" s="173" t="n">
        <v>0</v>
      </c>
      <c r="R15" s="173" t="n">
        <f aca="false">Q15*1.23</f>
        <v>0</v>
      </c>
      <c r="S15" s="174" t="s">
        <v>596</v>
      </c>
      <c r="T15" s="174" t="s">
        <v>596</v>
      </c>
      <c r="U15" s="174" t="s">
        <v>596</v>
      </c>
      <c r="V15" s="174" t="s">
        <v>596</v>
      </c>
    </row>
    <row r="16" customFormat="false" ht="39" hidden="false" customHeight="true" outlineLevel="0" collapsed="false">
      <c r="A16" s="104"/>
      <c r="B16" s="34"/>
      <c r="C16" s="70" t="s">
        <v>1118</v>
      </c>
      <c r="D16" s="170" t="s">
        <v>1107</v>
      </c>
      <c r="E16" s="170" t="s">
        <v>1119</v>
      </c>
      <c r="F16" s="171" t="s">
        <v>1109</v>
      </c>
      <c r="G16" s="170" t="s">
        <v>1110</v>
      </c>
      <c r="H16" s="171" t="s">
        <v>1111</v>
      </c>
      <c r="I16" s="171" t="s">
        <v>1112</v>
      </c>
      <c r="J16" s="171" t="s">
        <v>1113</v>
      </c>
      <c r="K16" s="171" t="s">
        <v>1114</v>
      </c>
      <c r="L16" s="171" t="s">
        <v>1115</v>
      </c>
      <c r="M16" s="81" t="s">
        <v>1116</v>
      </c>
      <c r="N16" s="176"/>
      <c r="O16" s="176" t="s">
        <v>1117</v>
      </c>
      <c r="P16" s="171" t="n">
        <v>10</v>
      </c>
      <c r="Q16" s="173" t="n">
        <v>0</v>
      </c>
      <c r="R16" s="173" t="n">
        <f aca="false">Q16*1.23</f>
        <v>0</v>
      </c>
      <c r="S16" s="174" t="s">
        <v>596</v>
      </c>
      <c r="T16" s="174" t="s">
        <v>596</v>
      </c>
      <c r="U16" s="174" t="s">
        <v>596</v>
      </c>
      <c r="V16" s="174" t="s">
        <v>596</v>
      </c>
    </row>
    <row r="17" customFormat="false" ht="39" hidden="false" customHeight="true" outlineLevel="0" collapsed="false">
      <c r="A17" s="104"/>
      <c r="B17" s="34"/>
      <c r="C17" s="70" t="s">
        <v>1120</v>
      </c>
      <c r="D17" s="170" t="s">
        <v>1107</v>
      </c>
      <c r="E17" s="170" t="s">
        <v>1119</v>
      </c>
      <c r="F17" s="171" t="s">
        <v>1109</v>
      </c>
      <c r="G17" s="170" t="s">
        <v>1110</v>
      </c>
      <c r="H17" s="171" t="s">
        <v>1111</v>
      </c>
      <c r="I17" s="171" t="s">
        <v>1112</v>
      </c>
      <c r="J17" s="171" t="s">
        <v>1121</v>
      </c>
      <c r="K17" s="171" t="s">
        <v>1114</v>
      </c>
      <c r="L17" s="171" t="s">
        <v>1115</v>
      </c>
      <c r="M17" s="81" t="s">
        <v>1116</v>
      </c>
      <c r="N17" s="176"/>
      <c r="O17" s="176" t="s">
        <v>1117</v>
      </c>
      <c r="P17" s="171" t="n">
        <v>5</v>
      </c>
      <c r="Q17" s="173" t="n">
        <v>0</v>
      </c>
      <c r="R17" s="173" t="n">
        <f aca="false">Q17*1.23</f>
        <v>0</v>
      </c>
      <c r="S17" s="174" t="s">
        <v>596</v>
      </c>
      <c r="T17" s="174" t="s">
        <v>596</v>
      </c>
      <c r="U17" s="174" t="s">
        <v>596</v>
      </c>
      <c r="V17" s="174" t="s">
        <v>596</v>
      </c>
    </row>
    <row r="18" customFormat="false" ht="39" hidden="false" customHeight="true" outlineLevel="0" collapsed="false">
      <c r="A18" s="104"/>
      <c r="B18" s="34"/>
      <c r="C18" s="70" t="s">
        <v>1122</v>
      </c>
      <c r="D18" s="170" t="s">
        <v>1107</v>
      </c>
      <c r="E18" s="170" t="s">
        <v>1119</v>
      </c>
      <c r="F18" s="171" t="s">
        <v>1109</v>
      </c>
      <c r="G18" s="170" t="s">
        <v>1110</v>
      </c>
      <c r="H18" s="171" t="s">
        <v>1111</v>
      </c>
      <c r="I18" s="171" t="s">
        <v>1112</v>
      </c>
      <c r="J18" s="171" t="s">
        <v>1123</v>
      </c>
      <c r="K18" s="171" t="s">
        <v>1114</v>
      </c>
      <c r="L18" s="171" t="s">
        <v>1115</v>
      </c>
      <c r="M18" s="81" t="s">
        <v>1116</v>
      </c>
      <c r="N18" s="176"/>
      <c r="O18" s="176" t="s">
        <v>1117</v>
      </c>
      <c r="P18" s="171" t="n">
        <v>6</v>
      </c>
      <c r="Q18" s="173" t="n">
        <v>0</v>
      </c>
      <c r="R18" s="173" t="n">
        <f aca="false">Q18*1.23</f>
        <v>0</v>
      </c>
      <c r="S18" s="174" t="s">
        <v>596</v>
      </c>
      <c r="T18" s="174" t="s">
        <v>596</v>
      </c>
      <c r="U18" s="174" t="s">
        <v>596</v>
      </c>
      <c r="V18" s="174" t="s">
        <v>596</v>
      </c>
    </row>
    <row r="19" customFormat="false" ht="39" hidden="false" customHeight="true" outlineLevel="0" collapsed="false">
      <c r="A19" s="104"/>
      <c r="B19" s="34"/>
      <c r="C19" s="70" t="s">
        <v>1124</v>
      </c>
      <c r="D19" s="170" t="s">
        <v>1107</v>
      </c>
      <c r="E19" s="170" t="s">
        <v>1125</v>
      </c>
      <c r="F19" s="171" t="s">
        <v>1109</v>
      </c>
      <c r="G19" s="170" t="s">
        <v>1110</v>
      </c>
      <c r="H19" s="171" t="s">
        <v>1111</v>
      </c>
      <c r="I19" s="171" t="s">
        <v>1112</v>
      </c>
      <c r="J19" s="171" t="s">
        <v>1113</v>
      </c>
      <c r="K19" s="171" t="s">
        <v>1114</v>
      </c>
      <c r="L19" s="171" t="s">
        <v>1115</v>
      </c>
      <c r="M19" s="81" t="s">
        <v>1116</v>
      </c>
      <c r="N19" s="176"/>
      <c r="O19" s="176" t="s">
        <v>1117</v>
      </c>
      <c r="P19" s="171" t="n">
        <v>1</v>
      </c>
      <c r="Q19" s="173" t="n">
        <v>0</v>
      </c>
      <c r="R19" s="173" t="n">
        <f aca="false">Q19*1.23</f>
        <v>0</v>
      </c>
      <c r="S19" s="174" t="s">
        <v>596</v>
      </c>
      <c r="T19" s="174" t="s">
        <v>596</v>
      </c>
      <c r="U19" s="174" t="s">
        <v>596</v>
      </c>
      <c r="V19" s="174" t="s">
        <v>596</v>
      </c>
    </row>
    <row r="20" customFormat="false" ht="39" hidden="false" customHeight="true" outlineLevel="0" collapsed="false">
      <c r="A20" s="104"/>
      <c r="B20" s="34"/>
      <c r="C20" s="70" t="s">
        <v>1126</v>
      </c>
      <c r="D20" s="170" t="s">
        <v>1107</v>
      </c>
      <c r="E20" s="170" t="s">
        <v>1125</v>
      </c>
      <c r="F20" s="171" t="s">
        <v>1109</v>
      </c>
      <c r="G20" s="170" t="s">
        <v>1110</v>
      </c>
      <c r="H20" s="171" t="s">
        <v>1111</v>
      </c>
      <c r="I20" s="171" t="s">
        <v>1112</v>
      </c>
      <c r="J20" s="171" t="s">
        <v>1121</v>
      </c>
      <c r="K20" s="171" t="s">
        <v>1114</v>
      </c>
      <c r="L20" s="171" t="s">
        <v>1115</v>
      </c>
      <c r="M20" s="81" t="s">
        <v>1116</v>
      </c>
      <c r="N20" s="176"/>
      <c r="O20" s="176" t="s">
        <v>1117</v>
      </c>
      <c r="P20" s="171" t="n">
        <v>5</v>
      </c>
      <c r="Q20" s="173" t="n">
        <v>0</v>
      </c>
      <c r="R20" s="173" t="n">
        <f aca="false">Q20*1.23</f>
        <v>0</v>
      </c>
      <c r="S20" s="174" t="s">
        <v>596</v>
      </c>
      <c r="T20" s="174" t="s">
        <v>596</v>
      </c>
      <c r="U20" s="174" t="s">
        <v>596</v>
      </c>
      <c r="V20" s="174" t="s">
        <v>596</v>
      </c>
    </row>
    <row r="21" customFormat="false" ht="39" hidden="false" customHeight="true" outlineLevel="0" collapsed="false">
      <c r="A21" s="104"/>
      <c r="B21" s="34"/>
      <c r="C21" s="70" t="s">
        <v>1127</v>
      </c>
      <c r="D21" s="170" t="s">
        <v>1107</v>
      </c>
      <c r="E21" s="170" t="s">
        <v>1125</v>
      </c>
      <c r="F21" s="171" t="s">
        <v>1109</v>
      </c>
      <c r="G21" s="170" t="s">
        <v>1110</v>
      </c>
      <c r="H21" s="171" t="s">
        <v>1111</v>
      </c>
      <c r="I21" s="171" t="s">
        <v>1112</v>
      </c>
      <c r="J21" s="171" t="s">
        <v>1123</v>
      </c>
      <c r="K21" s="171" t="s">
        <v>1114</v>
      </c>
      <c r="L21" s="171" t="s">
        <v>1115</v>
      </c>
      <c r="M21" s="81" t="s">
        <v>1116</v>
      </c>
      <c r="N21" s="176"/>
      <c r="O21" s="176" t="s">
        <v>1117</v>
      </c>
      <c r="P21" s="171" t="n">
        <v>4</v>
      </c>
      <c r="Q21" s="173" t="n">
        <v>0</v>
      </c>
      <c r="R21" s="173" t="n">
        <f aca="false">Q21*1.23</f>
        <v>0</v>
      </c>
      <c r="S21" s="174" t="s">
        <v>596</v>
      </c>
      <c r="T21" s="174" t="s">
        <v>596</v>
      </c>
      <c r="U21" s="174" t="s">
        <v>596</v>
      </c>
      <c r="V21" s="174" t="s">
        <v>596</v>
      </c>
    </row>
    <row r="22" customFormat="false" ht="39" hidden="false" customHeight="true" outlineLevel="0" collapsed="false">
      <c r="A22" s="104"/>
      <c r="B22" s="34"/>
      <c r="C22" s="70" t="s">
        <v>1128</v>
      </c>
      <c r="D22" s="170" t="s">
        <v>1129</v>
      </c>
      <c r="E22" s="170" t="s">
        <v>1130</v>
      </c>
      <c r="F22" s="171" t="s">
        <v>1040</v>
      </c>
      <c r="G22" s="170" t="s">
        <v>1131</v>
      </c>
      <c r="H22" s="171" t="s">
        <v>1111</v>
      </c>
      <c r="I22" s="171" t="s">
        <v>1132</v>
      </c>
      <c r="J22" s="171" t="s">
        <v>1133</v>
      </c>
      <c r="K22" s="171" t="s">
        <v>1134</v>
      </c>
      <c r="L22" s="171" t="s">
        <v>1135</v>
      </c>
      <c r="M22" s="81" t="s">
        <v>1136</v>
      </c>
      <c r="N22" s="176"/>
      <c r="O22" s="176"/>
      <c r="P22" s="171" t="n">
        <v>8</v>
      </c>
      <c r="Q22" s="173" t="n">
        <v>0</v>
      </c>
      <c r="R22" s="173" t="n">
        <f aca="false">Q22*1.23</f>
        <v>0</v>
      </c>
      <c r="S22" s="174" t="s">
        <v>596</v>
      </c>
      <c r="T22" s="174" t="s">
        <v>596</v>
      </c>
      <c r="U22" s="174" t="s">
        <v>596</v>
      </c>
      <c r="V22" s="174" t="s">
        <v>596</v>
      </c>
    </row>
    <row r="23" customFormat="false" ht="39" hidden="false" customHeight="true" outlineLevel="0" collapsed="false">
      <c r="A23" s="104"/>
      <c r="B23" s="34"/>
      <c r="C23" s="70" t="s">
        <v>1137</v>
      </c>
      <c r="D23" s="170" t="s">
        <v>1038</v>
      </c>
      <c r="E23" s="175" t="s">
        <v>1138</v>
      </c>
      <c r="F23" s="171" t="s">
        <v>1040</v>
      </c>
      <c r="G23" s="170" t="s">
        <v>1090</v>
      </c>
      <c r="H23" s="171" t="s">
        <v>1042</v>
      </c>
      <c r="I23" s="171" t="s">
        <v>231</v>
      </c>
      <c r="J23" s="171" t="s">
        <v>671</v>
      </c>
      <c r="K23" s="171" t="s">
        <v>1045</v>
      </c>
      <c r="L23" s="171" t="s">
        <v>1139</v>
      </c>
      <c r="M23" s="81" t="s">
        <v>1140</v>
      </c>
      <c r="N23" s="82"/>
      <c r="O23" s="176"/>
      <c r="P23" s="171" t="n">
        <v>32</v>
      </c>
      <c r="Q23" s="173" t="n">
        <v>0</v>
      </c>
      <c r="R23" s="173" t="n">
        <f aca="false">Q23*1.23</f>
        <v>0</v>
      </c>
      <c r="S23" s="174" t="s">
        <v>596</v>
      </c>
      <c r="T23" s="174" t="s">
        <v>596</v>
      </c>
      <c r="U23" s="174" t="s">
        <v>596</v>
      </c>
      <c r="V23" s="174" t="s">
        <v>596</v>
      </c>
    </row>
    <row r="24" customFormat="false" ht="39" hidden="false" customHeight="true" outlineLevel="0" collapsed="false">
      <c r="A24" s="104"/>
      <c r="B24" s="34"/>
      <c r="C24" s="70" t="s">
        <v>1141</v>
      </c>
      <c r="D24" s="170" t="s">
        <v>1142</v>
      </c>
      <c r="E24" s="177" t="s">
        <v>1143</v>
      </c>
      <c r="F24" s="171" t="s">
        <v>1040</v>
      </c>
      <c r="G24" s="170" t="s">
        <v>1144</v>
      </c>
      <c r="H24" s="171" t="s">
        <v>1042</v>
      </c>
      <c r="I24" s="171" t="s">
        <v>231</v>
      </c>
      <c r="J24" s="171" t="s">
        <v>1044</v>
      </c>
      <c r="K24" s="171" t="s">
        <v>1045</v>
      </c>
      <c r="L24" s="171" t="s">
        <v>1145</v>
      </c>
      <c r="M24" s="81" t="s">
        <v>1146</v>
      </c>
      <c r="N24" s="82"/>
      <c r="O24" s="176" t="s">
        <v>1147</v>
      </c>
      <c r="P24" s="171" t="n">
        <v>6</v>
      </c>
      <c r="Q24" s="173" t="n">
        <v>0</v>
      </c>
      <c r="R24" s="173" t="n">
        <f aca="false">Q24*1.23</f>
        <v>0</v>
      </c>
      <c r="S24" s="174" t="s">
        <v>596</v>
      </c>
      <c r="T24" s="174" t="s">
        <v>596</v>
      </c>
      <c r="U24" s="174" t="s">
        <v>596</v>
      </c>
      <c r="V24" s="174" t="s">
        <v>596</v>
      </c>
    </row>
    <row r="25" customFormat="false" ht="39" hidden="false" customHeight="true" outlineLevel="0" collapsed="false">
      <c r="A25" s="104"/>
      <c r="B25" s="34"/>
      <c r="C25" s="70" t="s">
        <v>1148</v>
      </c>
      <c r="D25" s="170" t="s">
        <v>1149</v>
      </c>
      <c r="E25" s="175" t="s">
        <v>1150</v>
      </c>
      <c r="F25" s="171"/>
      <c r="G25" s="170"/>
      <c r="H25" s="171"/>
      <c r="I25" s="171" t="s">
        <v>231</v>
      </c>
      <c r="J25" s="171" t="s">
        <v>1044</v>
      </c>
      <c r="K25" s="171" t="s">
        <v>1045</v>
      </c>
      <c r="L25" s="171" t="s">
        <v>1151</v>
      </c>
      <c r="M25" s="81" t="s">
        <v>1152</v>
      </c>
      <c r="N25" s="82"/>
      <c r="O25" s="176" t="s">
        <v>1153</v>
      </c>
      <c r="P25" s="171" t="n">
        <v>4</v>
      </c>
      <c r="Q25" s="173" t="n">
        <v>0</v>
      </c>
      <c r="R25" s="173" t="n">
        <f aca="false">Q25*1.23</f>
        <v>0</v>
      </c>
      <c r="S25" s="174" t="s">
        <v>596</v>
      </c>
      <c r="T25" s="174" t="s">
        <v>596</v>
      </c>
      <c r="U25" s="174" t="s">
        <v>596</v>
      </c>
      <c r="V25" s="174" t="s">
        <v>596</v>
      </c>
    </row>
    <row r="26" customFormat="false" ht="39" hidden="false" customHeight="true" outlineLevel="0" collapsed="false">
      <c r="A26" s="104"/>
      <c r="B26" s="34"/>
      <c r="C26" s="70" t="s">
        <v>1154</v>
      </c>
      <c r="D26" s="170" t="s">
        <v>1155</v>
      </c>
      <c r="E26" s="177" t="s">
        <v>1156</v>
      </c>
      <c r="F26" s="171" t="s">
        <v>1040</v>
      </c>
      <c r="G26" s="170" t="s">
        <v>1157</v>
      </c>
      <c r="H26" s="171" t="s">
        <v>1042</v>
      </c>
      <c r="I26" s="171" t="s">
        <v>231</v>
      </c>
      <c r="J26" s="171" t="s">
        <v>1044</v>
      </c>
      <c r="K26" s="171" t="s">
        <v>1045</v>
      </c>
      <c r="L26" s="171" t="s">
        <v>1158</v>
      </c>
      <c r="M26" s="81" t="s">
        <v>1159</v>
      </c>
      <c r="N26" s="82"/>
      <c r="O26" s="176" t="s">
        <v>1160</v>
      </c>
      <c r="P26" s="171" t="n">
        <v>13</v>
      </c>
      <c r="Q26" s="173" t="n">
        <v>0</v>
      </c>
      <c r="R26" s="173" t="n">
        <f aca="false">Q26*1.23</f>
        <v>0</v>
      </c>
      <c r="S26" s="178" t="s">
        <v>596</v>
      </c>
      <c r="T26" s="178" t="s">
        <v>596</v>
      </c>
      <c r="U26" s="178" t="s">
        <v>596</v>
      </c>
      <c r="V26" s="178" t="s">
        <v>596</v>
      </c>
    </row>
    <row r="27" customFormat="false" ht="39" hidden="false" customHeight="true" outlineLevel="0" collapsed="false">
      <c r="A27" s="104"/>
      <c r="B27" s="34"/>
      <c r="C27" s="70" t="s">
        <v>1161</v>
      </c>
      <c r="D27" s="170" t="s">
        <v>1162</v>
      </c>
      <c r="E27" s="175" t="s">
        <v>1163</v>
      </c>
      <c r="F27" s="171"/>
      <c r="G27" s="170"/>
      <c r="H27" s="171"/>
      <c r="I27" s="171" t="s">
        <v>231</v>
      </c>
      <c r="J27" s="171" t="s">
        <v>1164</v>
      </c>
      <c r="K27" s="171" t="s">
        <v>1045</v>
      </c>
      <c r="L27" s="171" t="s">
        <v>1165</v>
      </c>
      <c r="M27" s="81" t="s">
        <v>1166</v>
      </c>
      <c r="N27" s="82"/>
      <c r="O27" s="176" t="s">
        <v>1167</v>
      </c>
      <c r="P27" s="171" t="n">
        <v>2</v>
      </c>
      <c r="Q27" s="173" t="n">
        <v>0</v>
      </c>
      <c r="R27" s="173" t="n">
        <f aca="false">Q27*1.23</f>
        <v>0</v>
      </c>
      <c r="S27" s="178" t="s">
        <v>596</v>
      </c>
      <c r="T27" s="178" t="s">
        <v>596</v>
      </c>
      <c r="U27" s="178" t="s">
        <v>596</v>
      </c>
      <c r="V27" s="178" t="s">
        <v>596</v>
      </c>
    </row>
    <row r="28" customFormat="false" ht="39" hidden="false" customHeight="true" outlineLevel="0" collapsed="false">
      <c r="A28" s="104"/>
      <c r="B28" s="34"/>
      <c r="C28" s="70" t="s">
        <v>1168</v>
      </c>
      <c r="D28" s="170" t="s">
        <v>1162</v>
      </c>
      <c r="E28" s="175" t="s">
        <v>1169</v>
      </c>
      <c r="F28" s="171"/>
      <c r="G28" s="170"/>
      <c r="H28" s="171"/>
      <c r="I28" s="171" t="s">
        <v>231</v>
      </c>
      <c r="J28" s="171" t="s">
        <v>1164</v>
      </c>
      <c r="K28" s="171" t="s">
        <v>1045</v>
      </c>
      <c r="L28" s="171" t="s">
        <v>1170</v>
      </c>
      <c r="M28" s="81" t="s">
        <v>1171</v>
      </c>
      <c r="N28" s="82"/>
      <c r="O28" s="176" t="s">
        <v>1172</v>
      </c>
      <c r="P28" s="171" t="n">
        <v>1</v>
      </c>
      <c r="Q28" s="173" t="n">
        <v>0</v>
      </c>
      <c r="R28" s="173" t="n">
        <f aca="false">Q28*1.23</f>
        <v>0</v>
      </c>
      <c r="S28" s="178" t="s">
        <v>596</v>
      </c>
      <c r="T28" s="178" t="s">
        <v>596</v>
      </c>
      <c r="U28" s="178" t="s">
        <v>596</v>
      </c>
      <c r="V28" s="178" t="s">
        <v>596</v>
      </c>
    </row>
    <row r="29" customFormat="false" ht="39" hidden="false" customHeight="true" outlineLevel="0" collapsed="false">
      <c r="A29" s="104"/>
      <c r="B29" s="34"/>
      <c r="C29" s="45" t="s">
        <v>1173</v>
      </c>
      <c r="D29" s="46"/>
      <c r="E29" s="65"/>
      <c r="F29" s="113"/>
      <c r="G29" s="46"/>
      <c r="H29" s="113"/>
      <c r="I29" s="113"/>
      <c r="J29" s="113"/>
      <c r="K29" s="113"/>
      <c r="L29" s="113"/>
      <c r="M29" s="50"/>
      <c r="N29" s="77"/>
      <c r="O29" s="69"/>
      <c r="P29" s="113"/>
      <c r="Q29" s="115"/>
      <c r="R29" s="179" t="n">
        <f aca="false">Q29*1.23</f>
        <v>0</v>
      </c>
      <c r="S29" s="115" t="n">
        <f aca="false">P29*Q29</f>
        <v>0</v>
      </c>
      <c r="T29" s="180" t="n">
        <f aca="false">P29*R29</f>
        <v>0</v>
      </c>
      <c r="U29" s="69"/>
      <c r="V29" s="69"/>
    </row>
    <row r="30" customFormat="false" ht="13.5" hidden="false" customHeight="true" outlineLevel="0" collapsed="false">
      <c r="A30" s="104"/>
      <c r="B30" s="54" t="s">
        <v>1174</v>
      </c>
      <c r="C30" s="181" t="s">
        <v>587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2"/>
      <c r="Q30" s="182"/>
      <c r="R30" s="182"/>
      <c r="S30" s="182"/>
      <c r="T30" s="183"/>
      <c r="U30" s="132"/>
      <c r="V30" s="132"/>
    </row>
    <row r="31" customFormat="false" ht="39" hidden="false" customHeight="true" outlineLevel="0" collapsed="false">
      <c r="A31" s="104"/>
      <c r="B31" s="54"/>
      <c r="C31" s="70" t="s">
        <v>1175</v>
      </c>
      <c r="D31" s="71" t="s">
        <v>1176</v>
      </c>
      <c r="E31" s="71" t="s">
        <v>1177</v>
      </c>
      <c r="F31" s="184" t="s">
        <v>1040</v>
      </c>
      <c r="G31" s="71" t="s">
        <v>1178</v>
      </c>
      <c r="H31" s="184" t="s">
        <v>1179</v>
      </c>
      <c r="I31" s="184" t="s">
        <v>231</v>
      </c>
      <c r="J31" s="171" t="s">
        <v>1044</v>
      </c>
      <c r="K31" s="171" t="s">
        <v>1045</v>
      </c>
      <c r="L31" s="184" t="s">
        <v>1180</v>
      </c>
      <c r="M31" s="81" t="s">
        <v>1181</v>
      </c>
      <c r="N31" s="185"/>
      <c r="O31" s="186"/>
      <c r="P31" s="184" t="n">
        <v>42</v>
      </c>
      <c r="Q31" s="173" t="n">
        <v>0</v>
      </c>
      <c r="R31" s="173" t="n">
        <f aca="false">Q31*1.23</f>
        <v>0</v>
      </c>
      <c r="S31" s="174" t="s">
        <v>596</v>
      </c>
      <c r="T31" s="174" t="s">
        <v>596</v>
      </c>
      <c r="U31" s="174" t="s">
        <v>596</v>
      </c>
      <c r="V31" s="174" t="s">
        <v>596</v>
      </c>
    </row>
    <row r="32" customFormat="false" ht="39.75" hidden="false" customHeight="true" outlineLevel="0" collapsed="false">
      <c r="A32" s="104"/>
      <c r="B32" s="54"/>
      <c r="C32" s="187" t="s">
        <v>1182</v>
      </c>
      <c r="D32" s="71" t="s">
        <v>1183</v>
      </c>
      <c r="E32" s="71" t="s">
        <v>1184</v>
      </c>
      <c r="F32" s="171" t="s">
        <v>1040</v>
      </c>
      <c r="G32" s="71" t="s">
        <v>1185</v>
      </c>
      <c r="H32" s="184" t="s">
        <v>1179</v>
      </c>
      <c r="I32" s="184" t="s">
        <v>1186</v>
      </c>
      <c r="J32" s="184" t="s">
        <v>1187</v>
      </c>
      <c r="K32" s="171" t="s">
        <v>1045</v>
      </c>
      <c r="L32" s="184" t="s">
        <v>1188</v>
      </c>
      <c r="M32" s="81" t="s">
        <v>1189</v>
      </c>
      <c r="N32" s="185"/>
      <c r="O32" s="186"/>
      <c r="P32" s="184" t="n">
        <v>40</v>
      </c>
      <c r="Q32" s="173" t="n">
        <v>0</v>
      </c>
      <c r="R32" s="173" t="n">
        <f aca="false">Q32*1.23</f>
        <v>0</v>
      </c>
      <c r="S32" s="174" t="s">
        <v>596</v>
      </c>
      <c r="T32" s="174" t="s">
        <v>596</v>
      </c>
      <c r="U32" s="174" t="s">
        <v>596</v>
      </c>
      <c r="V32" s="174" t="s">
        <v>596</v>
      </c>
    </row>
    <row r="33" customFormat="false" ht="39" hidden="false" customHeight="true" outlineLevel="0" collapsed="false">
      <c r="A33" s="104"/>
      <c r="B33" s="54"/>
      <c r="C33" s="70" t="s">
        <v>1190</v>
      </c>
      <c r="D33" s="71" t="s">
        <v>1191</v>
      </c>
      <c r="E33" s="170" t="s">
        <v>1192</v>
      </c>
      <c r="F33" s="171" t="s">
        <v>1109</v>
      </c>
      <c r="G33" s="170" t="s">
        <v>1193</v>
      </c>
      <c r="H33" s="171" t="s">
        <v>1111</v>
      </c>
      <c r="I33" s="171" t="s">
        <v>1194</v>
      </c>
      <c r="J33" s="171" t="s">
        <v>1121</v>
      </c>
      <c r="K33" s="171" t="s">
        <v>1114</v>
      </c>
      <c r="L33" s="171" t="s">
        <v>1115</v>
      </c>
      <c r="M33" s="81" t="s">
        <v>1195</v>
      </c>
      <c r="N33" s="185"/>
      <c r="O33" s="186"/>
      <c r="P33" s="184" t="n">
        <v>4</v>
      </c>
      <c r="Q33" s="173" t="n">
        <v>0</v>
      </c>
      <c r="R33" s="173" t="n">
        <f aca="false">Q33*1.23</f>
        <v>0</v>
      </c>
      <c r="S33" s="174" t="s">
        <v>596</v>
      </c>
      <c r="T33" s="174" t="s">
        <v>596</v>
      </c>
      <c r="U33" s="174" t="s">
        <v>596</v>
      </c>
      <c r="V33" s="174" t="s">
        <v>596</v>
      </c>
    </row>
    <row r="34" customFormat="false" ht="39" hidden="false" customHeight="true" outlineLevel="0" collapsed="false">
      <c r="A34" s="104"/>
      <c r="B34" s="54"/>
      <c r="C34" s="70" t="s">
        <v>1196</v>
      </c>
      <c r="D34" s="71" t="s">
        <v>1191</v>
      </c>
      <c r="E34" s="170" t="s">
        <v>1192</v>
      </c>
      <c r="F34" s="171" t="s">
        <v>1109</v>
      </c>
      <c r="G34" s="170" t="s">
        <v>1193</v>
      </c>
      <c r="H34" s="171" t="s">
        <v>1111</v>
      </c>
      <c r="I34" s="171" t="s">
        <v>1194</v>
      </c>
      <c r="J34" s="171" t="s">
        <v>1123</v>
      </c>
      <c r="K34" s="171" t="s">
        <v>1114</v>
      </c>
      <c r="L34" s="171" t="s">
        <v>1115</v>
      </c>
      <c r="M34" s="81" t="s">
        <v>1195</v>
      </c>
      <c r="N34" s="185"/>
      <c r="O34" s="186"/>
      <c r="P34" s="184" t="n">
        <v>2</v>
      </c>
      <c r="Q34" s="173" t="n">
        <v>0</v>
      </c>
      <c r="R34" s="173" t="n">
        <f aca="false">Q34*1.23</f>
        <v>0</v>
      </c>
      <c r="S34" s="174" t="s">
        <v>596</v>
      </c>
      <c r="T34" s="174" t="s">
        <v>596</v>
      </c>
      <c r="U34" s="174" t="s">
        <v>596</v>
      </c>
      <c r="V34" s="174" t="s">
        <v>596</v>
      </c>
    </row>
    <row r="35" customFormat="false" ht="39" hidden="false" customHeight="true" outlineLevel="0" collapsed="false">
      <c r="A35" s="104"/>
      <c r="B35" s="54"/>
      <c r="C35" s="70" t="s">
        <v>1197</v>
      </c>
      <c r="D35" s="71" t="s">
        <v>1191</v>
      </c>
      <c r="E35" s="170" t="s">
        <v>1192</v>
      </c>
      <c r="F35" s="171" t="s">
        <v>1109</v>
      </c>
      <c r="G35" s="170" t="s">
        <v>1193</v>
      </c>
      <c r="H35" s="171" t="s">
        <v>1111</v>
      </c>
      <c r="I35" s="171" t="s">
        <v>1194</v>
      </c>
      <c r="J35" s="171" t="s">
        <v>1113</v>
      </c>
      <c r="K35" s="171" t="s">
        <v>1114</v>
      </c>
      <c r="L35" s="171" t="s">
        <v>1115</v>
      </c>
      <c r="M35" s="81" t="s">
        <v>1195</v>
      </c>
      <c r="N35" s="185"/>
      <c r="O35" s="186"/>
      <c r="P35" s="184" t="n">
        <v>1</v>
      </c>
      <c r="Q35" s="173" t="n">
        <v>0</v>
      </c>
      <c r="R35" s="173" t="n">
        <f aca="false">Q35*1.23</f>
        <v>0</v>
      </c>
      <c r="S35" s="174" t="s">
        <v>596</v>
      </c>
      <c r="T35" s="174" t="s">
        <v>596</v>
      </c>
      <c r="U35" s="174" t="s">
        <v>596</v>
      </c>
      <c r="V35" s="174" t="s">
        <v>596</v>
      </c>
    </row>
    <row r="36" customFormat="false" ht="39" hidden="false" customHeight="true" outlineLevel="0" collapsed="false">
      <c r="A36" s="104"/>
      <c r="B36" s="54"/>
      <c r="C36" s="187" t="s">
        <v>1198</v>
      </c>
      <c r="D36" s="71" t="s">
        <v>1191</v>
      </c>
      <c r="E36" s="170" t="s">
        <v>1199</v>
      </c>
      <c r="F36" s="171" t="s">
        <v>1109</v>
      </c>
      <c r="G36" s="170" t="s">
        <v>1193</v>
      </c>
      <c r="H36" s="171" t="s">
        <v>1111</v>
      </c>
      <c r="I36" s="171" t="s">
        <v>1194</v>
      </c>
      <c r="J36" s="171" t="s">
        <v>1113</v>
      </c>
      <c r="K36" s="171" t="s">
        <v>1114</v>
      </c>
      <c r="L36" s="171" t="s">
        <v>1115</v>
      </c>
      <c r="M36" s="81" t="s">
        <v>1195</v>
      </c>
      <c r="N36" s="185"/>
      <c r="O36" s="186"/>
      <c r="P36" s="184" t="n">
        <v>1</v>
      </c>
      <c r="Q36" s="173" t="n">
        <v>0</v>
      </c>
      <c r="R36" s="173" t="n">
        <f aca="false">Q36*1.23</f>
        <v>0</v>
      </c>
      <c r="S36" s="174" t="s">
        <v>596</v>
      </c>
      <c r="T36" s="174" t="s">
        <v>596</v>
      </c>
      <c r="U36" s="174" t="s">
        <v>596</v>
      </c>
      <c r="V36" s="174" t="s">
        <v>596</v>
      </c>
    </row>
    <row r="37" customFormat="false" ht="39" hidden="false" customHeight="true" outlineLevel="0" collapsed="false">
      <c r="A37" s="104"/>
      <c r="B37" s="54"/>
      <c r="C37" s="187" t="s">
        <v>1200</v>
      </c>
      <c r="D37" s="71" t="s">
        <v>1191</v>
      </c>
      <c r="E37" s="170" t="s">
        <v>1199</v>
      </c>
      <c r="F37" s="171" t="s">
        <v>1109</v>
      </c>
      <c r="G37" s="170" t="s">
        <v>1193</v>
      </c>
      <c r="H37" s="171" t="s">
        <v>1111</v>
      </c>
      <c r="I37" s="171" t="s">
        <v>1194</v>
      </c>
      <c r="J37" s="171" t="s">
        <v>1123</v>
      </c>
      <c r="K37" s="171" t="s">
        <v>1114</v>
      </c>
      <c r="L37" s="171" t="s">
        <v>1115</v>
      </c>
      <c r="M37" s="81" t="s">
        <v>1195</v>
      </c>
      <c r="N37" s="185"/>
      <c r="O37" s="186"/>
      <c r="P37" s="184" t="n">
        <v>2</v>
      </c>
      <c r="Q37" s="173" t="n">
        <v>0</v>
      </c>
      <c r="R37" s="173" t="n">
        <f aca="false">Q37*1.23</f>
        <v>0</v>
      </c>
      <c r="S37" s="174" t="s">
        <v>596</v>
      </c>
      <c r="T37" s="174" t="s">
        <v>596</v>
      </c>
      <c r="U37" s="174" t="s">
        <v>596</v>
      </c>
      <c r="V37" s="174" t="s">
        <v>596</v>
      </c>
    </row>
    <row r="38" customFormat="false" ht="39" hidden="false" customHeight="true" outlineLevel="0" collapsed="false">
      <c r="A38" s="104"/>
      <c r="B38" s="54"/>
      <c r="C38" s="70" t="s">
        <v>1201</v>
      </c>
      <c r="D38" s="71" t="s">
        <v>1202</v>
      </c>
      <c r="E38" s="71" t="s">
        <v>1203</v>
      </c>
      <c r="F38" s="184"/>
      <c r="G38" s="71"/>
      <c r="H38" s="184" t="s">
        <v>1204</v>
      </c>
      <c r="I38" s="184"/>
      <c r="J38" s="184" t="s">
        <v>476</v>
      </c>
      <c r="K38" s="184"/>
      <c r="L38" s="184"/>
      <c r="M38" s="81" t="s">
        <v>1205</v>
      </c>
      <c r="N38" s="185"/>
      <c r="O38" s="186"/>
      <c r="P38" s="184" t="n">
        <v>16</v>
      </c>
      <c r="Q38" s="173" t="n">
        <v>0</v>
      </c>
      <c r="R38" s="173" t="n">
        <f aca="false">Q38*1.23</f>
        <v>0</v>
      </c>
      <c r="S38" s="174" t="s">
        <v>596</v>
      </c>
      <c r="T38" s="174" t="s">
        <v>596</v>
      </c>
      <c r="U38" s="174" t="s">
        <v>596</v>
      </c>
      <c r="V38" s="174" t="s">
        <v>596</v>
      </c>
    </row>
    <row r="39" customFormat="false" ht="39" hidden="false" customHeight="true" outlineLevel="0" collapsed="false">
      <c r="A39" s="104"/>
      <c r="B39" s="54"/>
      <c r="C39" s="70"/>
      <c r="D39" s="71" t="s">
        <v>1206</v>
      </c>
      <c r="E39" s="71" t="s">
        <v>1207</v>
      </c>
      <c r="F39" s="171" t="s">
        <v>1040</v>
      </c>
      <c r="G39" s="71" t="s">
        <v>1208</v>
      </c>
      <c r="H39" s="184"/>
      <c r="I39" s="184"/>
      <c r="J39" s="184"/>
      <c r="K39" s="171" t="s">
        <v>1045</v>
      </c>
      <c r="L39" s="184" t="s">
        <v>1209</v>
      </c>
      <c r="M39" s="184"/>
      <c r="N39" s="185"/>
      <c r="O39" s="184" t="s">
        <v>1210</v>
      </c>
      <c r="P39" s="184" t="n">
        <v>64</v>
      </c>
      <c r="Q39" s="173" t="n">
        <v>0</v>
      </c>
      <c r="R39" s="173" t="n">
        <f aca="false">Q39*1.23</f>
        <v>0</v>
      </c>
      <c r="S39" s="174" t="s">
        <v>596</v>
      </c>
      <c r="T39" s="174" t="s">
        <v>596</v>
      </c>
      <c r="U39" s="174" t="s">
        <v>596</v>
      </c>
      <c r="V39" s="174" t="s">
        <v>596</v>
      </c>
    </row>
    <row r="40" customFormat="false" ht="39" hidden="false" customHeight="true" outlineLevel="0" collapsed="false">
      <c r="A40" s="104"/>
      <c r="B40" s="54"/>
      <c r="C40" s="188" t="s">
        <v>1211</v>
      </c>
      <c r="D40" s="52"/>
      <c r="E40" s="52"/>
      <c r="F40" s="189"/>
      <c r="G40" s="52"/>
      <c r="H40" s="189"/>
      <c r="I40" s="189"/>
      <c r="J40" s="189"/>
      <c r="K40" s="189"/>
      <c r="L40" s="189"/>
      <c r="M40" s="189"/>
      <c r="N40" s="190"/>
      <c r="O40" s="189"/>
      <c r="P40" s="189"/>
      <c r="Q40" s="115"/>
      <c r="R40" s="179"/>
      <c r="S40" s="115"/>
      <c r="T40" s="180"/>
      <c r="U40" s="69"/>
      <c r="V40" s="69"/>
    </row>
    <row r="41" customFormat="false" ht="30" hidden="false" customHeight="true" outlineLevel="0" collapsed="false">
      <c r="A41" s="104"/>
      <c r="B41" s="54"/>
      <c r="C41" s="45" t="s">
        <v>1212</v>
      </c>
      <c r="D41" s="191"/>
      <c r="E41" s="191"/>
      <c r="F41" s="192"/>
      <c r="G41" s="191"/>
      <c r="H41" s="192"/>
      <c r="I41" s="189"/>
      <c r="J41" s="189"/>
      <c r="K41" s="189"/>
      <c r="L41" s="189"/>
      <c r="M41" s="189"/>
      <c r="N41" s="190"/>
      <c r="O41" s="189"/>
      <c r="P41" s="189"/>
      <c r="Q41" s="115"/>
      <c r="R41" s="179"/>
      <c r="S41" s="115"/>
      <c r="T41" s="180"/>
      <c r="U41" s="69"/>
      <c r="V41" s="69"/>
    </row>
    <row r="42" customFormat="false" ht="13.5" hidden="false" customHeight="true" outlineLevel="0" collapsed="false">
      <c r="A42" s="104"/>
      <c r="B42" s="54" t="s">
        <v>1213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4"/>
      <c r="Q42" s="194"/>
      <c r="R42" s="194"/>
      <c r="S42" s="194"/>
      <c r="T42" s="195"/>
      <c r="U42" s="132"/>
      <c r="V42" s="132"/>
    </row>
    <row r="43" customFormat="false" ht="39.75" hidden="false" customHeight="true" outlineLevel="0" collapsed="false">
      <c r="A43" s="104"/>
      <c r="B43" s="54"/>
      <c r="C43" s="188" t="s">
        <v>1214</v>
      </c>
      <c r="D43" s="52" t="s">
        <v>1215</v>
      </c>
      <c r="E43" s="52" t="s">
        <v>1216</v>
      </c>
      <c r="F43" s="113" t="s">
        <v>1040</v>
      </c>
      <c r="G43" s="52" t="s">
        <v>1208</v>
      </c>
      <c r="H43" s="189"/>
      <c r="I43" s="189"/>
      <c r="J43" s="189"/>
      <c r="K43" s="113" t="s">
        <v>1045</v>
      </c>
      <c r="L43" s="189" t="s">
        <v>1209</v>
      </c>
      <c r="M43" s="196"/>
      <c r="N43" s="197"/>
      <c r="O43" s="189" t="s">
        <v>1210</v>
      </c>
      <c r="P43" s="189" t="n">
        <v>16</v>
      </c>
      <c r="Q43" s="49" t="n">
        <v>0</v>
      </c>
      <c r="R43" s="179" t="n">
        <f aca="false">Q43*1.23</f>
        <v>0</v>
      </c>
      <c r="S43" s="115" t="n">
        <f aca="false">P43*Q43</f>
        <v>0</v>
      </c>
      <c r="T43" s="180" t="n">
        <f aca="false">P43*R43</f>
        <v>0</v>
      </c>
      <c r="U43" s="42" t="n">
        <v>0</v>
      </c>
      <c r="V43" s="43" t="n">
        <f aca="false">U43*P43</f>
        <v>0</v>
      </c>
    </row>
    <row r="44" customFormat="false" ht="39.75" hidden="false" customHeight="true" outlineLevel="0" collapsed="false">
      <c r="A44" s="104"/>
      <c r="B44" s="54"/>
      <c r="C44" s="188" t="s">
        <v>1217</v>
      </c>
      <c r="D44" s="52" t="s">
        <v>1218</v>
      </c>
      <c r="E44" s="52" t="s">
        <v>1219</v>
      </c>
      <c r="F44" s="113" t="s">
        <v>1040</v>
      </c>
      <c r="G44" s="191" t="s">
        <v>1208</v>
      </c>
      <c r="H44" s="192"/>
      <c r="I44" s="189"/>
      <c r="J44" s="189"/>
      <c r="K44" s="113" t="s">
        <v>1045</v>
      </c>
      <c r="L44" s="189" t="s">
        <v>1209</v>
      </c>
      <c r="M44" s="189"/>
      <c r="N44" s="190"/>
      <c r="O44" s="189" t="s">
        <v>1210</v>
      </c>
      <c r="P44" s="189" t="n">
        <v>10</v>
      </c>
      <c r="Q44" s="49" t="n">
        <v>0</v>
      </c>
      <c r="R44" s="179" t="n">
        <f aca="false">Q44*1.23</f>
        <v>0</v>
      </c>
      <c r="S44" s="115" t="n">
        <f aca="false">P44*Q44</f>
        <v>0</v>
      </c>
      <c r="T44" s="180" t="n">
        <f aca="false">P44*R44</f>
        <v>0</v>
      </c>
      <c r="U44" s="42" t="n">
        <v>0</v>
      </c>
      <c r="V44" s="43" t="n">
        <f aca="false">U44*P44</f>
        <v>0</v>
      </c>
    </row>
    <row r="45" s="66" customFormat="true" ht="39.75" hidden="false" customHeight="true" outlineLevel="0" collapsed="false">
      <c r="A45" s="104"/>
      <c r="B45" s="54"/>
      <c r="C45" s="188" t="s">
        <v>1220</v>
      </c>
      <c r="D45" s="52" t="s">
        <v>1221</v>
      </c>
      <c r="E45" s="52" t="s">
        <v>1222</v>
      </c>
      <c r="F45" s="113" t="s">
        <v>1040</v>
      </c>
      <c r="G45" s="52" t="s">
        <v>1208</v>
      </c>
      <c r="H45" s="189"/>
      <c r="I45" s="189"/>
      <c r="J45" s="189"/>
      <c r="K45" s="113" t="s">
        <v>1045</v>
      </c>
      <c r="L45" s="189" t="s">
        <v>1209</v>
      </c>
      <c r="M45" s="189"/>
      <c r="N45" s="190"/>
      <c r="O45" s="189" t="s">
        <v>1210</v>
      </c>
      <c r="P45" s="189" t="n">
        <v>2</v>
      </c>
      <c r="Q45" s="49" t="n">
        <v>0</v>
      </c>
      <c r="R45" s="179" t="n">
        <f aca="false">Q45*1.23</f>
        <v>0</v>
      </c>
      <c r="S45" s="115" t="n">
        <f aca="false">P45*Q45</f>
        <v>0</v>
      </c>
      <c r="T45" s="180" t="n">
        <f aca="false">P45*R45</f>
        <v>0</v>
      </c>
      <c r="U45" s="42" t="n">
        <v>0</v>
      </c>
      <c r="V45" s="43" t="n">
        <f aca="false">U45*P45</f>
        <v>0</v>
      </c>
    </row>
    <row r="46" s="66" customFormat="true" ht="39.75" hidden="false" customHeight="true" outlineLevel="0" collapsed="false">
      <c r="A46" s="104"/>
      <c r="B46" s="54"/>
      <c r="C46" s="188" t="s">
        <v>1223</v>
      </c>
      <c r="D46" s="52" t="s">
        <v>1224</v>
      </c>
      <c r="E46" s="52" t="s">
        <v>1225</v>
      </c>
      <c r="F46" s="113" t="s">
        <v>1040</v>
      </c>
      <c r="G46" s="191" t="s">
        <v>1208</v>
      </c>
      <c r="H46" s="189"/>
      <c r="I46" s="189"/>
      <c r="J46" s="189"/>
      <c r="K46" s="113" t="s">
        <v>1045</v>
      </c>
      <c r="L46" s="189" t="s">
        <v>1209</v>
      </c>
      <c r="M46" s="189"/>
      <c r="N46" s="190"/>
      <c r="O46" s="189" t="s">
        <v>1210</v>
      </c>
      <c r="P46" s="189" t="n">
        <v>1</v>
      </c>
      <c r="Q46" s="49" t="n">
        <v>0</v>
      </c>
      <c r="R46" s="179" t="n">
        <f aca="false">Q46*1.23</f>
        <v>0</v>
      </c>
      <c r="S46" s="115" t="n">
        <f aca="false">P46*Q46</f>
        <v>0</v>
      </c>
      <c r="T46" s="180" t="n">
        <f aca="false">P46*R46</f>
        <v>0</v>
      </c>
      <c r="U46" s="42" t="n">
        <v>0</v>
      </c>
      <c r="V46" s="43" t="n">
        <f aca="false">U46*P46</f>
        <v>0</v>
      </c>
    </row>
    <row r="47" s="66" customFormat="true" ht="39.75" hidden="false" customHeight="true" outlineLevel="0" collapsed="false">
      <c r="A47" s="104"/>
      <c r="B47" s="54"/>
      <c r="C47" s="188" t="s">
        <v>1226</v>
      </c>
      <c r="D47" s="52" t="s">
        <v>1227</v>
      </c>
      <c r="E47" s="52" t="s">
        <v>1228</v>
      </c>
      <c r="F47" s="113" t="s">
        <v>1040</v>
      </c>
      <c r="G47" s="52" t="s">
        <v>1208</v>
      </c>
      <c r="H47" s="189"/>
      <c r="I47" s="189"/>
      <c r="J47" s="189"/>
      <c r="K47" s="113" t="s">
        <v>1045</v>
      </c>
      <c r="L47" s="189" t="s">
        <v>1209</v>
      </c>
      <c r="M47" s="189"/>
      <c r="N47" s="190"/>
      <c r="O47" s="189" t="s">
        <v>1210</v>
      </c>
      <c r="P47" s="189" t="n">
        <v>1</v>
      </c>
      <c r="Q47" s="49" t="n">
        <v>0</v>
      </c>
      <c r="R47" s="179" t="n">
        <f aca="false">Q47*1.23</f>
        <v>0</v>
      </c>
      <c r="S47" s="115" t="n">
        <f aca="false">P47*Q47</f>
        <v>0</v>
      </c>
      <c r="T47" s="180" t="n">
        <f aca="false">P47*R47</f>
        <v>0</v>
      </c>
      <c r="U47" s="42" t="n">
        <v>0</v>
      </c>
      <c r="V47" s="43" t="n">
        <f aca="false">U47*P47</f>
        <v>0</v>
      </c>
    </row>
    <row r="48" s="66" customFormat="true" ht="39.75" hidden="false" customHeight="true" outlineLevel="0" collapsed="false">
      <c r="A48" s="104"/>
      <c r="B48" s="54"/>
      <c r="C48" s="188" t="s">
        <v>1229</v>
      </c>
      <c r="D48" s="52" t="s">
        <v>1230</v>
      </c>
      <c r="E48" s="52" t="s">
        <v>1231</v>
      </c>
      <c r="F48" s="113" t="s">
        <v>1040</v>
      </c>
      <c r="G48" s="191" t="s">
        <v>1208</v>
      </c>
      <c r="H48" s="189"/>
      <c r="I48" s="189"/>
      <c r="J48" s="189"/>
      <c r="K48" s="113" t="s">
        <v>1045</v>
      </c>
      <c r="L48" s="189" t="s">
        <v>1209</v>
      </c>
      <c r="M48" s="189"/>
      <c r="N48" s="190"/>
      <c r="O48" s="189" t="s">
        <v>1210</v>
      </c>
      <c r="P48" s="189" t="n">
        <v>8</v>
      </c>
      <c r="Q48" s="49" t="n">
        <v>0</v>
      </c>
      <c r="R48" s="179" t="n">
        <f aca="false">Q48*1.23</f>
        <v>0</v>
      </c>
      <c r="S48" s="115" t="n">
        <f aca="false">P48*Q48</f>
        <v>0</v>
      </c>
      <c r="T48" s="180" t="n">
        <f aca="false">P48*R48</f>
        <v>0</v>
      </c>
      <c r="U48" s="42" t="n">
        <v>0</v>
      </c>
      <c r="V48" s="43" t="n">
        <f aca="false">U48*P48</f>
        <v>0</v>
      </c>
    </row>
    <row r="49" s="66" customFormat="true" ht="39.75" hidden="false" customHeight="true" outlineLevel="0" collapsed="false">
      <c r="A49" s="104"/>
      <c r="B49" s="54"/>
      <c r="C49" s="188" t="s">
        <v>1232</v>
      </c>
      <c r="D49" s="52" t="s">
        <v>1233</v>
      </c>
      <c r="E49" s="52" t="s">
        <v>1234</v>
      </c>
      <c r="F49" s="113" t="s">
        <v>1040</v>
      </c>
      <c r="G49" s="52" t="s">
        <v>1208</v>
      </c>
      <c r="H49" s="189"/>
      <c r="I49" s="189"/>
      <c r="J49" s="189"/>
      <c r="K49" s="113" t="s">
        <v>1045</v>
      </c>
      <c r="L49" s="189" t="s">
        <v>1209</v>
      </c>
      <c r="M49" s="189"/>
      <c r="N49" s="190"/>
      <c r="O49" s="189" t="s">
        <v>1210</v>
      </c>
      <c r="P49" s="189" t="n">
        <v>2</v>
      </c>
      <c r="Q49" s="49" t="n">
        <v>0</v>
      </c>
      <c r="R49" s="179" t="n">
        <f aca="false">Q49*1.23</f>
        <v>0</v>
      </c>
      <c r="S49" s="115" t="n">
        <f aca="false">P49*Q49</f>
        <v>0</v>
      </c>
      <c r="T49" s="180" t="n">
        <f aca="false">P49*R49</f>
        <v>0</v>
      </c>
      <c r="U49" s="42" t="n">
        <v>0</v>
      </c>
      <c r="V49" s="43" t="n">
        <f aca="false">U49*P49</f>
        <v>0</v>
      </c>
    </row>
    <row r="50" s="66" customFormat="true" ht="39.75" hidden="false" customHeight="true" outlineLevel="0" collapsed="false">
      <c r="A50" s="104"/>
      <c r="B50" s="54"/>
      <c r="C50" s="188" t="s">
        <v>1235</v>
      </c>
      <c r="D50" s="52" t="s">
        <v>1236</v>
      </c>
      <c r="E50" s="52" t="s">
        <v>1237</v>
      </c>
      <c r="F50" s="113" t="s">
        <v>1040</v>
      </c>
      <c r="G50" s="191" t="s">
        <v>1208</v>
      </c>
      <c r="H50" s="189"/>
      <c r="I50" s="189"/>
      <c r="J50" s="189"/>
      <c r="K50" s="113" t="s">
        <v>1045</v>
      </c>
      <c r="L50" s="189" t="s">
        <v>1209</v>
      </c>
      <c r="M50" s="189"/>
      <c r="N50" s="190"/>
      <c r="O50" s="189" t="s">
        <v>1210</v>
      </c>
      <c r="P50" s="189" t="n">
        <v>3</v>
      </c>
      <c r="Q50" s="49" t="n">
        <v>0</v>
      </c>
      <c r="R50" s="179" t="n">
        <f aca="false">Q50*1.23</f>
        <v>0</v>
      </c>
      <c r="S50" s="115" t="n">
        <f aca="false">P50*Q50</f>
        <v>0</v>
      </c>
      <c r="T50" s="180" t="n">
        <f aca="false">P50*R50</f>
        <v>0</v>
      </c>
      <c r="U50" s="42" t="n">
        <v>0</v>
      </c>
      <c r="V50" s="43" t="n">
        <f aca="false">U50*P50</f>
        <v>0</v>
      </c>
    </row>
    <row r="51" s="66" customFormat="true" ht="39.75" hidden="false" customHeight="true" outlineLevel="0" collapsed="false">
      <c r="A51" s="104"/>
      <c r="B51" s="54"/>
      <c r="C51" s="188" t="s">
        <v>1238</v>
      </c>
      <c r="D51" s="52" t="s">
        <v>1239</v>
      </c>
      <c r="E51" s="52" t="s">
        <v>1240</v>
      </c>
      <c r="F51" s="113" t="s">
        <v>1040</v>
      </c>
      <c r="G51" s="52" t="s">
        <v>1208</v>
      </c>
      <c r="H51" s="189"/>
      <c r="I51" s="189"/>
      <c r="J51" s="189"/>
      <c r="K51" s="113" t="s">
        <v>1045</v>
      </c>
      <c r="L51" s="189" t="s">
        <v>1209</v>
      </c>
      <c r="M51" s="189"/>
      <c r="N51" s="190"/>
      <c r="O51" s="189" t="s">
        <v>1210</v>
      </c>
      <c r="P51" s="189" t="n">
        <v>1</v>
      </c>
      <c r="Q51" s="49" t="n">
        <v>0</v>
      </c>
      <c r="R51" s="179" t="n">
        <f aca="false">Q51*1.23</f>
        <v>0</v>
      </c>
      <c r="S51" s="115" t="n">
        <f aca="false">P51*Q51</f>
        <v>0</v>
      </c>
      <c r="T51" s="180" t="n">
        <f aca="false">P51*R51</f>
        <v>0</v>
      </c>
      <c r="U51" s="42" t="n">
        <v>0</v>
      </c>
      <c r="V51" s="43" t="n">
        <f aca="false">U51*P51</f>
        <v>0</v>
      </c>
    </row>
    <row r="52" s="66" customFormat="true" ht="39.75" hidden="false" customHeight="true" outlineLevel="0" collapsed="false">
      <c r="A52" s="104"/>
      <c r="B52" s="54"/>
      <c r="C52" s="188" t="s">
        <v>1241</v>
      </c>
      <c r="D52" s="52" t="s">
        <v>1242</v>
      </c>
      <c r="E52" s="52" t="s">
        <v>1243</v>
      </c>
      <c r="F52" s="113" t="s">
        <v>1040</v>
      </c>
      <c r="G52" s="191" t="s">
        <v>1208</v>
      </c>
      <c r="H52" s="189"/>
      <c r="I52" s="189"/>
      <c r="J52" s="189"/>
      <c r="K52" s="113" t="s">
        <v>1045</v>
      </c>
      <c r="L52" s="189" t="s">
        <v>1209</v>
      </c>
      <c r="M52" s="189"/>
      <c r="N52" s="190"/>
      <c r="O52" s="189" t="s">
        <v>1210</v>
      </c>
      <c r="P52" s="189" t="n">
        <v>1</v>
      </c>
      <c r="Q52" s="49" t="n">
        <v>0</v>
      </c>
      <c r="R52" s="179" t="n">
        <f aca="false">Q52*1.23</f>
        <v>0</v>
      </c>
      <c r="S52" s="115" t="n">
        <f aca="false">P52*Q52</f>
        <v>0</v>
      </c>
      <c r="T52" s="180" t="n">
        <f aca="false">P52*R52</f>
        <v>0</v>
      </c>
      <c r="U52" s="42" t="n">
        <v>0</v>
      </c>
      <c r="V52" s="43" t="n">
        <f aca="false">U52*P52</f>
        <v>0</v>
      </c>
    </row>
    <row r="53" s="66" customFormat="true" ht="39.75" hidden="false" customHeight="true" outlineLevel="0" collapsed="false">
      <c r="A53" s="104"/>
      <c r="B53" s="54"/>
      <c r="C53" s="188" t="s">
        <v>1244</v>
      </c>
      <c r="D53" s="52" t="s">
        <v>1245</v>
      </c>
      <c r="E53" s="52" t="s">
        <v>1246</v>
      </c>
      <c r="F53" s="113" t="s">
        <v>1040</v>
      </c>
      <c r="G53" s="191" t="s">
        <v>1208</v>
      </c>
      <c r="H53" s="189"/>
      <c r="I53" s="189"/>
      <c r="J53" s="189"/>
      <c r="K53" s="113" t="s">
        <v>1045</v>
      </c>
      <c r="L53" s="189" t="s">
        <v>1209</v>
      </c>
      <c r="M53" s="189"/>
      <c r="N53" s="190"/>
      <c r="O53" s="189" t="s">
        <v>1210</v>
      </c>
      <c r="P53" s="189" t="n">
        <v>1</v>
      </c>
      <c r="Q53" s="49" t="n">
        <v>0</v>
      </c>
      <c r="R53" s="44" t="n">
        <f aca="false">Q53*1.23</f>
        <v>0</v>
      </c>
      <c r="S53" s="115" t="n">
        <f aca="false">P53*Q53</f>
        <v>0</v>
      </c>
      <c r="T53" s="180" t="n">
        <f aca="false">P53*R53</f>
        <v>0</v>
      </c>
      <c r="U53" s="42" t="n">
        <v>0</v>
      </c>
      <c r="V53" s="43" t="n">
        <f aca="false">U53*P53</f>
        <v>0</v>
      </c>
    </row>
    <row r="54" s="66" customFormat="true" ht="39.75" hidden="false" customHeight="true" outlineLevel="0" collapsed="false">
      <c r="A54" s="104"/>
      <c r="B54" s="54"/>
      <c r="C54" s="188" t="s">
        <v>1247</v>
      </c>
      <c r="D54" s="52" t="s">
        <v>1248</v>
      </c>
      <c r="E54" s="52" t="s">
        <v>1249</v>
      </c>
      <c r="F54" s="113" t="s">
        <v>1040</v>
      </c>
      <c r="G54" s="191" t="s">
        <v>1208</v>
      </c>
      <c r="H54" s="189"/>
      <c r="I54" s="189"/>
      <c r="J54" s="189"/>
      <c r="K54" s="113" t="s">
        <v>1045</v>
      </c>
      <c r="L54" s="189" t="s">
        <v>1209</v>
      </c>
      <c r="M54" s="189"/>
      <c r="N54" s="190"/>
      <c r="O54" s="189"/>
      <c r="P54" s="189" t="n">
        <v>1</v>
      </c>
      <c r="Q54" s="49" t="n">
        <v>0</v>
      </c>
      <c r="R54" s="44" t="n">
        <f aca="false">Q54*1.23</f>
        <v>0</v>
      </c>
      <c r="S54" s="115" t="n">
        <f aca="false">P54*Q54</f>
        <v>0</v>
      </c>
      <c r="T54" s="180" t="n">
        <f aca="false">P54*R54</f>
        <v>0</v>
      </c>
      <c r="U54" s="42" t="n">
        <v>0</v>
      </c>
      <c r="V54" s="43" t="n">
        <f aca="false">U54*P54</f>
        <v>0</v>
      </c>
    </row>
    <row r="55" s="66" customFormat="true" ht="39.75" hidden="false" customHeight="true" outlineLevel="0" collapsed="false">
      <c r="A55" s="104"/>
      <c r="B55" s="54"/>
      <c r="C55" s="188" t="s">
        <v>1250</v>
      </c>
      <c r="D55" s="52" t="s">
        <v>1251</v>
      </c>
      <c r="E55" s="52" t="s">
        <v>1252</v>
      </c>
      <c r="F55" s="113" t="s">
        <v>1040</v>
      </c>
      <c r="G55" s="191" t="s">
        <v>1208</v>
      </c>
      <c r="H55" s="189"/>
      <c r="I55" s="189"/>
      <c r="J55" s="189"/>
      <c r="K55" s="113" t="s">
        <v>1045</v>
      </c>
      <c r="L55" s="189" t="s">
        <v>1209</v>
      </c>
      <c r="M55" s="189"/>
      <c r="N55" s="190"/>
      <c r="O55" s="189" t="s">
        <v>1210</v>
      </c>
      <c r="P55" s="189" t="n">
        <v>3</v>
      </c>
      <c r="Q55" s="49" t="n">
        <v>0</v>
      </c>
      <c r="R55" s="44" t="n">
        <f aca="false">Q55*1.23</f>
        <v>0</v>
      </c>
      <c r="S55" s="115" t="n">
        <f aca="false">P55*Q55</f>
        <v>0</v>
      </c>
      <c r="T55" s="180" t="n">
        <f aca="false">P55*R55</f>
        <v>0</v>
      </c>
      <c r="U55" s="42" t="n">
        <v>0</v>
      </c>
      <c r="V55" s="43" t="n">
        <f aca="false">U55*P55</f>
        <v>0</v>
      </c>
    </row>
    <row r="56" s="66" customFormat="true" ht="39.75" hidden="false" customHeight="true" outlineLevel="0" collapsed="false">
      <c r="A56" s="104"/>
      <c r="B56" s="54"/>
      <c r="C56" s="188" t="s">
        <v>1253</v>
      </c>
      <c r="D56" s="52" t="s">
        <v>1254</v>
      </c>
      <c r="E56" s="52" t="s">
        <v>1255</v>
      </c>
      <c r="F56" s="113" t="s">
        <v>1040</v>
      </c>
      <c r="G56" s="191" t="s">
        <v>1208</v>
      </c>
      <c r="H56" s="189"/>
      <c r="I56" s="189"/>
      <c r="J56" s="189"/>
      <c r="K56" s="113" t="s">
        <v>1045</v>
      </c>
      <c r="L56" s="189" t="s">
        <v>1209</v>
      </c>
      <c r="M56" s="189"/>
      <c r="N56" s="190"/>
      <c r="O56" s="189" t="s">
        <v>1210</v>
      </c>
      <c r="P56" s="189" t="n">
        <v>3</v>
      </c>
      <c r="Q56" s="49" t="n">
        <v>0</v>
      </c>
      <c r="R56" s="44" t="n">
        <f aca="false">Q56*1.23</f>
        <v>0</v>
      </c>
      <c r="S56" s="115" t="n">
        <f aca="false">P56*Q56</f>
        <v>0</v>
      </c>
      <c r="T56" s="180" t="n">
        <f aca="false">P56*R56</f>
        <v>0</v>
      </c>
      <c r="U56" s="42" t="n">
        <v>0</v>
      </c>
      <c r="V56" s="43" t="n">
        <f aca="false">U56*P56</f>
        <v>0</v>
      </c>
    </row>
    <row r="57" s="66" customFormat="true" ht="39.75" hidden="false" customHeight="true" outlineLevel="0" collapsed="false">
      <c r="A57" s="104"/>
      <c r="B57" s="54"/>
      <c r="C57" s="188" t="s">
        <v>1256</v>
      </c>
      <c r="D57" s="52" t="s">
        <v>1257</v>
      </c>
      <c r="E57" s="52" t="s">
        <v>1258</v>
      </c>
      <c r="F57" s="113" t="s">
        <v>1040</v>
      </c>
      <c r="G57" s="191" t="s">
        <v>1208</v>
      </c>
      <c r="H57" s="189"/>
      <c r="I57" s="189"/>
      <c r="J57" s="189"/>
      <c r="K57" s="113" t="s">
        <v>1045</v>
      </c>
      <c r="L57" s="189" t="s">
        <v>1209</v>
      </c>
      <c r="M57" s="189"/>
      <c r="N57" s="190"/>
      <c r="O57" s="189" t="s">
        <v>1210</v>
      </c>
      <c r="P57" s="189" t="n">
        <v>2</v>
      </c>
      <c r="Q57" s="49" t="n">
        <v>0</v>
      </c>
      <c r="R57" s="44" t="n">
        <f aca="false">Q57*1.23</f>
        <v>0</v>
      </c>
      <c r="S57" s="115" t="n">
        <f aca="false">P57*Q57</f>
        <v>0</v>
      </c>
      <c r="T57" s="180" t="n">
        <f aca="false">P57*R57</f>
        <v>0</v>
      </c>
      <c r="U57" s="42" t="n">
        <v>0</v>
      </c>
      <c r="V57" s="43" t="n">
        <f aca="false">U57*P57</f>
        <v>0</v>
      </c>
    </row>
    <row r="58" s="66" customFormat="true" ht="39.75" hidden="false" customHeight="true" outlineLevel="0" collapsed="false">
      <c r="A58" s="104"/>
      <c r="B58" s="54"/>
      <c r="C58" s="188" t="s">
        <v>1259</v>
      </c>
      <c r="D58" s="52" t="s">
        <v>1260</v>
      </c>
      <c r="E58" s="52" t="s">
        <v>1261</v>
      </c>
      <c r="F58" s="113" t="s">
        <v>1040</v>
      </c>
      <c r="G58" s="191" t="s">
        <v>1208</v>
      </c>
      <c r="H58" s="189"/>
      <c r="I58" s="189"/>
      <c r="J58" s="189"/>
      <c r="K58" s="113" t="s">
        <v>1045</v>
      </c>
      <c r="L58" s="189" t="s">
        <v>1209</v>
      </c>
      <c r="M58" s="189"/>
      <c r="N58" s="190"/>
      <c r="O58" s="189" t="s">
        <v>1210</v>
      </c>
      <c r="P58" s="189" t="n">
        <v>4</v>
      </c>
      <c r="Q58" s="49" t="n">
        <v>0</v>
      </c>
      <c r="R58" s="44" t="n">
        <f aca="false">Q58*1.23</f>
        <v>0</v>
      </c>
      <c r="S58" s="115" t="n">
        <f aca="false">P58*Q58</f>
        <v>0</v>
      </c>
      <c r="T58" s="180" t="n">
        <f aca="false">P58*R58</f>
        <v>0</v>
      </c>
      <c r="U58" s="42" t="n">
        <v>0</v>
      </c>
      <c r="V58" s="43" t="n">
        <f aca="false">U58*P58</f>
        <v>0</v>
      </c>
    </row>
    <row r="59" s="66" customFormat="true" ht="39.75" hidden="false" customHeight="true" outlineLevel="0" collapsed="false">
      <c r="A59" s="104"/>
      <c r="B59" s="54"/>
      <c r="C59" s="188" t="s">
        <v>1262</v>
      </c>
      <c r="D59" s="52" t="s">
        <v>1263</v>
      </c>
      <c r="E59" s="52" t="s">
        <v>1264</v>
      </c>
      <c r="F59" s="113" t="s">
        <v>1040</v>
      </c>
      <c r="G59" s="191" t="s">
        <v>1208</v>
      </c>
      <c r="H59" s="189"/>
      <c r="I59" s="189"/>
      <c r="J59" s="189"/>
      <c r="K59" s="113" t="s">
        <v>1045</v>
      </c>
      <c r="L59" s="189" t="s">
        <v>1209</v>
      </c>
      <c r="M59" s="189"/>
      <c r="N59" s="190"/>
      <c r="O59" s="189" t="s">
        <v>1210</v>
      </c>
      <c r="P59" s="189" t="n">
        <v>3</v>
      </c>
      <c r="Q59" s="49" t="n">
        <v>0</v>
      </c>
      <c r="R59" s="44" t="n">
        <f aca="false">Q59*1.23</f>
        <v>0</v>
      </c>
      <c r="S59" s="115" t="n">
        <f aca="false">P59*Q59</f>
        <v>0</v>
      </c>
      <c r="T59" s="180" t="n">
        <f aca="false">P59*R59</f>
        <v>0</v>
      </c>
      <c r="U59" s="42" t="n">
        <v>0</v>
      </c>
      <c r="V59" s="43" t="n">
        <f aca="false">U59*P59</f>
        <v>0</v>
      </c>
    </row>
    <row r="60" s="66" customFormat="true" ht="39.75" hidden="false" customHeight="true" outlineLevel="0" collapsed="false">
      <c r="A60" s="104"/>
      <c r="B60" s="54"/>
      <c r="C60" s="188" t="s">
        <v>1265</v>
      </c>
      <c r="D60" s="52" t="s">
        <v>1266</v>
      </c>
      <c r="E60" s="52" t="s">
        <v>1267</v>
      </c>
      <c r="F60" s="113" t="s">
        <v>1040</v>
      </c>
      <c r="G60" s="191" t="s">
        <v>1208</v>
      </c>
      <c r="H60" s="189"/>
      <c r="I60" s="189"/>
      <c r="J60" s="189"/>
      <c r="K60" s="113" t="s">
        <v>1045</v>
      </c>
      <c r="L60" s="189" t="s">
        <v>1209</v>
      </c>
      <c r="M60" s="189"/>
      <c r="N60" s="190"/>
      <c r="O60" s="189" t="s">
        <v>1210</v>
      </c>
      <c r="P60" s="189" t="n">
        <v>8</v>
      </c>
      <c r="Q60" s="49" t="n">
        <v>0</v>
      </c>
      <c r="R60" s="44" t="n">
        <f aca="false">Q60*1.23</f>
        <v>0</v>
      </c>
      <c r="S60" s="115" t="n">
        <f aca="false">P60*Q60</f>
        <v>0</v>
      </c>
      <c r="T60" s="180" t="n">
        <f aca="false">P60*R60</f>
        <v>0</v>
      </c>
      <c r="U60" s="42" t="n">
        <v>0</v>
      </c>
      <c r="V60" s="43" t="n">
        <f aca="false">U60*P60</f>
        <v>0</v>
      </c>
    </row>
    <row r="61" s="66" customFormat="true" ht="39.75" hidden="false" customHeight="true" outlineLevel="0" collapsed="false">
      <c r="A61" s="104"/>
      <c r="B61" s="54"/>
      <c r="C61" s="188" t="s">
        <v>1268</v>
      </c>
      <c r="D61" s="52" t="s">
        <v>1266</v>
      </c>
      <c r="E61" s="52" t="s">
        <v>1269</v>
      </c>
      <c r="F61" s="113" t="s">
        <v>1040</v>
      </c>
      <c r="G61" s="191" t="s">
        <v>1208</v>
      </c>
      <c r="H61" s="189"/>
      <c r="I61" s="189"/>
      <c r="J61" s="189"/>
      <c r="K61" s="113" t="s">
        <v>1045</v>
      </c>
      <c r="L61" s="189" t="s">
        <v>1209</v>
      </c>
      <c r="M61" s="189"/>
      <c r="N61" s="190"/>
      <c r="O61" s="189" t="s">
        <v>1210</v>
      </c>
      <c r="P61" s="189" t="n">
        <v>4</v>
      </c>
      <c r="Q61" s="49" t="n">
        <v>0</v>
      </c>
      <c r="R61" s="44" t="n">
        <f aca="false">Q61*1.23</f>
        <v>0</v>
      </c>
      <c r="S61" s="115" t="n">
        <f aca="false">P61*Q61</f>
        <v>0</v>
      </c>
      <c r="T61" s="180" t="n">
        <f aca="false">P61*R61</f>
        <v>0</v>
      </c>
      <c r="U61" s="42" t="n">
        <v>0</v>
      </c>
      <c r="V61" s="43" t="n">
        <f aca="false">U61*P61</f>
        <v>0</v>
      </c>
    </row>
    <row r="62" s="66" customFormat="true" ht="39.75" hidden="false" customHeight="true" outlineLevel="0" collapsed="false">
      <c r="A62" s="104"/>
      <c r="B62" s="54"/>
      <c r="C62" s="188" t="s">
        <v>1270</v>
      </c>
      <c r="D62" s="52" t="s">
        <v>1271</v>
      </c>
      <c r="E62" s="52" t="s">
        <v>1272</v>
      </c>
      <c r="F62" s="113" t="s">
        <v>1040</v>
      </c>
      <c r="G62" s="191" t="s">
        <v>1208</v>
      </c>
      <c r="H62" s="189"/>
      <c r="I62" s="189"/>
      <c r="J62" s="189"/>
      <c r="K62" s="113" t="s">
        <v>1045</v>
      </c>
      <c r="L62" s="189" t="s">
        <v>1209</v>
      </c>
      <c r="M62" s="189"/>
      <c r="N62" s="190"/>
      <c r="O62" s="189" t="s">
        <v>1210</v>
      </c>
      <c r="P62" s="189" t="n">
        <v>3</v>
      </c>
      <c r="Q62" s="49" t="n">
        <v>0</v>
      </c>
      <c r="R62" s="44" t="n">
        <f aca="false">Q62*1.23</f>
        <v>0</v>
      </c>
      <c r="S62" s="115" t="n">
        <f aca="false">P62*Q62</f>
        <v>0</v>
      </c>
      <c r="T62" s="180" t="n">
        <f aca="false">P62*R62</f>
        <v>0</v>
      </c>
      <c r="U62" s="42" t="n">
        <v>0</v>
      </c>
      <c r="V62" s="43" t="n">
        <f aca="false">U62*P62</f>
        <v>0</v>
      </c>
    </row>
    <row r="63" s="66" customFormat="true" ht="39.75" hidden="false" customHeight="true" outlineLevel="0" collapsed="false">
      <c r="A63" s="104"/>
      <c r="B63" s="54"/>
      <c r="C63" s="188" t="s">
        <v>1273</v>
      </c>
      <c r="D63" s="52"/>
      <c r="E63" s="52"/>
      <c r="F63" s="113"/>
      <c r="G63" s="52"/>
      <c r="H63" s="189"/>
      <c r="I63" s="189"/>
      <c r="J63" s="189"/>
      <c r="K63" s="189"/>
      <c r="L63" s="189"/>
      <c r="M63" s="189"/>
      <c r="N63" s="190"/>
      <c r="O63" s="189"/>
      <c r="P63" s="189"/>
      <c r="Q63" s="198"/>
      <c r="R63" s="199"/>
      <c r="S63" s="115"/>
      <c r="T63" s="180"/>
      <c r="U63" s="200"/>
      <c r="V63" s="200"/>
    </row>
    <row r="64" s="66" customFormat="true" ht="39.75" hidden="false" customHeight="true" outlineLevel="0" collapsed="false">
      <c r="A64" s="104"/>
      <c r="B64" s="54"/>
      <c r="C64" s="188" t="s">
        <v>1274</v>
      </c>
      <c r="D64" s="52"/>
      <c r="E64" s="52"/>
      <c r="F64" s="189"/>
      <c r="G64" s="52"/>
      <c r="H64" s="189"/>
      <c r="I64" s="189"/>
      <c r="J64" s="189"/>
      <c r="K64" s="189"/>
      <c r="L64" s="189"/>
      <c r="M64" s="189"/>
      <c r="N64" s="190"/>
      <c r="O64" s="189"/>
      <c r="P64" s="189"/>
      <c r="Q64" s="198"/>
      <c r="R64" s="199"/>
      <c r="S64" s="115"/>
      <c r="T64" s="180"/>
      <c r="U64" s="200"/>
      <c r="V64" s="200"/>
    </row>
    <row r="65" s="66" customFormat="true" ht="15.75" hidden="false" customHeight="true" outlineLevel="0" collapsed="false">
      <c r="A65" s="104"/>
      <c r="B65" s="54" t="s">
        <v>1275</v>
      </c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2"/>
      <c r="Q65" s="202"/>
      <c r="R65" s="202"/>
      <c r="S65" s="202"/>
      <c r="T65" s="203"/>
      <c r="U65" s="204"/>
      <c r="V65" s="204"/>
    </row>
    <row r="66" s="66" customFormat="true" ht="30" hidden="false" customHeight="true" outlineLevel="0" collapsed="false">
      <c r="A66" s="104"/>
      <c r="B66" s="54"/>
      <c r="C66" s="188" t="s">
        <v>1276</v>
      </c>
      <c r="D66" s="52" t="s">
        <v>1277</v>
      </c>
      <c r="E66" s="52" t="s">
        <v>1278</v>
      </c>
      <c r="F66" s="113" t="s">
        <v>1040</v>
      </c>
      <c r="G66" s="52" t="s">
        <v>1279</v>
      </c>
      <c r="H66" s="189"/>
      <c r="I66" s="189" t="s">
        <v>1280</v>
      </c>
      <c r="J66" s="189" t="s">
        <v>1281</v>
      </c>
      <c r="K66" s="189" t="s">
        <v>1282</v>
      </c>
      <c r="L66" s="189" t="s">
        <v>1283</v>
      </c>
      <c r="M66" s="50" t="s">
        <v>1284</v>
      </c>
      <c r="N66" s="190"/>
      <c r="O66" s="189"/>
      <c r="P66" s="189" t="n">
        <v>156</v>
      </c>
      <c r="Q66" s="49" t="n">
        <v>0</v>
      </c>
      <c r="R66" s="179" t="n">
        <f aca="false">Q66*1.23</f>
        <v>0</v>
      </c>
      <c r="S66" s="115" t="n">
        <f aca="false">P66*Q66</f>
        <v>0</v>
      </c>
      <c r="T66" s="180" t="n">
        <f aca="false">P66*R66</f>
        <v>0</v>
      </c>
      <c r="U66" s="42" t="n">
        <v>0</v>
      </c>
      <c r="V66" s="43" t="n">
        <f aca="false">U66*P66</f>
        <v>0</v>
      </c>
    </row>
    <row r="67" s="66" customFormat="true" ht="30" hidden="false" customHeight="true" outlineLevel="0" collapsed="false">
      <c r="A67" s="104"/>
      <c r="B67" s="54"/>
      <c r="C67" s="188" t="s">
        <v>1285</v>
      </c>
      <c r="D67" s="52" t="s">
        <v>1286</v>
      </c>
      <c r="E67" s="52" t="s">
        <v>1287</v>
      </c>
      <c r="F67" s="113" t="s">
        <v>1040</v>
      </c>
      <c r="G67" s="52" t="s">
        <v>1279</v>
      </c>
      <c r="H67" s="189"/>
      <c r="I67" s="189" t="s">
        <v>1280</v>
      </c>
      <c r="J67" s="189" t="s">
        <v>1281</v>
      </c>
      <c r="K67" s="189" t="s">
        <v>1282</v>
      </c>
      <c r="L67" s="189" t="s">
        <v>1288</v>
      </c>
      <c r="M67" s="50" t="s">
        <v>1289</v>
      </c>
      <c r="N67" s="190"/>
      <c r="O67" s="189"/>
      <c r="P67" s="189" t="n">
        <v>12</v>
      </c>
      <c r="Q67" s="49" t="n">
        <v>0</v>
      </c>
      <c r="R67" s="179" t="n">
        <f aca="false">Q67*1.23</f>
        <v>0</v>
      </c>
      <c r="S67" s="115" t="n">
        <f aca="false">P67*Q67</f>
        <v>0</v>
      </c>
      <c r="T67" s="180" t="n">
        <f aca="false">P67*R67</f>
        <v>0</v>
      </c>
      <c r="U67" s="42" t="n">
        <v>0</v>
      </c>
      <c r="V67" s="43" t="n">
        <f aca="false">U67*P67</f>
        <v>0</v>
      </c>
    </row>
    <row r="68" s="66" customFormat="true" ht="30" hidden="false" customHeight="true" outlineLevel="0" collapsed="false">
      <c r="A68" s="104"/>
      <c r="B68" s="54"/>
      <c r="C68" s="188" t="s">
        <v>1290</v>
      </c>
      <c r="D68" s="52" t="s">
        <v>1286</v>
      </c>
      <c r="E68" s="52" t="s">
        <v>1291</v>
      </c>
      <c r="F68" s="189" t="s">
        <v>1040</v>
      </c>
      <c r="G68" s="52" t="s">
        <v>1292</v>
      </c>
      <c r="H68" s="189"/>
      <c r="I68" s="189" t="s">
        <v>1293</v>
      </c>
      <c r="J68" s="189" t="s">
        <v>1294</v>
      </c>
      <c r="K68" s="189" t="s">
        <v>1295</v>
      </c>
      <c r="L68" s="189" t="s">
        <v>1296</v>
      </c>
      <c r="M68" s="50" t="s">
        <v>1297</v>
      </c>
      <c r="N68" s="190"/>
      <c r="O68" s="189"/>
      <c r="P68" s="189" t="n">
        <v>24</v>
      </c>
      <c r="Q68" s="49" t="n">
        <v>0</v>
      </c>
      <c r="R68" s="179" t="n">
        <f aca="false">Q68*1.23</f>
        <v>0</v>
      </c>
      <c r="S68" s="115" t="n">
        <f aca="false">P68*Q68</f>
        <v>0</v>
      </c>
      <c r="T68" s="180" t="n">
        <f aca="false">P68*R68</f>
        <v>0</v>
      </c>
      <c r="U68" s="42" t="n">
        <v>0</v>
      </c>
      <c r="V68" s="43" t="n">
        <f aca="false">U68*P68</f>
        <v>0</v>
      </c>
    </row>
    <row r="69" customFormat="false" ht="30" hidden="false" customHeight="true" outlineLevel="0" collapsed="false">
      <c r="A69" s="104"/>
      <c r="B69" s="54"/>
      <c r="C69" s="188" t="s">
        <v>1298</v>
      </c>
      <c r="D69" s="52"/>
      <c r="E69" s="52"/>
      <c r="F69" s="189"/>
      <c r="G69" s="52"/>
      <c r="H69" s="189"/>
      <c r="I69" s="189"/>
      <c r="J69" s="189"/>
      <c r="K69" s="189"/>
      <c r="L69" s="189"/>
      <c r="M69" s="189"/>
      <c r="N69" s="190"/>
      <c r="O69" s="189"/>
      <c r="P69" s="189"/>
      <c r="Q69" s="115"/>
      <c r="R69" s="179"/>
      <c r="S69" s="115"/>
      <c r="T69" s="180"/>
      <c r="U69" s="69"/>
      <c r="V69" s="69"/>
    </row>
    <row r="70" customFormat="false" ht="12.75" hidden="false" customHeight="true" outlineLevel="0" collapsed="false">
      <c r="A70" s="104"/>
      <c r="B70" s="205" t="s">
        <v>1299</v>
      </c>
      <c r="C70" s="181" t="s">
        <v>587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202"/>
      <c r="Q70" s="202"/>
      <c r="R70" s="202"/>
      <c r="S70" s="202"/>
      <c r="T70" s="203"/>
      <c r="U70" s="132"/>
      <c r="V70" s="132"/>
    </row>
    <row r="71" customFormat="false" ht="49.5" hidden="false" customHeight="true" outlineLevel="0" collapsed="false">
      <c r="A71" s="104"/>
      <c r="B71" s="205"/>
      <c r="C71" s="187" t="s">
        <v>1300</v>
      </c>
      <c r="D71" s="71" t="s">
        <v>1301</v>
      </c>
      <c r="E71" s="71" t="s">
        <v>1302</v>
      </c>
      <c r="F71" s="184" t="s">
        <v>1083</v>
      </c>
      <c r="G71" s="71" t="s">
        <v>1303</v>
      </c>
      <c r="H71" s="184" t="s">
        <v>1304</v>
      </c>
      <c r="I71" s="184" t="s">
        <v>61</v>
      </c>
      <c r="J71" s="184"/>
      <c r="K71" s="184" t="s">
        <v>1305</v>
      </c>
      <c r="L71" s="184" t="s">
        <v>1306</v>
      </c>
      <c r="M71" s="81" t="s">
        <v>1307</v>
      </c>
      <c r="N71" s="185"/>
      <c r="O71" s="184"/>
      <c r="P71" s="184" t="s">
        <v>1308</v>
      </c>
      <c r="Q71" s="178"/>
      <c r="R71" s="173"/>
      <c r="S71" s="174" t="s">
        <v>596</v>
      </c>
      <c r="T71" s="174" t="s">
        <v>596</v>
      </c>
      <c r="U71" s="174" t="s">
        <v>596</v>
      </c>
      <c r="V71" s="174" t="s">
        <v>596</v>
      </c>
      <c r="Z71" s="206"/>
    </row>
    <row r="72" customFormat="false" ht="49.5" hidden="false" customHeight="true" outlineLevel="0" collapsed="false">
      <c r="A72" s="104"/>
      <c r="B72" s="205"/>
      <c r="C72" s="187" t="s">
        <v>1309</v>
      </c>
      <c r="D72" s="71" t="s">
        <v>1310</v>
      </c>
      <c r="E72" s="71"/>
      <c r="F72" s="184"/>
      <c r="G72" s="207"/>
      <c r="H72" s="184"/>
      <c r="I72" s="184" t="s">
        <v>231</v>
      </c>
      <c r="J72" s="184" t="s">
        <v>1311</v>
      </c>
      <c r="K72" s="184" t="s">
        <v>1305</v>
      </c>
      <c r="L72" s="184" t="s">
        <v>1312</v>
      </c>
      <c r="M72" s="81" t="s">
        <v>1313</v>
      </c>
      <c r="N72" s="185"/>
      <c r="O72" s="184"/>
      <c r="P72" s="184" t="s">
        <v>1314</v>
      </c>
      <c r="Q72" s="178"/>
      <c r="R72" s="173"/>
      <c r="S72" s="174" t="s">
        <v>596</v>
      </c>
      <c r="T72" s="174" t="s">
        <v>596</v>
      </c>
      <c r="U72" s="174" t="s">
        <v>596</v>
      </c>
      <c r="V72" s="174" t="s">
        <v>596</v>
      </c>
      <c r="Z72" s="206"/>
    </row>
    <row r="73" customFormat="false" ht="49.5" hidden="false" customHeight="true" outlineLevel="0" collapsed="false">
      <c r="A73" s="104"/>
      <c r="B73" s="205"/>
      <c r="C73" s="187" t="s">
        <v>1315</v>
      </c>
      <c r="D73" s="177" t="s">
        <v>1316</v>
      </c>
      <c r="E73" s="177"/>
      <c r="F73" s="72"/>
      <c r="G73" s="177"/>
      <c r="H73" s="72"/>
      <c r="I73" s="72" t="s">
        <v>231</v>
      </c>
      <c r="J73" s="72" t="s">
        <v>1311</v>
      </c>
      <c r="K73" s="184" t="s">
        <v>1305</v>
      </c>
      <c r="L73" s="184" t="s">
        <v>1317</v>
      </c>
      <c r="M73" s="81" t="s">
        <v>1318</v>
      </c>
      <c r="N73" s="208"/>
      <c r="O73" s="184"/>
      <c r="P73" s="184" t="n">
        <v>4</v>
      </c>
      <c r="Q73" s="178"/>
      <c r="R73" s="173"/>
      <c r="S73" s="174" t="s">
        <v>596</v>
      </c>
      <c r="T73" s="174" t="s">
        <v>596</v>
      </c>
      <c r="U73" s="174" t="s">
        <v>596</v>
      </c>
      <c r="V73" s="174" t="s">
        <v>596</v>
      </c>
      <c r="Z73" s="206"/>
    </row>
    <row r="74" customFormat="false" ht="49.5" hidden="false" customHeight="true" outlineLevel="0" collapsed="false">
      <c r="A74" s="104"/>
      <c r="B74" s="205"/>
      <c r="C74" s="187" t="s">
        <v>1319</v>
      </c>
      <c r="D74" s="177" t="s">
        <v>1320</v>
      </c>
      <c r="E74" s="177" t="s">
        <v>1321</v>
      </c>
      <c r="F74" s="72" t="s">
        <v>1083</v>
      </c>
      <c r="G74" s="209" t="s">
        <v>1322</v>
      </c>
      <c r="H74" s="184" t="s">
        <v>1323</v>
      </c>
      <c r="I74" s="72" t="s">
        <v>61</v>
      </c>
      <c r="J74" s="72"/>
      <c r="K74" s="184" t="s">
        <v>1305</v>
      </c>
      <c r="L74" s="184" t="s">
        <v>1324</v>
      </c>
      <c r="M74" s="81" t="s">
        <v>1325</v>
      </c>
      <c r="N74" s="208"/>
      <c r="O74" s="184"/>
      <c r="P74" s="184" t="s">
        <v>1326</v>
      </c>
      <c r="Q74" s="178"/>
      <c r="R74" s="173"/>
      <c r="S74" s="174" t="s">
        <v>596</v>
      </c>
      <c r="T74" s="174" t="s">
        <v>596</v>
      </c>
      <c r="U74" s="174" t="s">
        <v>596</v>
      </c>
      <c r="V74" s="174" t="s">
        <v>596</v>
      </c>
      <c r="Z74" s="206"/>
    </row>
    <row r="75" customFormat="false" ht="49.5" hidden="false" customHeight="true" outlineLevel="0" collapsed="false">
      <c r="A75" s="104"/>
      <c r="B75" s="205"/>
      <c r="C75" s="187" t="s">
        <v>1327</v>
      </c>
      <c r="D75" s="177" t="s">
        <v>1328</v>
      </c>
      <c r="E75" s="177" t="s">
        <v>1329</v>
      </c>
      <c r="F75" s="72" t="s">
        <v>1083</v>
      </c>
      <c r="G75" s="177" t="s">
        <v>1330</v>
      </c>
      <c r="H75" s="184" t="s">
        <v>1323</v>
      </c>
      <c r="I75" s="72" t="s">
        <v>231</v>
      </c>
      <c r="J75" s="72"/>
      <c r="K75" s="184" t="s">
        <v>1305</v>
      </c>
      <c r="L75" s="184" t="s">
        <v>1331</v>
      </c>
      <c r="M75" s="81" t="s">
        <v>1332</v>
      </c>
      <c r="N75" s="185"/>
      <c r="O75" s="184"/>
      <c r="P75" s="184" t="n">
        <v>3</v>
      </c>
      <c r="Q75" s="178"/>
      <c r="R75" s="173"/>
      <c r="S75" s="174" t="s">
        <v>596</v>
      </c>
      <c r="T75" s="174" t="s">
        <v>596</v>
      </c>
      <c r="U75" s="174" t="s">
        <v>596</v>
      </c>
      <c r="V75" s="174" t="s">
        <v>596</v>
      </c>
      <c r="Z75" s="206"/>
    </row>
    <row r="76" customFormat="false" ht="49.5" hidden="false" customHeight="true" outlineLevel="0" collapsed="false">
      <c r="A76" s="104"/>
      <c r="B76" s="205"/>
      <c r="C76" s="187" t="s">
        <v>1333</v>
      </c>
      <c r="D76" s="71" t="s">
        <v>1334</v>
      </c>
      <c r="E76" s="71" t="s">
        <v>1335</v>
      </c>
      <c r="F76" s="184" t="s">
        <v>1083</v>
      </c>
      <c r="G76" s="71" t="s">
        <v>1336</v>
      </c>
      <c r="H76" s="184" t="s">
        <v>1337</v>
      </c>
      <c r="I76" s="72" t="s">
        <v>231</v>
      </c>
      <c r="J76" s="184"/>
      <c r="K76" s="184" t="s">
        <v>1305</v>
      </c>
      <c r="L76" s="184" t="s">
        <v>1338</v>
      </c>
      <c r="M76" s="81" t="s">
        <v>1339</v>
      </c>
      <c r="N76" s="185"/>
      <c r="O76" s="184"/>
      <c r="P76" s="184" t="n">
        <v>5</v>
      </c>
      <c r="Q76" s="178"/>
      <c r="R76" s="173"/>
      <c r="S76" s="174" t="s">
        <v>596</v>
      </c>
      <c r="T76" s="174" t="s">
        <v>596</v>
      </c>
      <c r="U76" s="174" t="s">
        <v>596</v>
      </c>
      <c r="V76" s="174" t="s">
        <v>596</v>
      </c>
      <c r="Z76" s="206"/>
    </row>
    <row r="77" customFormat="false" ht="49.5" hidden="false" customHeight="true" outlineLevel="0" collapsed="false">
      <c r="A77" s="104"/>
      <c r="B77" s="205"/>
      <c r="C77" s="187" t="s">
        <v>1340</v>
      </c>
      <c r="D77" s="71" t="s">
        <v>1341</v>
      </c>
      <c r="E77" s="71" t="s">
        <v>1342</v>
      </c>
      <c r="F77" s="184" t="s">
        <v>1083</v>
      </c>
      <c r="G77" s="209" t="s">
        <v>1343</v>
      </c>
      <c r="H77" s="184" t="s">
        <v>1204</v>
      </c>
      <c r="I77" s="72" t="s">
        <v>231</v>
      </c>
      <c r="J77" s="184" t="s">
        <v>1311</v>
      </c>
      <c r="K77" s="184" t="s">
        <v>1305</v>
      </c>
      <c r="L77" s="184" t="s">
        <v>1344</v>
      </c>
      <c r="M77" s="81" t="s">
        <v>1345</v>
      </c>
      <c r="N77" s="185"/>
      <c r="O77" s="184"/>
      <c r="P77" s="184" t="n">
        <v>1</v>
      </c>
      <c r="Q77" s="178"/>
      <c r="R77" s="173"/>
      <c r="S77" s="174" t="s">
        <v>596</v>
      </c>
      <c r="T77" s="174" t="s">
        <v>596</v>
      </c>
      <c r="U77" s="174" t="s">
        <v>596</v>
      </c>
      <c r="V77" s="174" t="s">
        <v>596</v>
      </c>
      <c r="Z77" s="206"/>
    </row>
    <row r="78" customFormat="false" ht="49.5" hidden="false" customHeight="true" outlineLevel="0" collapsed="false">
      <c r="A78" s="104"/>
      <c r="B78" s="205"/>
      <c r="C78" s="187" t="s">
        <v>1346</v>
      </c>
      <c r="D78" s="177" t="s">
        <v>1347</v>
      </c>
      <c r="E78" s="177" t="s">
        <v>1348</v>
      </c>
      <c r="F78" s="72" t="s">
        <v>1083</v>
      </c>
      <c r="G78" s="177" t="s">
        <v>1349</v>
      </c>
      <c r="H78" s="72" t="s">
        <v>1204</v>
      </c>
      <c r="I78" s="72" t="s">
        <v>231</v>
      </c>
      <c r="J78" s="184" t="s">
        <v>1350</v>
      </c>
      <c r="K78" s="184" t="s">
        <v>1305</v>
      </c>
      <c r="L78" s="184" t="s">
        <v>1351</v>
      </c>
      <c r="M78" s="81" t="s">
        <v>1352</v>
      </c>
      <c r="N78" s="185"/>
      <c r="O78" s="184"/>
      <c r="P78" s="184" t="n">
        <v>3</v>
      </c>
      <c r="Q78" s="178"/>
      <c r="R78" s="173"/>
      <c r="S78" s="174" t="s">
        <v>596</v>
      </c>
      <c r="T78" s="174" t="s">
        <v>596</v>
      </c>
      <c r="U78" s="174" t="s">
        <v>596</v>
      </c>
      <c r="V78" s="174" t="s">
        <v>596</v>
      </c>
      <c r="Z78" s="206"/>
    </row>
    <row r="79" customFormat="false" ht="49.5" hidden="false" customHeight="true" outlineLevel="0" collapsed="false">
      <c r="A79" s="104"/>
      <c r="B79" s="205"/>
      <c r="C79" s="187" t="s">
        <v>1353</v>
      </c>
      <c r="D79" s="177" t="s">
        <v>1354</v>
      </c>
      <c r="E79" s="177" t="s">
        <v>1355</v>
      </c>
      <c r="F79" s="72" t="s">
        <v>1083</v>
      </c>
      <c r="G79" s="209" t="s">
        <v>1356</v>
      </c>
      <c r="H79" s="184" t="s">
        <v>1204</v>
      </c>
      <c r="I79" s="72" t="s">
        <v>231</v>
      </c>
      <c r="J79" s="72" t="s">
        <v>1350</v>
      </c>
      <c r="K79" s="184" t="s">
        <v>1305</v>
      </c>
      <c r="L79" s="184" t="s">
        <v>1357</v>
      </c>
      <c r="M79" s="81" t="s">
        <v>1358</v>
      </c>
      <c r="N79" s="185"/>
      <c r="O79" s="184"/>
      <c r="P79" s="184" t="n">
        <v>2</v>
      </c>
      <c r="Q79" s="178"/>
      <c r="R79" s="173"/>
      <c r="S79" s="174" t="s">
        <v>596</v>
      </c>
      <c r="T79" s="174" t="s">
        <v>596</v>
      </c>
      <c r="U79" s="174" t="s">
        <v>596</v>
      </c>
      <c r="V79" s="174" t="s">
        <v>596</v>
      </c>
      <c r="Z79" s="206"/>
    </row>
    <row r="80" customFormat="false" ht="49.5" hidden="false" customHeight="true" outlineLevel="0" collapsed="false">
      <c r="A80" s="104"/>
      <c r="B80" s="205"/>
      <c r="C80" s="187" t="s">
        <v>1359</v>
      </c>
      <c r="D80" s="177" t="s">
        <v>1347</v>
      </c>
      <c r="E80" s="177" t="s">
        <v>1360</v>
      </c>
      <c r="F80" s="72" t="s">
        <v>1083</v>
      </c>
      <c r="G80" s="177" t="s">
        <v>1361</v>
      </c>
      <c r="H80" s="184" t="s">
        <v>1204</v>
      </c>
      <c r="I80" s="72" t="s">
        <v>231</v>
      </c>
      <c r="J80" s="72" t="s">
        <v>1350</v>
      </c>
      <c r="K80" s="184" t="s">
        <v>1305</v>
      </c>
      <c r="L80" s="184" t="s">
        <v>1362</v>
      </c>
      <c r="M80" s="81" t="s">
        <v>1363</v>
      </c>
      <c r="N80" s="185"/>
      <c r="O80" s="184"/>
      <c r="P80" s="184" t="n">
        <v>1</v>
      </c>
      <c r="Q80" s="178"/>
      <c r="R80" s="173"/>
      <c r="S80" s="174" t="s">
        <v>596</v>
      </c>
      <c r="T80" s="174" t="s">
        <v>596</v>
      </c>
      <c r="U80" s="174" t="s">
        <v>596</v>
      </c>
      <c r="V80" s="174" t="s">
        <v>596</v>
      </c>
      <c r="Z80" s="206"/>
    </row>
    <row r="81" customFormat="false" ht="49.5" hidden="false" customHeight="true" outlineLevel="0" collapsed="false">
      <c r="A81" s="104"/>
      <c r="B81" s="205"/>
      <c r="C81" s="187" t="s">
        <v>1364</v>
      </c>
      <c r="D81" s="177" t="s">
        <v>1365</v>
      </c>
      <c r="E81" s="177" t="s">
        <v>1366</v>
      </c>
      <c r="F81" s="72" t="s">
        <v>1083</v>
      </c>
      <c r="G81" s="177" t="s">
        <v>1367</v>
      </c>
      <c r="H81" s="184" t="s">
        <v>1323</v>
      </c>
      <c r="I81" s="72" t="s">
        <v>231</v>
      </c>
      <c r="J81" s="72" t="s">
        <v>1368</v>
      </c>
      <c r="K81" s="184" t="s">
        <v>1305</v>
      </c>
      <c r="L81" s="184" t="s">
        <v>1369</v>
      </c>
      <c r="M81" s="81" t="s">
        <v>1370</v>
      </c>
      <c r="N81" s="185"/>
      <c r="O81" s="184"/>
      <c r="P81" s="184" t="n">
        <v>3</v>
      </c>
      <c r="Q81" s="178"/>
      <c r="R81" s="173"/>
      <c r="S81" s="174" t="s">
        <v>596</v>
      </c>
      <c r="T81" s="174" t="s">
        <v>596</v>
      </c>
      <c r="U81" s="174" t="s">
        <v>596</v>
      </c>
      <c r="V81" s="174" t="s">
        <v>596</v>
      </c>
      <c r="Z81" s="206"/>
    </row>
    <row r="82" customFormat="false" ht="49.5" hidden="false" customHeight="true" outlineLevel="0" collapsed="false">
      <c r="A82" s="104"/>
      <c r="B82" s="205"/>
      <c r="C82" s="210" t="s">
        <v>1371</v>
      </c>
      <c r="D82" s="211" t="s">
        <v>1372</v>
      </c>
      <c r="E82" s="211" t="s">
        <v>1373</v>
      </c>
      <c r="F82" s="212" t="s">
        <v>1083</v>
      </c>
      <c r="G82" s="211" t="s">
        <v>1374</v>
      </c>
      <c r="H82" s="213" t="s">
        <v>1323</v>
      </c>
      <c r="I82" s="212" t="s">
        <v>231</v>
      </c>
      <c r="J82" s="212" t="s">
        <v>1350</v>
      </c>
      <c r="K82" s="213" t="s">
        <v>1305</v>
      </c>
      <c r="L82" s="213" t="s">
        <v>1375</v>
      </c>
      <c r="M82" s="214" t="s">
        <v>1376</v>
      </c>
      <c r="N82" s="215"/>
      <c r="O82" s="213"/>
      <c r="P82" s="213" t="n">
        <v>3</v>
      </c>
      <c r="Q82" s="216"/>
      <c r="R82" s="217"/>
      <c r="S82" s="174" t="s">
        <v>596</v>
      </c>
      <c r="T82" s="174" t="s">
        <v>596</v>
      </c>
      <c r="U82" s="174" t="s">
        <v>596</v>
      </c>
      <c r="V82" s="174" t="s">
        <v>596</v>
      </c>
      <c r="Z82" s="206"/>
    </row>
    <row r="83" customFormat="false" ht="49.5" hidden="false" customHeight="true" outlineLevel="0" collapsed="false">
      <c r="A83" s="218"/>
      <c r="B83" s="219"/>
      <c r="C83" s="220"/>
      <c r="D83" s="221"/>
      <c r="E83" s="221"/>
      <c r="F83" s="222"/>
      <c r="G83" s="221"/>
      <c r="H83" s="223"/>
      <c r="I83" s="222"/>
      <c r="J83" s="222"/>
      <c r="K83" s="223"/>
      <c r="L83" s="223"/>
      <c r="M83" s="224"/>
      <c r="N83" s="225"/>
      <c r="O83" s="223"/>
      <c r="P83" s="223"/>
      <c r="Q83" s="226"/>
      <c r="R83" s="226"/>
      <c r="S83" s="226" t="n">
        <f aca="false">SUM(S71:S82,S66:S69,S43:S64,S31:S41,S3:S29)</f>
        <v>0</v>
      </c>
      <c r="T83" s="227" t="n">
        <f aca="false">SUM(T71:T82,T66:T69,T43:T64,T31:T41,T3:T29)</f>
        <v>0</v>
      </c>
      <c r="U83" s="228"/>
      <c r="V83" s="229" t="n">
        <f aca="false">SUM(V71:V82,V66:V69,V43:V64,V31:V41,V3:V29)</f>
        <v>0</v>
      </c>
    </row>
  </sheetData>
  <mergeCells count="58">
    <mergeCell ref="A2:A82"/>
    <mergeCell ref="B2:B28"/>
    <mergeCell ref="C2:V2"/>
    <mergeCell ref="S3:V3"/>
    <mergeCell ref="S4:V4"/>
    <mergeCell ref="S5:V5"/>
    <mergeCell ref="S6:V6"/>
    <mergeCell ref="S7:V7"/>
    <mergeCell ref="S8:V8"/>
    <mergeCell ref="S9:V9"/>
    <mergeCell ref="S10:V10"/>
    <mergeCell ref="S11:V11"/>
    <mergeCell ref="S12:V12"/>
    <mergeCell ref="S13:V13"/>
    <mergeCell ref="S14:V14"/>
    <mergeCell ref="S15:V15"/>
    <mergeCell ref="S16:V16"/>
    <mergeCell ref="S17:V17"/>
    <mergeCell ref="S18:V18"/>
    <mergeCell ref="S19:V19"/>
    <mergeCell ref="S20:V20"/>
    <mergeCell ref="S21:V21"/>
    <mergeCell ref="S22:V22"/>
    <mergeCell ref="S23:V23"/>
    <mergeCell ref="S24:V24"/>
    <mergeCell ref="S25:V25"/>
    <mergeCell ref="S26:V26"/>
    <mergeCell ref="S27:V27"/>
    <mergeCell ref="S28:V28"/>
    <mergeCell ref="B30:B41"/>
    <mergeCell ref="C30:O30"/>
    <mergeCell ref="S31:V31"/>
    <mergeCell ref="S32:V32"/>
    <mergeCell ref="S33:V33"/>
    <mergeCell ref="S34:V34"/>
    <mergeCell ref="S35:V35"/>
    <mergeCell ref="S36:V36"/>
    <mergeCell ref="S37:V37"/>
    <mergeCell ref="S38:V38"/>
    <mergeCell ref="S39:V39"/>
    <mergeCell ref="B42:B64"/>
    <mergeCell ref="C42:O42"/>
    <mergeCell ref="B65:B69"/>
    <mergeCell ref="C65:O65"/>
    <mergeCell ref="B70:B82"/>
    <mergeCell ref="C70:O70"/>
    <mergeCell ref="S71:V71"/>
    <mergeCell ref="S72:V72"/>
    <mergeCell ref="S73:V73"/>
    <mergeCell ref="S74:V74"/>
    <mergeCell ref="S75:V75"/>
    <mergeCell ref="S76:V76"/>
    <mergeCell ref="S77:V77"/>
    <mergeCell ref="S78:V78"/>
    <mergeCell ref="S79:V79"/>
    <mergeCell ref="S80:V80"/>
    <mergeCell ref="S81:V81"/>
    <mergeCell ref="S82:V82"/>
  </mergeCells>
  <hyperlinks>
    <hyperlink ref="M3" r:id="rId1" display="https://led2.eu/product/mila/?attribute_pa_model=40&amp;attribute_pa_color=white&amp;attribute_pa_control=on-off"/>
    <hyperlink ref="M4" r:id="rId2" display="https://led2.eu/product/gama/?attribute_pa_model=18&amp;attribute_pa_control=on-off"/>
    <hyperlink ref="M5" r:id="rId3" display="https://led2.eu/product/noli-ii/?attribute_pa_model=90&amp;attribute_pa_color=black&amp;attribute_pa_control=on-off"/>
    <hyperlink ref="M6" r:id="rId4" display="https://led2.eu/product/noli-ii-p-z/?attribute_pa_model=150&amp;attribute_pa_color=white&amp;attribute_pa_control=on-off"/>
    <hyperlink ref="M7" r:id="rId5" display="https://led2.eu/product/noli-ii/?attribute_pa_model=150&amp;attribute_pa_color=white&amp;attribute_pa_control=on-off"/>
    <hyperlink ref="M8" r:id="rId6" display="https://led2.eu/product/noli-ii/?attribute_pa_model=90&amp;attribute_pa_color=white&amp;attribute_pa_control=on-off"/>
    <hyperlink ref="M9" r:id="rId7" display="https://led2.eu/product/duster-pro/?attribute_pa_model=150&amp;attribute_pa_control=on-off&amp;attribute_pa_emergency=no"/>
    <hyperlink ref="M10" r:id="rId8" display="https://led2.eu/product/klip-on/?attribute_pa_base=black&amp;attribute_pa_reflector=black&amp;attribute_pa_light-color=3000k&amp;attribute_pa_control=on-off"/>
    <hyperlink ref="M11" r:id="rId9" display="https://led2.eu/product/noli-ii-p-z/?attribute_pa_model=120&amp;attribute_pa_color=white&amp;attribute_pa_control=on-off"/>
    <hyperlink ref="M12" r:id="rId10" display="https://led2.eu/product/noli-ii-p-z/?attribute_pa_model=120&amp;attribute_pa_color=white&amp;attribute_pa_control=on-off"/>
    <hyperlink ref="M13" r:id="rId11" display="https://led2.eu/product/noli-ii-p-z/?attribute_pa_model=90&amp;attribute_pa_color=black&amp;attribute_pa_control=on-off"/>
    <hyperlink ref="M14" r:id="rId12" display="https://led2.eu/product/milo/?attribute_pa_model=60&amp;attribute_pa_color=white&amp;attribute_pa_control=triac"/>
    <hyperlink ref="M15" r:id="rId13" display="https://www.fabbian.com/en/acustica/acustica-f58-lampada-a-sospensione"/>
    <hyperlink ref="M16" r:id="rId14" display="https://www.fabbian.com/en/acustica/acustica-f58-lampada-a-sospensione"/>
    <hyperlink ref="M17" r:id="rId15" display="https://www.fabbian.com/en/acustica/acustica-f58-lampada-a-sospensione"/>
    <hyperlink ref="M18" r:id="rId16" display="https://www.fabbian.com/en/acustica/acustica-f58-lampada-a-sospensione"/>
    <hyperlink ref="M19" r:id="rId17" display="https://www.fabbian.com/en/acustica/acustica-f58-lampada-a-sospensione"/>
    <hyperlink ref="M20" r:id="rId18" display="https://www.fabbian.com/en/acustica/acustica-f58-lampada-a-sospensione"/>
    <hyperlink ref="M21" r:id="rId19" display="https://www.fabbian.com/en/acustica/acustica-f58-lampada-a-sospensione"/>
    <hyperlink ref="M22" r:id="rId20" display="https://www.ledlux.sk/arelux-xambit-suspended-black19"/>
    <hyperlink ref="M23" r:id="rId21" display="https://led2.eu/product/noli-ii/?attribute_pa_model=120&amp;attribute_pa_color=black&amp;attribute_pa_control=on-off"/>
    <hyperlink ref="M24" r:id="rId22" display="https://led2.eu/product/mago-ii/?attribute_pa_color=white&amp;attribute_pa_light-color=3000k&amp;attribute_pa_control=on-off&amp;attribute_pa_model=m"/>
    <hyperlink ref="M25" r:id="rId23" display="https://led2.eu/product/mag-in-track-2m-dali-black/"/>
    <hyperlink ref="M26" r:id="rId24" display="https://led2.eu/en/product/look-ii/?attribute_pa_color=white&amp;attribute_pa_light-color=3000k&amp;attribute_pa_control=on-off"/>
    <hyperlink ref="M27" r:id="rId25" display="https://led2.eu/en/product/eco-track-2m-white/"/>
    <hyperlink ref="M28" r:id="rId26" display="https://led2.eu/en/product/eco-track-3m-white/"/>
    <hyperlink ref="M31" r:id="rId27" display="https://led2.eu/product/walk-ii/?attribute_pa_model=r&amp;attribute_pa_color=white"/>
    <hyperlink ref="M32" r:id="rId28" display="https://led2.eu/product/quadra/?attribute_model=90"/>
    <hyperlink ref="M33" r:id="rId29" display="https://www.fabbian.com/en/acustica/acustica-f58-lampada-a-parete"/>
    <hyperlink ref="M34" r:id="rId30" display="https://www.fabbian.com/en/acustica/acustica-f58-lampada-a-parete"/>
    <hyperlink ref="M35" r:id="rId31" display="https://www.fabbian.com/en/acustica/acustica-f58-lampada-a-parete"/>
    <hyperlink ref="M36" r:id="rId32" display="https://www.fabbian.com/en/acustica/acustica-f58-lampada-a-parete"/>
    <hyperlink ref="M37" r:id="rId33" display="https://www.fabbian.com/en/acustica/acustica-f58-lampada-a-parete"/>
    <hyperlink ref="M38" r:id="rId34" display="https://www.klusprofile.sk/led-profil-klus-lipod-50-anodizovany-c2609/"/>
    <hyperlink ref="M66" r:id="rId35" display="https://eshop.casca.sk/produkt/nowodvorski-7713-mono-stolova-lampa"/>
    <hyperlink ref="M67" r:id="rId36" display="https://eshop.casca.sk/produkt/nowodvorski-7714-mono-stojacia-lampa"/>
    <hyperlink ref="M68" r:id="rId37" display="https://www.marset.com/en/indoor-lighting/floor-lamps/polo-floor/"/>
    <hyperlink ref="M71" r:id="rId38" display="https://www.linealight.com/en/group_rubber/rubber-3d/c0013wdi10004?matrix-page=1"/>
    <hyperlink ref="M72" r:id="rId39" display="https://www.linealight.com/en/group_dirigo-cut-off/dirigo-cut-off-linear-profile?group=162608"/>
    <hyperlink ref="M73" r:id="rId40" display="https://www.linealight.com/en/group_dirigo-cut-off/dirigo-cut-off-out-corner/c-k400067?matrix-page=1"/>
    <hyperlink ref="M74" r:id="rId41" display="https://www.linealight.com/en/search?keyword=+C0034MDI05019&amp;tab=codes"/>
    <hyperlink ref="M75" r:id="rId42" display="https://www.linealight.com/en/group_xenia/xeniaw/c00519amwdi?matrix-page=1"/>
    <hyperlink ref="M76" r:id="rId43" display="https://www.linealight.com/en/group_xenia/xeniaaf/c00610amw3f?matrix-page=1"/>
    <hyperlink ref="M77" r:id="rId44" display="https://www.linealight.com/en/group_vuelta/vueltay/64523w07?matrix-page=1"/>
    <hyperlink ref="M78" r:id="rId45" display="https://www.linealight.com/en/group_lira/liraw/9339?matrix-page=1"/>
    <hyperlink ref="M79" r:id="rId46" display="https://www.linealight.com/en/group_lira/lirasb/9335?matrix-page=1"/>
    <hyperlink ref="M80" r:id="rId47" display="https://www.linealight.com/en/group_cubit/cubit-pro/76327w60?matrix-page=2"/>
    <hyperlink ref="M81" r:id="rId48" display="https://www.linealight.com/en/group_parker/parker/84468w72?matrix-page=1"/>
    <hyperlink ref="M82" r:id="rId49" display="https://www.linealight.com/en/group_periskop/periskop60/84234w15?matrix-page=1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U5" activeCellId="0" sqref="U5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26" width="16.16"/>
    <col collapsed="false" customWidth="true" hidden="false" outlineLevel="0" max="7" min="7" style="26" width="13.33"/>
    <col collapsed="false" customWidth="true" hidden="false" outlineLevel="0" max="8" min="8" style="26" width="13.16"/>
    <col collapsed="false" customWidth="true" hidden="false" outlineLevel="0" max="9" min="9" style="26" width="15.5"/>
    <col collapsed="false" customWidth="true" hidden="false" outlineLevel="0" max="10" min="10" style="26" width="27.5"/>
    <col collapsed="false" customWidth="true" hidden="false" outlineLevel="0" max="11" min="11" style="26" width="26.83"/>
    <col collapsed="false" customWidth="true" hidden="false" outlineLevel="0" max="12" min="12" style="26" width="20"/>
    <col collapsed="false" customWidth="true" hidden="false" outlineLevel="0" max="13" min="13" style="26" width="8.33"/>
    <col collapsed="false" customWidth="true" hidden="false" outlineLevel="0" max="15" min="14" style="164" width="9.5"/>
    <col collapsed="false" customWidth="true" hidden="false" outlineLevel="0" max="17" min="16" style="164" width="10.5"/>
    <col collapsed="false" customWidth="true" hidden="false" outlineLevel="0" max="18" min="18" style="26" width="13"/>
    <col collapsed="false" customWidth="true" hidden="false" outlineLevel="0" max="19" min="19" style="26" width="10.5"/>
  </cols>
  <sheetData>
    <row r="1" customFormat="false" ht="41.25" hidden="false" customHeight="true" outlineLevel="0" collapsed="false">
      <c r="A1" s="28" t="s">
        <v>32</v>
      </c>
      <c r="B1" s="28" t="s">
        <v>33</v>
      </c>
      <c r="C1" s="28" t="s">
        <v>34</v>
      </c>
      <c r="D1" s="29" t="s">
        <v>35</v>
      </c>
      <c r="E1" s="28" t="s">
        <v>36</v>
      </c>
      <c r="F1" s="28" t="s">
        <v>37</v>
      </c>
      <c r="G1" s="103" t="s">
        <v>907</v>
      </c>
      <c r="H1" s="103" t="s">
        <v>908</v>
      </c>
      <c r="I1" s="103" t="s">
        <v>909</v>
      </c>
      <c r="J1" s="28" t="s">
        <v>41</v>
      </c>
      <c r="K1" s="28" t="s">
        <v>42</v>
      </c>
      <c r="L1" s="103" t="s">
        <v>43</v>
      </c>
      <c r="M1" s="28" t="s">
        <v>44</v>
      </c>
      <c r="N1" s="30" t="s">
        <v>45</v>
      </c>
      <c r="O1" s="31" t="s">
        <v>46</v>
      </c>
      <c r="P1" s="30" t="s">
        <v>47</v>
      </c>
      <c r="Q1" s="30" t="s">
        <v>48</v>
      </c>
      <c r="R1" s="30" t="s">
        <v>49</v>
      </c>
      <c r="S1" s="30" t="s">
        <v>50</v>
      </c>
      <c r="U1" s="32"/>
    </row>
    <row r="2" s="36" customFormat="true" ht="13.5" hidden="false" customHeight="true" outlineLevel="0" collapsed="false">
      <c r="A2" s="230" t="s">
        <v>1377</v>
      </c>
      <c r="B2" s="34" t="s">
        <v>1378</v>
      </c>
      <c r="C2" s="169" t="s">
        <v>587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231"/>
      <c r="O2" s="231"/>
      <c r="P2" s="231"/>
      <c r="Q2" s="231"/>
      <c r="R2" s="232"/>
      <c r="S2" s="232"/>
    </row>
    <row r="3" customFormat="false" ht="60" hidden="false" customHeight="true" outlineLevel="0" collapsed="false">
      <c r="A3" s="230"/>
      <c r="B3" s="34"/>
      <c r="C3" s="70" t="s">
        <v>1379</v>
      </c>
      <c r="D3" s="170" t="s">
        <v>1380</v>
      </c>
      <c r="E3" s="170" t="s">
        <v>1381</v>
      </c>
      <c r="F3" s="171" t="s">
        <v>1382</v>
      </c>
      <c r="G3" s="171" t="s">
        <v>1383</v>
      </c>
      <c r="H3" s="171" t="s">
        <v>1384</v>
      </c>
      <c r="I3" s="171" t="s">
        <v>1385</v>
      </c>
      <c r="J3" s="172" t="s">
        <v>1386</v>
      </c>
      <c r="K3" s="82"/>
      <c r="L3" s="82"/>
      <c r="M3" s="171" t="n">
        <v>26</v>
      </c>
      <c r="N3" s="74" t="n">
        <v>0</v>
      </c>
      <c r="O3" s="74" t="n">
        <f aca="false">N3*1.23</f>
        <v>0</v>
      </c>
      <c r="P3" s="174" t="s">
        <v>596</v>
      </c>
      <c r="Q3" s="174" t="s">
        <v>596</v>
      </c>
      <c r="R3" s="174" t="s">
        <v>596</v>
      </c>
      <c r="S3" s="174" t="s">
        <v>596</v>
      </c>
      <c r="U3" s="109"/>
      <c r="W3" s="109"/>
      <c r="X3" s="109"/>
      <c r="Y3" s="109"/>
      <c r="Z3" s="109"/>
    </row>
    <row r="4" customFormat="false" ht="60" hidden="false" customHeight="true" outlineLevel="0" collapsed="false">
      <c r="A4" s="230"/>
      <c r="B4" s="34"/>
      <c r="C4" s="70" t="s">
        <v>1387</v>
      </c>
      <c r="D4" s="170" t="s">
        <v>1388</v>
      </c>
      <c r="E4" s="170" t="s">
        <v>1389</v>
      </c>
      <c r="F4" s="171"/>
      <c r="G4" s="171" t="s">
        <v>1390</v>
      </c>
      <c r="H4" s="171" t="s">
        <v>1384</v>
      </c>
      <c r="I4" s="171" t="s">
        <v>1391</v>
      </c>
      <c r="J4" s="81" t="s">
        <v>1392</v>
      </c>
      <c r="K4" s="82"/>
      <c r="L4" s="176" t="s">
        <v>1393</v>
      </c>
      <c r="M4" s="171" t="n">
        <v>26</v>
      </c>
      <c r="N4" s="74" t="n">
        <v>0</v>
      </c>
      <c r="O4" s="74" t="n">
        <f aca="false">N4*1.23</f>
        <v>0</v>
      </c>
      <c r="P4" s="174" t="s">
        <v>596</v>
      </c>
      <c r="Q4" s="174" t="s">
        <v>596</v>
      </c>
      <c r="R4" s="174" t="s">
        <v>596</v>
      </c>
      <c r="S4" s="174" t="s">
        <v>596</v>
      </c>
    </row>
    <row r="5" customFormat="false" ht="60" hidden="false" customHeight="true" outlineLevel="0" collapsed="false">
      <c r="A5" s="230"/>
      <c r="B5" s="34"/>
      <c r="C5" s="70" t="s">
        <v>1394</v>
      </c>
      <c r="D5" s="170" t="s">
        <v>1395</v>
      </c>
      <c r="E5" s="170"/>
      <c r="F5" s="171" t="s">
        <v>1396</v>
      </c>
      <c r="G5" s="171" t="s">
        <v>1397</v>
      </c>
      <c r="H5" s="171" t="s">
        <v>1384</v>
      </c>
      <c r="I5" s="171" t="s">
        <v>1398</v>
      </c>
      <c r="J5" s="172" t="s">
        <v>1399</v>
      </c>
      <c r="K5" s="82"/>
      <c r="L5" s="82"/>
      <c r="M5" s="171" t="n">
        <v>79</v>
      </c>
      <c r="N5" s="74" t="n">
        <v>0</v>
      </c>
      <c r="O5" s="74" t="n">
        <f aca="false">N5*1.23</f>
        <v>0</v>
      </c>
      <c r="P5" s="174" t="s">
        <v>596</v>
      </c>
      <c r="Q5" s="174" t="s">
        <v>596</v>
      </c>
      <c r="R5" s="174" t="s">
        <v>596</v>
      </c>
      <c r="S5" s="174" t="s">
        <v>596</v>
      </c>
    </row>
    <row r="6" customFormat="false" ht="60" hidden="false" customHeight="true" outlineLevel="0" collapsed="false">
      <c r="A6" s="230"/>
      <c r="B6" s="34"/>
      <c r="C6" s="70" t="s">
        <v>1400</v>
      </c>
      <c r="D6" s="170" t="s">
        <v>1401</v>
      </c>
      <c r="E6" s="170"/>
      <c r="F6" s="171" t="s">
        <v>61</v>
      </c>
      <c r="G6" s="171" t="s">
        <v>80</v>
      </c>
      <c r="H6" s="171" t="s">
        <v>1384</v>
      </c>
      <c r="I6" s="171" t="s">
        <v>1402</v>
      </c>
      <c r="J6" s="81" t="s">
        <v>1403</v>
      </c>
      <c r="K6" s="82"/>
      <c r="L6" s="176" t="s">
        <v>1404</v>
      </c>
      <c r="M6" s="171" t="n">
        <v>65</v>
      </c>
      <c r="N6" s="74" t="n">
        <v>0</v>
      </c>
      <c r="O6" s="74" t="n">
        <f aca="false">N6*1.23</f>
        <v>0</v>
      </c>
      <c r="P6" s="174" t="s">
        <v>596</v>
      </c>
      <c r="Q6" s="174" t="s">
        <v>596</v>
      </c>
      <c r="R6" s="174" t="s">
        <v>596</v>
      </c>
      <c r="S6" s="174" t="s">
        <v>596</v>
      </c>
    </row>
    <row r="7" customFormat="false" ht="60" hidden="false" customHeight="true" outlineLevel="0" collapsed="false">
      <c r="A7" s="230"/>
      <c r="B7" s="34"/>
      <c r="C7" s="70" t="s">
        <v>1405</v>
      </c>
      <c r="D7" s="170" t="s">
        <v>1406</v>
      </c>
      <c r="E7" s="178" t="s">
        <v>1407</v>
      </c>
      <c r="F7" s="171" t="s">
        <v>1382</v>
      </c>
      <c r="G7" s="171" t="s">
        <v>1383</v>
      </c>
      <c r="H7" s="171" t="s">
        <v>1384</v>
      </c>
      <c r="I7" s="171" t="s">
        <v>1408</v>
      </c>
      <c r="J7" s="233" t="s">
        <v>1409</v>
      </c>
      <c r="K7" s="208"/>
      <c r="L7" s="82"/>
      <c r="M7" s="171" t="n">
        <v>11</v>
      </c>
      <c r="N7" s="74" t="n">
        <v>0</v>
      </c>
      <c r="O7" s="74" t="n">
        <f aca="false">N7*1.23</f>
        <v>0</v>
      </c>
      <c r="P7" s="174" t="s">
        <v>596</v>
      </c>
      <c r="Q7" s="174" t="s">
        <v>596</v>
      </c>
      <c r="R7" s="174" t="s">
        <v>596</v>
      </c>
      <c r="S7" s="174" t="s">
        <v>596</v>
      </c>
    </row>
    <row r="8" customFormat="false" ht="60" hidden="false" customHeight="true" outlineLevel="0" collapsed="false">
      <c r="A8" s="230"/>
      <c r="B8" s="34"/>
      <c r="C8" s="70" t="s">
        <v>1410</v>
      </c>
      <c r="D8" s="170" t="s">
        <v>1411</v>
      </c>
      <c r="E8" s="178"/>
      <c r="F8" s="171" t="s">
        <v>1396</v>
      </c>
      <c r="G8" s="171" t="s">
        <v>1187</v>
      </c>
      <c r="H8" s="171" t="s">
        <v>1384</v>
      </c>
      <c r="I8" s="171" t="s">
        <v>1412</v>
      </c>
      <c r="J8" s="81" t="s">
        <v>1413</v>
      </c>
      <c r="K8" s="82"/>
      <c r="L8" s="176" t="s">
        <v>1414</v>
      </c>
      <c r="M8" s="171" t="n">
        <v>17</v>
      </c>
      <c r="N8" s="74" t="n">
        <v>0</v>
      </c>
      <c r="O8" s="74" t="n">
        <f aca="false">N8*1.23</f>
        <v>0</v>
      </c>
      <c r="P8" s="174" t="s">
        <v>596</v>
      </c>
      <c r="Q8" s="174" t="s">
        <v>596</v>
      </c>
      <c r="R8" s="174" t="s">
        <v>596</v>
      </c>
      <c r="S8" s="174" t="s">
        <v>596</v>
      </c>
    </row>
    <row r="9" customFormat="false" ht="60" hidden="false" customHeight="true" outlineLevel="0" collapsed="false">
      <c r="A9" s="230"/>
      <c r="B9" s="34"/>
      <c r="C9" s="70" t="s">
        <v>1415</v>
      </c>
      <c r="D9" s="170" t="s">
        <v>1416</v>
      </c>
      <c r="E9" s="170"/>
      <c r="F9" s="171" t="s">
        <v>61</v>
      </c>
      <c r="G9" s="171" t="s">
        <v>1187</v>
      </c>
      <c r="H9" s="171" t="s">
        <v>1384</v>
      </c>
      <c r="I9" s="171" t="s">
        <v>1417</v>
      </c>
      <c r="J9" s="172" t="s">
        <v>1418</v>
      </c>
      <c r="K9" s="82"/>
      <c r="L9" s="234" t="s">
        <v>1419</v>
      </c>
      <c r="M9" s="171" t="n">
        <v>82</v>
      </c>
      <c r="N9" s="74" t="n">
        <v>0</v>
      </c>
      <c r="O9" s="74" t="n">
        <f aca="false">N9*1.23</f>
        <v>0</v>
      </c>
      <c r="P9" s="174" t="s">
        <v>596</v>
      </c>
      <c r="Q9" s="174" t="s">
        <v>596</v>
      </c>
      <c r="R9" s="174" t="s">
        <v>596</v>
      </c>
      <c r="S9" s="174" t="s">
        <v>596</v>
      </c>
    </row>
    <row r="10" customFormat="false" ht="60" hidden="false" customHeight="true" outlineLevel="0" collapsed="false">
      <c r="A10" s="230"/>
      <c r="B10" s="34"/>
      <c r="C10" s="70" t="s">
        <v>1420</v>
      </c>
      <c r="D10" s="170" t="s">
        <v>1421</v>
      </c>
      <c r="E10" s="170" t="s">
        <v>1422</v>
      </c>
      <c r="F10" s="171" t="s">
        <v>1382</v>
      </c>
      <c r="G10" s="171" t="s">
        <v>1383</v>
      </c>
      <c r="H10" s="171" t="s">
        <v>1384</v>
      </c>
      <c r="I10" s="171" t="s">
        <v>1423</v>
      </c>
      <c r="J10" s="81" t="s">
        <v>1424</v>
      </c>
      <c r="K10" s="82"/>
      <c r="L10" s="82"/>
      <c r="M10" s="171" t="n">
        <v>1</v>
      </c>
      <c r="N10" s="74" t="n">
        <v>0</v>
      </c>
      <c r="O10" s="74" t="n">
        <f aca="false">N10*1.23</f>
        <v>0</v>
      </c>
      <c r="P10" s="174" t="s">
        <v>596</v>
      </c>
      <c r="Q10" s="174" t="s">
        <v>596</v>
      </c>
      <c r="R10" s="174" t="s">
        <v>596</v>
      </c>
      <c r="S10" s="174" t="s">
        <v>596</v>
      </c>
    </row>
    <row r="11" customFormat="false" ht="60" hidden="false" customHeight="true" outlineLevel="0" collapsed="false">
      <c r="A11" s="230"/>
      <c r="B11" s="34"/>
      <c r="C11" s="70" t="s">
        <v>1425</v>
      </c>
      <c r="D11" s="170" t="s">
        <v>1426</v>
      </c>
      <c r="E11" s="170" t="s">
        <v>1427</v>
      </c>
      <c r="F11" s="171"/>
      <c r="G11" s="171" t="s">
        <v>1390</v>
      </c>
      <c r="H11" s="171" t="s">
        <v>1384</v>
      </c>
      <c r="I11" s="171" t="s">
        <v>1428</v>
      </c>
      <c r="J11" s="172" t="s">
        <v>1429</v>
      </c>
      <c r="K11" s="82"/>
      <c r="L11" s="176" t="s">
        <v>1430</v>
      </c>
      <c r="M11" s="171" t="n">
        <v>1</v>
      </c>
      <c r="N11" s="74" t="n">
        <v>0</v>
      </c>
      <c r="O11" s="74" t="n">
        <f aca="false">N11*1.23</f>
        <v>0</v>
      </c>
      <c r="P11" s="174" t="s">
        <v>596</v>
      </c>
      <c r="Q11" s="174" t="s">
        <v>596</v>
      </c>
      <c r="R11" s="174" t="s">
        <v>596</v>
      </c>
      <c r="S11" s="174" t="s">
        <v>596</v>
      </c>
    </row>
    <row r="12" customFormat="false" ht="60" hidden="false" customHeight="true" outlineLevel="0" collapsed="false">
      <c r="A12" s="230"/>
      <c r="B12" s="34"/>
      <c r="C12" s="70" t="s">
        <v>1431</v>
      </c>
      <c r="D12" s="170" t="s">
        <v>1432</v>
      </c>
      <c r="E12" s="170" t="s">
        <v>1433</v>
      </c>
      <c r="F12" s="171" t="s">
        <v>1396</v>
      </c>
      <c r="G12" s="171" t="s">
        <v>1397</v>
      </c>
      <c r="H12" s="171" t="s">
        <v>1384</v>
      </c>
      <c r="I12" s="171" t="s">
        <v>1434</v>
      </c>
      <c r="J12" s="81" t="s">
        <v>1435</v>
      </c>
      <c r="K12" s="82"/>
      <c r="L12" s="82"/>
      <c r="M12" s="171" t="n">
        <v>11</v>
      </c>
      <c r="N12" s="74" t="n">
        <v>0</v>
      </c>
      <c r="O12" s="74" t="n">
        <f aca="false">N12*1.23</f>
        <v>0</v>
      </c>
      <c r="P12" s="174" t="s">
        <v>596</v>
      </c>
      <c r="Q12" s="174" t="s">
        <v>596</v>
      </c>
      <c r="R12" s="174" t="s">
        <v>596</v>
      </c>
      <c r="S12" s="174" t="s">
        <v>596</v>
      </c>
    </row>
    <row r="13" customFormat="false" ht="60" hidden="false" customHeight="true" outlineLevel="0" collapsed="false">
      <c r="A13" s="230"/>
      <c r="B13" s="34"/>
      <c r="C13" s="70" t="s">
        <v>1436</v>
      </c>
      <c r="D13" s="170" t="s">
        <v>1437</v>
      </c>
      <c r="E13" s="170" t="s">
        <v>1438</v>
      </c>
      <c r="F13" s="171" t="s">
        <v>1382</v>
      </c>
      <c r="G13" s="171" t="s">
        <v>1383</v>
      </c>
      <c r="H13" s="171" t="s">
        <v>1384</v>
      </c>
      <c r="I13" s="171" t="s">
        <v>1439</v>
      </c>
      <c r="J13" s="81" t="s">
        <v>1440</v>
      </c>
      <c r="K13" s="235"/>
      <c r="L13" s="176"/>
      <c r="M13" s="171" t="n">
        <v>8</v>
      </c>
      <c r="N13" s="74" t="n">
        <v>0</v>
      </c>
      <c r="O13" s="74" t="n">
        <f aca="false">N13*1.23</f>
        <v>0</v>
      </c>
      <c r="P13" s="174" t="s">
        <v>596</v>
      </c>
      <c r="Q13" s="174" t="s">
        <v>596</v>
      </c>
      <c r="R13" s="174" t="s">
        <v>596</v>
      </c>
      <c r="S13" s="174" t="s">
        <v>596</v>
      </c>
    </row>
    <row r="14" customFormat="false" ht="60" hidden="false" customHeight="true" outlineLevel="0" collapsed="false">
      <c r="A14" s="230"/>
      <c r="B14" s="34"/>
      <c r="C14" s="70" t="s">
        <v>1441</v>
      </c>
      <c r="D14" s="170" t="s">
        <v>1442</v>
      </c>
      <c r="E14" s="170" t="s">
        <v>1443</v>
      </c>
      <c r="F14" s="171"/>
      <c r="G14" s="171" t="s">
        <v>1390</v>
      </c>
      <c r="H14" s="171" t="s">
        <v>1384</v>
      </c>
      <c r="I14" s="171" t="s">
        <v>1444</v>
      </c>
      <c r="J14" s="81" t="s">
        <v>1445</v>
      </c>
      <c r="K14" s="176"/>
      <c r="L14" s="176" t="s">
        <v>1446</v>
      </c>
      <c r="M14" s="171" t="n">
        <v>12</v>
      </c>
      <c r="N14" s="74" t="n">
        <v>0</v>
      </c>
      <c r="O14" s="74" t="n">
        <f aca="false">N14*1.23</f>
        <v>0</v>
      </c>
      <c r="P14" s="174" t="s">
        <v>596</v>
      </c>
      <c r="Q14" s="174" t="s">
        <v>596</v>
      </c>
      <c r="R14" s="174" t="s">
        <v>596</v>
      </c>
      <c r="S14" s="174" t="s">
        <v>596</v>
      </c>
    </row>
    <row r="15" customFormat="false" ht="60" hidden="false" customHeight="true" outlineLevel="0" collapsed="false">
      <c r="A15" s="230"/>
      <c r="B15" s="34"/>
      <c r="C15" s="70" t="s">
        <v>1447</v>
      </c>
      <c r="D15" s="170" t="s">
        <v>1448</v>
      </c>
      <c r="E15" s="170" t="s">
        <v>1438</v>
      </c>
      <c r="F15" s="171" t="s">
        <v>1382</v>
      </c>
      <c r="G15" s="171" t="s">
        <v>1383</v>
      </c>
      <c r="H15" s="171" t="s">
        <v>1384</v>
      </c>
      <c r="I15" s="171" t="s">
        <v>1449</v>
      </c>
      <c r="J15" s="81" t="s">
        <v>1450</v>
      </c>
      <c r="K15" s="235"/>
      <c r="L15" s="176"/>
      <c r="M15" s="171" t="n">
        <v>4</v>
      </c>
      <c r="N15" s="74" t="n">
        <v>0</v>
      </c>
      <c r="O15" s="74" t="n">
        <f aca="false">N15*1.23</f>
        <v>0</v>
      </c>
      <c r="P15" s="174" t="s">
        <v>596</v>
      </c>
      <c r="Q15" s="174" t="s">
        <v>596</v>
      </c>
      <c r="R15" s="174" t="s">
        <v>596</v>
      </c>
      <c r="S15" s="174" t="s">
        <v>596</v>
      </c>
    </row>
    <row r="16" customFormat="false" ht="60" hidden="false" customHeight="true" outlineLevel="0" collapsed="false">
      <c r="A16" s="230"/>
      <c r="B16" s="34"/>
      <c r="C16" s="70" t="s">
        <v>1451</v>
      </c>
      <c r="D16" s="170" t="s">
        <v>1452</v>
      </c>
      <c r="E16" s="170" t="s">
        <v>1453</v>
      </c>
      <c r="F16" s="171" t="s">
        <v>1382</v>
      </c>
      <c r="G16" s="171" t="s">
        <v>1454</v>
      </c>
      <c r="H16" s="171" t="s">
        <v>1384</v>
      </c>
      <c r="I16" s="171" t="s">
        <v>1455</v>
      </c>
      <c r="J16" s="81" t="s">
        <v>1456</v>
      </c>
      <c r="K16" s="235"/>
      <c r="L16" s="176"/>
      <c r="M16" s="171" t="n">
        <v>3</v>
      </c>
      <c r="N16" s="74" t="n">
        <v>0</v>
      </c>
      <c r="O16" s="74" t="n">
        <f aca="false">N16*1.23</f>
        <v>0</v>
      </c>
      <c r="P16" s="174" t="s">
        <v>596</v>
      </c>
      <c r="Q16" s="174" t="s">
        <v>596</v>
      </c>
      <c r="R16" s="174" t="s">
        <v>596</v>
      </c>
      <c r="S16" s="174" t="s">
        <v>596</v>
      </c>
    </row>
    <row r="17" customFormat="false" ht="60" hidden="false" customHeight="true" outlineLevel="0" collapsed="false">
      <c r="A17" s="230"/>
      <c r="B17" s="34"/>
      <c r="C17" s="70" t="s">
        <v>1457</v>
      </c>
      <c r="D17" s="174" t="s">
        <v>596</v>
      </c>
      <c r="E17" s="174" t="s">
        <v>596</v>
      </c>
      <c r="F17" s="174" t="s">
        <v>596</v>
      </c>
      <c r="G17" s="174" t="s">
        <v>596</v>
      </c>
      <c r="H17" s="171" t="s">
        <v>1458</v>
      </c>
      <c r="I17" s="171" t="s">
        <v>1459</v>
      </c>
      <c r="J17" s="81" t="s">
        <v>1460</v>
      </c>
      <c r="K17" s="235"/>
      <c r="L17" s="176"/>
      <c r="M17" s="171" t="n">
        <v>19</v>
      </c>
      <c r="N17" s="74" t="n">
        <v>0</v>
      </c>
      <c r="O17" s="74" t="n">
        <f aca="false">N17*1.23</f>
        <v>0</v>
      </c>
      <c r="P17" s="174" t="s">
        <v>596</v>
      </c>
      <c r="Q17" s="174" t="s">
        <v>596</v>
      </c>
      <c r="R17" s="174" t="s">
        <v>596</v>
      </c>
      <c r="S17" s="174" t="s">
        <v>596</v>
      </c>
    </row>
    <row r="18" customFormat="false" ht="60" hidden="false" customHeight="true" outlineLevel="0" collapsed="false">
      <c r="A18" s="230"/>
      <c r="B18" s="34"/>
      <c r="C18" s="70" t="s">
        <v>1461</v>
      </c>
      <c r="D18" s="170" t="s">
        <v>1462</v>
      </c>
      <c r="E18" s="170" t="s">
        <v>1463</v>
      </c>
      <c r="F18" s="171" t="s">
        <v>1396</v>
      </c>
      <c r="G18" s="171" t="s">
        <v>1397</v>
      </c>
      <c r="H18" s="171" t="s">
        <v>1384</v>
      </c>
      <c r="I18" s="171" t="s">
        <v>1464</v>
      </c>
      <c r="J18" s="81" t="s">
        <v>1465</v>
      </c>
      <c r="K18" s="235"/>
      <c r="L18" s="176"/>
      <c r="M18" s="171" t="n">
        <v>2</v>
      </c>
      <c r="N18" s="74" t="n">
        <v>0</v>
      </c>
      <c r="O18" s="74" t="n">
        <f aca="false">N18*1.23</f>
        <v>0</v>
      </c>
      <c r="P18" s="174" t="s">
        <v>596</v>
      </c>
      <c r="Q18" s="174" t="s">
        <v>596</v>
      </c>
      <c r="R18" s="174" t="s">
        <v>596</v>
      </c>
      <c r="S18" s="174" t="s">
        <v>596</v>
      </c>
    </row>
    <row r="19" customFormat="false" ht="60" hidden="false" customHeight="true" outlineLevel="0" collapsed="false">
      <c r="A19" s="230"/>
      <c r="B19" s="34"/>
      <c r="C19" s="70" t="s">
        <v>1466</v>
      </c>
      <c r="D19" s="170" t="s">
        <v>1467</v>
      </c>
      <c r="E19" s="170" t="s">
        <v>1468</v>
      </c>
      <c r="F19" s="171" t="s">
        <v>1382</v>
      </c>
      <c r="G19" s="171" t="s">
        <v>1383</v>
      </c>
      <c r="H19" s="171" t="s">
        <v>1384</v>
      </c>
      <c r="I19" s="171" t="s">
        <v>1469</v>
      </c>
      <c r="J19" s="235" t="s">
        <v>1470</v>
      </c>
      <c r="K19" s="82"/>
      <c r="L19" s="171"/>
      <c r="M19" s="171" t="n">
        <v>3</v>
      </c>
      <c r="N19" s="74" t="n">
        <v>0</v>
      </c>
      <c r="O19" s="74" t="n">
        <f aca="false">N19*1.23</f>
        <v>0</v>
      </c>
      <c r="P19" s="174" t="s">
        <v>596</v>
      </c>
      <c r="Q19" s="174" t="s">
        <v>596</v>
      </c>
      <c r="R19" s="174" t="s">
        <v>596</v>
      </c>
      <c r="S19" s="174" t="s">
        <v>596</v>
      </c>
    </row>
    <row r="20" customFormat="false" ht="60" hidden="false" customHeight="true" outlineLevel="0" collapsed="false">
      <c r="A20" s="230"/>
      <c r="B20" s="34"/>
      <c r="C20" s="70" t="s">
        <v>1471</v>
      </c>
      <c r="D20" s="170" t="s">
        <v>1472</v>
      </c>
      <c r="E20" s="170"/>
      <c r="F20" s="171" t="s">
        <v>1396</v>
      </c>
      <c r="G20" s="171" t="s">
        <v>1397</v>
      </c>
      <c r="H20" s="171" t="s">
        <v>1384</v>
      </c>
      <c r="I20" s="171" t="s">
        <v>1473</v>
      </c>
      <c r="J20" s="235" t="s">
        <v>1474</v>
      </c>
      <c r="K20" s="82"/>
      <c r="L20" s="176" t="s">
        <v>1475</v>
      </c>
      <c r="M20" s="171" t="n">
        <v>3</v>
      </c>
      <c r="N20" s="74" t="n">
        <v>0</v>
      </c>
      <c r="O20" s="74" t="n">
        <f aca="false">N20*1.23</f>
        <v>0</v>
      </c>
      <c r="P20" s="174" t="s">
        <v>596</v>
      </c>
      <c r="Q20" s="174" t="s">
        <v>596</v>
      </c>
      <c r="R20" s="174" t="s">
        <v>596</v>
      </c>
      <c r="S20" s="174" t="s">
        <v>596</v>
      </c>
    </row>
    <row r="21" customFormat="false" ht="60" hidden="false" customHeight="true" outlineLevel="0" collapsed="false">
      <c r="A21" s="230"/>
      <c r="B21" s="34"/>
      <c r="C21" s="45" t="s">
        <v>1476</v>
      </c>
      <c r="D21" s="46"/>
      <c r="E21" s="46"/>
      <c r="F21" s="113"/>
      <c r="G21" s="113"/>
      <c r="H21" s="113"/>
      <c r="I21" s="113"/>
      <c r="J21" s="86"/>
      <c r="K21" s="77"/>
      <c r="L21" s="113"/>
      <c r="M21" s="113"/>
      <c r="N21" s="236"/>
      <c r="O21" s="236"/>
      <c r="P21" s="236"/>
      <c r="Q21" s="236"/>
      <c r="R21" s="69"/>
      <c r="S21" s="69"/>
    </row>
    <row r="22" customFormat="false" ht="13.5" hidden="false" customHeight="true" outlineLevel="0" collapsed="false">
      <c r="A22" s="230"/>
      <c r="B22" s="54" t="s">
        <v>1477</v>
      </c>
      <c r="C22" s="55" t="s">
        <v>587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237"/>
      <c r="O22" s="237"/>
      <c r="P22" s="237"/>
      <c r="Q22" s="237"/>
      <c r="R22" s="132"/>
      <c r="S22" s="132"/>
    </row>
    <row r="23" customFormat="false" ht="60" hidden="false" customHeight="true" outlineLevel="0" collapsed="false">
      <c r="A23" s="230"/>
      <c r="B23" s="54"/>
      <c r="C23" s="70" t="s">
        <v>1478</v>
      </c>
      <c r="D23" s="170" t="s">
        <v>1479</v>
      </c>
      <c r="E23" s="170" t="s">
        <v>1480</v>
      </c>
      <c r="F23" s="171" t="s">
        <v>1382</v>
      </c>
      <c r="G23" s="171" t="s">
        <v>1383</v>
      </c>
      <c r="H23" s="171" t="s">
        <v>1384</v>
      </c>
      <c r="I23" s="171" t="s">
        <v>1481</v>
      </c>
      <c r="J23" s="81" t="s">
        <v>1482</v>
      </c>
      <c r="K23" s="82"/>
      <c r="L23" s="171" t="s">
        <v>1483</v>
      </c>
      <c r="M23" s="171" t="n">
        <v>60</v>
      </c>
      <c r="N23" s="74" t="n">
        <v>0</v>
      </c>
      <c r="O23" s="74" t="n">
        <f aca="false">N23*1.23</f>
        <v>0</v>
      </c>
      <c r="P23" s="174" t="s">
        <v>596</v>
      </c>
      <c r="Q23" s="174" t="s">
        <v>596</v>
      </c>
      <c r="R23" s="174" t="s">
        <v>596</v>
      </c>
      <c r="S23" s="174" t="s">
        <v>596</v>
      </c>
    </row>
    <row r="24" customFormat="false" ht="60" hidden="false" customHeight="true" outlineLevel="0" collapsed="false">
      <c r="A24" s="230"/>
      <c r="B24" s="54"/>
      <c r="C24" s="70" t="s">
        <v>1484</v>
      </c>
      <c r="D24" s="170" t="s">
        <v>1485</v>
      </c>
      <c r="E24" s="170"/>
      <c r="F24" s="171" t="s">
        <v>1486</v>
      </c>
      <c r="G24" s="171" t="s">
        <v>80</v>
      </c>
      <c r="H24" s="171" t="s">
        <v>1384</v>
      </c>
      <c r="I24" s="171" t="s">
        <v>1487</v>
      </c>
      <c r="J24" s="81" t="s">
        <v>1488</v>
      </c>
      <c r="K24" s="82"/>
      <c r="L24" s="238"/>
      <c r="M24" s="171" t="n">
        <v>63</v>
      </c>
      <c r="N24" s="74" t="n">
        <v>0</v>
      </c>
      <c r="O24" s="74" t="n">
        <f aca="false">N24*1.23</f>
        <v>0</v>
      </c>
      <c r="P24" s="174" t="s">
        <v>596</v>
      </c>
      <c r="Q24" s="174" t="s">
        <v>596</v>
      </c>
      <c r="R24" s="174" t="s">
        <v>596</v>
      </c>
      <c r="S24" s="174" t="s">
        <v>596</v>
      </c>
    </row>
    <row r="25" customFormat="false" ht="60" hidden="false" customHeight="true" outlineLevel="0" collapsed="false">
      <c r="A25" s="230"/>
      <c r="B25" s="54"/>
      <c r="C25" s="70" t="s">
        <v>1489</v>
      </c>
      <c r="D25" s="170" t="s">
        <v>1490</v>
      </c>
      <c r="E25" s="170"/>
      <c r="F25" s="171" t="s">
        <v>61</v>
      </c>
      <c r="G25" s="171" t="s">
        <v>80</v>
      </c>
      <c r="H25" s="171" t="s">
        <v>1491</v>
      </c>
      <c r="I25" s="178" t="s">
        <v>1492</v>
      </c>
      <c r="J25" s="81" t="s">
        <v>1493</v>
      </c>
      <c r="K25" s="82"/>
      <c r="L25" s="238"/>
      <c r="M25" s="171" t="n">
        <v>63</v>
      </c>
      <c r="N25" s="74" t="n">
        <v>0</v>
      </c>
      <c r="O25" s="74" t="n">
        <f aca="false">N25*1.23</f>
        <v>0</v>
      </c>
      <c r="P25" s="174" t="s">
        <v>596</v>
      </c>
      <c r="Q25" s="174" t="s">
        <v>596</v>
      </c>
      <c r="R25" s="174" t="s">
        <v>596</v>
      </c>
      <c r="S25" s="174" t="s">
        <v>596</v>
      </c>
    </row>
    <row r="26" customFormat="false" ht="60" hidden="false" customHeight="true" outlineLevel="0" collapsed="false">
      <c r="A26" s="230"/>
      <c r="B26" s="54"/>
      <c r="C26" s="45" t="s">
        <v>1494</v>
      </c>
      <c r="D26" s="46" t="s">
        <v>1495</v>
      </c>
      <c r="E26" s="46"/>
      <c r="F26" s="113" t="s">
        <v>1496</v>
      </c>
      <c r="G26" s="113" t="s">
        <v>1497</v>
      </c>
      <c r="H26" s="113" t="s">
        <v>1498</v>
      </c>
      <c r="I26" s="113" t="s">
        <v>1499</v>
      </c>
      <c r="J26" s="50" t="s">
        <v>1500</v>
      </c>
      <c r="K26" s="77"/>
      <c r="L26" s="133"/>
      <c r="M26" s="113" t="n">
        <v>63</v>
      </c>
      <c r="N26" s="49" t="n">
        <v>0</v>
      </c>
      <c r="O26" s="44" t="n">
        <f aca="false">N26*1.23</f>
        <v>0</v>
      </c>
      <c r="P26" s="44" t="n">
        <f aca="false">M26*N26</f>
        <v>0</v>
      </c>
      <c r="Q26" s="44" t="n">
        <f aca="false">M26*O26</f>
        <v>0</v>
      </c>
      <c r="R26" s="42" t="n">
        <v>0</v>
      </c>
      <c r="S26" s="43" t="n">
        <f aca="false">R26*M26</f>
        <v>0</v>
      </c>
    </row>
    <row r="27" customFormat="false" ht="60" hidden="false" customHeight="true" outlineLevel="0" collapsed="false">
      <c r="A27" s="230"/>
      <c r="B27" s="54"/>
      <c r="C27" s="45" t="s">
        <v>1501</v>
      </c>
      <c r="D27" s="46" t="s">
        <v>1502</v>
      </c>
      <c r="E27" s="115"/>
      <c r="F27" s="113" t="s">
        <v>1396</v>
      </c>
      <c r="G27" s="113" t="s">
        <v>1187</v>
      </c>
      <c r="H27" s="113" t="s">
        <v>1498</v>
      </c>
      <c r="I27" s="113" t="s">
        <v>1503</v>
      </c>
      <c r="J27" s="50" t="s">
        <v>1504</v>
      </c>
      <c r="K27" s="77"/>
      <c r="L27" s="133"/>
      <c r="M27" s="113" t="n">
        <v>31</v>
      </c>
      <c r="N27" s="49" t="n">
        <v>0</v>
      </c>
      <c r="O27" s="44" t="n">
        <f aca="false">N27*1.23</f>
        <v>0</v>
      </c>
      <c r="P27" s="44" t="n">
        <f aca="false">M27*N27</f>
        <v>0</v>
      </c>
      <c r="Q27" s="44" t="n">
        <f aca="false">M27*O27</f>
        <v>0</v>
      </c>
      <c r="R27" s="42" t="n">
        <v>0</v>
      </c>
      <c r="S27" s="43" t="n">
        <f aca="false">R27*M27</f>
        <v>0</v>
      </c>
    </row>
    <row r="28" customFormat="false" ht="60" hidden="false" customHeight="true" outlineLevel="0" collapsed="false">
      <c r="A28" s="230"/>
      <c r="B28" s="54"/>
      <c r="C28" s="70" t="s">
        <v>1505</v>
      </c>
      <c r="D28" s="170" t="s">
        <v>1506</v>
      </c>
      <c r="E28" s="170"/>
      <c r="F28" s="171" t="s">
        <v>1507</v>
      </c>
      <c r="G28" s="171" t="s">
        <v>80</v>
      </c>
      <c r="H28" s="171" t="s">
        <v>1384</v>
      </c>
      <c r="I28" s="171" t="s">
        <v>1508</v>
      </c>
      <c r="J28" s="81" t="s">
        <v>1509</v>
      </c>
      <c r="K28" s="82"/>
      <c r="L28" s="171" t="s">
        <v>1510</v>
      </c>
      <c r="M28" s="171" t="n">
        <v>11</v>
      </c>
      <c r="N28" s="74" t="n">
        <v>0</v>
      </c>
      <c r="O28" s="74" t="n">
        <f aca="false">N28*1.23</f>
        <v>0</v>
      </c>
      <c r="P28" s="174" t="s">
        <v>596</v>
      </c>
      <c r="Q28" s="174" t="s">
        <v>596</v>
      </c>
      <c r="R28" s="174" t="s">
        <v>596</v>
      </c>
      <c r="S28" s="174" t="s">
        <v>596</v>
      </c>
    </row>
    <row r="29" customFormat="false" ht="92.25" hidden="false" customHeight="true" outlineLevel="0" collapsed="false">
      <c r="A29" s="230"/>
      <c r="B29" s="54"/>
      <c r="C29" s="70" t="s">
        <v>1511</v>
      </c>
      <c r="D29" s="170" t="s">
        <v>1512</v>
      </c>
      <c r="E29" s="170" t="s">
        <v>1513</v>
      </c>
      <c r="F29" s="171" t="s">
        <v>1382</v>
      </c>
      <c r="G29" s="171" t="s">
        <v>1383</v>
      </c>
      <c r="H29" s="171" t="s">
        <v>1384</v>
      </c>
      <c r="I29" s="171" t="s">
        <v>1514</v>
      </c>
      <c r="J29" s="235" t="s">
        <v>1515</v>
      </c>
      <c r="K29" s="82"/>
      <c r="L29" s="171" t="s">
        <v>1516</v>
      </c>
      <c r="M29" s="171" t="n">
        <v>6</v>
      </c>
      <c r="N29" s="74" t="n">
        <v>0</v>
      </c>
      <c r="O29" s="74" t="n">
        <f aca="false">N29*1.23</f>
        <v>0</v>
      </c>
      <c r="P29" s="174" t="s">
        <v>596</v>
      </c>
      <c r="Q29" s="174" t="s">
        <v>596</v>
      </c>
      <c r="R29" s="174" t="s">
        <v>596</v>
      </c>
      <c r="S29" s="174" t="s">
        <v>596</v>
      </c>
    </row>
    <row r="30" customFormat="false" ht="60" hidden="false" customHeight="true" outlineLevel="0" collapsed="false">
      <c r="A30" s="230"/>
      <c r="B30" s="54"/>
      <c r="C30" s="70" t="s">
        <v>1517</v>
      </c>
      <c r="D30" s="170" t="s">
        <v>1518</v>
      </c>
      <c r="E30" s="170" t="s">
        <v>1519</v>
      </c>
      <c r="F30" s="171" t="s">
        <v>1382</v>
      </c>
      <c r="G30" s="171" t="s">
        <v>1383</v>
      </c>
      <c r="H30" s="171" t="s">
        <v>1384</v>
      </c>
      <c r="I30" s="171" t="s">
        <v>1520</v>
      </c>
      <c r="J30" s="81" t="s">
        <v>1521</v>
      </c>
      <c r="K30" s="82"/>
      <c r="L30" s="171" t="s">
        <v>1483</v>
      </c>
      <c r="M30" s="171" t="n">
        <v>3</v>
      </c>
      <c r="N30" s="74" t="n">
        <v>0</v>
      </c>
      <c r="O30" s="74" t="n">
        <f aca="false">N30*1.23</f>
        <v>0</v>
      </c>
      <c r="P30" s="174" t="s">
        <v>596</v>
      </c>
      <c r="Q30" s="174" t="s">
        <v>596</v>
      </c>
      <c r="R30" s="174" t="s">
        <v>596</v>
      </c>
      <c r="S30" s="174" t="s">
        <v>596</v>
      </c>
    </row>
    <row r="31" customFormat="false" ht="60" hidden="false" customHeight="true" outlineLevel="0" collapsed="false">
      <c r="A31" s="230"/>
      <c r="B31" s="54"/>
      <c r="C31" s="70"/>
      <c r="D31" s="170" t="s">
        <v>1522</v>
      </c>
      <c r="E31" s="170"/>
      <c r="F31" s="171"/>
      <c r="G31" s="171"/>
      <c r="H31" s="171" t="s">
        <v>1384</v>
      </c>
      <c r="I31" s="171" t="s">
        <v>1523</v>
      </c>
      <c r="J31" s="81" t="s">
        <v>1524</v>
      </c>
      <c r="K31" s="82"/>
      <c r="L31" s="171"/>
      <c r="M31" s="171" t="n">
        <v>6</v>
      </c>
      <c r="N31" s="74" t="n">
        <v>0</v>
      </c>
      <c r="O31" s="74" t="n">
        <f aca="false">N31*1.23</f>
        <v>0</v>
      </c>
      <c r="P31" s="174" t="s">
        <v>596</v>
      </c>
      <c r="Q31" s="174" t="s">
        <v>596</v>
      </c>
      <c r="R31" s="174" t="s">
        <v>596</v>
      </c>
      <c r="S31" s="174" t="s">
        <v>596</v>
      </c>
    </row>
    <row r="32" customFormat="false" ht="60" hidden="false" customHeight="true" outlineLevel="0" collapsed="false">
      <c r="A32" s="230"/>
      <c r="B32" s="54"/>
      <c r="C32" s="45" t="s">
        <v>1525</v>
      </c>
      <c r="D32" s="46" t="s">
        <v>1526</v>
      </c>
      <c r="E32" s="46" t="s">
        <v>1527</v>
      </c>
      <c r="F32" s="113" t="s">
        <v>1528</v>
      </c>
      <c r="G32" s="113" t="s">
        <v>1383</v>
      </c>
      <c r="H32" s="113" t="s">
        <v>1384</v>
      </c>
      <c r="I32" s="113" t="s">
        <v>1529</v>
      </c>
      <c r="J32" s="86" t="s">
        <v>1530</v>
      </c>
      <c r="K32" s="77"/>
      <c r="L32" s="113"/>
      <c r="M32" s="113" t="n">
        <v>3</v>
      </c>
      <c r="N32" s="49" t="n">
        <v>0</v>
      </c>
      <c r="O32" s="44" t="n">
        <f aca="false">N32*1.23</f>
        <v>0</v>
      </c>
      <c r="P32" s="44" t="n">
        <f aca="false">M32*N32</f>
        <v>0</v>
      </c>
      <c r="Q32" s="44" t="n">
        <f aca="false">M32*O32</f>
        <v>0</v>
      </c>
      <c r="R32" s="42" t="n">
        <v>0</v>
      </c>
      <c r="S32" s="43" t="n">
        <f aca="false">R32*M32</f>
        <v>0</v>
      </c>
    </row>
    <row r="33" customFormat="false" ht="60" hidden="false" customHeight="true" outlineLevel="0" collapsed="false">
      <c r="A33" s="230"/>
      <c r="B33" s="54"/>
      <c r="C33" s="45" t="s">
        <v>1531</v>
      </c>
      <c r="D33" s="46" t="s">
        <v>1532</v>
      </c>
      <c r="E33" s="115"/>
      <c r="F33" s="113" t="s">
        <v>1396</v>
      </c>
      <c r="G33" s="113" t="s">
        <v>1187</v>
      </c>
      <c r="H33" s="113" t="s">
        <v>1533</v>
      </c>
      <c r="I33" s="113" t="s">
        <v>1534</v>
      </c>
      <c r="J33" s="50" t="s">
        <v>1535</v>
      </c>
      <c r="K33" s="77"/>
      <c r="L33" s="113"/>
      <c r="M33" s="47" t="n">
        <v>12</v>
      </c>
      <c r="N33" s="49" t="n">
        <v>0</v>
      </c>
      <c r="O33" s="115" t="n">
        <f aca="false">N33*1.23</f>
        <v>0</v>
      </c>
      <c r="P33" s="44" t="n">
        <f aca="false">M33*N33</f>
        <v>0</v>
      </c>
      <c r="Q33" s="44" t="n">
        <f aca="false">M33*O33</f>
        <v>0</v>
      </c>
      <c r="R33" s="42" t="n">
        <v>0</v>
      </c>
      <c r="S33" s="43" t="n">
        <f aca="false">R33*M33</f>
        <v>0</v>
      </c>
    </row>
    <row r="34" customFormat="false" ht="13.5" hidden="false" customHeight="true" outlineLevel="0" collapsed="false">
      <c r="A34" s="230"/>
      <c r="B34" s="54" t="s">
        <v>1536</v>
      </c>
      <c r="C34" s="55" t="s">
        <v>587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237"/>
      <c r="O34" s="237"/>
      <c r="P34" s="237"/>
      <c r="Q34" s="237"/>
      <c r="R34" s="132"/>
      <c r="S34" s="132"/>
    </row>
    <row r="35" customFormat="false" ht="60" hidden="false" customHeight="true" outlineLevel="0" collapsed="false">
      <c r="A35" s="230"/>
      <c r="B35" s="54"/>
      <c r="C35" s="70" t="s">
        <v>1537</v>
      </c>
      <c r="D35" s="177" t="s">
        <v>1538</v>
      </c>
      <c r="E35" s="72"/>
      <c r="F35" s="72" t="s">
        <v>1396</v>
      </c>
      <c r="G35" s="72" t="s">
        <v>1539</v>
      </c>
      <c r="H35" s="72" t="s">
        <v>1384</v>
      </c>
      <c r="I35" s="72" t="s">
        <v>1540</v>
      </c>
      <c r="J35" s="81" t="s">
        <v>1541</v>
      </c>
      <c r="K35" s="239"/>
      <c r="L35" s="240"/>
      <c r="M35" s="171" t="n">
        <v>41</v>
      </c>
      <c r="N35" s="74" t="n">
        <v>0</v>
      </c>
      <c r="O35" s="74" t="n">
        <f aca="false">N35*1.23</f>
        <v>0</v>
      </c>
      <c r="P35" s="174" t="s">
        <v>596</v>
      </c>
      <c r="Q35" s="174" t="s">
        <v>596</v>
      </c>
      <c r="R35" s="174" t="s">
        <v>596</v>
      </c>
      <c r="S35" s="174" t="s">
        <v>596</v>
      </c>
    </row>
    <row r="36" customFormat="false" ht="60" hidden="false" customHeight="true" outlineLevel="0" collapsed="false">
      <c r="A36" s="230"/>
      <c r="B36" s="54"/>
      <c r="C36" s="45" t="s">
        <v>1542</v>
      </c>
      <c r="D36" s="241" t="s">
        <v>1543</v>
      </c>
      <c r="E36" s="61" t="s">
        <v>1544</v>
      </c>
      <c r="F36" s="47" t="s">
        <v>1545</v>
      </c>
      <c r="G36" s="47" t="s">
        <v>1546</v>
      </c>
      <c r="H36" s="47" t="s">
        <v>1547</v>
      </c>
      <c r="I36" s="47" t="s">
        <v>1548</v>
      </c>
      <c r="J36" s="50" t="s">
        <v>1549</v>
      </c>
      <c r="K36" s="242"/>
      <c r="L36" s="243"/>
      <c r="M36" s="113" t="n">
        <v>27</v>
      </c>
      <c r="N36" s="49" t="n">
        <v>0</v>
      </c>
      <c r="O36" s="44" t="n">
        <f aca="false">N36*1.23</f>
        <v>0</v>
      </c>
      <c r="P36" s="44" t="n">
        <f aca="false">M36*N36</f>
        <v>0</v>
      </c>
      <c r="Q36" s="44" t="n">
        <f aca="false">M36*O36</f>
        <v>0</v>
      </c>
      <c r="R36" s="42" t="n">
        <v>0</v>
      </c>
      <c r="S36" s="43" t="n">
        <f aca="false">R36*M36</f>
        <v>0</v>
      </c>
    </row>
    <row r="37" s="66" customFormat="true" ht="60" hidden="false" customHeight="true" outlineLevel="0" collapsed="false">
      <c r="A37" s="230"/>
      <c r="B37" s="54"/>
      <c r="C37" s="70" t="s">
        <v>1550</v>
      </c>
      <c r="D37" s="177" t="s">
        <v>1551</v>
      </c>
      <c r="E37" s="72" t="s">
        <v>1552</v>
      </c>
      <c r="F37" s="72" t="s">
        <v>372</v>
      </c>
      <c r="G37" s="72" t="s">
        <v>1187</v>
      </c>
      <c r="H37" s="72" t="s">
        <v>1547</v>
      </c>
      <c r="I37" s="72" t="s">
        <v>1553</v>
      </c>
      <c r="J37" s="81" t="s">
        <v>1554</v>
      </c>
      <c r="K37" s="239"/>
      <c r="L37" s="240"/>
      <c r="M37" s="171" t="n">
        <v>41</v>
      </c>
      <c r="N37" s="74" t="n">
        <v>0</v>
      </c>
      <c r="O37" s="74" t="n">
        <f aca="false">N37*1.23</f>
        <v>0</v>
      </c>
      <c r="P37" s="174" t="s">
        <v>596</v>
      </c>
      <c r="Q37" s="174" t="s">
        <v>596</v>
      </c>
      <c r="R37" s="174" t="s">
        <v>596</v>
      </c>
      <c r="S37" s="174" t="s">
        <v>596</v>
      </c>
    </row>
    <row r="38" s="66" customFormat="true" ht="60" hidden="false" customHeight="true" outlineLevel="0" collapsed="false">
      <c r="A38" s="230"/>
      <c r="B38" s="54"/>
      <c r="C38" s="45" t="s">
        <v>1555</v>
      </c>
      <c r="D38" s="65" t="s">
        <v>1556</v>
      </c>
      <c r="E38" s="47" t="s">
        <v>1557</v>
      </c>
      <c r="F38" s="47" t="s">
        <v>372</v>
      </c>
      <c r="G38" s="47" t="s">
        <v>1187</v>
      </c>
      <c r="H38" s="47" t="s">
        <v>1558</v>
      </c>
      <c r="I38" s="47" t="s">
        <v>1559</v>
      </c>
      <c r="J38" s="50" t="s">
        <v>1560</v>
      </c>
      <c r="K38" s="242"/>
      <c r="L38" s="243"/>
      <c r="M38" s="113" t="n">
        <v>66</v>
      </c>
      <c r="N38" s="49" t="n">
        <v>0</v>
      </c>
      <c r="O38" s="44" t="n">
        <f aca="false">N38*1.23</f>
        <v>0</v>
      </c>
      <c r="P38" s="44" t="n">
        <f aca="false">M38*N38</f>
        <v>0</v>
      </c>
      <c r="Q38" s="44" t="n">
        <f aca="false">M38*O38</f>
        <v>0</v>
      </c>
      <c r="R38" s="42" t="n">
        <v>0</v>
      </c>
      <c r="S38" s="43" t="n">
        <f aca="false">R38*M38</f>
        <v>0</v>
      </c>
    </row>
    <row r="39" s="66" customFormat="true" ht="60" hidden="false" customHeight="true" outlineLevel="0" collapsed="false">
      <c r="A39" s="230"/>
      <c r="B39" s="54"/>
      <c r="C39" s="45" t="s">
        <v>1561</v>
      </c>
      <c r="D39" s="241" t="s">
        <v>1562</v>
      </c>
      <c r="E39" s="61" t="s">
        <v>1563</v>
      </c>
      <c r="F39" s="47" t="s">
        <v>1545</v>
      </c>
      <c r="G39" s="47" t="s">
        <v>1546</v>
      </c>
      <c r="H39" s="47" t="s">
        <v>1547</v>
      </c>
      <c r="I39" s="47"/>
      <c r="J39" s="50"/>
      <c r="K39" s="242"/>
      <c r="L39" s="243"/>
      <c r="M39" s="113" t="n">
        <v>4</v>
      </c>
      <c r="N39" s="49" t="n">
        <v>0</v>
      </c>
      <c r="O39" s="44" t="n">
        <f aca="false">N39*1.23</f>
        <v>0</v>
      </c>
      <c r="P39" s="44" t="n">
        <f aca="false">M39*N39</f>
        <v>0</v>
      </c>
      <c r="Q39" s="44" t="n">
        <f aca="false">M39*O39</f>
        <v>0</v>
      </c>
      <c r="R39" s="42" t="n">
        <v>0</v>
      </c>
      <c r="S39" s="43" t="n">
        <f aca="false">R39*M39</f>
        <v>0</v>
      </c>
    </row>
    <row r="40" s="66" customFormat="true" ht="60" hidden="false" customHeight="true" outlineLevel="0" collapsed="false">
      <c r="A40" s="230"/>
      <c r="B40" s="54"/>
      <c r="C40" s="45" t="s">
        <v>1564</v>
      </c>
      <c r="D40" s="241" t="s">
        <v>1562</v>
      </c>
      <c r="E40" s="61" t="s">
        <v>1565</v>
      </c>
      <c r="F40" s="47" t="s">
        <v>1545</v>
      </c>
      <c r="G40" s="47" t="s">
        <v>1546</v>
      </c>
      <c r="H40" s="47" t="s">
        <v>1547</v>
      </c>
      <c r="I40" s="47"/>
      <c r="J40" s="50"/>
      <c r="K40" s="242"/>
      <c r="L40" s="243"/>
      <c r="M40" s="113" t="n">
        <v>8</v>
      </c>
      <c r="N40" s="49" t="n">
        <v>0</v>
      </c>
      <c r="O40" s="44" t="n">
        <f aca="false">N40*1.23</f>
        <v>0</v>
      </c>
      <c r="P40" s="44" t="n">
        <f aca="false">M40*N40</f>
        <v>0</v>
      </c>
      <c r="Q40" s="44" t="n">
        <f aca="false">M40*O40</f>
        <v>0</v>
      </c>
      <c r="R40" s="42" t="n">
        <v>0</v>
      </c>
      <c r="S40" s="43" t="n">
        <f aca="false">R40*M40</f>
        <v>0</v>
      </c>
    </row>
    <row r="41" s="66" customFormat="true" ht="13.5" hidden="false" customHeight="true" outlineLevel="0" collapsed="false">
      <c r="A41" s="230"/>
      <c r="B41" s="54" t="s">
        <v>1566</v>
      </c>
      <c r="C41" s="55" t="s">
        <v>587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244"/>
      <c r="O41" s="244"/>
      <c r="P41" s="244"/>
      <c r="Q41" s="244"/>
      <c r="R41" s="204"/>
      <c r="S41" s="204"/>
    </row>
    <row r="42" s="66" customFormat="true" ht="60" hidden="false" customHeight="true" outlineLevel="0" collapsed="false">
      <c r="A42" s="230"/>
      <c r="B42" s="54"/>
      <c r="C42" s="45" t="s">
        <v>1567</v>
      </c>
      <c r="D42" s="52" t="s">
        <v>1568</v>
      </c>
      <c r="E42" s="52"/>
      <c r="F42" s="113" t="s">
        <v>1396</v>
      </c>
      <c r="G42" s="113" t="s">
        <v>1187</v>
      </c>
      <c r="H42" s="113" t="s">
        <v>1498</v>
      </c>
      <c r="I42" s="113" t="s">
        <v>1569</v>
      </c>
      <c r="J42" s="50" t="s">
        <v>1570</v>
      </c>
      <c r="K42" s="190"/>
      <c r="L42" s="189"/>
      <c r="M42" s="189" t="n">
        <v>208</v>
      </c>
      <c r="N42" s="49" t="n">
        <v>0</v>
      </c>
      <c r="O42" s="44" t="n">
        <f aca="false">N42*1.23</f>
        <v>0</v>
      </c>
      <c r="P42" s="44" t="n">
        <f aca="false">M42*N42</f>
        <v>0</v>
      </c>
      <c r="Q42" s="44" t="n">
        <f aca="false">M42*O42</f>
        <v>0</v>
      </c>
      <c r="R42" s="42" t="n">
        <v>0</v>
      </c>
      <c r="S42" s="43" t="n">
        <f aca="false">R42*M42</f>
        <v>0</v>
      </c>
    </row>
    <row r="43" s="66" customFormat="true" ht="60" hidden="false" customHeight="true" outlineLevel="0" collapsed="false">
      <c r="A43" s="230"/>
      <c r="B43" s="54"/>
      <c r="C43" s="45" t="s">
        <v>1571</v>
      </c>
      <c r="D43" s="46" t="s">
        <v>1572</v>
      </c>
      <c r="E43" s="65"/>
      <c r="F43" s="113" t="s">
        <v>1396</v>
      </c>
      <c r="G43" s="113" t="s">
        <v>1187</v>
      </c>
      <c r="H43" s="113" t="s">
        <v>1498</v>
      </c>
      <c r="I43" s="113" t="s">
        <v>1573</v>
      </c>
      <c r="J43" s="245" t="s">
        <v>1574</v>
      </c>
      <c r="K43" s="77"/>
      <c r="L43" s="189"/>
      <c r="M43" s="189" t="n">
        <v>117</v>
      </c>
      <c r="N43" s="49" t="n">
        <v>0</v>
      </c>
      <c r="O43" s="44" t="n">
        <f aca="false">N43*1.23</f>
        <v>0</v>
      </c>
      <c r="P43" s="44" t="n">
        <f aca="false">M43*N43</f>
        <v>0</v>
      </c>
      <c r="Q43" s="44" t="n">
        <f aca="false">M43*O43</f>
        <v>0</v>
      </c>
      <c r="R43" s="42" t="n">
        <v>0</v>
      </c>
      <c r="S43" s="43" t="n">
        <f aca="false">R43*M43</f>
        <v>0</v>
      </c>
    </row>
    <row r="44" s="66" customFormat="true" ht="60" hidden="false" customHeight="true" outlineLevel="0" collapsed="false">
      <c r="A44" s="230"/>
      <c r="B44" s="54"/>
      <c r="C44" s="70" t="s">
        <v>1575</v>
      </c>
      <c r="D44" s="71" t="s">
        <v>1576</v>
      </c>
      <c r="E44" s="71" t="s">
        <v>1577</v>
      </c>
      <c r="F44" s="184" t="s">
        <v>372</v>
      </c>
      <c r="G44" s="184" t="s">
        <v>80</v>
      </c>
      <c r="H44" s="184" t="s">
        <v>1578</v>
      </c>
      <c r="I44" s="184" t="s">
        <v>1579</v>
      </c>
      <c r="J44" s="81" t="s">
        <v>1580</v>
      </c>
      <c r="K44" s="185"/>
      <c r="L44" s="184"/>
      <c r="M44" s="184" t="n">
        <v>40</v>
      </c>
      <c r="N44" s="74" t="n">
        <v>0</v>
      </c>
      <c r="O44" s="74" t="n">
        <f aca="false">N44*1.23</f>
        <v>0</v>
      </c>
      <c r="P44" s="174" t="s">
        <v>596</v>
      </c>
      <c r="Q44" s="174" t="s">
        <v>596</v>
      </c>
      <c r="R44" s="174" t="s">
        <v>596</v>
      </c>
      <c r="S44" s="174" t="s">
        <v>596</v>
      </c>
    </row>
    <row r="45" customFormat="false" ht="60" hidden="false" customHeight="true" outlineLevel="0" collapsed="false">
      <c r="A45" s="230"/>
      <c r="B45" s="54"/>
      <c r="C45" s="45" t="s">
        <v>1581</v>
      </c>
      <c r="D45" s="52" t="s">
        <v>1582</v>
      </c>
      <c r="E45" s="52" t="s">
        <v>1583</v>
      </c>
      <c r="F45" s="189"/>
      <c r="G45" s="189"/>
      <c r="H45" s="47" t="s">
        <v>761</v>
      </c>
      <c r="I45" s="47" t="s">
        <v>1584</v>
      </c>
      <c r="J45" s="50" t="s">
        <v>1585</v>
      </c>
      <c r="K45" s="190"/>
      <c r="L45" s="189"/>
      <c r="M45" s="189" t="n">
        <v>53</v>
      </c>
      <c r="N45" s="49" t="n">
        <v>0</v>
      </c>
      <c r="O45" s="44" t="n">
        <f aca="false">N45*1.23</f>
        <v>0</v>
      </c>
      <c r="P45" s="44" t="n">
        <f aca="false">M45*N45</f>
        <v>0</v>
      </c>
      <c r="Q45" s="44" t="n">
        <f aca="false">M45*O45</f>
        <v>0</v>
      </c>
      <c r="R45" s="42" t="n">
        <v>0</v>
      </c>
      <c r="S45" s="43" t="n">
        <f aca="false">R45*M45</f>
        <v>0</v>
      </c>
    </row>
    <row r="46" customFormat="false" ht="60" hidden="false" customHeight="true" outlineLevel="0" collapsed="false">
      <c r="A46" s="230"/>
      <c r="B46" s="54"/>
      <c r="C46" s="45" t="s">
        <v>1586</v>
      </c>
      <c r="D46" s="52" t="s">
        <v>1587</v>
      </c>
      <c r="E46" s="52" t="s">
        <v>1588</v>
      </c>
      <c r="F46" s="113"/>
      <c r="G46" s="113"/>
      <c r="H46" s="47" t="s">
        <v>761</v>
      </c>
      <c r="I46" s="113" t="s">
        <v>1589</v>
      </c>
      <c r="J46" s="50" t="s">
        <v>769</v>
      </c>
      <c r="K46" s="190"/>
      <c r="L46" s="189"/>
      <c r="M46" s="189" t="n">
        <v>16</v>
      </c>
      <c r="N46" s="49" t="n">
        <v>0</v>
      </c>
      <c r="O46" s="44" t="n">
        <f aca="false">N46*1.23</f>
        <v>0</v>
      </c>
      <c r="P46" s="44" t="n">
        <f aca="false">M46*N46</f>
        <v>0</v>
      </c>
      <c r="Q46" s="44" t="n">
        <f aca="false">M46*O46</f>
        <v>0</v>
      </c>
      <c r="R46" s="42" t="n">
        <v>0</v>
      </c>
      <c r="S46" s="43" t="n">
        <f aca="false">R46*M46</f>
        <v>0</v>
      </c>
    </row>
    <row r="47" customFormat="false" ht="60" hidden="false" customHeight="true" outlineLevel="0" collapsed="false">
      <c r="A47" s="230"/>
      <c r="B47" s="54"/>
      <c r="C47" s="45" t="s">
        <v>1590</v>
      </c>
      <c r="D47" s="52" t="s">
        <v>1591</v>
      </c>
      <c r="E47" s="52" t="s">
        <v>1592</v>
      </c>
      <c r="F47" s="189"/>
      <c r="G47" s="189"/>
      <c r="H47" s="47" t="s">
        <v>1384</v>
      </c>
      <c r="I47" s="47" t="s">
        <v>1593</v>
      </c>
      <c r="J47" s="50" t="s">
        <v>1594</v>
      </c>
      <c r="K47" s="190"/>
      <c r="L47" s="189"/>
      <c r="M47" s="189" t="n">
        <v>1</v>
      </c>
      <c r="N47" s="49" t="n">
        <v>0</v>
      </c>
      <c r="O47" s="44" t="n">
        <f aca="false">N47*1.23</f>
        <v>0</v>
      </c>
      <c r="P47" s="44" t="n">
        <f aca="false">M47*N47</f>
        <v>0</v>
      </c>
      <c r="Q47" s="44" t="n">
        <f aca="false">M47*O47</f>
        <v>0</v>
      </c>
      <c r="R47" s="42" t="n">
        <v>0</v>
      </c>
      <c r="S47" s="43" t="n">
        <f aca="false">R47*M47</f>
        <v>0</v>
      </c>
    </row>
    <row r="48" customFormat="false" ht="60" hidden="false" customHeight="true" outlineLevel="0" collapsed="false">
      <c r="A48" s="230"/>
      <c r="B48" s="54"/>
      <c r="C48" s="45" t="s">
        <v>1595</v>
      </c>
      <c r="D48" s="52" t="s">
        <v>1596</v>
      </c>
      <c r="E48" s="52" t="s">
        <v>1597</v>
      </c>
      <c r="F48" s="113"/>
      <c r="G48" s="113"/>
      <c r="H48" s="47" t="s">
        <v>1598</v>
      </c>
      <c r="I48" s="113" t="s">
        <v>1599</v>
      </c>
      <c r="J48" s="50" t="s">
        <v>1600</v>
      </c>
      <c r="K48" s="190"/>
      <c r="L48" s="189"/>
      <c r="M48" s="189" t="n">
        <v>16</v>
      </c>
      <c r="N48" s="49" t="n">
        <v>0</v>
      </c>
      <c r="O48" s="44" t="n">
        <f aca="false">N48*1.23</f>
        <v>0</v>
      </c>
      <c r="P48" s="44" t="n">
        <f aca="false">M48*N48</f>
        <v>0</v>
      </c>
      <c r="Q48" s="44" t="n">
        <f aca="false">M48*O48</f>
        <v>0</v>
      </c>
      <c r="R48" s="42" t="n">
        <v>0</v>
      </c>
      <c r="S48" s="43" t="n">
        <f aca="false">R48*M48</f>
        <v>0</v>
      </c>
    </row>
    <row r="49" customFormat="false" ht="60" hidden="false" customHeight="true" outlineLevel="0" collapsed="false">
      <c r="A49" s="230"/>
      <c r="B49" s="54"/>
      <c r="C49" s="45" t="s">
        <v>1601</v>
      </c>
      <c r="D49" s="52" t="s">
        <v>1602</v>
      </c>
      <c r="E49" s="52" t="s">
        <v>1603</v>
      </c>
      <c r="F49" s="189"/>
      <c r="G49" s="189"/>
      <c r="H49" s="47" t="s">
        <v>1598</v>
      </c>
      <c r="I49" s="47" t="s">
        <v>1604</v>
      </c>
      <c r="J49" s="50" t="s">
        <v>1605</v>
      </c>
      <c r="K49" s="190"/>
      <c r="L49" s="189"/>
      <c r="M49" s="189" t="n">
        <v>14</v>
      </c>
      <c r="N49" s="49" t="n">
        <v>0</v>
      </c>
      <c r="O49" s="44" t="n">
        <f aca="false">N49*1.23</f>
        <v>0</v>
      </c>
      <c r="P49" s="44" t="n">
        <f aca="false">M49*N49</f>
        <v>0</v>
      </c>
      <c r="Q49" s="44" t="n">
        <f aca="false">M49*O49</f>
        <v>0</v>
      </c>
      <c r="R49" s="42" t="n">
        <v>0</v>
      </c>
      <c r="S49" s="43" t="n">
        <f aca="false">R49*M49</f>
        <v>0</v>
      </c>
    </row>
    <row r="50" customFormat="false" ht="60" hidden="false" customHeight="true" outlineLevel="0" collapsed="false">
      <c r="A50" s="230"/>
      <c r="B50" s="54"/>
      <c r="C50" s="45" t="s">
        <v>1606</v>
      </c>
      <c r="D50" s="52" t="s">
        <v>1607</v>
      </c>
      <c r="E50" s="52" t="s">
        <v>1608</v>
      </c>
      <c r="F50" s="189"/>
      <c r="G50" s="189"/>
      <c r="H50" s="47" t="s">
        <v>761</v>
      </c>
      <c r="I50" s="47" t="s">
        <v>1584</v>
      </c>
      <c r="J50" s="50" t="s">
        <v>1585</v>
      </c>
      <c r="K50" s="190"/>
      <c r="L50" s="189"/>
      <c r="M50" s="189" t="n">
        <v>2</v>
      </c>
      <c r="N50" s="49" t="n">
        <v>0</v>
      </c>
      <c r="O50" s="44" t="n">
        <f aca="false">N50*1.23</f>
        <v>0</v>
      </c>
      <c r="P50" s="44" t="n">
        <f aca="false">M50*N50</f>
        <v>0</v>
      </c>
      <c r="Q50" s="44" t="n">
        <f aca="false">M50*O50</f>
        <v>0</v>
      </c>
      <c r="R50" s="42" t="n">
        <v>0</v>
      </c>
      <c r="S50" s="43" t="n">
        <f aca="false">R50*M50</f>
        <v>0</v>
      </c>
    </row>
    <row r="51" customFormat="false" ht="60" hidden="false" customHeight="true" outlineLevel="0" collapsed="false">
      <c r="A51" s="230"/>
      <c r="B51" s="54"/>
      <c r="C51" s="45" t="s">
        <v>1609</v>
      </c>
      <c r="D51" s="52" t="s">
        <v>1610</v>
      </c>
      <c r="E51" s="52" t="s">
        <v>1611</v>
      </c>
      <c r="F51" s="189" t="s">
        <v>644</v>
      </c>
      <c r="G51" s="189" t="s">
        <v>644</v>
      </c>
      <c r="H51" s="47" t="s">
        <v>1598</v>
      </c>
      <c r="I51" s="47" t="s">
        <v>1612</v>
      </c>
      <c r="J51" s="50" t="s">
        <v>1613</v>
      </c>
      <c r="K51" s="190"/>
      <c r="L51" s="189"/>
      <c r="M51" s="189" t="n">
        <v>20</v>
      </c>
      <c r="N51" s="49" t="n">
        <v>0</v>
      </c>
      <c r="O51" s="44" t="n">
        <f aca="false">N51*1.23</f>
        <v>0</v>
      </c>
      <c r="P51" s="44" t="n">
        <f aca="false">M51*N51</f>
        <v>0</v>
      </c>
      <c r="Q51" s="44" t="n">
        <f aca="false">M51*O51</f>
        <v>0</v>
      </c>
      <c r="R51" s="42" t="n">
        <v>0</v>
      </c>
      <c r="S51" s="43" t="n">
        <f aca="false">R51*M51</f>
        <v>0</v>
      </c>
    </row>
    <row r="52" customFormat="false" ht="60" hidden="false" customHeight="true" outlineLevel="0" collapsed="false">
      <c r="A52" s="230"/>
      <c r="B52" s="54"/>
      <c r="C52" s="45" t="s">
        <v>1614</v>
      </c>
      <c r="D52" s="52" t="s">
        <v>1615</v>
      </c>
      <c r="E52" s="52" t="s">
        <v>1616</v>
      </c>
      <c r="F52" s="113" t="s">
        <v>1382</v>
      </c>
      <c r="G52" s="113" t="s">
        <v>1617</v>
      </c>
      <c r="H52" s="113" t="s">
        <v>1384</v>
      </c>
      <c r="I52" s="113" t="s">
        <v>1618</v>
      </c>
      <c r="J52" s="50" t="s">
        <v>1619</v>
      </c>
      <c r="K52" s="190"/>
      <c r="L52" s="189"/>
      <c r="M52" s="189" t="n">
        <v>3</v>
      </c>
      <c r="N52" s="49" t="n">
        <v>0</v>
      </c>
      <c r="O52" s="44" t="n">
        <f aca="false">N52*1.23</f>
        <v>0</v>
      </c>
      <c r="P52" s="44" t="n">
        <f aca="false">M52*N52</f>
        <v>0</v>
      </c>
      <c r="Q52" s="44" t="n">
        <f aca="false">M52*O52</f>
        <v>0</v>
      </c>
      <c r="R52" s="42" t="n">
        <v>0</v>
      </c>
      <c r="S52" s="43" t="n">
        <f aca="false">R52*M52</f>
        <v>0</v>
      </c>
    </row>
    <row r="53" customFormat="false" ht="60" hidden="false" customHeight="true" outlineLevel="0" collapsed="false">
      <c r="A53" s="230"/>
      <c r="B53" s="54"/>
      <c r="C53" s="70" t="s">
        <v>1620</v>
      </c>
      <c r="D53" s="170" t="s">
        <v>1621</v>
      </c>
      <c r="E53" s="170" t="s">
        <v>1622</v>
      </c>
      <c r="F53" s="171"/>
      <c r="G53" s="171" t="s">
        <v>1617</v>
      </c>
      <c r="H53" s="171" t="s">
        <v>1384</v>
      </c>
      <c r="I53" s="171" t="s">
        <v>1623</v>
      </c>
      <c r="J53" s="235" t="s">
        <v>1624</v>
      </c>
      <c r="K53" s="82"/>
      <c r="L53" s="171"/>
      <c r="M53" s="171" t="n">
        <v>3</v>
      </c>
      <c r="N53" s="74" t="n">
        <v>0</v>
      </c>
      <c r="O53" s="74" t="n">
        <f aca="false">N53*1.23</f>
        <v>0</v>
      </c>
      <c r="P53" s="174" t="s">
        <v>596</v>
      </c>
      <c r="Q53" s="174" t="s">
        <v>596</v>
      </c>
      <c r="R53" s="174" t="s">
        <v>596</v>
      </c>
      <c r="S53" s="174" t="s">
        <v>596</v>
      </c>
    </row>
    <row r="54" customFormat="false" ht="60" hidden="false" customHeight="true" outlineLevel="0" collapsed="false">
      <c r="A54" s="230"/>
      <c r="B54" s="54"/>
      <c r="C54" s="70" t="s">
        <v>1625</v>
      </c>
      <c r="D54" s="170" t="s">
        <v>1626</v>
      </c>
      <c r="E54" s="170" t="s">
        <v>1627</v>
      </c>
      <c r="F54" s="171"/>
      <c r="G54" s="171" t="s">
        <v>1617</v>
      </c>
      <c r="H54" s="171" t="s">
        <v>1384</v>
      </c>
      <c r="I54" s="171" t="s">
        <v>1628</v>
      </c>
      <c r="J54" s="235" t="s">
        <v>1629</v>
      </c>
      <c r="K54" s="82"/>
      <c r="L54" s="171"/>
      <c r="M54" s="171" t="n">
        <v>3</v>
      </c>
      <c r="N54" s="74" t="n">
        <v>0</v>
      </c>
      <c r="O54" s="74" t="n">
        <f aca="false">N54*1.23</f>
        <v>0</v>
      </c>
      <c r="P54" s="174" t="s">
        <v>596</v>
      </c>
      <c r="Q54" s="174" t="s">
        <v>596</v>
      </c>
      <c r="R54" s="174" t="s">
        <v>596</v>
      </c>
      <c r="S54" s="174" t="s">
        <v>596</v>
      </c>
    </row>
    <row r="55" customFormat="false" ht="60" hidden="false" customHeight="true" outlineLevel="0" collapsed="false">
      <c r="A55" s="230"/>
      <c r="B55" s="54"/>
      <c r="C55" s="70" t="s">
        <v>1630</v>
      </c>
      <c r="D55" s="170" t="s">
        <v>1621</v>
      </c>
      <c r="E55" s="170" t="s">
        <v>1631</v>
      </c>
      <c r="F55" s="171"/>
      <c r="G55" s="171" t="s">
        <v>1617</v>
      </c>
      <c r="H55" s="171" t="s">
        <v>1384</v>
      </c>
      <c r="I55" s="171" t="s">
        <v>1632</v>
      </c>
      <c r="J55" s="235" t="s">
        <v>1633</v>
      </c>
      <c r="K55" s="82"/>
      <c r="L55" s="171"/>
      <c r="M55" s="171" t="n">
        <v>3</v>
      </c>
      <c r="N55" s="74" t="n">
        <v>0</v>
      </c>
      <c r="O55" s="74" t="n">
        <f aca="false">N55*1.23</f>
        <v>0</v>
      </c>
      <c r="P55" s="174" t="s">
        <v>596</v>
      </c>
      <c r="Q55" s="174" t="s">
        <v>596</v>
      </c>
      <c r="R55" s="174" t="s">
        <v>596</v>
      </c>
      <c r="S55" s="174" t="s">
        <v>596</v>
      </c>
    </row>
    <row r="56" customFormat="false" ht="60" hidden="false" customHeight="true" outlineLevel="0" collapsed="false">
      <c r="A56" s="230"/>
      <c r="B56" s="54"/>
      <c r="C56" s="45" t="s">
        <v>1634</v>
      </c>
      <c r="D56" s="52" t="s">
        <v>1587</v>
      </c>
      <c r="E56" s="52" t="s">
        <v>1635</v>
      </c>
      <c r="F56" s="113"/>
      <c r="G56" s="113"/>
      <c r="H56" s="47" t="s">
        <v>761</v>
      </c>
      <c r="I56" s="113" t="s">
        <v>1589</v>
      </c>
      <c r="J56" s="50" t="s">
        <v>769</v>
      </c>
      <c r="K56" s="190"/>
      <c r="L56" s="189"/>
      <c r="M56" s="113" t="n">
        <v>10</v>
      </c>
      <c r="N56" s="49" t="n">
        <v>0</v>
      </c>
      <c r="O56" s="44" t="n">
        <f aca="false">N56*1.23</f>
        <v>0</v>
      </c>
      <c r="P56" s="44" t="n">
        <f aca="false">M56*N56</f>
        <v>0</v>
      </c>
      <c r="Q56" s="44" t="n">
        <f aca="false">M56*O56</f>
        <v>0</v>
      </c>
      <c r="R56" s="42" t="n">
        <v>0</v>
      </c>
      <c r="S56" s="43" t="n">
        <f aca="false">R56*M56</f>
        <v>0</v>
      </c>
    </row>
    <row r="57" customFormat="false" ht="60" hidden="false" customHeight="true" outlineLevel="0" collapsed="false">
      <c r="A57" s="230"/>
      <c r="B57" s="54"/>
      <c r="C57" s="45" t="s">
        <v>1636</v>
      </c>
      <c r="D57" s="52" t="s">
        <v>1637</v>
      </c>
      <c r="E57" s="52" t="s">
        <v>1638</v>
      </c>
      <c r="F57" s="189"/>
      <c r="G57" s="189"/>
      <c r="H57" s="47" t="s">
        <v>1384</v>
      </c>
      <c r="I57" s="47" t="s">
        <v>1639</v>
      </c>
      <c r="J57" s="246" t="s">
        <v>1640</v>
      </c>
      <c r="K57" s="190"/>
      <c r="L57" s="189" t="s">
        <v>1641</v>
      </c>
      <c r="M57" s="113" t="n">
        <v>2</v>
      </c>
      <c r="N57" s="49" t="n">
        <v>0</v>
      </c>
      <c r="O57" s="44" t="n">
        <f aca="false">N57*1.23</f>
        <v>0</v>
      </c>
      <c r="P57" s="44" t="n">
        <f aca="false">M57*N57</f>
        <v>0</v>
      </c>
      <c r="Q57" s="44" t="n">
        <f aca="false">M57*O57</f>
        <v>0</v>
      </c>
      <c r="R57" s="42" t="n">
        <v>0</v>
      </c>
      <c r="S57" s="43" t="n">
        <f aca="false">R57*M57</f>
        <v>0</v>
      </c>
    </row>
    <row r="58" customFormat="false" ht="60" hidden="false" customHeight="true" outlineLevel="0" collapsed="false">
      <c r="A58" s="230"/>
      <c r="B58" s="54"/>
      <c r="C58" s="45" t="s">
        <v>1642</v>
      </c>
      <c r="D58" s="69"/>
      <c r="E58" s="69"/>
      <c r="F58" s="69"/>
      <c r="G58" s="69"/>
      <c r="H58" s="69"/>
      <c r="I58" s="69"/>
      <c r="J58" s="69"/>
      <c r="K58" s="69"/>
      <c r="L58" s="189"/>
      <c r="M58" s="113"/>
      <c r="N58" s="44"/>
      <c r="O58" s="44"/>
      <c r="P58" s="44"/>
      <c r="Q58" s="44"/>
      <c r="R58" s="69"/>
      <c r="S58" s="69"/>
    </row>
    <row r="59" customFormat="false" ht="13.5" hidden="false" customHeight="true" outlineLevel="0" collapsed="false">
      <c r="A59" s="230"/>
      <c r="B59" s="230" t="s">
        <v>1643</v>
      </c>
      <c r="C59" s="55" t="s">
        <v>587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237"/>
      <c r="O59" s="237"/>
      <c r="P59" s="237"/>
      <c r="Q59" s="237"/>
      <c r="R59" s="132"/>
      <c r="S59" s="132"/>
    </row>
    <row r="60" customFormat="false" ht="60" hidden="false" customHeight="true" outlineLevel="0" collapsed="false">
      <c r="A60" s="230"/>
      <c r="B60" s="230"/>
      <c r="C60" s="70" t="s">
        <v>1644</v>
      </c>
      <c r="D60" s="71" t="s">
        <v>1645</v>
      </c>
      <c r="E60" s="71" t="s">
        <v>1646</v>
      </c>
      <c r="F60" s="184" t="s">
        <v>1647</v>
      </c>
      <c r="G60" s="184" t="s">
        <v>1648</v>
      </c>
      <c r="H60" s="184" t="s">
        <v>1649</v>
      </c>
      <c r="I60" s="184" t="s">
        <v>1650</v>
      </c>
      <c r="J60" s="81" t="s">
        <v>1651</v>
      </c>
      <c r="K60" s="185"/>
      <c r="L60" s="184"/>
      <c r="M60" s="184" t="n">
        <v>41</v>
      </c>
      <c r="N60" s="74" t="n">
        <v>0</v>
      </c>
      <c r="O60" s="74" t="n">
        <f aca="false">N60*1.23</f>
        <v>0</v>
      </c>
      <c r="P60" s="174" t="s">
        <v>596</v>
      </c>
      <c r="Q60" s="174" t="s">
        <v>596</v>
      </c>
      <c r="R60" s="174" t="s">
        <v>596</v>
      </c>
      <c r="S60" s="174" t="s">
        <v>596</v>
      </c>
    </row>
    <row r="61" customFormat="false" ht="60" hidden="false" customHeight="true" outlineLevel="0" collapsed="false">
      <c r="A61" s="230"/>
      <c r="B61" s="230"/>
      <c r="C61" s="70" t="s">
        <v>1652</v>
      </c>
      <c r="D61" s="71" t="s">
        <v>1653</v>
      </c>
      <c r="E61" s="71"/>
      <c r="F61" s="184" t="s">
        <v>1647</v>
      </c>
      <c r="G61" s="184" t="s">
        <v>1648</v>
      </c>
      <c r="H61" s="184" t="s">
        <v>1649</v>
      </c>
      <c r="I61" s="184" t="s">
        <v>1654</v>
      </c>
      <c r="J61" s="81" t="s">
        <v>1655</v>
      </c>
      <c r="K61" s="185"/>
      <c r="L61" s="184"/>
      <c r="M61" s="184" t="n">
        <v>43</v>
      </c>
      <c r="N61" s="74" t="n">
        <v>0</v>
      </c>
      <c r="O61" s="74" t="n">
        <f aca="false">N61*1.23</f>
        <v>0</v>
      </c>
      <c r="P61" s="174" t="s">
        <v>596</v>
      </c>
      <c r="Q61" s="174" t="s">
        <v>596</v>
      </c>
      <c r="R61" s="174" t="s">
        <v>596</v>
      </c>
      <c r="S61" s="174" t="s">
        <v>596</v>
      </c>
    </row>
    <row r="62" customFormat="false" ht="60" hidden="false" customHeight="true" outlineLevel="0" collapsed="false">
      <c r="A62" s="230"/>
      <c r="B62" s="230"/>
      <c r="C62" s="70" t="s">
        <v>1656</v>
      </c>
      <c r="D62" s="71" t="s">
        <v>1657</v>
      </c>
      <c r="E62" s="71" t="s">
        <v>1658</v>
      </c>
      <c r="F62" s="184" t="s">
        <v>1647</v>
      </c>
      <c r="G62" s="184" t="s">
        <v>1648</v>
      </c>
      <c r="H62" s="184" t="s">
        <v>1649</v>
      </c>
      <c r="I62" s="184" t="s">
        <v>1659</v>
      </c>
      <c r="J62" s="81" t="s">
        <v>1660</v>
      </c>
      <c r="K62" s="185"/>
      <c r="L62" s="184"/>
      <c r="M62" s="184" t="n">
        <v>2</v>
      </c>
      <c r="N62" s="74" t="n">
        <v>0</v>
      </c>
      <c r="O62" s="74" t="n">
        <f aca="false">N62*1.23</f>
        <v>0</v>
      </c>
      <c r="P62" s="174" t="s">
        <v>596</v>
      </c>
      <c r="Q62" s="174" t="s">
        <v>596</v>
      </c>
      <c r="R62" s="174" t="s">
        <v>596</v>
      </c>
      <c r="S62" s="174" t="s">
        <v>596</v>
      </c>
    </row>
    <row r="63" customFormat="false" ht="60" hidden="false" customHeight="true" outlineLevel="0" collapsed="false">
      <c r="A63" s="230"/>
      <c r="B63" s="230"/>
      <c r="C63" s="123" t="s">
        <v>1661</v>
      </c>
      <c r="D63" s="90"/>
      <c r="E63" s="90"/>
      <c r="F63" s="247"/>
      <c r="G63" s="247"/>
      <c r="H63" s="247"/>
      <c r="I63" s="247"/>
      <c r="J63" s="247"/>
      <c r="K63" s="248"/>
      <c r="L63" s="247"/>
      <c r="M63" s="247"/>
      <c r="N63" s="249"/>
      <c r="O63" s="249"/>
      <c r="P63" s="249"/>
      <c r="Q63" s="249"/>
      <c r="R63" s="250"/>
      <c r="S63" s="250"/>
    </row>
    <row r="64" customFormat="false" ht="60" hidden="false" customHeight="true" outlineLevel="0" collapsed="false">
      <c r="A64" s="251"/>
      <c r="B64" s="252"/>
      <c r="C64" s="253"/>
      <c r="D64" s="254"/>
      <c r="E64" s="254"/>
      <c r="F64" s="223"/>
      <c r="G64" s="223"/>
      <c r="H64" s="223"/>
      <c r="I64" s="223"/>
      <c r="J64" s="223"/>
      <c r="K64" s="225"/>
      <c r="L64" s="223"/>
      <c r="M64" s="223"/>
      <c r="N64" s="98"/>
      <c r="O64" s="98"/>
      <c r="P64" s="98" t="n">
        <f aca="false">SUM(P3:P63)</f>
        <v>0</v>
      </c>
      <c r="Q64" s="99" t="n">
        <f aca="false">SUM(Q3:Q63)</f>
        <v>0</v>
      </c>
      <c r="R64" s="98"/>
      <c r="S64" s="99" t="n">
        <f aca="false">SUM(S3:S63)</f>
        <v>0</v>
      </c>
    </row>
    <row r="65" customFormat="false" ht="12" hidden="false" customHeight="true" outlineLevel="0" collapsed="false">
      <c r="A65" s="255"/>
      <c r="B65" s="255"/>
      <c r="C65" s="151"/>
      <c r="D65" s="160"/>
      <c r="E65" s="160"/>
      <c r="F65" s="161"/>
      <c r="G65" s="161"/>
      <c r="H65" s="161"/>
      <c r="I65" s="161"/>
      <c r="J65" s="161"/>
      <c r="K65" s="163"/>
      <c r="L65" s="161"/>
      <c r="M65" s="161"/>
    </row>
    <row r="66" customFormat="false" ht="12" hidden="false" customHeight="true" outlineLevel="0" collapsed="false">
      <c r="A66" s="255"/>
      <c r="B66" s="255"/>
      <c r="C66" s="151"/>
      <c r="D66" s="160"/>
      <c r="E66" s="160"/>
      <c r="F66" s="161"/>
      <c r="G66" s="161"/>
      <c r="H66" s="161"/>
      <c r="I66" s="161"/>
      <c r="J66" s="161"/>
      <c r="K66" s="163"/>
      <c r="L66" s="161"/>
      <c r="M66" s="161"/>
    </row>
    <row r="67" customFormat="false" ht="12" hidden="false" customHeight="true" outlineLevel="0" collapsed="false">
      <c r="A67" s="255"/>
      <c r="B67" s="255"/>
      <c r="C67" s="151"/>
      <c r="D67" s="160"/>
      <c r="E67" s="160"/>
      <c r="F67" s="161"/>
      <c r="G67" s="161"/>
      <c r="H67" s="161"/>
      <c r="I67" s="161"/>
      <c r="J67" s="161"/>
      <c r="K67" s="163"/>
      <c r="L67" s="161"/>
      <c r="M67" s="161"/>
    </row>
    <row r="68" customFormat="false" ht="12" hidden="false" customHeight="true" outlineLevel="0" collapsed="false">
      <c r="A68" s="255"/>
      <c r="B68" s="255"/>
      <c r="C68" s="151"/>
      <c r="D68" s="160"/>
      <c r="E68" s="160"/>
      <c r="F68" s="161"/>
      <c r="G68" s="161"/>
      <c r="H68" s="161"/>
      <c r="I68" s="161"/>
      <c r="J68" s="161"/>
      <c r="K68" s="163"/>
      <c r="L68" s="161"/>
      <c r="M68" s="161"/>
    </row>
    <row r="69" customFormat="false" ht="12" hidden="false" customHeight="true" outlineLevel="0" collapsed="false">
      <c r="A69" s="255"/>
      <c r="B69" s="255"/>
      <c r="C69" s="151"/>
      <c r="D69" s="160"/>
      <c r="E69" s="160"/>
      <c r="F69" s="161"/>
      <c r="G69" s="161"/>
      <c r="H69" s="161"/>
      <c r="I69" s="161"/>
      <c r="J69" s="161"/>
      <c r="K69" s="163"/>
      <c r="L69" s="161"/>
      <c r="M69" s="161"/>
    </row>
    <row r="70" customFormat="false" ht="12" hidden="false" customHeight="true" outlineLevel="0" collapsed="false">
      <c r="A70" s="255"/>
      <c r="B70" s="255"/>
      <c r="C70" s="151"/>
      <c r="D70" s="160"/>
      <c r="E70" s="160"/>
      <c r="F70" s="161"/>
      <c r="G70" s="161"/>
      <c r="H70" s="161"/>
      <c r="I70" s="161"/>
      <c r="J70" s="161"/>
      <c r="K70" s="163"/>
      <c r="L70" s="161"/>
      <c r="M70" s="161"/>
    </row>
    <row r="71" customFormat="false" ht="12" hidden="false" customHeight="true" outlineLevel="0" collapsed="false">
      <c r="A71" s="255"/>
      <c r="B71" s="255"/>
      <c r="C71" s="151"/>
      <c r="D71" s="160"/>
      <c r="E71" s="160"/>
      <c r="F71" s="161"/>
      <c r="G71" s="161"/>
      <c r="H71" s="161"/>
      <c r="I71" s="161"/>
      <c r="J71" s="161"/>
      <c r="K71" s="163"/>
      <c r="L71" s="161"/>
      <c r="M71" s="161"/>
    </row>
    <row r="72" customFormat="false" ht="12" hidden="false" customHeight="true" outlineLevel="0" collapsed="false">
      <c r="A72" s="255"/>
      <c r="C72" s="151"/>
      <c r="D72" s="160"/>
      <c r="E72" s="160"/>
      <c r="F72" s="161"/>
      <c r="G72" s="161"/>
      <c r="H72" s="161"/>
      <c r="I72" s="161"/>
      <c r="J72" s="161"/>
      <c r="K72" s="163"/>
      <c r="L72" s="161"/>
      <c r="M72" s="161"/>
    </row>
    <row r="73" customFormat="false" ht="12" hidden="false" customHeight="true" outlineLevel="0" collapsed="false">
      <c r="A73" s="255"/>
      <c r="C73" s="151"/>
      <c r="D73" s="160"/>
      <c r="E73" s="160"/>
      <c r="F73" s="161"/>
      <c r="G73" s="161"/>
      <c r="H73" s="161"/>
      <c r="I73" s="161"/>
      <c r="J73" s="161"/>
      <c r="K73" s="163"/>
      <c r="L73" s="161"/>
      <c r="M73" s="161"/>
    </row>
    <row r="74" customFormat="false" ht="12" hidden="false" customHeight="true" outlineLevel="0" collapsed="false">
      <c r="A74" s="255"/>
      <c r="C74" s="151"/>
      <c r="D74" s="160"/>
      <c r="E74" s="160"/>
      <c r="F74" s="161"/>
      <c r="G74" s="161"/>
      <c r="H74" s="161"/>
      <c r="I74" s="161"/>
      <c r="J74" s="161"/>
      <c r="K74" s="163"/>
      <c r="L74" s="161"/>
      <c r="M74" s="161"/>
    </row>
    <row r="75" customFormat="false" ht="12" hidden="false" customHeight="true" outlineLevel="0" collapsed="false">
      <c r="A75" s="255"/>
      <c r="C75" s="151"/>
      <c r="D75" s="160"/>
      <c r="E75" s="160"/>
      <c r="F75" s="161"/>
      <c r="G75" s="161"/>
      <c r="H75" s="161"/>
      <c r="I75" s="161"/>
      <c r="J75" s="161"/>
      <c r="K75" s="163"/>
      <c r="L75" s="161"/>
      <c r="M75" s="161"/>
    </row>
    <row r="76" customFormat="false" ht="12" hidden="false" customHeight="true" outlineLevel="0" collapsed="false">
      <c r="A76" s="255"/>
      <c r="C76" s="151"/>
      <c r="D76" s="160"/>
      <c r="E76" s="160"/>
      <c r="F76" s="161"/>
      <c r="G76" s="161"/>
      <c r="H76" s="161"/>
      <c r="I76" s="161"/>
      <c r="J76" s="161"/>
      <c r="K76" s="163"/>
      <c r="L76" s="161"/>
      <c r="M76" s="161"/>
    </row>
    <row r="77" customFormat="false" ht="12" hidden="false" customHeight="true" outlineLevel="0" collapsed="false">
      <c r="A77" s="255"/>
      <c r="C77" s="151"/>
      <c r="D77" s="160"/>
      <c r="E77" s="160"/>
      <c r="F77" s="161"/>
      <c r="G77" s="161"/>
      <c r="H77" s="161"/>
      <c r="I77" s="161"/>
      <c r="J77" s="161"/>
      <c r="K77" s="163"/>
      <c r="L77" s="161"/>
      <c r="M77" s="161"/>
    </row>
    <row r="78" customFormat="false" ht="12" hidden="false" customHeight="true" outlineLevel="0" collapsed="false">
      <c r="A78" s="255"/>
      <c r="C78" s="151"/>
      <c r="D78" s="160"/>
      <c r="E78" s="160"/>
      <c r="F78" s="161"/>
      <c r="G78" s="161"/>
      <c r="H78" s="161"/>
      <c r="I78" s="161"/>
      <c r="J78" s="161"/>
      <c r="K78" s="163"/>
      <c r="L78" s="161"/>
      <c r="M78" s="161"/>
    </row>
    <row r="79" customFormat="false" ht="12" hidden="false" customHeight="true" outlineLevel="0" collapsed="false">
      <c r="A79" s="255"/>
      <c r="C79" s="151"/>
      <c r="D79" s="160"/>
      <c r="E79" s="160"/>
      <c r="F79" s="161"/>
      <c r="G79" s="161"/>
      <c r="H79" s="161"/>
      <c r="I79" s="161"/>
      <c r="J79" s="161"/>
      <c r="K79" s="163"/>
      <c r="L79" s="161"/>
      <c r="M79" s="161"/>
    </row>
    <row r="80" customFormat="false" ht="12" hidden="false" customHeight="true" outlineLevel="0" collapsed="false">
      <c r="A80" s="255"/>
      <c r="C80" s="151"/>
      <c r="D80" s="160"/>
      <c r="E80" s="160"/>
      <c r="F80" s="161"/>
      <c r="G80" s="161"/>
      <c r="H80" s="161"/>
      <c r="I80" s="161"/>
      <c r="J80" s="161"/>
      <c r="K80" s="163"/>
      <c r="L80" s="161"/>
      <c r="M80" s="161"/>
    </row>
    <row r="81" customFormat="false" ht="12" hidden="false" customHeight="true" outlineLevel="0" collapsed="false">
      <c r="A81" s="255"/>
      <c r="C81" s="151"/>
      <c r="D81" s="160"/>
      <c r="E81" s="160"/>
      <c r="F81" s="161"/>
      <c r="G81" s="161"/>
      <c r="H81" s="161"/>
      <c r="I81" s="161"/>
      <c r="J81" s="161"/>
      <c r="K81" s="163"/>
      <c r="L81" s="161"/>
      <c r="M81" s="161"/>
    </row>
    <row r="82" customFormat="false" ht="12" hidden="false" customHeight="true" outlineLevel="0" collapsed="false">
      <c r="A82" s="255"/>
      <c r="C82" s="151"/>
      <c r="D82" s="160"/>
      <c r="E82" s="160"/>
      <c r="F82" s="161"/>
      <c r="G82" s="161"/>
      <c r="H82" s="161"/>
      <c r="I82" s="161"/>
      <c r="J82" s="161"/>
      <c r="K82" s="163"/>
      <c r="L82" s="161"/>
      <c r="M82" s="161"/>
    </row>
    <row r="83" customFormat="false" ht="12" hidden="false" customHeight="true" outlineLevel="0" collapsed="false">
      <c r="A83" s="255"/>
      <c r="C83" s="151"/>
      <c r="D83" s="160"/>
      <c r="E83" s="160"/>
      <c r="F83" s="161"/>
      <c r="G83" s="161"/>
      <c r="H83" s="161"/>
      <c r="I83" s="161"/>
      <c r="J83" s="161"/>
      <c r="K83" s="163"/>
      <c r="L83" s="161"/>
      <c r="M83" s="161"/>
    </row>
    <row r="84" customFormat="false" ht="12" hidden="false" customHeight="true" outlineLevel="0" collapsed="false">
      <c r="A84" s="255"/>
      <c r="C84" s="151"/>
      <c r="D84" s="160"/>
      <c r="E84" s="160"/>
      <c r="F84" s="161"/>
      <c r="G84" s="161"/>
      <c r="H84" s="161"/>
      <c r="I84" s="161"/>
      <c r="J84" s="161"/>
      <c r="K84" s="163"/>
      <c r="L84" s="161"/>
      <c r="M84" s="161"/>
    </row>
    <row r="85" customFormat="false" ht="12" hidden="false" customHeight="true" outlineLevel="0" collapsed="false">
      <c r="A85" s="255"/>
      <c r="C85" s="151"/>
      <c r="D85" s="160"/>
      <c r="E85" s="160"/>
      <c r="F85" s="161"/>
      <c r="G85" s="161"/>
      <c r="H85" s="161"/>
      <c r="I85" s="161"/>
      <c r="J85" s="161"/>
      <c r="K85" s="163"/>
      <c r="L85" s="161"/>
      <c r="M85" s="161"/>
    </row>
    <row r="86" customFormat="false" ht="12" hidden="false" customHeight="true" outlineLevel="0" collapsed="false">
      <c r="A86" s="255"/>
      <c r="C86" s="151"/>
      <c r="D86" s="160"/>
      <c r="E86" s="160"/>
      <c r="F86" s="161"/>
      <c r="G86" s="161"/>
      <c r="H86" s="161"/>
      <c r="I86" s="161"/>
      <c r="J86" s="161"/>
      <c r="K86" s="163"/>
      <c r="L86" s="161"/>
      <c r="M86" s="161"/>
    </row>
    <row r="87" customFormat="false" ht="12" hidden="false" customHeight="true" outlineLevel="0" collapsed="false">
      <c r="A87" s="255"/>
      <c r="C87" s="151"/>
      <c r="D87" s="160"/>
      <c r="E87" s="160"/>
      <c r="F87" s="161"/>
      <c r="G87" s="161"/>
      <c r="H87" s="161"/>
      <c r="I87" s="161"/>
      <c r="J87" s="161"/>
      <c r="K87" s="163"/>
      <c r="L87" s="161"/>
      <c r="M87" s="161"/>
    </row>
    <row r="88" customFormat="false" ht="12" hidden="false" customHeight="true" outlineLevel="0" collapsed="false">
      <c r="A88" s="255"/>
      <c r="C88" s="151"/>
      <c r="D88" s="160"/>
      <c r="E88" s="160"/>
      <c r="F88" s="161"/>
      <c r="G88" s="161"/>
      <c r="H88" s="161"/>
      <c r="I88" s="161"/>
      <c r="J88" s="161"/>
      <c r="K88" s="163"/>
      <c r="L88" s="161"/>
      <c r="M88" s="161"/>
    </row>
    <row r="89" customFormat="false" ht="12" hidden="false" customHeight="true" outlineLevel="0" collapsed="false">
      <c r="A89" s="255"/>
      <c r="C89" s="151"/>
      <c r="D89" s="160"/>
      <c r="E89" s="160"/>
      <c r="F89" s="161"/>
      <c r="G89" s="161"/>
      <c r="H89" s="161"/>
      <c r="I89" s="161"/>
      <c r="J89" s="161"/>
      <c r="K89" s="163"/>
      <c r="L89" s="161"/>
      <c r="M89" s="161"/>
    </row>
    <row r="90" customFormat="false" ht="12" hidden="false" customHeight="true" outlineLevel="0" collapsed="false">
      <c r="A90" s="255"/>
      <c r="C90" s="151"/>
      <c r="D90" s="160"/>
      <c r="E90" s="160"/>
      <c r="F90" s="161"/>
      <c r="G90" s="161"/>
      <c r="H90" s="161"/>
      <c r="I90" s="161"/>
      <c r="J90" s="161"/>
      <c r="K90" s="163"/>
      <c r="L90" s="161"/>
      <c r="M90" s="161"/>
    </row>
    <row r="91" customFormat="false" ht="12" hidden="false" customHeight="true" outlineLevel="0" collapsed="false">
      <c r="A91" s="255"/>
      <c r="C91" s="151"/>
      <c r="D91" s="160"/>
      <c r="E91" s="160"/>
      <c r="F91" s="161"/>
      <c r="G91" s="161"/>
      <c r="H91" s="161"/>
      <c r="I91" s="161"/>
      <c r="J91" s="161"/>
      <c r="K91" s="163"/>
      <c r="L91" s="161"/>
      <c r="M91" s="161"/>
    </row>
    <row r="92" customFormat="false" ht="12" hidden="false" customHeight="true" outlineLevel="0" collapsed="false">
      <c r="A92" s="255"/>
      <c r="C92" s="151"/>
      <c r="D92" s="160"/>
      <c r="E92" s="160"/>
      <c r="F92" s="161"/>
      <c r="G92" s="161"/>
      <c r="H92" s="161"/>
      <c r="I92" s="161"/>
      <c r="J92" s="161"/>
      <c r="K92" s="163"/>
      <c r="L92" s="161"/>
      <c r="M92" s="161"/>
    </row>
    <row r="93" customFormat="false" ht="12" hidden="false" customHeight="true" outlineLevel="0" collapsed="false">
      <c r="A93" s="255"/>
      <c r="C93" s="151"/>
      <c r="D93" s="160"/>
      <c r="E93" s="160"/>
      <c r="F93" s="161"/>
      <c r="G93" s="161"/>
      <c r="H93" s="161"/>
      <c r="I93" s="161"/>
      <c r="J93" s="161"/>
      <c r="K93" s="163"/>
      <c r="L93" s="161"/>
      <c r="M93" s="161"/>
    </row>
    <row r="94" customFormat="false" ht="12" hidden="false" customHeight="true" outlineLevel="0" collapsed="false">
      <c r="A94" s="255"/>
      <c r="C94" s="151"/>
      <c r="D94" s="160"/>
      <c r="E94" s="160"/>
      <c r="F94" s="161"/>
      <c r="G94" s="161"/>
      <c r="H94" s="161"/>
      <c r="I94" s="161"/>
      <c r="J94" s="161"/>
      <c r="K94" s="163"/>
      <c r="L94" s="161"/>
      <c r="M94" s="161"/>
    </row>
    <row r="95" customFormat="false" ht="12" hidden="false" customHeight="true" outlineLevel="0" collapsed="false">
      <c r="A95" s="255"/>
      <c r="C95" s="151"/>
      <c r="D95" s="160"/>
      <c r="E95" s="160"/>
      <c r="F95" s="161"/>
      <c r="G95" s="161"/>
      <c r="H95" s="161"/>
      <c r="I95" s="161"/>
      <c r="J95" s="161"/>
      <c r="K95" s="163"/>
      <c r="L95" s="161"/>
      <c r="M95" s="161"/>
    </row>
    <row r="96" customFormat="false" ht="12" hidden="false" customHeight="true" outlineLevel="0" collapsed="false">
      <c r="A96" s="255"/>
      <c r="C96" s="151"/>
      <c r="D96" s="160"/>
      <c r="E96" s="160"/>
      <c r="F96" s="161"/>
      <c r="G96" s="161"/>
      <c r="H96" s="161"/>
      <c r="I96" s="161"/>
      <c r="J96" s="161"/>
      <c r="K96" s="163"/>
      <c r="L96" s="161"/>
      <c r="M96" s="161"/>
    </row>
    <row r="97" customFormat="false" ht="12" hidden="false" customHeight="true" outlineLevel="0" collapsed="false">
      <c r="A97" s="255"/>
      <c r="C97" s="151"/>
      <c r="D97" s="160"/>
      <c r="E97" s="160"/>
      <c r="F97" s="161"/>
      <c r="G97" s="161"/>
      <c r="H97" s="161"/>
      <c r="I97" s="161"/>
      <c r="J97" s="161"/>
      <c r="K97" s="163"/>
      <c r="L97" s="161"/>
      <c r="M97" s="161"/>
    </row>
    <row r="98" customFormat="false" ht="12" hidden="false" customHeight="true" outlineLevel="0" collapsed="false">
      <c r="A98" s="255"/>
      <c r="C98" s="151"/>
      <c r="D98" s="160"/>
      <c r="E98" s="160"/>
      <c r="F98" s="161"/>
      <c r="G98" s="161"/>
      <c r="H98" s="161"/>
      <c r="I98" s="161"/>
      <c r="J98" s="161"/>
      <c r="K98" s="163"/>
      <c r="L98" s="161"/>
      <c r="M98" s="161"/>
    </row>
    <row r="99" customFormat="false" ht="12" hidden="false" customHeight="true" outlineLevel="0" collapsed="false">
      <c r="A99" s="255"/>
      <c r="C99" s="151"/>
      <c r="D99" s="160"/>
      <c r="E99" s="160"/>
      <c r="F99" s="161"/>
      <c r="G99" s="161"/>
      <c r="H99" s="161"/>
      <c r="I99" s="161"/>
      <c r="J99" s="161"/>
      <c r="K99" s="163"/>
      <c r="L99" s="161"/>
      <c r="M99" s="161"/>
    </row>
  </sheetData>
  <mergeCells count="46">
    <mergeCell ref="A2:A63"/>
    <mergeCell ref="B2:B21"/>
    <mergeCell ref="C2:M2"/>
    <mergeCell ref="P3:S3"/>
    <mergeCell ref="P4:S4"/>
    <mergeCell ref="P5:S5"/>
    <mergeCell ref="P6:S6"/>
    <mergeCell ref="P7:S7"/>
    <mergeCell ref="P8:S8"/>
    <mergeCell ref="P9:S9"/>
    <mergeCell ref="P10:S10"/>
    <mergeCell ref="P11:S11"/>
    <mergeCell ref="P12:S12"/>
    <mergeCell ref="P13:S13"/>
    <mergeCell ref="P14:S14"/>
    <mergeCell ref="P15:S15"/>
    <mergeCell ref="P16:S16"/>
    <mergeCell ref="D17:G17"/>
    <mergeCell ref="P17:S17"/>
    <mergeCell ref="P18:S18"/>
    <mergeCell ref="P19:S19"/>
    <mergeCell ref="P20:S20"/>
    <mergeCell ref="B22:B33"/>
    <mergeCell ref="C22:M22"/>
    <mergeCell ref="P23:S23"/>
    <mergeCell ref="P24:S24"/>
    <mergeCell ref="P25:S25"/>
    <mergeCell ref="P28:S28"/>
    <mergeCell ref="P29:S29"/>
    <mergeCell ref="P30:S30"/>
    <mergeCell ref="P31:S31"/>
    <mergeCell ref="B34:B40"/>
    <mergeCell ref="C34:M34"/>
    <mergeCell ref="P35:S35"/>
    <mergeCell ref="P37:S37"/>
    <mergeCell ref="B41:B58"/>
    <mergeCell ref="C41:M41"/>
    <mergeCell ref="P44:S44"/>
    <mergeCell ref="P53:S53"/>
    <mergeCell ref="P54:S54"/>
    <mergeCell ref="P55:S55"/>
    <mergeCell ref="B59:B63"/>
    <mergeCell ref="C59:M59"/>
    <mergeCell ref="P60:S60"/>
    <mergeCell ref="P61:S61"/>
    <mergeCell ref="P62:S62"/>
  </mergeCells>
  <hyperlinks>
    <hyperlink ref="J3" r:id="rId1" display="https://www.jika.sk/produkty/dvojumyvadlo-H814714...1041?sku=H8147140001041"/>
    <hyperlink ref="J4" r:id="rId2" display="https://www.jika.sk/produkty/skrinka-pod-dvojumyvadlo-1300-mm-4-zasuvky-H40J718401...1?sku=H40J7184013421"/>
    <hyperlink ref="J5" r:id="rId3" display="https://www.jika.sk/produkty/umyvadlova-stojankova-bateria-kovovy-vypust-ramienko-107-mm-H3111Z1...1111?sku=H3111Z10041111"/>
    <hyperlink ref="J6" r:id="rId4" display="https://www.jika.sk/produkty/miestosetriaci-sifon-H8942460000001?sku=H8942460000001"/>
    <hyperlink ref="J7" r:id="rId5" display="https://www.jika.sk/produkty/umyvadielko-H810365...1041?sku=H8103650001041"/>
    <hyperlink ref="J8" r:id="rId6" display="https://www.jika.sk/produkty/sifon-H3747100040001?sku=H3747100040001"/>
    <hyperlink ref="J9" r:id="rId7" display="https://www.jika.sk/produkty/umyvadlovy-vypust-click-clack-H391710...0001?sku=H3917100040001"/>
    <hyperlink ref="J10" r:id="rId8" display="https://www.jika.sk/produkty/umyvadlo-H814713...1041?sku=H8147130001041"/>
    <hyperlink ref="J11" r:id="rId9" display="https://www.jika.sk/produkty/skrinka-pod-umyvadlo-1000x450-mm-2-zasuvky-H40J717401...1?sku=H40J7174013421"/>
    <hyperlink ref="J12" r:id="rId10" display="https://www.jika.sk/produkty/drezova-nastenna-bateria-s-ramienkom-210-mm-H3111Z7...2301?sku=H3111Z70042301"/>
    <hyperlink ref="J13" r:id="rId11" display="https://www.jika.sk/produkty/asymetricke-umyvadlo-odkladacia-plocha-vlavo-H811711...1041?sku=H8117110001041"/>
    <hyperlink ref="J14" r:id="rId12" display="https://www.jika.sk/produkty/skrinka-pod-asymetricke-umyvadlo-750x450-mm-2-zasuvky-H40J719401...1?sku=H40J7194013421"/>
    <hyperlink ref="J15" r:id="rId13" display="https://www.jika.sk/produkty/asymetricke-umyvadlo-odkladacia-plocha-vpravo-H811710...1041?sku=H8117100001041"/>
    <hyperlink ref="J16" r:id="rId14" display="https://www.jika.sk/produkty/umyvadlo-H812713...1041?sku=H8127130001041"/>
    <hyperlink ref="J17" r:id="rId15" display="https://www.axor-design.com/int/articledetail-axor-uno-electronic-basin-mixer-for-concealed-installation-wall-mounted-with-spout-221-mm-45111000"/>
    <hyperlink ref="J18" r:id="rId16" display="https://www.jika.sk/produkty/umyvadlova-nastenna-bateria-ramienko-150-mm-H3111N7...2201?sku=H3111N70042201&amp;_gl=1*y5y07z*_up*MQ..*_gs*MQ..&amp;gclid=CjwKCAjwtrXFBhBiEiwAEKen186uIMjc1-ilOE91MEK6mE6XxMXdNynWBamtiLXZSkuqc_qA_QF4AxoCBLUQAvD_BwE"/>
    <hyperlink ref="J19" r:id="rId17" display="https://www.jika.sk/produkty/zdravotne-umyvadlo-bez-prepadu-H813714...1041?sku=H8137140001041"/>
    <hyperlink ref="J20" r:id="rId18" display="https://www.jika.sk/produkty/umyvadlova-pakova-bateria-pre-studenu-vodu-bez-vypustu-H315720...0001?sku=H3157200040001"/>
    <hyperlink ref="J23" r:id="rId19" display="https://www.jika.sk/produkty/zavesny-klozet-vortex-rimless-horizontalny-odpad-H821714...0001?sku=H8217140000001"/>
    <hyperlink ref="J24" r:id="rId20" display="https://www.jika.sk/produkty/wc-doska-s-poklopom-duroplast-odnimatelna-nerez-uchyty-H891715...0631?sku=H8917150000631"/>
    <hyperlink ref="J25" r:id="rId21" display="https://ovladacietlacidla.geberit.sk/tlacidla/sigma20-round"/>
    <hyperlink ref="J26" r:id="rId22" display="https://eshop.sapho.cz/cz/larissa-wc-stetka-zavesna-mlecne-sklo-CHRÓM.56791"/>
    <hyperlink ref="J27" r:id="rId23" display="https://eshop.sapho.cz/cz/product/56800"/>
    <hyperlink ref="J28" r:id="rId24" display="https://www.jika.sk/produkty/zavesna-vylevka-s-plastovou-mriezkou-H851049...0001?sku=H8510490000001"/>
    <hyperlink ref="J29" r:id="rId25" display="https://www.jika.sk/produkty/odsavaci-urinal-vnutorny-privod-vody-H8430600000001?sku=H8430600000001"/>
    <hyperlink ref="J30" r:id="rId26" display="https://www.jika.sk/produkty/zavesny-klozet-rimless-horizontalne-odpad-H820644...0001?sku=H8206440000001"/>
    <hyperlink ref="J31" r:id="rId27" display="https://www.jika.sk/produkty/handicap-wc-system-H893642...0001?sku=H8936420000001"/>
    <hyperlink ref="J32" r:id="rId28" display="https://www.jika.sk/produkty/urinalova-deliaca-stena-vr-montazneho-prislusenstva-H44J601000...1?sku=H44J6010000001"/>
    <hyperlink ref="J33" r:id="rId29" display="https://www.siko.sk/zasobnik-toaletneho-papiera-sat-chrom-satdzasdrzpapch/p/SATDZASDRZPAPCH?utm_source=google&amp;utm_medium=cpc&amp;utm_campaign=PMAX-SAT&amp;utm_id=21489390714&amp;gad_source=1&amp;gad_campaignid=21489403320&amp;gbraid=0AAAAADl21D63bq0Eg_lvzUbJSY-6aXiCU&amp;gclid=Cj0KCQjwrojHBhDdARIsAJdEJ_fMx7k2XyG039V0ZBoOdu0o0uo4RgkxCKmxzaTojHnYAdssC04auXIaAoAQEALw_wcB"/>
    <hyperlink ref="J35" r:id="rId30" display="https://www.jika.sk/produkty/sprchovy-termostaticky-stlp-sprchova-bateria-hlavova-sprcha-rucna-sprcha-sprchova-hadica-H333717...5711?sku=H3337170045711"/>
    <hyperlink ref="J36" r:id="rId31" display="https://www.ravak.sk/sk/p.sprchove-dvere-cool-cosd1/X0VV70A00Z1"/>
    <hyperlink ref="J37" r:id="rId32" display="https://www.ravak.sk/sk/p.odtokovy-zlab-zebra/X01434"/>
    <hyperlink ref="J38" r:id="rId33" display="https://eshop.sapho.cz/sk/smart-polica-252x86x102mm-chrom.28075"/>
    <hyperlink ref="J42" r:id="rId34" display="https://eshop.sapho.cz/cz/larissa-hacek-CHRÓM.56786"/>
    <hyperlink ref="J43" r:id="rId35" display="https://eshop.sapho.cz/cz/product/56792"/>
    <hyperlink ref="J44" r:id="rId36" display="https://eshop.sapho.cz/sk/tondi-e-elektricke-vykurovacie-teleso-rovne-600x1690-mm-800-w-biela.48030"/>
    <hyperlink ref="J45" r:id="rId37" display="https://www.artalo.sk/sk/obchod/led-zrkadla-standard/zrkadlo-s-led-osvetlenim-m2-546/"/>
    <hyperlink ref="J46" r:id="rId38" display="https://www.artalo.sk/sk/zrkadla/na-mieru/"/>
    <hyperlink ref="J47" r:id="rId39" display="https://www.jika.sk/produkty/zrkadlo-s-led-osvetlenim-H455705173...1?sku=H4557051731441"/>
    <hyperlink ref="J48" r:id="rId40" display="https://www.sanela.sk/slzn-84a"/>
    <hyperlink ref="J49" r:id="rId41" display="https://www.sanela.sk/slzn-84h"/>
    <hyperlink ref="J50" r:id="rId42" display="https://www.artalo.sk/sk/obchod/led-zrkadla-standard/zrkadlo-s-led-osvetlenim-m2-546/"/>
    <hyperlink ref="J51" r:id="rId43" display="https://www.sanela.sk/slzn-37x"/>
    <hyperlink ref="J52" r:id="rId44" display="https://www.jika.sk/produkty/zrkadlo-s-packou-nastavitelne-H389717...0001?sku=H3897170030001"/>
    <hyperlink ref="J53" r:id="rId45" display="https://www.jika.sk/produkty/drzadlo-toaletne-pevne-H389724...0001?sku=H3897240030001"/>
    <hyperlink ref="J54" r:id="rId46" display="https://www.jika.sk/produkty/drzadlo-toaletne-sklopne-H389725...0001?sku=H3897250030001"/>
    <hyperlink ref="J55" r:id="rId47" display="https://www.jika.sk/produkty/drzadlo-toaletne-pevne-kotvene-v-stene-H389714...0001?sku=H3897140030001"/>
    <hyperlink ref="J56" r:id="rId48" display="https://www.artalo.sk/sk/zrkadla/na-mieru/"/>
    <hyperlink ref="J57" r:id="rId49" display="https://www.jika.sk/produkty/zrkadlo-H455711173...1?sku=H4557111731441"/>
    <hyperlink ref="J60" r:id="rId50" display="https://www.drezyblanco.sk/produkt/blanco-lemis-45-s-if-mini-lesteny-nerez-bez-excentra-bez-prislusenstva-obojstranny/"/>
    <hyperlink ref="J61" r:id="rId51" display="https://www.drezyblanco.sk/produkt/blanco-mila-hide519414hide/"/>
    <hyperlink ref="J62" r:id="rId52" display="https://www.blanco.sk/kuchynske-drezy/nerezove-drezy/drezy-pod-pracovnu-dosku/45-cm-spodna-skrinka/blanco-claron-400-u-durinox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3" activePane="bottomLeft" state="frozen"/>
      <selection pane="topLeft" activeCell="A1" activeCellId="0" sqref="A1"/>
      <selection pane="bottomLeft" activeCell="K27" activeCellId="0" sqref="K27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7.5"/>
    <col collapsed="false" customWidth="true" hidden="false" outlineLevel="0" max="4" min="4" style="256" width="59.33"/>
    <col collapsed="false" customWidth="true" hidden="false" outlineLevel="0" max="5" min="5" style="164" width="16.33"/>
    <col collapsed="false" customWidth="true" hidden="false" outlineLevel="0" max="6" min="6" style="164" width="16.16"/>
    <col collapsed="false" customWidth="true" hidden="false" outlineLevel="0" max="7" min="7" style="164" width="13.33"/>
    <col collapsed="false" customWidth="true" hidden="false" outlineLevel="0" max="8" min="8" style="164" width="13.16"/>
    <col collapsed="false" customWidth="true" hidden="false" outlineLevel="0" max="9" min="9" style="164" width="15.5"/>
    <col collapsed="false" customWidth="true" hidden="false" outlineLevel="0" max="10" min="10" style="164" width="27.5"/>
    <col collapsed="false" customWidth="true" hidden="false" outlineLevel="0" max="11" min="11" style="164" width="26.83"/>
    <col collapsed="false" customWidth="true" hidden="false" outlineLevel="0" max="12" min="12" style="164" width="34.16"/>
    <col collapsed="false" customWidth="true" hidden="false" outlineLevel="0" max="14" min="13" style="164" width="8.33"/>
    <col collapsed="false" customWidth="true" hidden="false" outlineLevel="0" max="17" min="17" style="26" width="12"/>
  </cols>
  <sheetData>
    <row r="1" customFormat="false" ht="39.75" hidden="false" customHeight="true" outlineLevel="0" collapsed="false">
      <c r="A1" s="167" t="s">
        <v>32</v>
      </c>
      <c r="B1" s="102" t="s">
        <v>33</v>
      </c>
      <c r="C1" s="28" t="s">
        <v>34</v>
      </c>
      <c r="D1" s="29" t="s">
        <v>35</v>
      </c>
      <c r="E1" s="28" t="s">
        <v>36</v>
      </c>
      <c r="F1" s="28" t="s">
        <v>37</v>
      </c>
      <c r="G1" s="103" t="s">
        <v>907</v>
      </c>
      <c r="H1" s="103" t="s">
        <v>908</v>
      </c>
      <c r="I1" s="103" t="s">
        <v>909</v>
      </c>
      <c r="J1" s="28" t="s">
        <v>41</v>
      </c>
      <c r="K1" s="28" t="s">
        <v>42</v>
      </c>
      <c r="L1" s="103" t="s">
        <v>43</v>
      </c>
      <c r="M1" s="28" t="s">
        <v>1662</v>
      </c>
      <c r="N1" s="28" t="s">
        <v>1663</v>
      </c>
      <c r="O1" s="28" t="s">
        <v>45</v>
      </c>
      <c r="P1" s="166" t="s">
        <v>46</v>
      </c>
      <c r="Q1" s="28" t="s">
        <v>47</v>
      </c>
      <c r="R1" s="167" t="s">
        <v>48</v>
      </c>
      <c r="S1" s="30" t="s">
        <v>1664</v>
      </c>
      <c r="T1" s="30" t="s">
        <v>50</v>
      </c>
      <c r="W1" s="257" t="s">
        <v>1665</v>
      </c>
      <c r="X1" s="258"/>
    </row>
    <row r="2" s="36" customFormat="true" ht="13.5" hidden="false" customHeight="true" outlineLevel="0" collapsed="false">
      <c r="A2" s="259" t="s">
        <v>1666</v>
      </c>
      <c r="B2" s="34" t="s">
        <v>1667</v>
      </c>
      <c r="C2" s="260" t="s">
        <v>587</v>
      </c>
      <c r="D2" s="260"/>
      <c r="E2" s="260"/>
      <c r="F2" s="260"/>
      <c r="G2" s="260"/>
      <c r="H2" s="260"/>
      <c r="I2" s="260"/>
      <c r="J2" s="260"/>
      <c r="K2" s="260"/>
      <c r="L2" s="260"/>
      <c r="M2" s="261"/>
      <c r="N2" s="261"/>
      <c r="O2" s="261"/>
      <c r="P2" s="261"/>
      <c r="Q2" s="261"/>
      <c r="R2" s="261"/>
      <c r="S2" s="232"/>
      <c r="T2" s="232"/>
      <c r="W2" s="257"/>
      <c r="X2" s="258"/>
    </row>
    <row r="3" customFormat="false" ht="60" hidden="false" customHeight="true" outlineLevel="0" collapsed="false">
      <c r="A3" s="259"/>
      <c r="B3" s="34"/>
      <c r="C3" s="262" t="s">
        <v>1668</v>
      </c>
      <c r="D3" s="79" t="s">
        <v>1669</v>
      </c>
      <c r="E3" s="80" t="s">
        <v>1670</v>
      </c>
      <c r="F3" s="80"/>
      <c r="G3" s="80"/>
      <c r="H3" s="80" t="s">
        <v>1671</v>
      </c>
      <c r="I3" s="80" t="s">
        <v>1672</v>
      </c>
      <c r="J3" s="263" t="s">
        <v>1673</v>
      </c>
      <c r="K3" s="264"/>
      <c r="L3" s="264"/>
      <c r="M3" s="265" t="n">
        <v>865</v>
      </c>
      <c r="N3" s="265" t="n">
        <f aca="false">M3*$W$3</f>
        <v>951.5</v>
      </c>
      <c r="O3" s="265" t="n">
        <v>0</v>
      </c>
      <c r="P3" s="265" t="n">
        <f aca="false">O3*1.23</f>
        <v>0</v>
      </c>
      <c r="Q3" s="174" t="s">
        <v>596</v>
      </c>
      <c r="R3" s="174" t="s">
        <v>596</v>
      </c>
      <c r="S3" s="174" t="s">
        <v>596</v>
      </c>
      <c r="T3" s="174" t="s">
        <v>596</v>
      </c>
      <c r="W3" s="257" t="n">
        <v>1.1</v>
      </c>
      <c r="X3" s="258"/>
    </row>
    <row r="4" customFormat="false" ht="60" hidden="false" customHeight="true" outlineLevel="0" collapsed="false">
      <c r="A4" s="259"/>
      <c r="B4" s="34"/>
      <c r="C4" s="262" t="s">
        <v>1674</v>
      </c>
      <c r="D4" s="79" t="s">
        <v>1675</v>
      </c>
      <c r="E4" s="80" t="s">
        <v>1670</v>
      </c>
      <c r="F4" s="80"/>
      <c r="G4" s="80"/>
      <c r="H4" s="80" t="s">
        <v>1676</v>
      </c>
      <c r="I4" s="80" t="s">
        <v>1677</v>
      </c>
      <c r="J4" s="81" t="s">
        <v>1678</v>
      </c>
      <c r="K4" s="264"/>
      <c r="L4" s="264"/>
      <c r="M4" s="265" t="n">
        <v>516.41</v>
      </c>
      <c r="N4" s="265" t="n">
        <f aca="false">M4*$W$3</f>
        <v>568.051</v>
      </c>
      <c r="O4" s="265" t="n">
        <v>0</v>
      </c>
      <c r="P4" s="265" t="n">
        <f aca="false">O4*1.23</f>
        <v>0</v>
      </c>
      <c r="Q4" s="174" t="s">
        <v>596</v>
      </c>
      <c r="R4" s="174" t="s">
        <v>596</v>
      </c>
      <c r="S4" s="174" t="s">
        <v>596</v>
      </c>
      <c r="T4" s="174" t="s">
        <v>596</v>
      </c>
    </row>
    <row r="5" customFormat="false" ht="60" hidden="false" customHeight="true" outlineLevel="0" collapsed="false">
      <c r="A5" s="259"/>
      <c r="B5" s="34"/>
      <c r="C5" s="262" t="s">
        <v>1679</v>
      </c>
      <c r="D5" s="79" t="s">
        <v>1680</v>
      </c>
      <c r="E5" s="80" t="s">
        <v>1681</v>
      </c>
      <c r="F5" s="80"/>
      <c r="G5" s="80"/>
      <c r="H5" s="80" t="s">
        <v>1682</v>
      </c>
      <c r="I5" s="80" t="s">
        <v>1683</v>
      </c>
      <c r="J5" s="81" t="s">
        <v>1684</v>
      </c>
      <c r="K5" s="264"/>
      <c r="L5" s="264"/>
      <c r="M5" s="265" t="n">
        <v>325.5585</v>
      </c>
      <c r="N5" s="265" t="n">
        <f aca="false">M5*$W$3</f>
        <v>358.11435</v>
      </c>
      <c r="O5" s="265" t="n">
        <v>0</v>
      </c>
      <c r="P5" s="265" t="n">
        <f aca="false">O5*1.23</f>
        <v>0</v>
      </c>
      <c r="Q5" s="174" t="s">
        <v>596</v>
      </c>
      <c r="R5" s="174" t="s">
        <v>596</v>
      </c>
      <c r="S5" s="174" t="s">
        <v>596</v>
      </c>
      <c r="T5" s="174" t="s">
        <v>596</v>
      </c>
    </row>
    <row r="6" customFormat="false" ht="60" hidden="false" customHeight="true" outlineLevel="0" collapsed="false">
      <c r="A6" s="259"/>
      <c r="B6" s="34"/>
      <c r="C6" s="262" t="s">
        <v>1685</v>
      </c>
      <c r="D6" s="79" t="s">
        <v>1686</v>
      </c>
      <c r="E6" s="80" t="s">
        <v>1687</v>
      </c>
      <c r="F6" s="80"/>
      <c r="G6" s="80"/>
      <c r="H6" s="80" t="s">
        <v>1688</v>
      </c>
      <c r="I6" s="80" t="s">
        <v>1689</v>
      </c>
      <c r="J6" s="81" t="s">
        <v>1690</v>
      </c>
      <c r="K6" s="264"/>
      <c r="L6" s="264"/>
      <c r="M6" s="265" t="n">
        <v>431.46</v>
      </c>
      <c r="N6" s="265" t="n">
        <f aca="false">M6*$W$3</f>
        <v>474.606</v>
      </c>
      <c r="O6" s="265" t="n">
        <v>0</v>
      </c>
      <c r="P6" s="265" t="n">
        <f aca="false">O6*1.23</f>
        <v>0</v>
      </c>
      <c r="Q6" s="174" t="s">
        <v>596</v>
      </c>
      <c r="R6" s="174" t="s">
        <v>596</v>
      </c>
      <c r="S6" s="174" t="s">
        <v>596</v>
      </c>
      <c r="T6" s="174" t="s">
        <v>596</v>
      </c>
    </row>
    <row r="7" customFormat="false" ht="60" hidden="false" customHeight="true" outlineLevel="0" collapsed="false">
      <c r="A7" s="259"/>
      <c r="B7" s="34"/>
      <c r="C7" s="262" t="s">
        <v>1691</v>
      </c>
      <c r="D7" s="79" t="s">
        <v>1692</v>
      </c>
      <c r="E7" s="80" t="s">
        <v>1687</v>
      </c>
      <c r="F7" s="80"/>
      <c r="G7" s="80"/>
      <c r="H7" s="80" t="s">
        <v>1688</v>
      </c>
      <c r="I7" s="80" t="s">
        <v>1689</v>
      </c>
      <c r="J7" s="81" t="s">
        <v>1690</v>
      </c>
      <c r="K7" s="264"/>
      <c r="L7" s="264"/>
      <c r="M7" s="265" t="n">
        <v>115.29</v>
      </c>
      <c r="N7" s="265" t="n">
        <f aca="false">M7*$W$3</f>
        <v>126.819</v>
      </c>
      <c r="O7" s="265"/>
      <c r="P7" s="265"/>
      <c r="Q7" s="174" t="s">
        <v>596</v>
      </c>
      <c r="R7" s="174" t="s">
        <v>596</v>
      </c>
      <c r="S7" s="174" t="s">
        <v>596</v>
      </c>
      <c r="T7" s="174" t="s">
        <v>596</v>
      </c>
    </row>
    <row r="8" customFormat="false" ht="60" hidden="false" customHeight="true" outlineLevel="0" collapsed="false">
      <c r="A8" s="259"/>
      <c r="B8" s="34"/>
      <c r="C8" s="262" t="s">
        <v>1693</v>
      </c>
      <c r="D8" s="79" t="s">
        <v>1694</v>
      </c>
      <c r="E8" s="80" t="s">
        <v>1695</v>
      </c>
      <c r="F8" s="80"/>
      <c r="G8" s="80"/>
      <c r="H8" s="80" t="s">
        <v>1682</v>
      </c>
      <c r="I8" s="80" t="s">
        <v>1696</v>
      </c>
      <c r="J8" s="81" t="s">
        <v>1697</v>
      </c>
      <c r="K8" s="264"/>
      <c r="L8" s="264"/>
      <c r="M8" s="265" t="n">
        <v>363.838</v>
      </c>
      <c r="N8" s="265" t="n">
        <f aca="false">M8*$W$3</f>
        <v>400.2218</v>
      </c>
      <c r="O8" s="265" t="n">
        <v>0</v>
      </c>
      <c r="P8" s="265" t="n">
        <f aca="false">O8*1.23</f>
        <v>0</v>
      </c>
      <c r="Q8" s="174" t="s">
        <v>596</v>
      </c>
      <c r="R8" s="174" t="s">
        <v>596</v>
      </c>
      <c r="S8" s="174" t="s">
        <v>596</v>
      </c>
      <c r="T8" s="174" t="s">
        <v>596</v>
      </c>
    </row>
    <row r="9" customFormat="false" ht="60" hidden="false" customHeight="true" outlineLevel="0" collapsed="false">
      <c r="A9" s="259"/>
      <c r="B9" s="34"/>
      <c r="C9" s="262" t="s">
        <v>1698</v>
      </c>
      <c r="D9" s="79" t="s">
        <v>1699</v>
      </c>
      <c r="E9" s="80" t="s">
        <v>1681</v>
      </c>
      <c r="F9" s="80"/>
      <c r="G9" s="80"/>
      <c r="H9" s="80" t="s">
        <v>1682</v>
      </c>
      <c r="I9" s="80" t="s">
        <v>1700</v>
      </c>
      <c r="J9" s="81" t="s">
        <v>1684</v>
      </c>
      <c r="K9" s="264"/>
      <c r="L9" s="264"/>
      <c r="M9" s="265" t="n">
        <v>15.24</v>
      </c>
      <c r="N9" s="265" t="n">
        <f aca="false">M9*$W$3</f>
        <v>16.764</v>
      </c>
      <c r="O9" s="265" t="n">
        <v>0</v>
      </c>
      <c r="P9" s="265" t="n">
        <f aca="false">O9*1.23</f>
        <v>0</v>
      </c>
      <c r="Q9" s="174" t="s">
        <v>596</v>
      </c>
      <c r="R9" s="174" t="s">
        <v>596</v>
      </c>
      <c r="S9" s="174" t="s">
        <v>596</v>
      </c>
      <c r="T9" s="174" t="s">
        <v>596</v>
      </c>
    </row>
    <row r="10" customFormat="false" ht="60" hidden="false" customHeight="true" outlineLevel="0" collapsed="false">
      <c r="A10" s="259"/>
      <c r="B10" s="34"/>
      <c r="C10" s="262" t="s">
        <v>1701</v>
      </c>
      <c r="D10" s="79" t="s">
        <v>1702</v>
      </c>
      <c r="E10" s="80" t="s">
        <v>1670</v>
      </c>
      <c r="F10" s="80"/>
      <c r="G10" s="80"/>
      <c r="H10" s="80" t="s">
        <v>1671</v>
      </c>
      <c r="I10" s="80" t="s">
        <v>1703</v>
      </c>
      <c r="J10" s="263" t="s">
        <v>1673</v>
      </c>
      <c r="K10" s="264"/>
      <c r="L10" s="264"/>
      <c r="M10" s="265" t="n">
        <v>16.7</v>
      </c>
      <c r="N10" s="265" t="n">
        <f aca="false">M10*$W$3</f>
        <v>18.37</v>
      </c>
      <c r="O10" s="265" t="n">
        <v>0</v>
      </c>
      <c r="P10" s="265" t="n">
        <f aca="false">O10*1.23</f>
        <v>0</v>
      </c>
      <c r="Q10" s="174" t="s">
        <v>596</v>
      </c>
      <c r="R10" s="174" t="s">
        <v>596</v>
      </c>
      <c r="S10" s="174" t="s">
        <v>596</v>
      </c>
      <c r="T10" s="174" t="s">
        <v>596</v>
      </c>
    </row>
    <row r="11" customFormat="false" ht="60" hidden="false" customHeight="true" outlineLevel="0" collapsed="false">
      <c r="A11" s="259"/>
      <c r="B11" s="34"/>
      <c r="C11" s="262" t="s">
        <v>1704</v>
      </c>
      <c r="D11" s="79" t="s">
        <v>1705</v>
      </c>
      <c r="E11" s="80" t="s">
        <v>1695</v>
      </c>
      <c r="F11" s="80"/>
      <c r="G11" s="80"/>
      <c r="H11" s="80" t="s">
        <v>1682</v>
      </c>
      <c r="I11" s="80" t="s">
        <v>1706</v>
      </c>
      <c r="J11" s="81" t="s">
        <v>1697</v>
      </c>
      <c r="K11" s="264"/>
      <c r="L11" s="264"/>
      <c r="M11" s="265" t="n">
        <v>11.18</v>
      </c>
      <c r="N11" s="265" t="n">
        <f aca="false">M11*$W$3</f>
        <v>12.298</v>
      </c>
      <c r="O11" s="265" t="n">
        <v>0</v>
      </c>
      <c r="P11" s="265" t="n">
        <f aca="false">O11*1.23</f>
        <v>0</v>
      </c>
      <c r="Q11" s="174" t="s">
        <v>596</v>
      </c>
      <c r="R11" s="174" t="s">
        <v>596</v>
      </c>
      <c r="S11" s="174" t="s">
        <v>596</v>
      </c>
      <c r="T11" s="174" t="s">
        <v>596</v>
      </c>
    </row>
    <row r="12" customFormat="false" ht="60" hidden="false" customHeight="true" outlineLevel="0" collapsed="false">
      <c r="A12" s="259"/>
      <c r="B12" s="34"/>
      <c r="C12" s="262" t="s">
        <v>1707</v>
      </c>
      <c r="D12" s="79" t="s">
        <v>1708</v>
      </c>
      <c r="E12" s="80" t="s">
        <v>1670</v>
      </c>
      <c r="F12" s="80"/>
      <c r="G12" s="80"/>
      <c r="H12" s="80" t="s">
        <v>1682</v>
      </c>
      <c r="I12" s="80" t="s">
        <v>1696</v>
      </c>
      <c r="J12" s="81" t="s">
        <v>1697</v>
      </c>
      <c r="K12" s="264"/>
      <c r="L12" s="264"/>
      <c r="M12" s="265" t="n">
        <v>293.62</v>
      </c>
      <c r="N12" s="265" t="n">
        <f aca="false">M12*$W$3</f>
        <v>322.982</v>
      </c>
      <c r="O12" s="265" t="n">
        <v>0</v>
      </c>
      <c r="P12" s="265" t="n">
        <f aca="false">O12*1.23</f>
        <v>0</v>
      </c>
      <c r="Q12" s="174" t="s">
        <v>596</v>
      </c>
      <c r="R12" s="174" t="s">
        <v>596</v>
      </c>
      <c r="S12" s="174" t="s">
        <v>596</v>
      </c>
      <c r="T12" s="174" t="s">
        <v>596</v>
      </c>
    </row>
    <row r="13" customFormat="false" ht="60" hidden="false" customHeight="true" outlineLevel="0" collapsed="false">
      <c r="A13" s="259"/>
      <c r="B13" s="34"/>
      <c r="C13" s="262" t="s">
        <v>1709</v>
      </c>
      <c r="D13" s="79" t="s">
        <v>1710</v>
      </c>
      <c r="E13" s="80" t="s">
        <v>1711</v>
      </c>
      <c r="F13" s="80" t="s">
        <v>231</v>
      </c>
      <c r="G13" s="80"/>
      <c r="H13" s="80" t="s">
        <v>1712</v>
      </c>
      <c r="I13" s="80" t="s">
        <v>1713</v>
      </c>
      <c r="J13" s="81" t="s">
        <v>1714</v>
      </c>
      <c r="K13" s="264"/>
      <c r="L13" s="264"/>
      <c r="M13" s="265" t="n">
        <v>339</v>
      </c>
      <c r="N13" s="265" t="n">
        <f aca="false">M13*$W$3</f>
        <v>372.9</v>
      </c>
      <c r="O13" s="265" t="n">
        <v>0</v>
      </c>
      <c r="P13" s="265" t="n">
        <f aca="false">O13*1.23</f>
        <v>0</v>
      </c>
      <c r="Q13" s="174" t="s">
        <v>596</v>
      </c>
      <c r="R13" s="174" t="s">
        <v>596</v>
      </c>
      <c r="S13" s="174" t="s">
        <v>596</v>
      </c>
      <c r="T13" s="174" t="s">
        <v>596</v>
      </c>
    </row>
    <row r="14" customFormat="false" ht="60" hidden="false" customHeight="true" outlineLevel="0" collapsed="false">
      <c r="A14" s="259"/>
      <c r="B14" s="34"/>
      <c r="C14" s="262" t="s">
        <v>1715</v>
      </c>
      <c r="D14" s="79" t="s">
        <v>1675</v>
      </c>
      <c r="E14" s="80" t="s">
        <v>1670</v>
      </c>
      <c r="F14" s="80"/>
      <c r="G14" s="80"/>
      <c r="H14" s="80" t="s">
        <v>1676</v>
      </c>
      <c r="I14" s="80" t="s">
        <v>1716</v>
      </c>
      <c r="J14" s="81" t="s">
        <v>1678</v>
      </c>
      <c r="K14" s="264"/>
      <c r="L14" s="264"/>
      <c r="M14" s="265" t="n">
        <v>750.985</v>
      </c>
      <c r="N14" s="265" t="n">
        <f aca="false">M14*$W$3</f>
        <v>826.0835</v>
      </c>
      <c r="O14" s="265" t="n">
        <v>0</v>
      </c>
      <c r="P14" s="265" t="n">
        <f aca="false">O14*1.23</f>
        <v>0</v>
      </c>
      <c r="Q14" s="174" t="s">
        <v>596</v>
      </c>
      <c r="R14" s="174" t="s">
        <v>596</v>
      </c>
      <c r="S14" s="174" t="s">
        <v>596</v>
      </c>
      <c r="T14" s="174" t="s">
        <v>596</v>
      </c>
    </row>
    <row r="15" customFormat="false" ht="60" hidden="false" customHeight="true" outlineLevel="0" collapsed="false">
      <c r="A15" s="259"/>
      <c r="B15" s="34"/>
      <c r="C15" s="266" t="s">
        <v>1717</v>
      </c>
      <c r="D15" s="84"/>
      <c r="E15" s="85"/>
      <c r="F15" s="85"/>
      <c r="G15" s="85"/>
      <c r="H15" s="85"/>
      <c r="I15" s="85"/>
      <c r="J15" s="50"/>
      <c r="K15" s="267"/>
      <c r="L15" s="267"/>
      <c r="M15" s="268"/>
      <c r="N15" s="268"/>
      <c r="O15" s="269"/>
      <c r="P15" s="269"/>
      <c r="Q15" s="269"/>
      <c r="R15" s="270"/>
      <c r="S15" s="257"/>
      <c r="T15" s="257"/>
    </row>
    <row r="16" customFormat="false" ht="19.5" hidden="false" customHeight="true" outlineLevel="0" collapsed="false">
      <c r="A16" s="259"/>
      <c r="B16" s="54" t="s">
        <v>1718</v>
      </c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2"/>
      <c r="N16" s="272"/>
      <c r="O16" s="272"/>
      <c r="P16" s="272"/>
      <c r="Q16" s="272"/>
      <c r="R16" s="272"/>
      <c r="S16" s="273"/>
      <c r="T16" s="273"/>
    </row>
    <row r="17" customFormat="false" ht="60" hidden="false" customHeight="true" outlineLevel="0" collapsed="false">
      <c r="A17" s="259"/>
      <c r="B17" s="54"/>
      <c r="C17" s="266" t="s">
        <v>1719</v>
      </c>
      <c r="D17" s="274" t="s">
        <v>1720</v>
      </c>
      <c r="E17" s="85"/>
      <c r="F17" s="85"/>
      <c r="G17" s="85"/>
      <c r="H17" s="85" t="s">
        <v>1721</v>
      </c>
      <c r="I17" s="85" t="s">
        <v>1722</v>
      </c>
      <c r="J17" s="50" t="s">
        <v>1723</v>
      </c>
      <c r="K17" s="267"/>
      <c r="L17" s="85" t="s">
        <v>1724</v>
      </c>
      <c r="M17" s="257"/>
      <c r="N17" s="257"/>
      <c r="O17" s="257"/>
      <c r="P17" s="257"/>
      <c r="Q17" s="257"/>
      <c r="R17" s="275"/>
      <c r="S17" s="257"/>
      <c r="T17" s="257"/>
    </row>
    <row r="18" customFormat="false" ht="60" hidden="false" customHeight="true" outlineLevel="0" collapsed="false">
      <c r="A18" s="259"/>
      <c r="B18" s="54"/>
      <c r="C18" s="266" t="s">
        <v>1725</v>
      </c>
      <c r="D18" s="84" t="s">
        <v>1726</v>
      </c>
      <c r="E18" s="85"/>
      <c r="F18" s="85"/>
      <c r="G18" s="85"/>
      <c r="H18" s="85" t="s">
        <v>1721</v>
      </c>
      <c r="I18" s="85" t="s">
        <v>1727</v>
      </c>
      <c r="J18" s="276" t="s">
        <v>1728</v>
      </c>
      <c r="K18" s="267"/>
      <c r="L18" s="85" t="s">
        <v>1724</v>
      </c>
      <c r="M18" s="257"/>
      <c r="N18" s="257"/>
      <c r="O18" s="257"/>
      <c r="P18" s="257"/>
      <c r="Q18" s="257"/>
      <c r="R18" s="275"/>
      <c r="S18" s="257"/>
      <c r="T18" s="257"/>
    </row>
    <row r="19" customFormat="false" ht="60" hidden="false" customHeight="true" outlineLevel="0" collapsed="false">
      <c r="A19" s="259"/>
      <c r="B19" s="54"/>
      <c r="C19" s="266" t="s">
        <v>1729</v>
      </c>
      <c r="D19" s="84" t="s">
        <v>1730</v>
      </c>
      <c r="E19" s="85"/>
      <c r="F19" s="85"/>
      <c r="G19" s="85"/>
      <c r="H19" s="85" t="s">
        <v>1721</v>
      </c>
      <c r="I19" s="267" t="s">
        <v>1731</v>
      </c>
      <c r="J19" s="277" t="s">
        <v>1732</v>
      </c>
      <c r="K19" s="267"/>
      <c r="L19" s="85" t="s">
        <v>1724</v>
      </c>
      <c r="M19" s="257"/>
      <c r="N19" s="257"/>
      <c r="O19" s="257"/>
      <c r="P19" s="257"/>
      <c r="Q19" s="257"/>
      <c r="R19" s="275"/>
      <c r="S19" s="257"/>
      <c r="T19" s="257"/>
    </row>
    <row r="20" customFormat="false" ht="60" hidden="false" customHeight="true" outlineLevel="0" collapsed="false">
      <c r="A20" s="259"/>
      <c r="B20" s="54"/>
      <c r="C20" s="266" t="s">
        <v>1733</v>
      </c>
      <c r="D20" s="84" t="s">
        <v>1734</v>
      </c>
      <c r="E20" s="85"/>
      <c r="F20" s="85"/>
      <c r="G20" s="85"/>
      <c r="H20" s="85" t="s">
        <v>1721</v>
      </c>
      <c r="I20" s="85" t="s">
        <v>1735</v>
      </c>
      <c r="J20" s="276" t="s">
        <v>1736</v>
      </c>
      <c r="K20" s="267"/>
      <c r="L20" s="85" t="s">
        <v>1724</v>
      </c>
      <c r="M20" s="257"/>
      <c r="N20" s="257"/>
      <c r="O20" s="257"/>
      <c r="P20" s="257"/>
      <c r="Q20" s="257"/>
      <c r="R20" s="275"/>
      <c r="S20" s="257"/>
      <c r="T20" s="257"/>
    </row>
    <row r="21" customFormat="false" ht="60" hidden="false" customHeight="true" outlineLevel="0" collapsed="false">
      <c r="A21" s="259"/>
      <c r="B21" s="54"/>
      <c r="C21" s="266" t="s">
        <v>1737</v>
      </c>
      <c r="D21" s="84" t="s">
        <v>1738</v>
      </c>
      <c r="E21" s="278"/>
      <c r="F21" s="85" t="s">
        <v>1739</v>
      </c>
      <c r="G21" s="85"/>
      <c r="H21" s="85" t="s">
        <v>1740</v>
      </c>
      <c r="I21" s="85" t="s">
        <v>1741</v>
      </c>
      <c r="J21" s="85"/>
      <c r="K21" s="267"/>
      <c r="L21" s="85" t="s">
        <v>1724</v>
      </c>
      <c r="M21" s="257"/>
      <c r="N21" s="257"/>
      <c r="O21" s="257"/>
      <c r="P21" s="257"/>
      <c r="Q21" s="257"/>
      <c r="R21" s="275"/>
      <c r="S21" s="257"/>
      <c r="T21" s="257"/>
    </row>
    <row r="22" customFormat="false" ht="60" hidden="false" customHeight="true" outlineLevel="0" collapsed="false">
      <c r="A22" s="259"/>
      <c r="B22" s="54"/>
      <c r="C22" s="266" t="s">
        <v>1742</v>
      </c>
      <c r="D22" s="84" t="s">
        <v>1743</v>
      </c>
      <c r="E22" s="85"/>
      <c r="F22" s="85"/>
      <c r="G22" s="85"/>
      <c r="H22" s="85" t="s">
        <v>1721</v>
      </c>
      <c r="I22" s="85" t="s">
        <v>1744</v>
      </c>
      <c r="J22" s="86" t="s">
        <v>1745</v>
      </c>
      <c r="K22" s="267"/>
      <c r="L22" s="85" t="s">
        <v>1724</v>
      </c>
      <c r="M22" s="257"/>
      <c r="N22" s="257"/>
      <c r="O22" s="257"/>
      <c r="P22" s="257"/>
      <c r="Q22" s="257"/>
      <c r="R22" s="275"/>
      <c r="S22" s="257"/>
      <c r="T22" s="257"/>
    </row>
    <row r="23" customFormat="false" ht="60" hidden="false" customHeight="true" outlineLevel="0" collapsed="false">
      <c r="A23" s="259"/>
      <c r="B23" s="54"/>
      <c r="C23" s="266" t="s">
        <v>1746</v>
      </c>
      <c r="D23" s="84" t="s">
        <v>1747</v>
      </c>
      <c r="E23" s="85"/>
      <c r="F23" s="85"/>
      <c r="G23" s="85"/>
      <c r="H23" s="85" t="s">
        <v>1721</v>
      </c>
      <c r="I23" s="267" t="s">
        <v>1748</v>
      </c>
      <c r="J23" s="50" t="s">
        <v>1749</v>
      </c>
      <c r="K23" s="267"/>
      <c r="L23" s="85" t="s">
        <v>1724</v>
      </c>
      <c r="M23" s="279"/>
      <c r="N23" s="279"/>
      <c r="O23" s="69"/>
      <c r="P23" s="69"/>
      <c r="Q23" s="69"/>
      <c r="R23" s="280"/>
      <c r="S23" s="257"/>
      <c r="T23" s="257"/>
    </row>
    <row r="24" customFormat="false" ht="60" hidden="false" customHeight="true" outlineLevel="0" collapsed="false">
      <c r="A24" s="259"/>
      <c r="B24" s="54"/>
      <c r="C24" s="266" t="s">
        <v>1750</v>
      </c>
      <c r="D24" s="274"/>
      <c r="E24" s="85"/>
      <c r="F24" s="85"/>
      <c r="G24" s="85"/>
      <c r="H24" s="85"/>
      <c r="I24" s="85"/>
      <c r="J24" s="281"/>
      <c r="K24" s="267"/>
      <c r="L24" s="85"/>
      <c r="M24" s="279"/>
      <c r="N24" s="279"/>
      <c r="O24" s="69"/>
      <c r="P24" s="69"/>
      <c r="Q24" s="69"/>
      <c r="R24" s="280"/>
      <c r="S24" s="257"/>
      <c r="T24" s="257"/>
    </row>
    <row r="25" customFormat="false" ht="22.5" hidden="false" customHeight="true" outlineLevel="0" collapsed="false">
      <c r="A25" s="259"/>
      <c r="B25" s="54" t="s">
        <v>1751</v>
      </c>
      <c r="C25" s="260" t="s">
        <v>587</v>
      </c>
      <c r="D25" s="260"/>
      <c r="E25" s="260"/>
      <c r="F25" s="260"/>
      <c r="G25" s="260"/>
      <c r="H25" s="260"/>
      <c r="I25" s="260"/>
      <c r="J25" s="260"/>
      <c r="K25" s="260"/>
      <c r="L25" s="260"/>
      <c r="M25" s="282"/>
      <c r="N25" s="282"/>
      <c r="O25" s="282"/>
      <c r="P25" s="282"/>
      <c r="Q25" s="282"/>
      <c r="R25" s="282"/>
      <c r="S25" s="273"/>
      <c r="T25" s="273"/>
    </row>
    <row r="26" customFormat="false" ht="60" hidden="false" customHeight="true" outlineLevel="0" collapsed="false">
      <c r="A26" s="259"/>
      <c r="B26" s="54"/>
      <c r="C26" s="262" t="s">
        <v>1752</v>
      </c>
      <c r="D26" s="79" t="s">
        <v>1753</v>
      </c>
      <c r="E26" s="80" t="s">
        <v>1754</v>
      </c>
      <c r="F26" s="80" t="s">
        <v>1755</v>
      </c>
      <c r="G26" s="80" t="s">
        <v>1756</v>
      </c>
      <c r="H26" s="80" t="s">
        <v>1757</v>
      </c>
      <c r="I26" s="80" t="s">
        <v>1758</v>
      </c>
      <c r="J26" s="263" t="s">
        <v>1759</v>
      </c>
      <c r="K26" s="283"/>
      <c r="L26" s="283"/>
      <c r="M26" s="265" t="n">
        <v>38.2</v>
      </c>
      <c r="N26" s="265" t="n">
        <f aca="false">M26*$W$3</f>
        <v>42.02</v>
      </c>
      <c r="O26" s="265"/>
      <c r="P26" s="265"/>
      <c r="Q26" s="174" t="s">
        <v>596</v>
      </c>
      <c r="R26" s="174" t="s">
        <v>596</v>
      </c>
      <c r="S26" s="174" t="s">
        <v>596</v>
      </c>
      <c r="T26" s="174" t="s">
        <v>596</v>
      </c>
    </row>
    <row r="27" customFormat="false" ht="60" hidden="false" customHeight="true" outlineLevel="0" collapsed="false">
      <c r="A27" s="259"/>
      <c r="B27" s="54"/>
      <c r="C27" s="262" t="s">
        <v>1760</v>
      </c>
      <c r="D27" s="79" t="s">
        <v>1761</v>
      </c>
      <c r="E27" s="80"/>
      <c r="F27" s="80"/>
      <c r="G27" s="80"/>
      <c r="H27" s="80" t="s">
        <v>1762</v>
      </c>
      <c r="I27" s="80" t="s">
        <v>1763</v>
      </c>
      <c r="J27" s="263" t="s">
        <v>1764</v>
      </c>
      <c r="K27" s="80"/>
      <c r="L27" s="80"/>
      <c r="M27" s="265" t="n">
        <v>1366.14</v>
      </c>
      <c r="N27" s="265" t="n">
        <f aca="false">M27*$W$3</f>
        <v>1502.754</v>
      </c>
      <c r="O27" s="83"/>
      <c r="P27" s="265"/>
      <c r="Q27" s="174" t="s">
        <v>596</v>
      </c>
      <c r="R27" s="174" t="s">
        <v>596</v>
      </c>
      <c r="S27" s="174" t="s">
        <v>596</v>
      </c>
      <c r="T27" s="174" t="s">
        <v>596</v>
      </c>
    </row>
    <row r="28" customFormat="false" ht="60" hidden="false" customHeight="true" outlineLevel="0" collapsed="false">
      <c r="A28" s="259"/>
      <c r="B28" s="54"/>
      <c r="C28" s="262" t="s">
        <v>1765</v>
      </c>
      <c r="D28" s="79" t="s">
        <v>1766</v>
      </c>
      <c r="E28" s="80"/>
      <c r="F28" s="80"/>
      <c r="G28" s="80"/>
      <c r="H28" s="80" t="s">
        <v>1762</v>
      </c>
      <c r="I28" s="80" t="s">
        <v>1763</v>
      </c>
      <c r="J28" s="263" t="s">
        <v>1764</v>
      </c>
      <c r="K28" s="80"/>
      <c r="L28" s="80"/>
      <c r="M28" s="265" t="n">
        <v>1831.729</v>
      </c>
      <c r="N28" s="265" t="n">
        <f aca="false">M28*$W$3</f>
        <v>2014.9019</v>
      </c>
      <c r="O28" s="265"/>
      <c r="P28" s="265"/>
      <c r="Q28" s="174" t="s">
        <v>596</v>
      </c>
      <c r="R28" s="174" t="s">
        <v>596</v>
      </c>
      <c r="S28" s="174" t="s">
        <v>596</v>
      </c>
      <c r="T28" s="174" t="s">
        <v>596</v>
      </c>
    </row>
    <row r="29" s="66" customFormat="true" ht="60" hidden="false" customHeight="true" outlineLevel="0" collapsed="false">
      <c r="A29" s="259"/>
      <c r="B29" s="54"/>
      <c r="C29" s="262" t="s">
        <v>1767</v>
      </c>
      <c r="D29" s="79" t="s">
        <v>1768</v>
      </c>
      <c r="E29" s="80"/>
      <c r="F29" s="80"/>
      <c r="G29" s="80"/>
      <c r="H29" s="80" t="s">
        <v>1762</v>
      </c>
      <c r="I29" s="80" t="s">
        <v>1769</v>
      </c>
      <c r="J29" s="81" t="s">
        <v>1770</v>
      </c>
      <c r="K29" s="80"/>
      <c r="L29" s="80"/>
      <c r="M29" s="265" t="n">
        <v>318.47</v>
      </c>
      <c r="N29" s="265" t="n">
        <f aca="false">M29*$W$3</f>
        <v>350.317</v>
      </c>
      <c r="O29" s="265"/>
      <c r="P29" s="265"/>
      <c r="Q29" s="174" t="s">
        <v>596</v>
      </c>
      <c r="R29" s="174" t="s">
        <v>596</v>
      </c>
      <c r="S29" s="174" t="s">
        <v>596</v>
      </c>
      <c r="T29" s="174" t="s">
        <v>596</v>
      </c>
    </row>
    <row r="30" s="66" customFormat="true" ht="60" hidden="false" customHeight="true" outlineLevel="0" collapsed="false">
      <c r="A30" s="259"/>
      <c r="B30" s="54"/>
      <c r="C30" s="262" t="s">
        <v>1771</v>
      </c>
      <c r="D30" s="79" t="s">
        <v>1772</v>
      </c>
      <c r="E30" s="80"/>
      <c r="F30" s="80"/>
      <c r="G30" s="80"/>
      <c r="H30" s="80" t="s">
        <v>1762</v>
      </c>
      <c r="I30" s="80" t="s">
        <v>1773</v>
      </c>
      <c r="J30" s="81" t="s">
        <v>1774</v>
      </c>
      <c r="K30" s="80"/>
      <c r="L30" s="80"/>
      <c r="M30" s="265" t="n">
        <v>515.95</v>
      </c>
      <c r="N30" s="265" t="n">
        <f aca="false">M30*$W$3</f>
        <v>567.545</v>
      </c>
      <c r="O30" s="265"/>
      <c r="P30" s="265"/>
      <c r="Q30" s="174" t="s">
        <v>596</v>
      </c>
      <c r="R30" s="174" t="s">
        <v>596</v>
      </c>
      <c r="S30" s="174" t="s">
        <v>596</v>
      </c>
      <c r="T30" s="174" t="s">
        <v>596</v>
      </c>
    </row>
    <row r="31" s="66" customFormat="true" ht="60" hidden="false" customHeight="true" outlineLevel="0" collapsed="false">
      <c r="A31" s="259"/>
      <c r="B31" s="54"/>
      <c r="C31" s="262" t="s">
        <v>1775</v>
      </c>
      <c r="D31" s="79" t="s">
        <v>1776</v>
      </c>
      <c r="E31" s="80"/>
      <c r="F31" s="80"/>
      <c r="G31" s="80"/>
      <c r="H31" s="80" t="s">
        <v>1762</v>
      </c>
      <c r="I31" s="80" t="s">
        <v>1777</v>
      </c>
      <c r="J31" s="81" t="s">
        <v>1778</v>
      </c>
      <c r="K31" s="80"/>
      <c r="L31" s="80"/>
      <c r="M31" s="265" t="n">
        <v>42.7</v>
      </c>
      <c r="N31" s="265" t="n">
        <f aca="false">M31*$W$3</f>
        <v>46.97</v>
      </c>
      <c r="O31" s="265"/>
      <c r="P31" s="265"/>
      <c r="Q31" s="174" t="s">
        <v>596</v>
      </c>
      <c r="R31" s="174" t="s">
        <v>596</v>
      </c>
      <c r="S31" s="174" t="s">
        <v>596</v>
      </c>
      <c r="T31" s="174" t="s">
        <v>596</v>
      </c>
    </row>
    <row r="32" s="66" customFormat="true" ht="60" hidden="false" customHeight="true" outlineLevel="0" collapsed="false">
      <c r="A32" s="259"/>
      <c r="B32" s="54"/>
      <c r="C32" s="266" t="s">
        <v>1779</v>
      </c>
      <c r="D32" s="84"/>
      <c r="E32" s="85"/>
      <c r="F32" s="85"/>
      <c r="G32" s="85"/>
      <c r="H32" s="85"/>
      <c r="I32" s="85"/>
      <c r="J32" s="50"/>
      <c r="K32" s="85"/>
      <c r="L32" s="85"/>
      <c r="M32" s="284"/>
      <c r="N32" s="284"/>
      <c r="O32" s="285"/>
      <c r="P32" s="285"/>
      <c r="Q32" s="285"/>
      <c r="R32" s="286"/>
      <c r="S32" s="257"/>
      <c r="T32" s="257"/>
    </row>
    <row r="33" s="66" customFormat="true" ht="60" hidden="false" customHeight="true" outlineLevel="0" collapsed="false">
      <c r="A33" s="259"/>
      <c r="B33" s="54"/>
      <c r="C33" s="266" t="s">
        <v>1780</v>
      </c>
      <c r="D33" s="84"/>
      <c r="E33" s="85"/>
      <c r="F33" s="85"/>
      <c r="G33" s="85"/>
      <c r="H33" s="85"/>
      <c r="I33" s="85"/>
      <c r="J33" s="50"/>
      <c r="K33" s="85"/>
      <c r="L33" s="85"/>
      <c r="M33" s="284"/>
      <c r="N33" s="284"/>
      <c r="O33" s="285"/>
      <c r="P33" s="285"/>
      <c r="Q33" s="285"/>
      <c r="R33" s="286"/>
      <c r="S33" s="257"/>
      <c r="T33" s="257"/>
    </row>
    <row r="34" s="66" customFormat="true" ht="21.75" hidden="false" customHeight="true" outlineLevel="0" collapsed="false">
      <c r="A34" s="259"/>
      <c r="B34" s="54" t="s">
        <v>1781</v>
      </c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2"/>
      <c r="N34" s="272"/>
      <c r="O34" s="272"/>
      <c r="P34" s="272"/>
      <c r="Q34" s="272"/>
      <c r="R34" s="272"/>
      <c r="S34" s="273"/>
      <c r="T34" s="273"/>
    </row>
    <row r="35" s="66" customFormat="true" ht="60" hidden="false" customHeight="true" outlineLevel="0" collapsed="false">
      <c r="A35" s="259"/>
      <c r="B35" s="54"/>
      <c r="C35" s="266" t="s">
        <v>1782</v>
      </c>
      <c r="D35" s="84" t="s">
        <v>1783</v>
      </c>
      <c r="E35" s="85"/>
      <c r="F35" s="85"/>
      <c r="G35" s="85"/>
      <c r="H35" s="85" t="s">
        <v>1784</v>
      </c>
      <c r="I35" s="85" t="s">
        <v>1785</v>
      </c>
      <c r="J35" s="50" t="s">
        <v>1786</v>
      </c>
      <c r="K35" s="85"/>
      <c r="L35" s="85"/>
      <c r="M35" s="115" t="n">
        <v>80.6</v>
      </c>
      <c r="N35" s="257" t="n">
        <f aca="false">M35*$W$3</f>
        <v>88.66</v>
      </c>
      <c r="O35" s="49" t="n">
        <v>0</v>
      </c>
      <c r="P35" s="179" t="n">
        <f aca="false">O35*1.23</f>
        <v>0</v>
      </c>
      <c r="Q35" s="115" t="n">
        <f aca="false">N35*O35</f>
        <v>0</v>
      </c>
      <c r="R35" s="180" t="n">
        <f aca="false">N35*P35</f>
        <v>0</v>
      </c>
      <c r="S35" s="49" t="n">
        <v>0</v>
      </c>
      <c r="T35" s="257" t="n">
        <f aca="false">N35*S35</f>
        <v>0</v>
      </c>
    </row>
    <row r="36" s="66" customFormat="true" ht="60" hidden="false" customHeight="true" outlineLevel="0" collapsed="false">
      <c r="A36" s="259"/>
      <c r="B36" s="54"/>
      <c r="C36" s="266" t="s">
        <v>1787</v>
      </c>
      <c r="D36" s="84" t="s">
        <v>1788</v>
      </c>
      <c r="E36" s="85"/>
      <c r="F36" s="85"/>
      <c r="G36" s="85"/>
      <c r="H36" s="85" t="s">
        <v>1784</v>
      </c>
      <c r="I36" s="85" t="s">
        <v>1789</v>
      </c>
      <c r="J36" s="50" t="s">
        <v>1786</v>
      </c>
      <c r="K36" s="85"/>
      <c r="L36" s="85"/>
      <c r="M36" s="115" t="n">
        <v>165.58</v>
      </c>
      <c r="N36" s="257" t="n">
        <f aca="false">M36*$W$3</f>
        <v>182.138</v>
      </c>
      <c r="O36" s="49" t="n">
        <v>0</v>
      </c>
      <c r="P36" s="179" t="n">
        <f aca="false">O36*1.23</f>
        <v>0</v>
      </c>
      <c r="Q36" s="115" t="n">
        <f aca="false">N36*O36</f>
        <v>0</v>
      </c>
      <c r="R36" s="180" t="n">
        <f aca="false">N36*P36</f>
        <v>0</v>
      </c>
      <c r="S36" s="49" t="n">
        <v>0</v>
      </c>
      <c r="T36" s="257" t="n">
        <f aca="false">N36*S36</f>
        <v>0</v>
      </c>
    </row>
    <row r="37" s="66" customFormat="true" ht="60" hidden="false" customHeight="true" outlineLevel="0" collapsed="false">
      <c r="A37" s="259"/>
      <c r="B37" s="54"/>
      <c r="C37" s="266" t="s">
        <v>1790</v>
      </c>
      <c r="D37" s="84" t="s">
        <v>1791</v>
      </c>
      <c r="E37" s="85" t="s">
        <v>1792</v>
      </c>
      <c r="F37" s="85"/>
      <c r="G37" s="85"/>
      <c r="H37" s="85" t="s">
        <v>1793</v>
      </c>
      <c r="I37" s="85"/>
      <c r="J37" s="50" t="s">
        <v>1794</v>
      </c>
      <c r="K37" s="85"/>
      <c r="L37" s="85"/>
      <c r="M37" s="115" t="n">
        <v>1</v>
      </c>
      <c r="N37" s="115" t="n">
        <v>1</v>
      </c>
      <c r="O37" s="49" t="n">
        <v>0</v>
      </c>
      <c r="P37" s="179" t="n">
        <f aca="false">O37*1.23</f>
        <v>0</v>
      </c>
      <c r="Q37" s="115" t="n">
        <f aca="false">N37*O37</f>
        <v>0</v>
      </c>
      <c r="R37" s="180" t="n">
        <f aca="false">N37*P37</f>
        <v>0</v>
      </c>
      <c r="S37" s="49" t="n">
        <v>0</v>
      </c>
      <c r="T37" s="257" t="n">
        <f aca="false">N37*S37</f>
        <v>0</v>
      </c>
    </row>
    <row r="38" customFormat="false" ht="60" hidden="false" customHeight="true" outlineLevel="0" collapsed="false">
      <c r="A38" s="259"/>
      <c r="B38" s="54"/>
      <c r="C38" s="266" t="s">
        <v>1795</v>
      </c>
      <c r="D38" s="84" t="s">
        <v>1796</v>
      </c>
      <c r="E38" s="85" t="s">
        <v>1797</v>
      </c>
      <c r="F38" s="85"/>
      <c r="G38" s="85"/>
      <c r="H38" s="85" t="s">
        <v>1793</v>
      </c>
      <c r="I38" s="85"/>
      <c r="J38" s="50" t="s">
        <v>1794</v>
      </c>
      <c r="K38" s="85"/>
      <c r="L38" s="85"/>
      <c r="M38" s="115" t="n">
        <v>1</v>
      </c>
      <c r="N38" s="115" t="n">
        <v>1</v>
      </c>
      <c r="O38" s="49" t="n">
        <v>0</v>
      </c>
      <c r="P38" s="179" t="n">
        <f aca="false">O38*1.23</f>
        <v>0</v>
      </c>
      <c r="Q38" s="115" t="n">
        <f aca="false">N38*O38</f>
        <v>0</v>
      </c>
      <c r="R38" s="180" t="n">
        <f aca="false">N38*P38</f>
        <v>0</v>
      </c>
      <c r="S38" s="49" t="n">
        <v>0</v>
      </c>
      <c r="T38" s="257" t="n">
        <f aca="false">N38*S38</f>
        <v>0</v>
      </c>
    </row>
    <row r="39" customFormat="false" ht="60" hidden="false" customHeight="true" outlineLevel="0" collapsed="false">
      <c r="A39" s="259"/>
      <c r="B39" s="54"/>
      <c r="C39" s="266" t="s">
        <v>1798</v>
      </c>
      <c r="D39" s="84" t="s">
        <v>1799</v>
      </c>
      <c r="E39" s="85" t="s">
        <v>1800</v>
      </c>
      <c r="F39" s="85"/>
      <c r="G39" s="85"/>
      <c r="H39" s="85" t="s">
        <v>1793</v>
      </c>
      <c r="I39" s="85"/>
      <c r="J39" s="50" t="s">
        <v>1794</v>
      </c>
      <c r="K39" s="77"/>
      <c r="L39" s="85" t="s">
        <v>1801</v>
      </c>
      <c r="M39" s="115" t="n">
        <v>4</v>
      </c>
      <c r="N39" s="115" t="n">
        <v>4</v>
      </c>
      <c r="O39" s="49" t="n">
        <v>0</v>
      </c>
      <c r="P39" s="179" t="n">
        <f aca="false">O39*1.23</f>
        <v>0</v>
      </c>
      <c r="Q39" s="115" t="n">
        <f aca="false">N39*O39</f>
        <v>0</v>
      </c>
      <c r="R39" s="180" t="n">
        <f aca="false">N39*P39</f>
        <v>0</v>
      </c>
      <c r="S39" s="49" t="n">
        <v>0</v>
      </c>
      <c r="T39" s="257" t="n">
        <f aca="false">N39*S39</f>
        <v>0</v>
      </c>
    </row>
    <row r="40" customFormat="false" ht="21.75" hidden="false" customHeight="true" outlineLevel="0" collapsed="false">
      <c r="A40" s="259"/>
      <c r="B40" s="34" t="s">
        <v>1802</v>
      </c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2"/>
      <c r="N40" s="272"/>
      <c r="O40" s="272"/>
      <c r="P40" s="272"/>
      <c r="Q40" s="272"/>
      <c r="R40" s="272"/>
      <c r="S40" s="273"/>
      <c r="T40" s="273"/>
    </row>
    <row r="41" customFormat="false" ht="60" hidden="false" customHeight="true" outlineLevel="0" collapsed="false">
      <c r="A41" s="259"/>
      <c r="B41" s="34"/>
      <c r="C41" s="266" t="s">
        <v>1803</v>
      </c>
      <c r="D41" s="84" t="s">
        <v>1804</v>
      </c>
      <c r="E41" s="85" t="s">
        <v>1805</v>
      </c>
      <c r="F41" s="85" t="s">
        <v>1806</v>
      </c>
      <c r="G41" s="85" t="s">
        <v>707</v>
      </c>
      <c r="H41" s="85" t="s">
        <v>1807</v>
      </c>
      <c r="I41" s="85" t="s">
        <v>1808</v>
      </c>
      <c r="J41" s="50" t="s">
        <v>1809</v>
      </c>
      <c r="K41" s="85"/>
      <c r="L41" s="85"/>
      <c r="M41" s="115" t="n">
        <v>360.89</v>
      </c>
      <c r="N41" s="115" t="n">
        <f aca="false">M41*$W$3</f>
        <v>396.979</v>
      </c>
      <c r="O41" s="49" t="n">
        <v>0</v>
      </c>
      <c r="P41" s="179" t="n">
        <f aca="false">O41*1.23</f>
        <v>0</v>
      </c>
      <c r="Q41" s="115" t="n">
        <f aca="false">N41*O41</f>
        <v>0</v>
      </c>
      <c r="R41" s="180" t="n">
        <f aca="false">N41*P41</f>
        <v>0</v>
      </c>
      <c r="S41" s="49" t="n">
        <v>0</v>
      </c>
      <c r="T41" s="257"/>
    </row>
    <row r="42" customFormat="false" ht="60" hidden="false" customHeight="true" outlineLevel="0" collapsed="false">
      <c r="A42" s="259"/>
      <c r="B42" s="34"/>
      <c r="C42" s="266" t="s">
        <v>1810</v>
      </c>
      <c r="D42" s="84" t="s">
        <v>1811</v>
      </c>
      <c r="E42" s="85" t="s">
        <v>1805</v>
      </c>
      <c r="F42" s="85" t="s">
        <v>1806</v>
      </c>
      <c r="G42" s="85" t="s">
        <v>1812</v>
      </c>
      <c r="H42" s="85" t="s">
        <v>1807</v>
      </c>
      <c r="I42" s="85" t="s">
        <v>1813</v>
      </c>
      <c r="J42" s="86" t="s">
        <v>1814</v>
      </c>
      <c r="K42" s="85"/>
      <c r="L42" s="85"/>
      <c r="M42" s="115" t="n">
        <v>173.09</v>
      </c>
      <c r="N42" s="115" t="n">
        <f aca="false">M42*$W$3</f>
        <v>190.399</v>
      </c>
      <c r="O42" s="49" t="n">
        <v>0</v>
      </c>
      <c r="P42" s="179" t="n">
        <f aca="false">O42*1.23</f>
        <v>0</v>
      </c>
      <c r="Q42" s="115" t="n">
        <f aca="false">N42*O42</f>
        <v>0</v>
      </c>
      <c r="R42" s="180" t="n">
        <f aca="false">N42*P42</f>
        <v>0</v>
      </c>
      <c r="S42" s="49" t="n">
        <v>0</v>
      </c>
      <c r="T42" s="257"/>
    </row>
    <row r="43" customFormat="false" ht="60" hidden="false" customHeight="true" outlineLevel="0" collapsed="false">
      <c r="A43" s="259"/>
      <c r="B43" s="34"/>
      <c r="C43" s="266" t="s">
        <v>1815</v>
      </c>
      <c r="D43" s="84" t="s">
        <v>1816</v>
      </c>
      <c r="E43" s="85"/>
      <c r="F43" s="85" t="s">
        <v>1817</v>
      </c>
      <c r="G43" s="85" t="s">
        <v>1818</v>
      </c>
      <c r="H43" s="85" t="s">
        <v>1819</v>
      </c>
      <c r="I43" s="85" t="s">
        <v>1820</v>
      </c>
      <c r="J43" s="50" t="s">
        <v>1821</v>
      </c>
      <c r="K43" s="85"/>
      <c r="L43" s="85"/>
      <c r="M43" s="115" t="n">
        <v>129.06</v>
      </c>
      <c r="N43" s="115" t="n">
        <f aca="false">M43*$W$3</f>
        <v>141.966</v>
      </c>
      <c r="O43" s="49" t="n">
        <v>0</v>
      </c>
      <c r="P43" s="179" t="n">
        <f aca="false">O43*1.23</f>
        <v>0</v>
      </c>
      <c r="Q43" s="115" t="n">
        <f aca="false">N43*O43</f>
        <v>0</v>
      </c>
      <c r="R43" s="180" t="n">
        <f aca="false">N43*P43</f>
        <v>0</v>
      </c>
      <c r="S43" s="49" t="n">
        <v>0</v>
      </c>
      <c r="T43" s="257" t="n">
        <f aca="false">N43*S43</f>
        <v>0</v>
      </c>
    </row>
    <row r="44" customFormat="false" ht="60" hidden="false" customHeight="true" outlineLevel="0" collapsed="false">
      <c r="A44" s="259"/>
      <c r="B44" s="34"/>
      <c r="C44" s="266" t="s">
        <v>1822</v>
      </c>
      <c r="D44" s="84" t="s">
        <v>1823</v>
      </c>
      <c r="E44" s="85" t="s">
        <v>1824</v>
      </c>
      <c r="F44" s="85" t="s">
        <v>1825</v>
      </c>
      <c r="G44" s="85" t="s">
        <v>1826</v>
      </c>
      <c r="H44" s="85" t="s">
        <v>1827</v>
      </c>
      <c r="I44" s="85" t="s">
        <v>1828</v>
      </c>
      <c r="J44" s="50" t="s">
        <v>1829</v>
      </c>
      <c r="K44" s="85"/>
      <c r="L44" s="85"/>
      <c r="M44" s="115" t="n">
        <v>37.48</v>
      </c>
      <c r="N44" s="115" t="n">
        <f aca="false">M44*$W$3</f>
        <v>41.228</v>
      </c>
      <c r="O44" s="49" t="n">
        <v>0</v>
      </c>
      <c r="P44" s="179" t="n">
        <f aca="false">O44*1.23</f>
        <v>0</v>
      </c>
      <c r="Q44" s="115" t="n">
        <f aca="false">N44*O44</f>
        <v>0</v>
      </c>
      <c r="R44" s="180" t="n">
        <f aca="false">N44*P44</f>
        <v>0</v>
      </c>
      <c r="S44" s="49" t="n">
        <v>0</v>
      </c>
      <c r="T44" s="257" t="n">
        <f aca="false">N44*S44</f>
        <v>0</v>
      </c>
    </row>
    <row r="45" customFormat="false" ht="60" hidden="false" customHeight="true" outlineLevel="0" collapsed="false">
      <c r="A45" s="259"/>
      <c r="B45" s="34"/>
      <c r="C45" s="266" t="s">
        <v>1830</v>
      </c>
      <c r="D45" s="84" t="s">
        <v>1831</v>
      </c>
      <c r="E45" s="85" t="s">
        <v>1832</v>
      </c>
      <c r="F45" s="85" t="s">
        <v>1833</v>
      </c>
      <c r="G45" s="85" t="s">
        <v>1834</v>
      </c>
      <c r="H45" s="85" t="s">
        <v>1835</v>
      </c>
      <c r="I45" s="85" t="s">
        <v>1836</v>
      </c>
      <c r="J45" s="50" t="s">
        <v>1837</v>
      </c>
      <c r="K45" s="85"/>
      <c r="L45" s="85"/>
      <c r="M45" s="115" t="n">
        <v>56</v>
      </c>
      <c r="N45" s="115" t="n">
        <f aca="false">M45*$W$3</f>
        <v>61.6</v>
      </c>
      <c r="O45" s="49" t="n">
        <v>0</v>
      </c>
      <c r="P45" s="115" t="n">
        <f aca="false">O45*1.23</f>
        <v>0</v>
      </c>
      <c r="Q45" s="115" t="n">
        <f aca="false">N45*O45</f>
        <v>0</v>
      </c>
      <c r="R45" s="180" t="n">
        <f aca="false">N45*P45</f>
        <v>0</v>
      </c>
      <c r="S45" s="49" t="n">
        <v>0</v>
      </c>
      <c r="T45" s="257" t="n">
        <f aca="false">N45*S45</f>
        <v>0</v>
      </c>
    </row>
    <row r="46" customFormat="false" ht="21.75" hidden="false" customHeight="true" outlineLevel="0" collapsed="false">
      <c r="A46" s="259"/>
      <c r="B46" s="34" t="s">
        <v>1838</v>
      </c>
      <c r="C46" s="260" t="s">
        <v>587</v>
      </c>
      <c r="D46" s="260"/>
      <c r="E46" s="260"/>
      <c r="F46" s="260"/>
      <c r="G46" s="260"/>
      <c r="H46" s="260"/>
      <c r="I46" s="260"/>
      <c r="J46" s="260"/>
      <c r="K46" s="260"/>
      <c r="L46" s="260"/>
      <c r="M46" s="272"/>
      <c r="N46" s="272"/>
      <c r="O46" s="272"/>
      <c r="P46" s="272"/>
      <c r="Q46" s="272"/>
      <c r="R46" s="272"/>
      <c r="S46" s="273"/>
      <c r="T46" s="273"/>
    </row>
    <row r="47" customFormat="false" ht="60" hidden="false" customHeight="true" outlineLevel="0" collapsed="false">
      <c r="A47" s="259"/>
      <c r="B47" s="34"/>
      <c r="C47" s="262" t="s">
        <v>1839</v>
      </c>
      <c r="D47" s="79" t="s">
        <v>1840</v>
      </c>
      <c r="E47" s="80"/>
      <c r="F47" s="80"/>
      <c r="G47" s="80"/>
      <c r="H47" s="80" t="s">
        <v>1762</v>
      </c>
      <c r="I47" s="80" t="s">
        <v>1841</v>
      </c>
      <c r="J47" s="287" t="s">
        <v>1842</v>
      </c>
      <c r="K47" s="80"/>
      <c r="L47" s="80"/>
      <c r="M47" s="173" t="n">
        <v>164</v>
      </c>
      <c r="N47" s="173" t="n">
        <f aca="false">M47*$W$3</f>
        <v>180.4</v>
      </c>
      <c r="O47" s="178" t="n">
        <v>0</v>
      </c>
      <c r="P47" s="173" t="n">
        <f aca="false">O47*1.23</f>
        <v>0</v>
      </c>
      <c r="Q47" s="174" t="s">
        <v>596</v>
      </c>
      <c r="R47" s="174" t="s">
        <v>596</v>
      </c>
      <c r="S47" s="174" t="s">
        <v>596</v>
      </c>
      <c r="T47" s="174" t="s">
        <v>596</v>
      </c>
    </row>
    <row r="48" customFormat="false" ht="60" hidden="false" customHeight="true" outlineLevel="0" collapsed="false">
      <c r="A48" s="259"/>
      <c r="B48" s="34"/>
      <c r="C48" s="266" t="s">
        <v>1843</v>
      </c>
      <c r="D48" s="84" t="s">
        <v>1844</v>
      </c>
      <c r="E48" s="85" t="s">
        <v>1845</v>
      </c>
      <c r="F48" s="85"/>
      <c r="G48" s="85" t="s">
        <v>1826</v>
      </c>
      <c r="H48" s="85" t="s">
        <v>1846</v>
      </c>
      <c r="I48" s="85" t="s">
        <v>1847</v>
      </c>
      <c r="J48" s="50" t="s">
        <v>1848</v>
      </c>
      <c r="K48" s="85"/>
      <c r="L48" s="85"/>
      <c r="M48" s="288" t="n">
        <v>12</v>
      </c>
      <c r="N48" s="179" t="n">
        <v>12</v>
      </c>
      <c r="O48" s="49" t="n">
        <v>0</v>
      </c>
      <c r="P48" s="179" t="n">
        <f aca="false">O48*1.23</f>
        <v>0</v>
      </c>
      <c r="Q48" s="115" t="n">
        <f aca="false">N48*O48</f>
        <v>0</v>
      </c>
      <c r="R48" s="180" t="n">
        <f aca="false">N48*P48</f>
        <v>0</v>
      </c>
      <c r="S48" s="49" t="n">
        <v>0</v>
      </c>
      <c r="T48" s="257" t="n">
        <f aca="false">N48*S48</f>
        <v>0</v>
      </c>
    </row>
    <row r="49" customFormat="false" ht="60" hidden="false" customHeight="true" outlineLevel="0" collapsed="false">
      <c r="A49" s="259"/>
      <c r="B49" s="34"/>
      <c r="C49" s="266" t="s">
        <v>1849</v>
      </c>
      <c r="D49" s="84" t="s">
        <v>1850</v>
      </c>
      <c r="E49" s="85" t="s">
        <v>1851</v>
      </c>
      <c r="F49" s="85"/>
      <c r="G49" s="85" t="s">
        <v>707</v>
      </c>
      <c r="H49" s="85" t="s">
        <v>1846</v>
      </c>
      <c r="I49" s="85" t="s">
        <v>1852</v>
      </c>
      <c r="J49" s="50" t="s">
        <v>1848</v>
      </c>
      <c r="K49" s="85"/>
      <c r="L49" s="85"/>
      <c r="M49" s="288" t="n">
        <v>1</v>
      </c>
      <c r="N49" s="179" t="n">
        <v>1</v>
      </c>
      <c r="O49" s="49" t="n">
        <v>0</v>
      </c>
      <c r="P49" s="179" t="n">
        <f aca="false">O49*1.23</f>
        <v>0</v>
      </c>
      <c r="Q49" s="115" t="n">
        <f aca="false">N49*O49</f>
        <v>0</v>
      </c>
      <c r="R49" s="180" t="n">
        <f aca="false">N49*P49</f>
        <v>0</v>
      </c>
      <c r="S49" s="49" t="n">
        <v>0</v>
      </c>
      <c r="T49" s="257" t="n">
        <f aca="false">N49*S49</f>
        <v>0</v>
      </c>
    </row>
    <row r="50" customFormat="false" ht="60" hidden="false" customHeight="true" outlineLevel="0" collapsed="false">
      <c r="A50" s="259"/>
      <c r="B50" s="34"/>
      <c r="C50" s="266" t="s">
        <v>1853</v>
      </c>
      <c r="D50" s="84" t="s">
        <v>1854</v>
      </c>
      <c r="E50" s="85" t="s">
        <v>1855</v>
      </c>
      <c r="F50" s="85"/>
      <c r="G50" s="85" t="s">
        <v>707</v>
      </c>
      <c r="H50" s="85" t="s">
        <v>1846</v>
      </c>
      <c r="I50" s="85" t="s">
        <v>1852</v>
      </c>
      <c r="J50" s="50" t="s">
        <v>1848</v>
      </c>
      <c r="K50" s="85"/>
      <c r="L50" s="85"/>
      <c r="M50" s="288" t="n">
        <v>1</v>
      </c>
      <c r="N50" s="179" t="n">
        <v>1</v>
      </c>
      <c r="O50" s="49" t="n">
        <v>0</v>
      </c>
      <c r="P50" s="179" t="n">
        <f aca="false">O50*1.23</f>
        <v>0</v>
      </c>
      <c r="Q50" s="115" t="n">
        <f aca="false">N50*O50</f>
        <v>0</v>
      </c>
      <c r="R50" s="180" t="n">
        <f aca="false">N50*P50</f>
        <v>0</v>
      </c>
      <c r="S50" s="49" t="n">
        <v>0</v>
      </c>
      <c r="T50" s="257" t="n">
        <f aca="false">N50*S50</f>
        <v>0</v>
      </c>
    </row>
    <row r="51" customFormat="false" ht="60" hidden="false" customHeight="true" outlineLevel="0" collapsed="false">
      <c r="A51" s="259"/>
      <c r="B51" s="34"/>
      <c r="C51" s="262" t="s">
        <v>1856</v>
      </c>
      <c r="D51" s="79" t="s">
        <v>1857</v>
      </c>
      <c r="E51" s="80"/>
      <c r="F51" s="80"/>
      <c r="G51" s="80"/>
      <c r="H51" s="80" t="s">
        <v>1762</v>
      </c>
      <c r="I51" s="80" t="s">
        <v>1858</v>
      </c>
      <c r="J51" s="81" t="s">
        <v>1859</v>
      </c>
      <c r="K51" s="80"/>
      <c r="L51" s="80"/>
      <c r="M51" s="173" t="n">
        <v>331</v>
      </c>
      <c r="N51" s="173" t="n">
        <f aca="false">M51*$W$3</f>
        <v>364.1</v>
      </c>
      <c r="O51" s="178" t="n">
        <v>0</v>
      </c>
      <c r="P51" s="173" t="n">
        <f aca="false">O51*1.23</f>
        <v>0</v>
      </c>
      <c r="Q51" s="174" t="s">
        <v>596</v>
      </c>
      <c r="R51" s="174" t="s">
        <v>596</v>
      </c>
      <c r="S51" s="174" t="s">
        <v>596</v>
      </c>
      <c r="T51" s="174" t="s">
        <v>596</v>
      </c>
    </row>
    <row r="52" customFormat="false" ht="60" hidden="false" customHeight="true" outlineLevel="0" collapsed="false">
      <c r="A52" s="259"/>
      <c r="B52" s="34"/>
      <c r="C52" s="262" t="s">
        <v>1860</v>
      </c>
      <c r="D52" s="79" t="s">
        <v>1861</v>
      </c>
      <c r="E52" s="80" t="s">
        <v>1862</v>
      </c>
      <c r="F52" s="80"/>
      <c r="G52" s="80" t="s">
        <v>1863</v>
      </c>
      <c r="H52" s="80" t="s">
        <v>1762</v>
      </c>
      <c r="I52" s="80" t="s">
        <v>1864</v>
      </c>
      <c r="J52" s="81" t="s">
        <v>1865</v>
      </c>
      <c r="K52" s="80"/>
      <c r="L52" s="80" t="s">
        <v>1866</v>
      </c>
      <c r="M52" s="173"/>
      <c r="N52" s="173"/>
      <c r="O52" s="178"/>
      <c r="P52" s="173"/>
      <c r="Q52" s="174" t="s">
        <v>596</v>
      </c>
      <c r="R52" s="174" t="s">
        <v>596</v>
      </c>
      <c r="S52" s="174" t="s">
        <v>596</v>
      </c>
      <c r="T52" s="174" t="s">
        <v>596</v>
      </c>
    </row>
    <row r="53" customFormat="false" ht="60" hidden="false" customHeight="true" outlineLevel="0" collapsed="false">
      <c r="A53" s="259"/>
      <c r="B53" s="34"/>
      <c r="C53" s="262" t="s">
        <v>1867</v>
      </c>
      <c r="D53" s="79" t="s">
        <v>1868</v>
      </c>
      <c r="E53" s="80" t="s">
        <v>1862</v>
      </c>
      <c r="F53" s="80"/>
      <c r="G53" s="80"/>
      <c r="H53" s="80" t="s">
        <v>1762</v>
      </c>
      <c r="I53" s="80" t="s">
        <v>1869</v>
      </c>
      <c r="J53" s="81" t="s">
        <v>1870</v>
      </c>
      <c r="K53" s="80"/>
      <c r="L53" s="80" t="s">
        <v>1871</v>
      </c>
      <c r="M53" s="173"/>
      <c r="N53" s="173"/>
      <c r="O53" s="178"/>
      <c r="P53" s="173"/>
      <c r="Q53" s="174" t="s">
        <v>596</v>
      </c>
      <c r="R53" s="174" t="s">
        <v>596</v>
      </c>
      <c r="S53" s="174" t="s">
        <v>596</v>
      </c>
      <c r="T53" s="174" t="s">
        <v>596</v>
      </c>
    </row>
    <row r="54" customFormat="false" ht="60" hidden="false" customHeight="true" outlineLevel="0" collapsed="false">
      <c r="A54" s="259"/>
      <c r="B54" s="34"/>
      <c r="C54" s="266" t="s">
        <v>1872</v>
      </c>
      <c r="D54" s="84"/>
      <c r="E54" s="85"/>
      <c r="F54" s="85"/>
      <c r="G54" s="85"/>
      <c r="H54" s="85"/>
      <c r="I54" s="85"/>
      <c r="J54" s="281"/>
      <c r="K54" s="85"/>
      <c r="L54" s="85"/>
      <c r="M54" s="279"/>
      <c r="N54" s="279"/>
      <c r="O54" s="69"/>
      <c r="P54" s="69"/>
      <c r="Q54" s="69"/>
      <c r="R54" s="280"/>
      <c r="S54" s="257"/>
      <c r="T54" s="257"/>
    </row>
    <row r="55" customFormat="false" ht="23.25" hidden="false" customHeight="true" outlineLevel="0" collapsed="false">
      <c r="A55" s="259"/>
      <c r="B55" s="34" t="s">
        <v>1873</v>
      </c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72"/>
      <c r="N55" s="272"/>
      <c r="O55" s="272"/>
      <c r="P55" s="272"/>
      <c r="Q55" s="272"/>
      <c r="R55" s="272"/>
      <c r="S55" s="273"/>
      <c r="T55" s="273"/>
    </row>
    <row r="56" customFormat="false" ht="60" hidden="false" customHeight="true" outlineLevel="0" collapsed="false">
      <c r="A56" s="259"/>
      <c r="B56" s="34"/>
      <c r="C56" s="262" t="s">
        <v>1874</v>
      </c>
      <c r="D56" s="79" t="s">
        <v>1875</v>
      </c>
      <c r="E56" s="80"/>
      <c r="F56" s="80"/>
      <c r="G56" s="80" t="s">
        <v>80</v>
      </c>
      <c r="H56" s="80" t="s">
        <v>1876</v>
      </c>
      <c r="I56" s="80" t="s">
        <v>1877</v>
      </c>
      <c r="J56" s="81" t="s">
        <v>1878</v>
      </c>
      <c r="K56" s="80"/>
      <c r="L56" s="80"/>
      <c r="M56" s="265" t="n">
        <v>629.67</v>
      </c>
      <c r="N56" s="265" t="n">
        <f aca="false">M56*$W$3</f>
        <v>692.637</v>
      </c>
      <c r="O56" s="74" t="n">
        <v>0</v>
      </c>
      <c r="P56" s="265" t="n">
        <f aca="false">O56*1.23</f>
        <v>0</v>
      </c>
      <c r="Q56" s="174" t="s">
        <v>596</v>
      </c>
      <c r="R56" s="174" t="s">
        <v>596</v>
      </c>
      <c r="S56" s="174" t="s">
        <v>596</v>
      </c>
      <c r="T56" s="174" t="s">
        <v>596</v>
      </c>
    </row>
    <row r="57" customFormat="false" ht="60" hidden="false" customHeight="true" outlineLevel="0" collapsed="false">
      <c r="A57" s="259"/>
      <c r="B57" s="34"/>
      <c r="C57" s="262" t="s">
        <v>1879</v>
      </c>
      <c r="D57" s="79" t="s">
        <v>1880</v>
      </c>
      <c r="E57" s="80"/>
      <c r="F57" s="80"/>
      <c r="G57" s="80" t="s">
        <v>1881</v>
      </c>
      <c r="H57" s="80" t="s">
        <v>1876</v>
      </c>
      <c r="I57" s="80" t="s">
        <v>1882</v>
      </c>
      <c r="J57" s="81" t="s">
        <v>1878</v>
      </c>
      <c r="K57" s="80"/>
      <c r="L57" s="80"/>
      <c r="M57" s="265" t="n">
        <v>13.5</v>
      </c>
      <c r="N57" s="265" t="n">
        <f aca="false">M57*$W$3</f>
        <v>14.85</v>
      </c>
      <c r="O57" s="74" t="n">
        <v>0</v>
      </c>
      <c r="P57" s="265" t="n">
        <f aca="false">O57*1.23</f>
        <v>0</v>
      </c>
      <c r="Q57" s="174" t="s">
        <v>596</v>
      </c>
      <c r="R57" s="174" t="s">
        <v>596</v>
      </c>
      <c r="S57" s="174" t="s">
        <v>596</v>
      </c>
      <c r="T57" s="174" t="s">
        <v>596</v>
      </c>
    </row>
    <row r="58" customFormat="false" ht="60" hidden="false" customHeight="true" outlineLevel="0" collapsed="false">
      <c r="A58" s="259"/>
      <c r="B58" s="34"/>
      <c r="C58" s="262" t="s">
        <v>1883</v>
      </c>
      <c r="D58" s="79" t="s">
        <v>1884</v>
      </c>
      <c r="E58" s="80"/>
      <c r="F58" s="80"/>
      <c r="G58" s="80" t="s">
        <v>707</v>
      </c>
      <c r="H58" s="80" t="s">
        <v>1876</v>
      </c>
      <c r="I58" s="80" t="s">
        <v>1885</v>
      </c>
      <c r="J58" s="81" t="s">
        <v>1878</v>
      </c>
      <c r="K58" s="80"/>
      <c r="L58" s="80"/>
      <c r="M58" s="265" t="n">
        <v>558.38</v>
      </c>
      <c r="N58" s="265" t="n">
        <f aca="false">M58*$W$3</f>
        <v>614.218</v>
      </c>
      <c r="O58" s="74" t="n">
        <v>0</v>
      </c>
      <c r="P58" s="265" t="n">
        <f aca="false">O58*1.23</f>
        <v>0</v>
      </c>
      <c r="Q58" s="174" t="s">
        <v>596</v>
      </c>
      <c r="R58" s="174" t="s">
        <v>596</v>
      </c>
      <c r="S58" s="174" t="s">
        <v>596</v>
      </c>
      <c r="T58" s="174" t="s">
        <v>596</v>
      </c>
    </row>
    <row r="59" customFormat="false" ht="60" hidden="false" customHeight="true" outlineLevel="0" collapsed="false">
      <c r="A59" s="259"/>
      <c r="B59" s="34"/>
      <c r="C59" s="266" t="s">
        <v>1886</v>
      </c>
      <c r="D59" s="84"/>
      <c r="E59" s="85"/>
      <c r="F59" s="85"/>
      <c r="G59" s="85"/>
      <c r="H59" s="85"/>
      <c r="I59" s="85"/>
      <c r="J59" s="50"/>
      <c r="K59" s="85"/>
      <c r="L59" s="85"/>
      <c r="M59" s="257"/>
      <c r="N59" s="257"/>
      <c r="O59" s="257"/>
      <c r="P59" s="257"/>
      <c r="Q59" s="257"/>
      <c r="R59" s="275"/>
      <c r="S59" s="257"/>
      <c r="T59" s="257"/>
    </row>
    <row r="60" customFormat="false" ht="60" hidden="false" customHeight="true" outlineLevel="0" collapsed="false">
      <c r="A60" s="259"/>
      <c r="B60" s="34"/>
      <c r="C60" s="266" t="s">
        <v>1887</v>
      </c>
      <c r="D60" s="84" t="s">
        <v>1888</v>
      </c>
      <c r="E60" s="85"/>
      <c r="F60" s="85"/>
      <c r="G60" s="85" t="s">
        <v>1889</v>
      </c>
      <c r="H60" s="85" t="s">
        <v>1876</v>
      </c>
      <c r="I60" s="85" t="s">
        <v>1890</v>
      </c>
      <c r="J60" s="50" t="s">
        <v>1878</v>
      </c>
      <c r="K60" s="85"/>
      <c r="L60" s="85"/>
      <c r="M60" s="257" t="n">
        <v>1</v>
      </c>
      <c r="N60" s="257" t="n">
        <v>1</v>
      </c>
      <c r="O60" s="49" t="n">
        <v>0</v>
      </c>
      <c r="P60" s="257" t="n">
        <f aca="false">O60*1.23</f>
        <v>0</v>
      </c>
      <c r="Q60" s="257" t="n">
        <f aca="false">N60*O60</f>
        <v>0</v>
      </c>
      <c r="R60" s="275" t="n">
        <f aca="false">N60*P60</f>
        <v>0</v>
      </c>
      <c r="S60" s="49" t="n">
        <v>0</v>
      </c>
      <c r="T60" s="257" t="n">
        <f aca="false">N60*S60</f>
        <v>0</v>
      </c>
    </row>
    <row r="61" customFormat="false" ht="23.25" hidden="false" customHeight="true" outlineLevel="0" collapsed="false">
      <c r="A61" s="259"/>
      <c r="B61" s="230" t="s">
        <v>1891</v>
      </c>
      <c r="C61" s="260" t="s">
        <v>587</v>
      </c>
      <c r="D61" s="260"/>
      <c r="E61" s="260"/>
      <c r="F61" s="260"/>
      <c r="G61" s="260"/>
      <c r="H61" s="260"/>
      <c r="I61" s="260"/>
      <c r="J61" s="260"/>
      <c r="K61" s="260"/>
      <c r="L61" s="260"/>
      <c r="M61" s="272"/>
      <c r="N61" s="272"/>
      <c r="O61" s="272"/>
      <c r="P61" s="272"/>
      <c r="Q61" s="272"/>
      <c r="R61" s="290"/>
      <c r="S61" s="273"/>
      <c r="T61" s="273"/>
    </row>
    <row r="62" customFormat="false" ht="60" hidden="false" customHeight="true" outlineLevel="0" collapsed="false">
      <c r="A62" s="259"/>
      <c r="B62" s="230"/>
      <c r="C62" s="262" t="s">
        <v>1892</v>
      </c>
      <c r="D62" s="79" t="s">
        <v>1893</v>
      </c>
      <c r="E62" s="80"/>
      <c r="F62" s="80"/>
      <c r="G62" s="80"/>
      <c r="H62" s="80" t="s">
        <v>1894</v>
      </c>
      <c r="I62" s="80" t="s">
        <v>1895</v>
      </c>
      <c r="J62" s="263"/>
      <c r="K62" s="264"/>
      <c r="L62" s="264"/>
      <c r="M62" s="265" t="n">
        <v>375.45</v>
      </c>
      <c r="N62" s="265" t="n">
        <f aca="false">M62*$W$3</f>
        <v>412.995</v>
      </c>
      <c r="O62" s="265" t="n">
        <v>0</v>
      </c>
      <c r="P62" s="265" t="n">
        <f aca="false">O62*1.23</f>
        <v>0</v>
      </c>
      <c r="Q62" s="174" t="s">
        <v>596</v>
      </c>
      <c r="R62" s="174" t="s">
        <v>596</v>
      </c>
      <c r="S62" s="174" t="s">
        <v>596</v>
      </c>
      <c r="T62" s="174" t="s">
        <v>596</v>
      </c>
    </row>
    <row r="63" customFormat="false" ht="60" hidden="false" customHeight="true" outlineLevel="0" collapsed="false">
      <c r="A63" s="259"/>
      <c r="B63" s="230"/>
      <c r="C63" s="266" t="s">
        <v>1896</v>
      </c>
      <c r="D63" s="84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69"/>
      <c r="P63" s="69"/>
      <c r="Q63" s="69"/>
      <c r="R63" s="280"/>
      <c r="S63" s="257"/>
      <c r="T63" s="257"/>
    </row>
    <row r="64" customFormat="false" ht="60" hidden="false" customHeight="true" outlineLevel="0" collapsed="false">
      <c r="A64" s="259"/>
      <c r="B64" s="230"/>
      <c r="C64" s="291" t="s">
        <v>1896</v>
      </c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50"/>
      <c r="P64" s="250"/>
      <c r="Q64" s="250"/>
      <c r="R64" s="294"/>
      <c r="S64" s="295"/>
      <c r="T64" s="295"/>
    </row>
    <row r="65" customFormat="false" ht="60" hidden="false" customHeight="true" outlineLevel="0" collapsed="false">
      <c r="A65" s="255"/>
      <c r="B65" s="95"/>
      <c r="C65" s="296"/>
      <c r="D65" s="297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96"/>
      <c r="P65" s="96"/>
      <c r="Q65" s="226" t="n">
        <f aca="false">SUM(Q3:Q64)</f>
        <v>0</v>
      </c>
      <c r="R65" s="299" t="n">
        <f aca="false">SUM(R3:R64)</f>
        <v>0</v>
      </c>
      <c r="S65" s="226"/>
      <c r="T65" s="229" t="n">
        <f aca="false">SUM(T3:T64)</f>
        <v>0</v>
      </c>
    </row>
    <row r="66" customFormat="false" ht="12" hidden="false" customHeight="true" outlineLevel="0" collapsed="false">
      <c r="A66" s="255"/>
      <c r="C66" s="300"/>
      <c r="D66" s="301"/>
      <c r="E66" s="302"/>
      <c r="F66" s="302"/>
      <c r="G66" s="302"/>
      <c r="H66" s="302"/>
      <c r="I66" s="302"/>
      <c r="J66" s="302"/>
      <c r="K66" s="302"/>
      <c r="L66" s="302"/>
      <c r="M66" s="302"/>
      <c r="N66" s="302"/>
    </row>
    <row r="67" customFormat="false" ht="12" hidden="false" customHeight="true" outlineLevel="0" collapsed="false">
      <c r="A67" s="255"/>
      <c r="C67" s="300"/>
      <c r="D67" s="301"/>
      <c r="E67" s="302"/>
      <c r="F67" s="302"/>
      <c r="G67" s="302"/>
      <c r="H67" s="302"/>
      <c r="I67" s="302"/>
      <c r="J67" s="302"/>
      <c r="K67" s="302"/>
      <c r="L67" s="302"/>
      <c r="M67" s="302"/>
      <c r="N67" s="302"/>
    </row>
    <row r="68" customFormat="false" ht="12" hidden="false" customHeight="true" outlineLevel="0" collapsed="false">
      <c r="A68" s="255"/>
      <c r="C68" s="300"/>
      <c r="D68" s="301"/>
      <c r="E68" s="302"/>
      <c r="F68" s="302"/>
      <c r="G68" s="302"/>
      <c r="H68" s="302"/>
      <c r="I68" s="302"/>
      <c r="J68" s="302"/>
      <c r="K68" s="302"/>
      <c r="L68" s="302"/>
      <c r="M68" s="302"/>
      <c r="N68" s="302"/>
    </row>
  </sheetData>
  <mergeCells count="43">
    <mergeCell ref="A2:A64"/>
    <mergeCell ref="B2:B15"/>
    <mergeCell ref="C2:L2"/>
    <mergeCell ref="Q3:T3"/>
    <mergeCell ref="Q4:T4"/>
    <mergeCell ref="Q5:T5"/>
    <mergeCell ref="Q6:T6"/>
    <mergeCell ref="Q7:T7"/>
    <mergeCell ref="Q8:T8"/>
    <mergeCell ref="Q9:T9"/>
    <mergeCell ref="Q10:T10"/>
    <mergeCell ref="Q11:T11"/>
    <mergeCell ref="Q12:T12"/>
    <mergeCell ref="Q13:T13"/>
    <mergeCell ref="Q14:T14"/>
    <mergeCell ref="B16:B24"/>
    <mergeCell ref="C16:L16"/>
    <mergeCell ref="B25:B33"/>
    <mergeCell ref="C25:L25"/>
    <mergeCell ref="Q26:T26"/>
    <mergeCell ref="Q27:T27"/>
    <mergeCell ref="Q28:T28"/>
    <mergeCell ref="Q29:T29"/>
    <mergeCell ref="Q30:T30"/>
    <mergeCell ref="Q31:T31"/>
    <mergeCell ref="B34:B39"/>
    <mergeCell ref="C34:L34"/>
    <mergeCell ref="B40:B45"/>
    <mergeCell ref="C40:L40"/>
    <mergeCell ref="B46:B54"/>
    <mergeCell ref="C46:L46"/>
    <mergeCell ref="Q47:T47"/>
    <mergeCell ref="Q51:T51"/>
    <mergeCell ref="Q52:T52"/>
    <mergeCell ref="Q53:T53"/>
    <mergeCell ref="B55:B60"/>
    <mergeCell ref="C55:L55"/>
    <mergeCell ref="Q56:T56"/>
    <mergeCell ref="Q57:T57"/>
    <mergeCell ref="Q58:T58"/>
    <mergeCell ref="B61:B64"/>
    <mergeCell ref="C61:L61"/>
    <mergeCell ref="Q62:T62"/>
  </mergeCells>
  <hyperlinks>
    <hyperlink ref="J3" r:id="rId1" display="https://lafenicegc.com/en/collections/amazing/"/>
    <hyperlink ref="J4" r:id="rId2" display="https://www.casalgrandepadana.com/product/pietre-di-paragone"/>
    <hyperlink ref="J5" r:id="rId3" display="https://www.keope.com/en/collections/portland-stone-effect-tiles-heritage"/>
    <hyperlink ref="J6" r:id="rId4" display="https://eliosceramica.com/collezione/grand-place/"/>
    <hyperlink ref="J7" r:id="rId5" display="https://eliosceramica.com/collezione/grand-place/"/>
    <hyperlink ref="J8" r:id="rId6" display="https://www.keope.com/en/collections/grey-marble-effect-tiles "/>
    <hyperlink ref="J9" r:id="rId7" display="https://www.keope.com/en/collections/portland-stone-effect-tiles-heritage"/>
    <hyperlink ref="J10" r:id="rId8" display="https://lafenicegc.com/en/collections/amazing/"/>
    <hyperlink ref="J11" r:id="rId9" display="https://www.keope.com/en/collections/grey-marble-effect-tiles "/>
    <hyperlink ref="J12" r:id="rId10" display="https://www.keope.com/en/collections/grey-marble-effect-tiles "/>
    <hyperlink ref="J13" r:id="rId11" display="https://www.celox.sk/Produkty/Profily-na-obklady-a-dlazbu/Ukoncovacie-profily/Ukoncovaci-L-profil?dimensions=12%2C5%20mm%20%2F%202%2C5m&amp;color=AL%20pr%C3%ADrodn%C3%A1&amp;material=AL"/>
    <hyperlink ref="J14" r:id="rId12" display="https://www.casalgrandepadana.com/product/pietre-di-paragone"/>
    <hyperlink ref="J17" r:id="rId13" display="https://www.egger.com/cs/vyroba-nabytku-a-interierovy-design/dekory/W1000_9?country=SK"/>
    <hyperlink ref="J18" r:id="rId14" display="https://www.egger.com/cs/vyroba-nabytku-a-interierovy-design/dekory/H3303_10?country=SK"/>
    <hyperlink ref="J19" r:id="rId15" display="https://www.egger.com/cs/vyroba-nabytku-a-interierovy-design/dekory/F486_76?country=SK"/>
    <hyperlink ref="J20" r:id="rId16" display="https://www.egger.com/cs/vyroba-nabytku-a-interierovy-design/dekory/U732_9?country=SK"/>
    <hyperlink ref="J22" r:id="rId17" display="https://www.egger.com/cs/vyroba-nabytku-a-interierovy-design/dekory/H3041_TM12?country=SK"/>
    <hyperlink ref="J23" r:id="rId18" display="https://www.egger.com/cs/vyroba-nabytku-a-interierovy-design/dekory/F311_87?country=SK"/>
    <hyperlink ref="J26" r:id="rId19" display="https://www.fitplus.sk/pavigym-sportova-podlaha-endurance/"/>
    <hyperlink ref="J27" r:id="rId20" display="https://www.forbo.com/flooring/sk-sk/produkty/homogenni-vinyl/sphera-elite/sphera-elite/b9hfet?dnr=50486"/>
    <hyperlink ref="J28" r:id="rId21" display="https://www.forbo.com/flooring/sk-sk/produkty/homogenni-vinyl/sphera-elite/sphera-elite/b9hfet?dnr=50486"/>
    <hyperlink ref="J29" r:id="rId22" display="https://www.forbo.com/flooring/sk-sk/produkty/homogenni-vinyl/sphera-elite/sphera-elite/b9hfet?dnr=50481"/>
    <hyperlink ref="J30" r:id="rId23" display="https://www.forbo.com/flooring/sk-sk/produkty/heterogenni-vinyly/sarlon-19-db-akusticky-vinyl/sarlon-19-db-material/b2zh8v?dnr=4573t4319"/>
    <hyperlink ref="J31" r:id="rId24" display="https://www.forbo.com/flooring/sk-sk/produkty/esd-a-ciste-provozy/sphera-ec/sphera-ec/b9zm2t?dnr=ec__450003"/>
    <hyperlink ref="J35" r:id="rId25" display="https://vescom.com/en/products/tonga"/>
    <hyperlink ref="J36" r:id="rId26" display="https://vescom.com/en/products/tonga"/>
    <hyperlink ref="J37" r:id="rId27" display="https://h2kgroup.sk/eshop/fotoprodukty/fototapeta/?srsltid=AfmBOoqcngTaeY8bvgLinCUdU5G6bLjy79fcSJGNNJXuDXTkRB30H-Dr"/>
    <hyperlink ref="J38" r:id="rId28" display="https://h2kgroup.sk/eshop/fotoprodukty/fototapeta/?srsltid=AfmBOoqcngTaeY8bvgLinCUdU5G6bLjy79fcSJGNNJXuDXTkRB30H-Dr"/>
    <hyperlink ref="J39" r:id="rId29" display="https://h2kgroup.sk/eshop/fotoprodukty/fototapeta/?srsltid=AfmBOoqcngTaeY8bvgLinCUdU5G6bLjy79fcSJGNNJXuDXTkRB30H-Dr"/>
    <hyperlink ref="J41" r:id="rId30" display="https://www.fundermax.com/en/Portfolio/All%20Products/m.look-Interior-A2-2289-Tortora-FH-Fine-Hammer-Embossed_p_56894"/>
    <hyperlink ref="J42" r:id="rId31" display="https://www.fundermax.com/en/Portfolio/All%20Products/m.look-Interior-A2-2206-Fango-FH-Fine-Hammer-Embossed_p_56890"/>
    <hyperlink ref="J43" r:id="rId32" display="https://www.europlac.com/sk/product/inois-micro"/>
    <hyperlink ref="J44" r:id="rId33" display="https://www.fundermax.com/en/Portfolio/All%20Products/Star-Favorit-P3-E05-2206-Fango-FH-Fine-Hammer-Embossed_p_173150"/>
    <hyperlink ref="J45" r:id="rId34" display="https://www.spm-international.com/en/products/decochoc"/>
    <hyperlink ref="J48" r:id="rId35" location="metrazne-koberce" display="https://www.domosslovakia.sk/produkty/kancelarie#metrazne-koberce"/>
    <hyperlink ref="J49" r:id="rId36" location="metrazne-koberce" display="https://www.domosslovakia.sk/produkty/kancelarie#metrazne-koberce"/>
    <hyperlink ref="J50" r:id="rId37" location="metrazne-koberce" display="https://www.domosslovakia.sk/produkty/kancelarie#metrazne-koberce"/>
    <hyperlink ref="J51" r:id="rId38" display="https://www.forbo.com/flooring/sk-sk/produkty/flotex-sametovy-vinyl/flotex-colour/flotex-colour/bpdhue?dnr=s246014"/>
    <hyperlink ref="J52" r:id="rId39" display="https://www.forbo.com/flooring/en-gl/products/entrance-flooring-systems/nuway-internal-entrance-floors/nuway-grid-internal/b72385"/>
    <hyperlink ref="J53" r:id="rId40" display="https://www.forbo.com/flooring/en-gl/products/entrance-flooring-systems/nuway-external-entrance-floors/nuway-grid-external/b1o4qt"/>
    <hyperlink ref="J56" r:id="rId41" display="https://www.sto.sk/s/p/a1F2p00000PivCqEAJ/stocolor-opticryl-matt"/>
    <hyperlink ref="J57" r:id="rId42" display="https://www.sto.sk/s/p/a1F2p00000PivCqEAJ/stocolor-opticryl-matt"/>
    <hyperlink ref="J58" r:id="rId43" display="https://www.sto.sk/s/p/a1F2p00000PivCqEAJ/stocolor-opticryl-matt"/>
    <hyperlink ref="J60" r:id="rId44" display="https://www.sto.sk/s/p/a1F2p00000PivCqEAJ/stocolor-opticryl-mat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4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04" activePane="bottomLeft" state="frozen"/>
      <selection pane="topLeft" activeCell="A1" activeCellId="0" sqref="A1"/>
      <selection pane="bottomLeft" activeCell="F107" activeCellId="0" sqref="F107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26" width="16.16"/>
    <col collapsed="false" customWidth="true" hidden="false" outlineLevel="0" max="7" min="7" style="26" width="13.33"/>
    <col collapsed="false" customWidth="true" hidden="false" outlineLevel="0" max="8" min="8" style="26" width="13.16"/>
    <col collapsed="false" customWidth="true" hidden="false" outlineLevel="0" max="9" min="9" style="26" width="15.5"/>
    <col collapsed="false" customWidth="true" hidden="false" outlineLevel="0" max="10" min="10" style="26" width="27.5"/>
    <col collapsed="false" customWidth="true" hidden="false" outlineLevel="0" max="11" min="11" style="26" width="26.83"/>
    <col collapsed="false" customWidth="true" hidden="false" outlineLevel="0" max="12" min="12" style="26" width="20"/>
    <col collapsed="false" customWidth="true" hidden="false" outlineLevel="0" max="13" min="13" style="26" width="8.33"/>
    <col collapsed="false" customWidth="true" hidden="false" outlineLevel="0" max="15" min="15" style="26" width="11"/>
  </cols>
  <sheetData>
    <row r="1" customFormat="false" ht="19.5" hidden="false" customHeight="true" outlineLevel="0" collapsed="false">
      <c r="A1" s="28" t="s">
        <v>32</v>
      </c>
      <c r="B1" s="102" t="s">
        <v>33</v>
      </c>
      <c r="C1" s="102" t="s">
        <v>34</v>
      </c>
      <c r="D1" s="303" t="s">
        <v>35</v>
      </c>
      <c r="E1" s="102" t="s">
        <v>36</v>
      </c>
      <c r="F1" s="102" t="s">
        <v>37</v>
      </c>
      <c r="G1" s="304" t="s">
        <v>907</v>
      </c>
      <c r="H1" s="304" t="s">
        <v>908</v>
      </c>
      <c r="I1" s="304" t="s">
        <v>909</v>
      </c>
      <c r="J1" s="102" t="s">
        <v>41</v>
      </c>
      <c r="K1" s="102" t="s">
        <v>42</v>
      </c>
      <c r="L1" s="304" t="s">
        <v>43</v>
      </c>
      <c r="M1" s="102" t="s">
        <v>44</v>
      </c>
      <c r="N1" s="102" t="s">
        <v>1897</v>
      </c>
      <c r="O1" s="102" t="s">
        <v>1898</v>
      </c>
    </row>
    <row r="2" s="36" customFormat="true" ht="13.5" hidden="false" customHeight="true" outlineLevel="0" collapsed="false">
      <c r="A2" s="104" t="s">
        <v>1899</v>
      </c>
      <c r="B2" s="104" t="s">
        <v>1900</v>
      </c>
      <c r="C2" s="305" t="s">
        <v>1901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customFormat="false" ht="60" hidden="false" customHeight="true" outlineLevel="0" collapsed="false">
      <c r="A3" s="104"/>
      <c r="B3" s="104"/>
      <c r="C3" s="45" t="s">
        <v>1902</v>
      </c>
      <c r="D3" s="46" t="s">
        <v>1903</v>
      </c>
      <c r="E3" s="113" t="s">
        <v>1904</v>
      </c>
      <c r="F3" s="113" t="s">
        <v>1905</v>
      </c>
      <c r="G3" s="113" t="s">
        <v>671</v>
      </c>
      <c r="H3" s="113" t="s">
        <v>1906</v>
      </c>
      <c r="I3" s="113"/>
      <c r="J3" s="306"/>
      <c r="K3" s="77"/>
      <c r="L3" s="243" t="s">
        <v>1907</v>
      </c>
      <c r="M3" s="113" t="n">
        <v>39</v>
      </c>
      <c r="N3" s="307" t="n">
        <v>0</v>
      </c>
      <c r="O3" s="308" t="n">
        <f aca="false">M3*N3</f>
        <v>0</v>
      </c>
    </row>
    <row r="4" customFormat="false" ht="60" hidden="false" customHeight="true" outlineLevel="0" collapsed="false">
      <c r="A4" s="104"/>
      <c r="B4" s="104"/>
      <c r="C4" s="45" t="s">
        <v>1902</v>
      </c>
      <c r="D4" s="46" t="s">
        <v>1908</v>
      </c>
      <c r="E4" s="113" t="s">
        <v>1909</v>
      </c>
      <c r="F4" s="113" t="s">
        <v>1905</v>
      </c>
      <c r="G4" s="113" t="s">
        <v>1910</v>
      </c>
      <c r="H4" s="113" t="s">
        <v>1906</v>
      </c>
      <c r="I4" s="113"/>
      <c r="J4" s="309"/>
      <c r="K4" s="77"/>
      <c r="L4" s="243" t="s">
        <v>1911</v>
      </c>
      <c r="M4" s="113" t="n">
        <v>56</v>
      </c>
      <c r="N4" s="307" t="n">
        <v>0</v>
      </c>
      <c r="O4" s="308" t="n">
        <f aca="false">M4*N4</f>
        <v>0</v>
      </c>
    </row>
    <row r="5" customFormat="false" ht="60" hidden="false" customHeight="true" outlineLevel="0" collapsed="false">
      <c r="A5" s="104"/>
      <c r="B5" s="104"/>
      <c r="C5" s="45" t="s">
        <v>1912</v>
      </c>
      <c r="D5" s="46" t="s">
        <v>1913</v>
      </c>
      <c r="E5" s="113" t="s">
        <v>1914</v>
      </c>
      <c r="F5" s="113" t="s">
        <v>1905</v>
      </c>
      <c r="G5" s="113" t="s">
        <v>1915</v>
      </c>
      <c r="H5" s="113" t="s">
        <v>1906</v>
      </c>
      <c r="I5" s="113"/>
      <c r="J5" s="306"/>
      <c r="K5" s="77"/>
      <c r="L5" s="77"/>
      <c r="M5" s="113" t="n">
        <v>1</v>
      </c>
      <c r="N5" s="307" t="n">
        <v>0</v>
      </c>
      <c r="O5" s="308" t="n">
        <f aca="false">M5*N5</f>
        <v>0</v>
      </c>
    </row>
    <row r="6" customFormat="false" ht="60" hidden="false" customHeight="true" outlineLevel="0" collapsed="false">
      <c r="A6" s="104"/>
      <c r="B6" s="104"/>
      <c r="C6" s="45" t="s">
        <v>1916</v>
      </c>
      <c r="D6" s="46" t="s">
        <v>1917</v>
      </c>
      <c r="E6" s="113" t="s">
        <v>1918</v>
      </c>
      <c r="F6" s="113" t="s">
        <v>1905</v>
      </c>
      <c r="G6" s="113" t="s">
        <v>1919</v>
      </c>
      <c r="H6" s="113" t="s">
        <v>1906</v>
      </c>
      <c r="I6" s="113"/>
      <c r="J6" s="309"/>
      <c r="K6" s="77"/>
      <c r="L6" s="77"/>
      <c r="M6" s="113" t="n">
        <v>1</v>
      </c>
      <c r="N6" s="307" t="n">
        <v>0</v>
      </c>
      <c r="O6" s="308" t="n">
        <f aca="false">M6*N6</f>
        <v>0</v>
      </c>
    </row>
    <row r="7" customFormat="false" ht="60" hidden="false" customHeight="true" outlineLevel="0" collapsed="false">
      <c r="A7" s="104"/>
      <c r="B7" s="104"/>
      <c r="C7" s="45" t="s">
        <v>1920</v>
      </c>
      <c r="D7" s="46" t="s">
        <v>1921</v>
      </c>
      <c r="E7" s="113" t="s">
        <v>1922</v>
      </c>
      <c r="F7" s="113" t="s">
        <v>1905</v>
      </c>
      <c r="G7" s="113" t="s">
        <v>1923</v>
      </c>
      <c r="H7" s="113" t="s">
        <v>1906</v>
      </c>
      <c r="I7" s="113"/>
      <c r="J7" s="306"/>
      <c r="K7" s="77"/>
      <c r="L7" s="77"/>
      <c r="M7" s="113" t="n">
        <v>1</v>
      </c>
      <c r="N7" s="307" t="n">
        <v>0</v>
      </c>
      <c r="O7" s="308" t="n">
        <f aca="false">M7*N7</f>
        <v>0</v>
      </c>
    </row>
    <row r="8" customFormat="false" ht="60" hidden="false" customHeight="true" outlineLevel="0" collapsed="false">
      <c r="A8" s="104"/>
      <c r="B8" s="104"/>
      <c r="C8" s="45" t="s">
        <v>1924</v>
      </c>
      <c r="D8" s="46" t="s">
        <v>1925</v>
      </c>
      <c r="E8" s="113" t="s">
        <v>1926</v>
      </c>
      <c r="F8" s="113" t="s">
        <v>1905</v>
      </c>
      <c r="G8" s="113" t="s">
        <v>1927</v>
      </c>
      <c r="H8" s="113" t="s">
        <v>1906</v>
      </c>
      <c r="I8" s="113"/>
      <c r="J8" s="309"/>
      <c r="K8" s="77"/>
      <c r="L8" s="310"/>
      <c r="M8" s="113" t="n">
        <v>1</v>
      </c>
      <c r="N8" s="307" t="n">
        <v>0</v>
      </c>
      <c r="O8" s="308" t="n">
        <f aca="false">M8*N8</f>
        <v>0</v>
      </c>
    </row>
    <row r="9" customFormat="false" ht="60" hidden="false" customHeight="true" outlineLevel="0" collapsed="false">
      <c r="A9" s="104"/>
      <c r="B9" s="104"/>
      <c r="C9" s="45" t="s">
        <v>1928</v>
      </c>
      <c r="D9" s="46" t="s">
        <v>1929</v>
      </c>
      <c r="E9" s="113" t="s">
        <v>1930</v>
      </c>
      <c r="F9" s="113" t="s">
        <v>1905</v>
      </c>
      <c r="G9" s="113" t="s">
        <v>1931</v>
      </c>
      <c r="H9" s="113" t="s">
        <v>1906</v>
      </c>
      <c r="I9" s="113"/>
      <c r="J9" s="306"/>
      <c r="K9" s="77"/>
      <c r="L9" s="77"/>
      <c r="M9" s="113" t="n">
        <v>2</v>
      </c>
      <c r="N9" s="307" t="n">
        <v>0</v>
      </c>
      <c r="O9" s="308" t="n">
        <f aca="false">M9*N9</f>
        <v>0</v>
      </c>
    </row>
    <row r="10" customFormat="false" ht="60" hidden="false" customHeight="true" outlineLevel="0" collapsed="false">
      <c r="A10" s="104"/>
      <c r="B10" s="104"/>
      <c r="C10" s="45" t="s">
        <v>1932</v>
      </c>
      <c r="D10" s="46" t="s">
        <v>1933</v>
      </c>
      <c r="E10" s="113" t="s">
        <v>1934</v>
      </c>
      <c r="F10" s="113" t="s">
        <v>1905</v>
      </c>
      <c r="G10" s="113" t="s">
        <v>1935</v>
      </c>
      <c r="H10" s="113" t="s">
        <v>1906</v>
      </c>
      <c r="I10" s="113"/>
      <c r="J10" s="309"/>
      <c r="K10" s="77"/>
      <c r="L10" s="77"/>
      <c r="M10" s="113" t="n">
        <v>1</v>
      </c>
      <c r="N10" s="307" t="n">
        <v>0</v>
      </c>
      <c r="O10" s="308" t="n">
        <f aca="false">M10*N10</f>
        <v>0</v>
      </c>
    </row>
    <row r="11" customFormat="false" ht="60" hidden="false" customHeight="true" outlineLevel="0" collapsed="false">
      <c r="A11" s="104"/>
      <c r="B11" s="104"/>
      <c r="C11" s="45" t="s">
        <v>1936</v>
      </c>
      <c r="D11" s="46" t="s">
        <v>1937</v>
      </c>
      <c r="E11" s="113" t="s">
        <v>1938</v>
      </c>
      <c r="F11" s="113" t="s">
        <v>1905</v>
      </c>
      <c r="G11" s="113" t="s">
        <v>1939</v>
      </c>
      <c r="H11" s="113" t="s">
        <v>1906</v>
      </c>
      <c r="I11" s="113"/>
      <c r="J11" s="306"/>
      <c r="K11" s="77"/>
      <c r="L11" s="77"/>
      <c r="M11" s="113" t="n">
        <v>1</v>
      </c>
      <c r="N11" s="307" t="n">
        <v>0</v>
      </c>
      <c r="O11" s="308" t="n">
        <f aca="false">M11*N11</f>
        <v>0</v>
      </c>
    </row>
    <row r="12" customFormat="false" ht="60" hidden="false" customHeight="true" outlineLevel="0" collapsed="false">
      <c r="A12" s="104"/>
      <c r="B12" s="104"/>
      <c r="C12" s="45" t="s">
        <v>1940</v>
      </c>
      <c r="D12" s="46" t="s">
        <v>1941</v>
      </c>
      <c r="E12" s="113" t="s">
        <v>1942</v>
      </c>
      <c r="F12" s="113" t="s">
        <v>1905</v>
      </c>
      <c r="G12" s="113" t="s">
        <v>1943</v>
      </c>
      <c r="H12" s="113" t="s">
        <v>1906</v>
      </c>
      <c r="I12" s="113"/>
      <c r="J12" s="113"/>
      <c r="K12" s="77"/>
      <c r="L12" s="77"/>
      <c r="M12" s="113" t="n">
        <v>2</v>
      </c>
      <c r="N12" s="307" t="n">
        <v>0</v>
      </c>
      <c r="O12" s="308" t="n">
        <f aca="false">M12*N12</f>
        <v>0</v>
      </c>
    </row>
    <row r="13" customFormat="false" ht="60" hidden="false" customHeight="true" outlineLevel="0" collapsed="false">
      <c r="A13" s="104"/>
      <c r="B13" s="104"/>
      <c r="C13" s="45" t="s">
        <v>1944</v>
      </c>
      <c r="D13" s="46" t="s">
        <v>1945</v>
      </c>
      <c r="E13" s="113" t="s">
        <v>1946</v>
      </c>
      <c r="F13" s="113" t="s">
        <v>1905</v>
      </c>
      <c r="G13" s="113" t="s">
        <v>1947</v>
      </c>
      <c r="H13" s="113" t="s">
        <v>1906</v>
      </c>
      <c r="I13" s="113"/>
      <c r="J13" s="113"/>
      <c r="K13" s="311"/>
      <c r="L13" s="311"/>
      <c r="M13" s="113" t="n">
        <v>26</v>
      </c>
      <c r="N13" s="307" t="n">
        <v>0</v>
      </c>
      <c r="O13" s="308" t="n">
        <f aca="false">M13*N13</f>
        <v>0</v>
      </c>
    </row>
    <row r="14" customFormat="false" ht="60" hidden="false" customHeight="true" outlineLevel="0" collapsed="false">
      <c r="A14" s="104"/>
      <c r="B14" s="104"/>
      <c r="C14" s="45" t="s">
        <v>1944</v>
      </c>
      <c r="D14" s="46" t="s">
        <v>1948</v>
      </c>
      <c r="E14" s="113" t="s">
        <v>1946</v>
      </c>
      <c r="F14" s="113" t="s">
        <v>1905</v>
      </c>
      <c r="G14" s="113" t="s">
        <v>1949</v>
      </c>
      <c r="H14" s="113" t="s">
        <v>1906</v>
      </c>
      <c r="I14" s="113"/>
      <c r="J14" s="113"/>
      <c r="K14" s="311"/>
      <c r="L14" s="311"/>
      <c r="M14" s="113" t="n">
        <v>26</v>
      </c>
      <c r="N14" s="307" t="n">
        <v>0</v>
      </c>
      <c r="O14" s="308" t="n">
        <f aca="false">M14*N14</f>
        <v>0</v>
      </c>
    </row>
    <row r="15" customFormat="false" ht="60" hidden="false" customHeight="true" outlineLevel="0" collapsed="false">
      <c r="A15" s="104"/>
      <c r="B15" s="104"/>
      <c r="C15" s="45" t="s">
        <v>1950</v>
      </c>
      <c r="D15" s="46" t="s">
        <v>1951</v>
      </c>
      <c r="E15" s="113" t="s">
        <v>1952</v>
      </c>
      <c r="F15" s="113" t="s">
        <v>1905</v>
      </c>
      <c r="G15" s="113" t="s">
        <v>1953</v>
      </c>
      <c r="H15" s="113" t="s">
        <v>1906</v>
      </c>
      <c r="I15" s="113"/>
      <c r="J15" s="113"/>
      <c r="K15" s="311"/>
      <c r="L15" s="311"/>
      <c r="M15" s="113" t="n">
        <v>2</v>
      </c>
      <c r="N15" s="307" t="n">
        <v>0</v>
      </c>
      <c r="O15" s="308" t="n">
        <f aca="false">M15*N15</f>
        <v>0</v>
      </c>
    </row>
    <row r="16" customFormat="false" ht="60" hidden="false" customHeight="true" outlineLevel="0" collapsed="false">
      <c r="A16" s="104"/>
      <c r="B16" s="104"/>
      <c r="C16" s="45" t="s">
        <v>1954</v>
      </c>
      <c r="D16" s="46" t="s">
        <v>1955</v>
      </c>
      <c r="E16" s="113" t="s">
        <v>1956</v>
      </c>
      <c r="F16" s="113" t="s">
        <v>1905</v>
      </c>
      <c r="G16" s="113" t="s">
        <v>1957</v>
      </c>
      <c r="H16" s="113" t="s">
        <v>1906</v>
      </c>
      <c r="I16" s="113"/>
      <c r="J16" s="113"/>
      <c r="K16" s="311"/>
      <c r="L16" s="311"/>
      <c r="M16" s="113" t="n">
        <v>1</v>
      </c>
      <c r="N16" s="307" t="n">
        <v>0</v>
      </c>
      <c r="O16" s="308" t="n">
        <f aca="false">M16*N16</f>
        <v>0</v>
      </c>
    </row>
    <row r="17" customFormat="false" ht="60" hidden="false" customHeight="true" outlineLevel="0" collapsed="false">
      <c r="A17" s="104"/>
      <c r="B17" s="104"/>
      <c r="C17" s="45" t="s">
        <v>1958</v>
      </c>
      <c r="D17" s="46" t="s">
        <v>1959</v>
      </c>
      <c r="E17" s="113" t="s">
        <v>1960</v>
      </c>
      <c r="F17" s="113" t="s">
        <v>1905</v>
      </c>
      <c r="G17" s="113" t="s">
        <v>1961</v>
      </c>
      <c r="H17" s="113" t="s">
        <v>1906</v>
      </c>
      <c r="I17" s="113"/>
      <c r="J17" s="113"/>
      <c r="K17" s="311"/>
      <c r="L17" s="311"/>
      <c r="M17" s="113" t="n">
        <v>1</v>
      </c>
      <c r="N17" s="307" t="n">
        <v>0</v>
      </c>
      <c r="O17" s="308" t="n">
        <f aca="false">M17*N17</f>
        <v>0</v>
      </c>
    </row>
    <row r="18" customFormat="false" ht="60" hidden="false" customHeight="true" outlineLevel="0" collapsed="false">
      <c r="A18" s="104"/>
      <c r="B18" s="104"/>
      <c r="C18" s="45" t="s">
        <v>1962</v>
      </c>
      <c r="D18" s="46" t="s">
        <v>1963</v>
      </c>
      <c r="E18" s="113" t="s">
        <v>1964</v>
      </c>
      <c r="F18" s="113" t="s">
        <v>1905</v>
      </c>
      <c r="G18" s="113" t="s">
        <v>1965</v>
      </c>
      <c r="H18" s="113" t="s">
        <v>1906</v>
      </c>
      <c r="I18" s="113"/>
      <c r="J18" s="113"/>
      <c r="K18" s="311"/>
      <c r="L18" s="311"/>
      <c r="M18" s="113" t="n">
        <v>1</v>
      </c>
      <c r="N18" s="307" t="n">
        <v>0</v>
      </c>
      <c r="O18" s="308" t="n">
        <f aca="false">M18*N18</f>
        <v>0</v>
      </c>
    </row>
    <row r="19" customFormat="false" ht="60" hidden="false" customHeight="true" outlineLevel="0" collapsed="false">
      <c r="A19" s="104"/>
      <c r="B19" s="104"/>
      <c r="C19" s="45" t="s">
        <v>1966</v>
      </c>
      <c r="D19" s="46" t="s">
        <v>1967</v>
      </c>
      <c r="E19" s="113" t="s">
        <v>1968</v>
      </c>
      <c r="F19" s="113" t="s">
        <v>1905</v>
      </c>
      <c r="G19" s="113" t="s">
        <v>1969</v>
      </c>
      <c r="H19" s="113" t="s">
        <v>1906</v>
      </c>
      <c r="I19" s="113"/>
      <c r="J19" s="113"/>
      <c r="K19" s="311"/>
      <c r="L19" s="311"/>
      <c r="M19" s="113" t="n">
        <v>39</v>
      </c>
      <c r="N19" s="307" t="n">
        <v>0</v>
      </c>
      <c r="O19" s="308" t="n">
        <f aca="false">M19*N19</f>
        <v>0</v>
      </c>
    </row>
    <row r="20" customFormat="false" ht="60" hidden="false" customHeight="true" outlineLevel="0" collapsed="false">
      <c r="A20" s="104"/>
      <c r="B20" s="104"/>
      <c r="C20" s="45" t="s">
        <v>1970</v>
      </c>
      <c r="D20" s="46" t="s">
        <v>1971</v>
      </c>
      <c r="E20" s="113" t="s">
        <v>1968</v>
      </c>
      <c r="F20" s="113" t="s">
        <v>1905</v>
      </c>
      <c r="G20" s="113" t="s">
        <v>1972</v>
      </c>
      <c r="H20" s="113" t="s">
        <v>1906</v>
      </c>
      <c r="I20" s="113"/>
      <c r="J20" s="113"/>
      <c r="K20" s="311"/>
      <c r="L20" s="311"/>
      <c r="M20" s="113" t="n">
        <v>39</v>
      </c>
      <c r="N20" s="307" t="n">
        <v>0</v>
      </c>
      <c r="O20" s="308" t="n">
        <f aca="false">M20*N20</f>
        <v>0</v>
      </c>
    </row>
    <row r="21" customFormat="false" ht="60" hidden="false" customHeight="true" outlineLevel="0" collapsed="false">
      <c r="A21" s="104"/>
      <c r="B21" s="104"/>
      <c r="C21" s="45" t="s">
        <v>1973</v>
      </c>
      <c r="D21" s="312" t="s">
        <v>1974</v>
      </c>
      <c r="E21" s="113" t="s">
        <v>1975</v>
      </c>
      <c r="F21" s="113" t="s">
        <v>1905</v>
      </c>
      <c r="G21" s="113" t="s">
        <v>80</v>
      </c>
      <c r="H21" s="113" t="s">
        <v>1976</v>
      </c>
      <c r="I21" s="113"/>
      <c r="J21" s="113"/>
      <c r="K21" s="311"/>
      <c r="L21" s="313" t="s">
        <v>1977</v>
      </c>
      <c r="M21" s="113" t="n">
        <v>1</v>
      </c>
      <c r="N21" s="307" t="n">
        <v>0</v>
      </c>
      <c r="O21" s="308" t="n">
        <f aca="false">M21*N21</f>
        <v>0</v>
      </c>
    </row>
    <row r="22" customFormat="false" ht="60" hidden="false" customHeight="true" outlineLevel="0" collapsed="false">
      <c r="A22" s="104"/>
      <c r="B22" s="104"/>
      <c r="C22" s="45" t="s">
        <v>1978</v>
      </c>
      <c r="D22" s="312" t="s">
        <v>1979</v>
      </c>
      <c r="E22" s="113" t="s">
        <v>1980</v>
      </c>
      <c r="F22" s="113" t="s">
        <v>1905</v>
      </c>
      <c r="G22" s="113" t="s">
        <v>80</v>
      </c>
      <c r="H22" s="113" t="s">
        <v>1976</v>
      </c>
      <c r="I22" s="113"/>
      <c r="J22" s="113"/>
      <c r="K22" s="311"/>
      <c r="L22" s="313" t="s">
        <v>1977</v>
      </c>
      <c r="M22" s="113" t="n">
        <v>1</v>
      </c>
      <c r="N22" s="307" t="n">
        <v>0</v>
      </c>
      <c r="O22" s="308" t="n">
        <f aca="false">M22*N22</f>
        <v>0</v>
      </c>
    </row>
    <row r="23" customFormat="false" ht="60" hidden="false" customHeight="true" outlineLevel="0" collapsed="false">
      <c r="A23" s="104"/>
      <c r="B23" s="104"/>
      <c r="C23" s="45" t="s">
        <v>1981</v>
      </c>
      <c r="D23" s="312" t="s">
        <v>1982</v>
      </c>
      <c r="E23" s="113" t="s">
        <v>1983</v>
      </c>
      <c r="F23" s="113" t="s">
        <v>1905</v>
      </c>
      <c r="G23" s="113" t="s">
        <v>80</v>
      </c>
      <c r="H23" s="113" t="s">
        <v>1976</v>
      </c>
      <c r="I23" s="113"/>
      <c r="J23" s="113"/>
      <c r="K23" s="311"/>
      <c r="L23" s="313" t="s">
        <v>1977</v>
      </c>
      <c r="M23" s="113" t="n">
        <v>1</v>
      </c>
      <c r="N23" s="307" t="n">
        <v>0</v>
      </c>
      <c r="O23" s="308" t="n">
        <f aca="false">M23*N23</f>
        <v>0</v>
      </c>
    </row>
    <row r="24" customFormat="false" ht="60" hidden="false" customHeight="true" outlineLevel="0" collapsed="false">
      <c r="A24" s="104"/>
      <c r="B24" s="104"/>
      <c r="C24" s="45" t="s">
        <v>1984</v>
      </c>
      <c r="D24" s="312" t="s">
        <v>1985</v>
      </c>
      <c r="E24" s="113" t="s">
        <v>1986</v>
      </c>
      <c r="F24" s="113" t="s">
        <v>1905</v>
      </c>
      <c r="G24" s="113" t="s">
        <v>1972</v>
      </c>
      <c r="H24" s="113" t="s">
        <v>1906</v>
      </c>
      <c r="J24" s="113"/>
      <c r="K24" s="311"/>
      <c r="L24" s="313"/>
      <c r="M24" s="113" t="n">
        <v>2</v>
      </c>
      <c r="N24" s="307" t="n">
        <v>0</v>
      </c>
      <c r="O24" s="308" t="n">
        <f aca="false">M24*N24</f>
        <v>0</v>
      </c>
    </row>
    <row r="25" customFormat="false" ht="60" hidden="false" customHeight="true" outlineLevel="0" collapsed="false">
      <c r="A25" s="104"/>
      <c r="B25" s="104"/>
      <c r="C25" s="314" t="s">
        <v>1987</v>
      </c>
      <c r="D25" s="312" t="s">
        <v>1988</v>
      </c>
      <c r="E25" s="113" t="s">
        <v>1989</v>
      </c>
      <c r="F25" s="113" t="s">
        <v>1905</v>
      </c>
      <c r="G25" s="113" t="s">
        <v>80</v>
      </c>
      <c r="H25" s="113" t="s">
        <v>1976</v>
      </c>
      <c r="I25" s="315"/>
      <c r="J25" s="113"/>
      <c r="K25" s="311"/>
      <c r="L25" s="313" t="s">
        <v>1977</v>
      </c>
      <c r="M25" s="113" t="n">
        <v>1</v>
      </c>
      <c r="N25" s="307" t="n">
        <v>0</v>
      </c>
      <c r="O25" s="308" t="n">
        <f aca="false">M25*N25</f>
        <v>0</v>
      </c>
    </row>
    <row r="26" customFormat="false" ht="60" hidden="false" customHeight="true" outlineLevel="0" collapsed="false">
      <c r="A26" s="104"/>
      <c r="B26" s="104"/>
      <c r="C26" s="314" t="s">
        <v>1990</v>
      </c>
      <c r="D26" s="312" t="s">
        <v>1991</v>
      </c>
      <c r="E26" s="113" t="s">
        <v>1992</v>
      </c>
      <c r="F26" s="113" t="s">
        <v>1905</v>
      </c>
      <c r="G26" s="113" t="s">
        <v>80</v>
      </c>
      <c r="H26" s="113" t="s">
        <v>1976</v>
      </c>
      <c r="I26" s="113"/>
      <c r="J26" s="113"/>
      <c r="K26" s="311"/>
      <c r="L26" s="313" t="s">
        <v>1977</v>
      </c>
      <c r="M26" s="113" t="n">
        <v>1</v>
      </c>
      <c r="N26" s="307" t="n">
        <v>0</v>
      </c>
      <c r="O26" s="308" t="n">
        <f aca="false">M26*N26</f>
        <v>0</v>
      </c>
    </row>
    <row r="27" customFormat="false" ht="15.75" hidden="false" customHeight="true" outlineLevel="0" collapsed="false">
      <c r="A27" s="104"/>
      <c r="B27" s="104"/>
      <c r="C27" s="316" t="s">
        <v>1993</v>
      </c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113"/>
      <c r="O27" s="308"/>
    </row>
    <row r="28" customFormat="false" ht="60" hidden="false" customHeight="true" outlineLevel="0" collapsed="false">
      <c r="A28" s="104"/>
      <c r="B28" s="104"/>
      <c r="C28" s="45" t="s">
        <v>1994</v>
      </c>
      <c r="D28" s="46" t="s">
        <v>1995</v>
      </c>
      <c r="E28" s="113" t="s">
        <v>1996</v>
      </c>
      <c r="F28" s="113" t="s">
        <v>1905</v>
      </c>
      <c r="G28" s="113" t="s">
        <v>671</v>
      </c>
      <c r="H28" s="113" t="s">
        <v>1906</v>
      </c>
      <c r="I28" s="113"/>
      <c r="J28" s="306"/>
      <c r="K28" s="77"/>
      <c r="L28" s="77"/>
      <c r="M28" s="113" t="n">
        <v>2</v>
      </c>
      <c r="N28" s="307" t="n">
        <v>0</v>
      </c>
      <c r="O28" s="308" t="n">
        <f aca="false">M28*N28</f>
        <v>0</v>
      </c>
    </row>
    <row r="29" customFormat="false" ht="60" hidden="false" customHeight="true" outlineLevel="0" collapsed="false">
      <c r="A29" s="104"/>
      <c r="B29" s="104"/>
      <c r="C29" s="45" t="s">
        <v>1997</v>
      </c>
      <c r="D29" s="46" t="s">
        <v>1998</v>
      </c>
      <c r="E29" s="113" t="s">
        <v>1999</v>
      </c>
      <c r="F29" s="113" t="s">
        <v>1905</v>
      </c>
      <c r="G29" s="113" t="s">
        <v>1910</v>
      </c>
      <c r="H29" s="113" t="s">
        <v>1906</v>
      </c>
      <c r="I29" s="113"/>
      <c r="J29" s="113"/>
      <c r="K29" s="311"/>
      <c r="L29" s="311"/>
      <c r="M29" s="113" t="n">
        <v>2</v>
      </c>
      <c r="N29" s="307" t="n">
        <v>0</v>
      </c>
      <c r="O29" s="308" t="n">
        <f aca="false">M29*N29</f>
        <v>0</v>
      </c>
    </row>
    <row r="30" customFormat="false" ht="60" hidden="false" customHeight="true" outlineLevel="0" collapsed="false">
      <c r="A30" s="104"/>
      <c r="B30" s="104"/>
      <c r="C30" s="45" t="s">
        <v>2000</v>
      </c>
      <c r="D30" s="46" t="s">
        <v>1921</v>
      </c>
      <c r="E30" s="113" t="s">
        <v>1934</v>
      </c>
      <c r="F30" s="113" t="s">
        <v>1905</v>
      </c>
      <c r="G30" s="113" t="s">
        <v>1915</v>
      </c>
      <c r="H30" s="113" t="s">
        <v>1906</v>
      </c>
      <c r="I30" s="113"/>
      <c r="J30" s="113"/>
      <c r="K30" s="311"/>
      <c r="L30" s="311"/>
      <c r="M30" s="113" t="n">
        <v>1</v>
      </c>
      <c r="N30" s="307" t="n">
        <v>0</v>
      </c>
      <c r="O30" s="308" t="n">
        <f aca="false">M30*N30</f>
        <v>0</v>
      </c>
    </row>
    <row r="31" customFormat="false" ht="60" hidden="false" customHeight="true" outlineLevel="0" collapsed="false">
      <c r="A31" s="104"/>
      <c r="B31" s="104"/>
      <c r="C31" s="45" t="s">
        <v>2001</v>
      </c>
      <c r="D31" s="46" t="s">
        <v>2002</v>
      </c>
      <c r="E31" s="113" t="s">
        <v>2003</v>
      </c>
      <c r="F31" s="113" t="s">
        <v>1905</v>
      </c>
      <c r="G31" s="113" t="s">
        <v>1919</v>
      </c>
      <c r="H31" s="113" t="s">
        <v>1906</v>
      </c>
      <c r="I31" s="113"/>
      <c r="J31" s="309"/>
      <c r="K31" s="77"/>
      <c r="L31" s="133"/>
      <c r="M31" s="113" t="n">
        <v>1</v>
      </c>
      <c r="N31" s="307" t="n">
        <v>0</v>
      </c>
      <c r="O31" s="308" t="n">
        <f aca="false">M31*N31</f>
        <v>0</v>
      </c>
    </row>
    <row r="32" customFormat="false" ht="60" hidden="false" customHeight="true" outlineLevel="0" collapsed="false">
      <c r="A32" s="104"/>
      <c r="B32" s="104"/>
      <c r="C32" s="45" t="s">
        <v>2004</v>
      </c>
      <c r="D32" s="46" t="s">
        <v>2005</v>
      </c>
      <c r="E32" s="113" t="s">
        <v>2006</v>
      </c>
      <c r="F32" s="113" t="s">
        <v>1905</v>
      </c>
      <c r="G32" s="113" t="s">
        <v>1923</v>
      </c>
      <c r="H32" s="113" t="s">
        <v>1906</v>
      </c>
      <c r="I32" s="113"/>
      <c r="J32" s="113"/>
      <c r="K32" s="77"/>
      <c r="L32" s="133"/>
      <c r="M32" s="113" t="n">
        <v>1</v>
      </c>
      <c r="N32" s="307" t="n">
        <v>0</v>
      </c>
      <c r="O32" s="308" t="n">
        <f aca="false">M32*N32</f>
        <v>0</v>
      </c>
    </row>
    <row r="33" customFormat="false" ht="24.75" hidden="false" customHeight="true" outlineLevel="0" collapsed="false">
      <c r="A33" s="104"/>
      <c r="B33" s="104"/>
      <c r="C33" s="317" t="s">
        <v>2007</v>
      </c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113"/>
      <c r="O33" s="308"/>
    </row>
    <row r="34" customFormat="false" ht="60" hidden="false" customHeight="true" outlineLevel="0" collapsed="false">
      <c r="A34" s="104"/>
      <c r="B34" s="104"/>
      <c r="C34" s="45" t="s">
        <v>2008</v>
      </c>
      <c r="D34" s="46" t="s">
        <v>2009</v>
      </c>
      <c r="E34" s="113" t="s">
        <v>2010</v>
      </c>
      <c r="F34" s="113" t="s">
        <v>1905</v>
      </c>
      <c r="G34" s="113" t="s">
        <v>1923</v>
      </c>
      <c r="H34" s="113" t="s">
        <v>1906</v>
      </c>
      <c r="I34" s="113"/>
      <c r="J34" s="113"/>
      <c r="K34" s="77"/>
      <c r="L34" s="133"/>
      <c r="M34" s="113" t="n">
        <v>2</v>
      </c>
      <c r="N34" s="307" t="n">
        <v>0</v>
      </c>
      <c r="O34" s="308" t="n">
        <f aca="false">M34*N34</f>
        <v>0</v>
      </c>
    </row>
    <row r="35" customFormat="false" ht="60" hidden="false" customHeight="true" outlineLevel="0" collapsed="false">
      <c r="A35" s="104"/>
      <c r="B35" s="104"/>
      <c r="C35" s="45" t="s">
        <v>2011</v>
      </c>
      <c r="D35" s="318" t="s">
        <v>2012</v>
      </c>
      <c r="E35" s="113" t="s">
        <v>2013</v>
      </c>
      <c r="F35" s="113" t="s">
        <v>1905</v>
      </c>
      <c r="G35" s="113" t="s">
        <v>1927</v>
      </c>
      <c r="H35" s="113" t="s">
        <v>1906</v>
      </c>
      <c r="I35" s="319"/>
      <c r="J35" s="320"/>
      <c r="K35" s="321"/>
      <c r="L35" s="319"/>
      <c r="M35" s="113" t="n">
        <v>2</v>
      </c>
      <c r="N35" s="307" t="n">
        <v>0</v>
      </c>
      <c r="O35" s="308" t="n">
        <f aca="false">M35*N35</f>
        <v>0</v>
      </c>
    </row>
    <row r="36" customFormat="false" ht="60" hidden="false" customHeight="true" outlineLevel="0" collapsed="false">
      <c r="A36" s="104"/>
      <c r="B36" s="104"/>
      <c r="C36" s="45" t="s">
        <v>2014</v>
      </c>
      <c r="D36" s="60" t="s">
        <v>2015</v>
      </c>
      <c r="E36" s="113" t="s">
        <v>2016</v>
      </c>
      <c r="F36" s="113" t="s">
        <v>1905</v>
      </c>
      <c r="G36" s="113" t="s">
        <v>1931</v>
      </c>
      <c r="H36" s="113" t="s">
        <v>1906</v>
      </c>
      <c r="I36" s="243"/>
      <c r="J36" s="243"/>
      <c r="K36" s="242"/>
      <c r="L36" s="243"/>
      <c r="M36" s="113" t="n">
        <v>1</v>
      </c>
      <c r="N36" s="307" t="n">
        <v>0</v>
      </c>
      <c r="O36" s="308" t="n">
        <f aca="false">M36*N36</f>
        <v>0</v>
      </c>
    </row>
    <row r="37" s="66" customFormat="true" ht="60" hidden="false" customHeight="true" outlineLevel="0" collapsed="false">
      <c r="A37" s="104"/>
      <c r="B37" s="104"/>
      <c r="C37" s="45" t="s">
        <v>2017</v>
      </c>
      <c r="D37" s="46" t="s">
        <v>2018</v>
      </c>
      <c r="E37" s="113" t="s">
        <v>2019</v>
      </c>
      <c r="F37" s="113" t="s">
        <v>1905</v>
      </c>
      <c r="G37" s="113" t="s">
        <v>1935</v>
      </c>
      <c r="H37" s="113" t="s">
        <v>1906</v>
      </c>
      <c r="I37" s="243"/>
      <c r="J37" s="243"/>
      <c r="K37" s="242"/>
      <c r="L37" s="243"/>
      <c r="M37" s="113" t="n">
        <v>1</v>
      </c>
      <c r="N37" s="307" t="n">
        <v>0</v>
      </c>
      <c r="O37" s="308" t="n">
        <f aca="false">M37*N37</f>
        <v>0</v>
      </c>
    </row>
    <row r="38" s="66" customFormat="true" ht="16.5" hidden="false" customHeight="true" outlineLevel="0" collapsed="false">
      <c r="A38" s="104"/>
      <c r="B38" s="104"/>
      <c r="C38" s="316" t="s">
        <v>2020</v>
      </c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113"/>
      <c r="O38" s="308"/>
    </row>
    <row r="39" s="66" customFormat="true" ht="60" hidden="false" customHeight="true" outlineLevel="0" collapsed="false">
      <c r="A39" s="104"/>
      <c r="B39" s="104"/>
      <c r="C39" s="322" t="s">
        <v>2021</v>
      </c>
      <c r="D39" s="52" t="s">
        <v>2022</v>
      </c>
      <c r="E39" s="113" t="s">
        <v>2023</v>
      </c>
      <c r="F39" s="113" t="s">
        <v>1905</v>
      </c>
      <c r="G39" s="113" t="s">
        <v>1923</v>
      </c>
      <c r="H39" s="113" t="s">
        <v>1906</v>
      </c>
      <c r="I39" s="113"/>
      <c r="J39" s="113"/>
      <c r="K39" s="77"/>
      <c r="L39" s="133"/>
      <c r="M39" s="113" t="n">
        <v>2</v>
      </c>
      <c r="N39" s="307" t="n">
        <v>0</v>
      </c>
      <c r="O39" s="308" t="n">
        <f aca="false">M39*N39</f>
        <v>0</v>
      </c>
    </row>
    <row r="40" s="66" customFormat="true" ht="60" hidden="false" customHeight="true" outlineLevel="0" collapsed="false">
      <c r="A40" s="104"/>
      <c r="B40" s="104"/>
      <c r="C40" s="322" t="s">
        <v>2024</v>
      </c>
      <c r="D40" s="52" t="s">
        <v>2025</v>
      </c>
      <c r="E40" s="113" t="s">
        <v>2013</v>
      </c>
      <c r="F40" s="113" t="s">
        <v>1905</v>
      </c>
      <c r="G40" s="113" t="s">
        <v>1927</v>
      </c>
      <c r="H40" s="113" t="s">
        <v>1906</v>
      </c>
      <c r="I40" s="189"/>
      <c r="J40" s="189"/>
      <c r="K40" s="190"/>
      <c r="L40" s="189"/>
      <c r="M40" s="113" t="n">
        <v>2</v>
      </c>
      <c r="N40" s="307" t="n">
        <v>0</v>
      </c>
      <c r="O40" s="308" t="n">
        <f aca="false">M40*N40</f>
        <v>0</v>
      </c>
    </row>
    <row r="41" s="66" customFormat="true" ht="60" hidden="false" customHeight="true" outlineLevel="0" collapsed="false">
      <c r="A41" s="104"/>
      <c r="B41" s="104"/>
      <c r="C41" s="322" t="s">
        <v>2026</v>
      </c>
      <c r="D41" s="52" t="s">
        <v>2027</v>
      </c>
      <c r="E41" s="113" t="s">
        <v>2016</v>
      </c>
      <c r="F41" s="113" t="s">
        <v>1905</v>
      </c>
      <c r="G41" s="113" t="s">
        <v>1931</v>
      </c>
      <c r="H41" s="113" t="s">
        <v>1906</v>
      </c>
      <c r="I41" s="189"/>
      <c r="J41" s="189"/>
      <c r="K41" s="190"/>
      <c r="L41" s="189"/>
      <c r="M41" s="113" t="n">
        <v>1</v>
      </c>
      <c r="N41" s="307" t="n">
        <v>0</v>
      </c>
      <c r="O41" s="308" t="n">
        <f aca="false">M41*N41</f>
        <v>0</v>
      </c>
    </row>
    <row r="42" customFormat="false" ht="60" hidden="false" customHeight="true" outlineLevel="0" collapsed="false">
      <c r="A42" s="104"/>
      <c r="B42" s="104"/>
      <c r="C42" s="322" t="s">
        <v>2028</v>
      </c>
      <c r="D42" s="52" t="s">
        <v>2029</v>
      </c>
      <c r="E42" s="113" t="s">
        <v>2030</v>
      </c>
      <c r="F42" s="113" t="s">
        <v>1905</v>
      </c>
      <c r="G42" s="113" t="s">
        <v>1935</v>
      </c>
      <c r="H42" s="113" t="s">
        <v>1906</v>
      </c>
      <c r="I42" s="189"/>
      <c r="J42" s="189"/>
      <c r="K42" s="190"/>
      <c r="L42" s="189"/>
      <c r="M42" s="113" t="n">
        <v>1</v>
      </c>
      <c r="N42" s="307" t="n">
        <v>0</v>
      </c>
      <c r="O42" s="308" t="n">
        <f aca="false">M42*N42</f>
        <v>0</v>
      </c>
    </row>
    <row r="43" customFormat="false" ht="15.75" hidden="false" customHeight="true" outlineLevel="0" collapsed="false">
      <c r="A43" s="104"/>
      <c r="B43" s="104"/>
      <c r="C43" s="316" t="s">
        <v>2031</v>
      </c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113"/>
      <c r="O43" s="308"/>
    </row>
    <row r="44" customFormat="false" ht="60" hidden="false" customHeight="true" outlineLevel="0" collapsed="false">
      <c r="A44" s="104"/>
      <c r="B44" s="104"/>
      <c r="C44" s="322" t="s">
        <v>2032</v>
      </c>
      <c r="D44" s="52" t="s">
        <v>2033</v>
      </c>
      <c r="E44" s="113" t="s">
        <v>1934</v>
      </c>
      <c r="F44" s="113" t="s">
        <v>1905</v>
      </c>
      <c r="G44" s="113" t="s">
        <v>1923</v>
      </c>
      <c r="H44" s="113" t="s">
        <v>1906</v>
      </c>
      <c r="I44" s="113"/>
      <c r="J44" s="113"/>
      <c r="K44" s="77"/>
      <c r="L44" s="133"/>
      <c r="M44" s="113" t="n">
        <v>1</v>
      </c>
      <c r="N44" s="307" t="n">
        <v>0</v>
      </c>
      <c r="O44" s="308" t="n">
        <f aca="false">M44*N44</f>
        <v>0</v>
      </c>
    </row>
    <row r="45" customFormat="false" ht="60" hidden="false" customHeight="true" outlineLevel="0" collapsed="false">
      <c r="A45" s="104"/>
      <c r="B45" s="104"/>
      <c r="C45" s="322" t="s">
        <v>2034</v>
      </c>
      <c r="D45" s="52" t="s">
        <v>2035</v>
      </c>
      <c r="E45" s="113" t="s">
        <v>1914</v>
      </c>
      <c r="F45" s="113" t="s">
        <v>1905</v>
      </c>
      <c r="G45" s="113" t="s">
        <v>1927</v>
      </c>
      <c r="H45" s="113" t="s">
        <v>1906</v>
      </c>
      <c r="I45" s="189"/>
      <c r="J45" s="189"/>
      <c r="K45" s="190"/>
      <c r="L45" s="189"/>
      <c r="M45" s="113" t="n">
        <v>2</v>
      </c>
      <c r="N45" s="307" t="n">
        <v>0</v>
      </c>
      <c r="O45" s="308" t="n">
        <f aca="false">M45*N45</f>
        <v>0</v>
      </c>
    </row>
    <row r="46" customFormat="false" ht="60" hidden="false" customHeight="true" outlineLevel="0" collapsed="false">
      <c r="A46" s="104"/>
      <c r="B46" s="104"/>
      <c r="C46" s="322" t="s">
        <v>2036</v>
      </c>
      <c r="D46" s="52" t="s">
        <v>2037</v>
      </c>
      <c r="E46" s="113" t="s">
        <v>2038</v>
      </c>
      <c r="F46" s="113" t="s">
        <v>1905</v>
      </c>
      <c r="G46" s="113" t="s">
        <v>1931</v>
      </c>
      <c r="H46" s="113" t="s">
        <v>1906</v>
      </c>
      <c r="I46" s="189"/>
      <c r="J46" s="189"/>
      <c r="K46" s="190"/>
      <c r="L46" s="189"/>
      <c r="M46" s="113" t="n">
        <v>2</v>
      </c>
      <c r="N46" s="307" t="n">
        <v>0</v>
      </c>
      <c r="O46" s="308" t="n">
        <f aca="false">M46*N46</f>
        <v>0</v>
      </c>
    </row>
    <row r="47" customFormat="false" ht="60" hidden="false" customHeight="true" outlineLevel="0" collapsed="false">
      <c r="A47" s="104"/>
      <c r="B47" s="104"/>
      <c r="C47" s="322" t="s">
        <v>2039</v>
      </c>
      <c r="D47" s="52" t="s">
        <v>2040</v>
      </c>
      <c r="E47" s="113" t="s">
        <v>2041</v>
      </c>
      <c r="F47" s="113" t="s">
        <v>1905</v>
      </c>
      <c r="G47" s="113" t="s">
        <v>1935</v>
      </c>
      <c r="H47" s="113" t="s">
        <v>1906</v>
      </c>
      <c r="I47" s="189"/>
      <c r="J47" s="189"/>
      <c r="K47" s="190"/>
      <c r="L47" s="189"/>
      <c r="M47" s="113" t="n">
        <v>1</v>
      </c>
      <c r="N47" s="307" t="n">
        <v>0</v>
      </c>
      <c r="O47" s="308" t="n">
        <f aca="false">M47*N47</f>
        <v>0</v>
      </c>
    </row>
    <row r="48" customFormat="false" ht="60" hidden="false" customHeight="true" outlineLevel="0" collapsed="false">
      <c r="A48" s="104"/>
      <c r="B48" s="104"/>
      <c r="C48" s="322" t="s">
        <v>2042</v>
      </c>
      <c r="D48" s="52" t="s">
        <v>2043</v>
      </c>
      <c r="E48" s="113" t="s">
        <v>2044</v>
      </c>
      <c r="F48" s="113" t="s">
        <v>1905</v>
      </c>
      <c r="G48" s="113" t="s">
        <v>1939</v>
      </c>
      <c r="H48" s="113" t="s">
        <v>1906</v>
      </c>
      <c r="I48" s="189"/>
      <c r="J48" s="189"/>
      <c r="K48" s="190"/>
      <c r="L48" s="189"/>
      <c r="M48" s="113" t="n">
        <v>1</v>
      </c>
      <c r="N48" s="307" t="n">
        <v>0</v>
      </c>
      <c r="O48" s="308" t="n">
        <f aca="false">M48*N48</f>
        <v>0</v>
      </c>
    </row>
    <row r="49" customFormat="false" ht="60" hidden="false" customHeight="true" outlineLevel="0" collapsed="false">
      <c r="A49" s="104"/>
      <c r="B49" s="104"/>
      <c r="C49" s="322" t="s">
        <v>2045</v>
      </c>
      <c r="D49" s="52" t="s">
        <v>2046</v>
      </c>
      <c r="E49" s="113" t="s">
        <v>2047</v>
      </c>
      <c r="F49" s="113" t="s">
        <v>1905</v>
      </c>
      <c r="G49" s="113" t="s">
        <v>1943</v>
      </c>
      <c r="H49" s="113" t="s">
        <v>1906</v>
      </c>
      <c r="I49" s="189"/>
      <c r="J49" s="189"/>
      <c r="K49" s="190"/>
      <c r="L49" s="189"/>
      <c r="M49" s="113" t="n">
        <v>1</v>
      </c>
      <c r="N49" s="307" t="n">
        <v>0</v>
      </c>
      <c r="O49" s="308" t="n">
        <f aca="false">M49*N49</f>
        <v>0</v>
      </c>
    </row>
    <row r="50" customFormat="false" ht="60" hidden="false" customHeight="true" outlineLevel="0" collapsed="false">
      <c r="A50" s="104"/>
      <c r="B50" s="104"/>
      <c r="C50" s="322" t="s">
        <v>2048</v>
      </c>
      <c r="D50" s="52" t="s">
        <v>2049</v>
      </c>
      <c r="E50" s="113" t="s">
        <v>2050</v>
      </c>
      <c r="F50" s="113" t="s">
        <v>1905</v>
      </c>
      <c r="G50" s="113" t="s">
        <v>1947</v>
      </c>
      <c r="H50" s="113" t="s">
        <v>1906</v>
      </c>
      <c r="I50" s="189"/>
      <c r="J50" s="189"/>
      <c r="K50" s="190"/>
      <c r="L50" s="189"/>
      <c r="M50" s="113" t="n">
        <v>1</v>
      </c>
      <c r="N50" s="307" t="n">
        <v>0</v>
      </c>
      <c r="O50" s="308" t="n">
        <f aca="false">M50*N50</f>
        <v>0</v>
      </c>
    </row>
    <row r="51" customFormat="false" ht="60" hidden="false" customHeight="true" outlineLevel="0" collapsed="false">
      <c r="A51" s="104"/>
      <c r="B51" s="104"/>
      <c r="C51" s="322" t="s">
        <v>2051</v>
      </c>
      <c r="D51" s="52" t="s">
        <v>2052</v>
      </c>
      <c r="E51" s="113" t="s">
        <v>1934</v>
      </c>
      <c r="F51" s="113" t="s">
        <v>1905</v>
      </c>
      <c r="G51" s="113" t="s">
        <v>1949</v>
      </c>
      <c r="H51" s="113" t="s">
        <v>1906</v>
      </c>
      <c r="I51" s="189"/>
      <c r="J51" s="189"/>
      <c r="K51" s="190"/>
      <c r="L51" s="189"/>
      <c r="M51" s="113" t="n">
        <v>1</v>
      </c>
      <c r="N51" s="307" t="n">
        <v>0</v>
      </c>
      <c r="O51" s="308" t="n">
        <f aca="false">M51*N51</f>
        <v>0</v>
      </c>
    </row>
    <row r="52" customFormat="false" ht="60" hidden="false" customHeight="true" outlineLevel="0" collapsed="false">
      <c r="A52" s="104"/>
      <c r="B52" s="104"/>
      <c r="C52" s="322" t="s">
        <v>2053</v>
      </c>
      <c r="D52" s="52" t="s">
        <v>2054</v>
      </c>
      <c r="E52" s="113" t="s">
        <v>2055</v>
      </c>
      <c r="F52" s="113" t="s">
        <v>1905</v>
      </c>
      <c r="G52" s="113" t="s">
        <v>1953</v>
      </c>
      <c r="H52" s="113" t="s">
        <v>1906</v>
      </c>
      <c r="I52" s="189"/>
      <c r="J52" s="189"/>
      <c r="K52" s="190"/>
      <c r="L52" s="189"/>
      <c r="M52" s="113" t="n">
        <v>2</v>
      </c>
      <c r="N52" s="307" t="n">
        <v>0</v>
      </c>
      <c r="O52" s="308" t="n">
        <f aca="false">M52*N52</f>
        <v>0</v>
      </c>
    </row>
    <row r="53" customFormat="false" ht="60" hidden="false" customHeight="true" outlineLevel="0" collapsed="false">
      <c r="A53" s="104"/>
      <c r="B53" s="104"/>
      <c r="C53" s="322" t="s">
        <v>2056</v>
      </c>
      <c r="D53" s="52" t="s">
        <v>2057</v>
      </c>
      <c r="E53" s="113" t="s">
        <v>2058</v>
      </c>
      <c r="F53" s="113" t="s">
        <v>1905</v>
      </c>
      <c r="G53" s="113" t="s">
        <v>1957</v>
      </c>
      <c r="H53" s="113" t="s">
        <v>1906</v>
      </c>
      <c r="I53" s="189"/>
      <c r="J53" s="189"/>
      <c r="K53" s="190"/>
      <c r="L53" s="189"/>
      <c r="M53" s="113" t="n">
        <v>1</v>
      </c>
      <c r="N53" s="307" t="n">
        <v>0</v>
      </c>
      <c r="O53" s="308" t="n">
        <f aca="false">M53*N53</f>
        <v>0</v>
      </c>
    </row>
    <row r="54" customFormat="false" ht="60" hidden="false" customHeight="true" outlineLevel="0" collapsed="false">
      <c r="A54" s="104"/>
      <c r="B54" s="104"/>
      <c r="C54" s="322" t="s">
        <v>2059</v>
      </c>
      <c r="D54" s="52" t="s">
        <v>2060</v>
      </c>
      <c r="E54" s="113" t="s">
        <v>2041</v>
      </c>
      <c r="F54" s="113" t="s">
        <v>1905</v>
      </c>
      <c r="G54" s="113" t="s">
        <v>1961</v>
      </c>
      <c r="H54" s="113" t="s">
        <v>1906</v>
      </c>
      <c r="I54" s="189"/>
      <c r="J54" s="189"/>
      <c r="K54" s="190"/>
      <c r="L54" s="189"/>
      <c r="M54" s="113" t="n">
        <v>1</v>
      </c>
      <c r="N54" s="307" t="n">
        <v>0</v>
      </c>
      <c r="O54" s="308" t="n">
        <f aca="false">M54*N54</f>
        <v>0</v>
      </c>
    </row>
    <row r="55" customFormat="false" ht="60" hidden="false" customHeight="true" outlineLevel="0" collapsed="false">
      <c r="A55" s="104"/>
      <c r="B55" s="104"/>
      <c r="C55" s="322" t="s">
        <v>2061</v>
      </c>
      <c r="D55" s="52" t="s">
        <v>2033</v>
      </c>
      <c r="E55" s="113" t="s">
        <v>1934</v>
      </c>
      <c r="F55" s="113" t="s">
        <v>1905</v>
      </c>
      <c r="G55" s="113" t="s">
        <v>1965</v>
      </c>
      <c r="H55" s="113" t="s">
        <v>1906</v>
      </c>
      <c r="I55" s="189"/>
      <c r="J55" s="189"/>
      <c r="K55" s="190"/>
      <c r="L55" s="189"/>
      <c r="M55" s="113" t="n">
        <v>1</v>
      </c>
      <c r="N55" s="307" t="n">
        <v>0</v>
      </c>
      <c r="O55" s="308" t="n">
        <f aca="false">M55*N55</f>
        <v>0</v>
      </c>
    </row>
    <row r="56" customFormat="false" ht="60" hidden="false" customHeight="true" outlineLevel="0" collapsed="false">
      <c r="A56" s="104"/>
      <c r="B56" s="104"/>
      <c r="C56" s="322" t="s">
        <v>2062</v>
      </c>
      <c r="D56" s="52" t="s">
        <v>2063</v>
      </c>
      <c r="E56" s="113" t="s">
        <v>2064</v>
      </c>
      <c r="F56" s="113" t="s">
        <v>1905</v>
      </c>
      <c r="G56" s="113" t="s">
        <v>1969</v>
      </c>
      <c r="H56" s="113" t="s">
        <v>1906</v>
      </c>
      <c r="I56" s="189"/>
      <c r="J56" s="50"/>
      <c r="K56" s="190"/>
      <c r="L56" s="189"/>
      <c r="M56" s="113" t="n">
        <v>1</v>
      </c>
      <c r="N56" s="307" t="n">
        <v>0</v>
      </c>
      <c r="O56" s="308" t="n">
        <f aca="false">M56*N56</f>
        <v>0</v>
      </c>
    </row>
    <row r="57" customFormat="false" ht="60" hidden="false" customHeight="true" outlineLevel="0" collapsed="false">
      <c r="A57" s="104"/>
      <c r="B57" s="104"/>
      <c r="C57" s="322" t="s">
        <v>2065</v>
      </c>
      <c r="D57" s="52" t="s">
        <v>2066</v>
      </c>
      <c r="E57" s="113" t="s">
        <v>2067</v>
      </c>
      <c r="F57" s="113" t="s">
        <v>1905</v>
      </c>
      <c r="G57" s="113" t="s">
        <v>1972</v>
      </c>
      <c r="H57" s="113" t="s">
        <v>1906</v>
      </c>
      <c r="I57" s="189"/>
      <c r="J57" s="50"/>
      <c r="K57" s="190"/>
      <c r="L57" s="189"/>
      <c r="M57" s="113" t="n">
        <v>1</v>
      </c>
      <c r="N57" s="307" t="n">
        <v>0</v>
      </c>
      <c r="O57" s="308" t="n">
        <f aca="false">M57*N57</f>
        <v>0</v>
      </c>
    </row>
    <row r="58" customFormat="false" ht="60" hidden="false" customHeight="true" outlineLevel="0" collapsed="false">
      <c r="A58" s="104"/>
      <c r="B58" s="104"/>
      <c r="C58" s="322" t="s">
        <v>2068</v>
      </c>
      <c r="D58" s="52" t="s">
        <v>1921</v>
      </c>
      <c r="E58" s="113" t="s">
        <v>2069</v>
      </c>
      <c r="F58" s="113" t="s">
        <v>1905</v>
      </c>
      <c r="G58" s="113" t="s">
        <v>1972</v>
      </c>
      <c r="H58" s="113" t="s">
        <v>1906</v>
      </c>
      <c r="I58" s="189"/>
      <c r="J58" s="50"/>
      <c r="K58" s="190"/>
      <c r="L58" s="189"/>
      <c r="M58" s="113" t="n">
        <v>1</v>
      </c>
      <c r="N58" s="307" t="n">
        <v>0</v>
      </c>
      <c r="O58" s="308" t="n">
        <f aca="false">M58*N58</f>
        <v>0</v>
      </c>
    </row>
    <row r="59" customFormat="false" ht="60" hidden="false" customHeight="true" outlineLevel="0" collapsed="false">
      <c r="A59" s="104"/>
      <c r="B59" s="104"/>
      <c r="C59" s="322" t="s">
        <v>2070</v>
      </c>
      <c r="D59" s="52" t="s">
        <v>2071</v>
      </c>
      <c r="E59" s="113" t="s">
        <v>2072</v>
      </c>
      <c r="F59" s="113" t="s">
        <v>1905</v>
      </c>
      <c r="G59" s="113" t="s">
        <v>2073</v>
      </c>
      <c r="H59" s="113" t="s">
        <v>1906</v>
      </c>
      <c r="I59" s="189"/>
      <c r="J59" s="189"/>
      <c r="K59" s="190"/>
      <c r="L59" s="189"/>
      <c r="M59" s="113" t="n">
        <v>1</v>
      </c>
      <c r="N59" s="307" t="n">
        <v>0</v>
      </c>
      <c r="O59" s="308" t="n">
        <f aca="false">M59*N59</f>
        <v>0</v>
      </c>
    </row>
    <row r="60" customFormat="false" ht="27.75" hidden="false" customHeight="true" outlineLevel="0" collapsed="false">
      <c r="A60" s="104"/>
      <c r="B60" s="218"/>
      <c r="C60" s="323" t="s">
        <v>2074</v>
      </c>
      <c r="D60" s="323"/>
      <c r="E60" s="323"/>
      <c r="F60" s="323"/>
      <c r="G60" s="323"/>
      <c r="H60" s="323"/>
      <c r="I60" s="323"/>
      <c r="J60" s="323"/>
      <c r="K60" s="323"/>
      <c r="L60" s="323"/>
      <c r="M60" s="323"/>
      <c r="N60" s="323"/>
      <c r="O60" s="308" t="n">
        <f aca="false">SUM(O3:O59)</f>
        <v>0</v>
      </c>
    </row>
    <row r="61" customFormat="false" ht="25.5" hidden="false" customHeight="true" outlineLevel="0" collapsed="false">
      <c r="A61" s="104"/>
      <c r="B61" s="218"/>
      <c r="C61" s="324" t="s">
        <v>2075</v>
      </c>
      <c r="D61" s="324"/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5" t="n">
        <v>0</v>
      </c>
    </row>
    <row r="62" customFormat="false" ht="25.5" hidden="false" customHeight="true" outlineLevel="0" collapsed="false">
      <c r="A62" s="104"/>
      <c r="B62" s="218"/>
      <c r="C62" s="326" t="s">
        <v>2076</v>
      </c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7" t="n">
        <f aca="false">SUM(O60:O61)</f>
        <v>0</v>
      </c>
    </row>
    <row r="63" s="329" customFormat="true" ht="23.25" hidden="false" customHeight="true" outlineLevel="0" collapsed="false">
      <c r="A63" s="104"/>
      <c r="B63" s="328" t="s">
        <v>2077</v>
      </c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106"/>
      <c r="O63" s="308"/>
    </row>
    <row r="64" s="329" customFormat="true" ht="18.75" hidden="false" customHeight="true" outlineLevel="0" collapsed="false">
      <c r="A64" s="104"/>
      <c r="B64" s="330"/>
      <c r="C64" s="316" t="s">
        <v>2078</v>
      </c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113"/>
      <c r="O64" s="308"/>
    </row>
    <row r="65" customFormat="false" ht="60" hidden="false" customHeight="true" outlineLevel="0" collapsed="false">
      <c r="A65" s="104"/>
      <c r="B65" s="218" t="s">
        <v>2079</v>
      </c>
      <c r="C65" s="322" t="s">
        <v>2080</v>
      </c>
      <c r="D65" s="52" t="s">
        <v>2081</v>
      </c>
      <c r="E65" s="113" t="s">
        <v>2082</v>
      </c>
      <c r="F65" s="113" t="s">
        <v>1905</v>
      </c>
      <c r="G65" s="113" t="s">
        <v>1972</v>
      </c>
      <c r="H65" s="113" t="s">
        <v>1906</v>
      </c>
      <c r="I65" s="189"/>
      <c r="J65" s="50"/>
      <c r="K65" s="190"/>
      <c r="L65" s="189"/>
      <c r="M65" s="113" t="n">
        <v>1</v>
      </c>
      <c r="N65" s="307" t="n">
        <v>0</v>
      </c>
      <c r="O65" s="308" t="n">
        <f aca="false">M65*N65</f>
        <v>0</v>
      </c>
    </row>
    <row r="66" customFormat="false" ht="60" hidden="false" customHeight="true" outlineLevel="0" collapsed="false">
      <c r="A66" s="104"/>
      <c r="B66" s="104"/>
      <c r="C66" s="322" t="s">
        <v>2083</v>
      </c>
      <c r="D66" s="52" t="s">
        <v>2084</v>
      </c>
      <c r="E66" s="113" t="s">
        <v>2085</v>
      </c>
      <c r="F66" s="113" t="s">
        <v>1905</v>
      </c>
      <c r="G66" s="113" t="s">
        <v>2086</v>
      </c>
      <c r="H66" s="113" t="s">
        <v>1906</v>
      </c>
      <c r="I66" s="189"/>
      <c r="J66" s="50"/>
      <c r="K66" s="190"/>
      <c r="L66" s="189"/>
      <c r="M66" s="113" t="n">
        <v>1</v>
      </c>
      <c r="N66" s="307" t="n">
        <v>0</v>
      </c>
      <c r="O66" s="308" t="n">
        <f aca="false">M66*N66</f>
        <v>0</v>
      </c>
    </row>
    <row r="67" customFormat="false" ht="60" hidden="false" customHeight="true" outlineLevel="0" collapsed="false">
      <c r="A67" s="104"/>
      <c r="B67" s="104"/>
      <c r="C67" s="322" t="s">
        <v>2087</v>
      </c>
      <c r="D67" s="52" t="s">
        <v>2088</v>
      </c>
      <c r="E67" s="113" t="s">
        <v>2089</v>
      </c>
      <c r="F67" s="113" t="s">
        <v>1905</v>
      </c>
      <c r="G67" s="113" t="s">
        <v>2090</v>
      </c>
      <c r="H67" s="113" t="s">
        <v>1906</v>
      </c>
      <c r="I67" s="189"/>
      <c r="J67" s="50"/>
      <c r="K67" s="190"/>
      <c r="L67" s="189"/>
      <c r="M67" s="113" t="n">
        <v>1</v>
      </c>
      <c r="N67" s="307" t="n">
        <v>0</v>
      </c>
      <c r="O67" s="308" t="n">
        <f aca="false">M67*N67</f>
        <v>0</v>
      </c>
    </row>
    <row r="68" customFormat="false" ht="60" hidden="false" customHeight="true" outlineLevel="0" collapsed="false">
      <c r="A68" s="104"/>
      <c r="B68" s="104"/>
      <c r="C68" s="322" t="s">
        <v>2091</v>
      </c>
      <c r="D68" s="52" t="s">
        <v>2092</v>
      </c>
      <c r="E68" s="113" t="s">
        <v>2093</v>
      </c>
      <c r="F68" s="113" t="s">
        <v>1905</v>
      </c>
      <c r="G68" s="113" t="s">
        <v>2094</v>
      </c>
      <c r="H68" s="113" t="s">
        <v>1906</v>
      </c>
      <c r="I68" s="189"/>
      <c r="J68" s="50"/>
      <c r="K68" s="190"/>
      <c r="L68" s="189"/>
      <c r="M68" s="113" t="n">
        <v>1</v>
      </c>
      <c r="N68" s="307" t="n">
        <v>0</v>
      </c>
      <c r="O68" s="308" t="n">
        <f aca="false">M68*N68</f>
        <v>0</v>
      </c>
    </row>
    <row r="69" customFormat="false" ht="60" hidden="false" customHeight="true" outlineLevel="0" collapsed="false">
      <c r="A69" s="104"/>
      <c r="B69" s="104"/>
      <c r="C69" s="322" t="s">
        <v>2095</v>
      </c>
      <c r="D69" s="52" t="s">
        <v>2096</v>
      </c>
      <c r="E69" s="113" t="s">
        <v>2097</v>
      </c>
      <c r="F69" s="113" t="s">
        <v>1905</v>
      </c>
      <c r="G69" s="113" t="s">
        <v>2098</v>
      </c>
      <c r="H69" s="113" t="s">
        <v>1906</v>
      </c>
      <c r="I69" s="189"/>
      <c r="J69" s="50"/>
      <c r="K69" s="190"/>
      <c r="L69" s="189"/>
      <c r="M69" s="113" t="n">
        <v>1</v>
      </c>
      <c r="N69" s="307" t="n">
        <v>0</v>
      </c>
      <c r="O69" s="308" t="n">
        <f aca="false">M69*N69</f>
        <v>0</v>
      </c>
    </row>
    <row r="70" customFormat="false" ht="60" hidden="false" customHeight="true" outlineLevel="0" collapsed="false">
      <c r="A70" s="104"/>
      <c r="B70" s="104"/>
      <c r="C70" s="322" t="s">
        <v>2099</v>
      </c>
      <c r="D70" s="52" t="s">
        <v>2100</v>
      </c>
      <c r="E70" s="113" t="s">
        <v>2101</v>
      </c>
      <c r="F70" s="113" t="s">
        <v>1905</v>
      </c>
      <c r="G70" s="113" t="s">
        <v>80</v>
      </c>
      <c r="H70" s="113" t="s">
        <v>1976</v>
      </c>
      <c r="I70" s="189"/>
      <c r="J70" s="50"/>
      <c r="K70" s="190"/>
      <c r="L70" s="331" t="s">
        <v>2102</v>
      </c>
      <c r="M70" s="113" t="n">
        <v>1</v>
      </c>
      <c r="N70" s="307" t="n">
        <v>0</v>
      </c>
      <c r="O70" s="308" t="n">
        <f aca="false">M70*N70</f>
        <v>0</v>
      </c>
    </row>
    <row r="71" customFormat="false" ht="60" hidden="false" customHeight="true" outlineLevel="0" collapsed="false">
      <c r="A71" s="104"/>
      <c r="B71" s="104"/>
      <c r="C71" s="322" t="s">
        <v>2103</v>
      </c>
      <c r="D71" s="52" t="s">
        <v>2104</v>
      </c>
      <c r="E71" s="113" t="s">
        <v>2105</v>
      </c>
      <c r="F71" s="113" t="s">
        <v>1905</v>
      </c>
      <c r="G71" s="113" t="s">
        <v>2106</v>
      </c>
      <c r="H71" s="113" t="s">
        <v>1906</v>
      </c>
      <c r="I71" s="189"/>
      <c r="J71" s="50"/>
      <c r="K71" s="190"/>
      <c r="L71" s="331"/>
      <c r="M71" s="113" t="n">
        <v>1</v>
      </c>
      <c r="N71" s="307" t="n">
        <v>0</v>
      </c>
      <c r="O71" s="308" t="n">
        <f aca="false">M71*N71</f>
        <v>0</v>
      </c>
    </row>
    <row r="72" customFormat="false" ht="60" hidden="false" customHeight="true" outlineLevel="0" collapsed="false">
      <c r="A72" s="104"/>
      <c r="B72" s="104"/>
      <c r="C72" s="322" t="s">
        <v>2107</v>
      </c>
      <c r="D72" s="52" t="s">
        <v>2108</v>
      </c>
      <c r="E72" s="113" t="s">
        <v>2109</v>
      </c>
      <c r="F72" s="113" t="s">
        <v>1905</v>
      </c>
      <c r="G72" s="113" t="s">
        <v>80</v>
      </c>
      <c r="H72" s="113" t="s">
        <v>1976</v>
      </c>
      <c r="I72" s="189"/>
      <c r="J72" s="189"/>
      <c r="K72" s="190"/>
      <c r="L72" s="331" t="s">
        <v>2102</v>
      </c>
      <c r="M72" s="113" t="n">
        <v>1</v>
      </c>
      <c r="N72" s="307" t="n">
        <v>0</v>
      </c>
      <c r="O72" s="308" t="n">
        <f aca="false">M72*N72</f>
        <v>0</v>
      </c>
    </row>
    <row r="73" customFormat="false" ht="60" hidden="false" customHeight="true" outlineLevel="0" collapsed="false">
      <c r="A73" s="104"/>
      <c r="B73" s="104"/>
      <c r="C73" s="322" t="s">
        <v>2110</v>
      </c>
      <c r="D73" s="52" t="s">
        <v>2111</v>
      </c>
      <c r="E73" s="113" t="s">
        <v>2112</v>
      </c>
      <c r="F73" s="113" t="s">
        <v>1905</v>
      </c>
      <c r="G73" s="113" t="s">
        <v>80</v>
      </c>
      <c r="H73" s="113" t="s">
        <v>1976</v>
      </c>
      <c r="I73" s="189"/>
      <c r="J73" s="189"/>
      <c r="K73" s="190"/>
      <c r="L73" s="331" t="s">
        <v>2102</v>
      </c>
      <c r="M73" s="113" t="n">
        <v>1</v>
      </c>
      <c r="N73" s="307" t="n">
        <v>0</v>
      </c>
      <c r="O73" s="308" t="n">
        <f aca="false">M73*N73</f>
        <v>0</v>
      </c>
    </row>
    <row r="74" customFormat="false" ht="60" hidden="false" customHeight="true" outlineLevel="0" collapsed="false">
      <c r="A74" s="104"/>
      <c r="B74" s="104"/>
      <c r="C74" s="322" t="s">
        <v>2113</v>
      </c>
      <c r="D74" s="52" t="s">
        <v>2114</v>
      </c>
      <c r="E74" s="113" t="s">
        <v>2115</v>
      </c>
      <c r="F74" s="113" t="s">
        <v>1905</v>
      </c>
      <c r="G74" s="113" t="s">
        <v>80</v>
      </c>
      <c r="H74" s="113" t="s">
        <v>1976</v>
      </c>
      <c r="I74" s="189"/>
      <c r="J74" s="189"/>
      <c r="K74" s="190"/>
      <c r="L74" s="331" t="s">
        <v>2102</v>
      </c>
      <c r="M74" s="113" t="n">
        <v>1</v>
      </c>
      <c r="N74" s="307" t="n">
        <v>0</v>
      </c>
      <c r="O74" s="308" t="n">
        <f aca="false">M74*N74</f>
        <v>0</v>
      </c>
    </row>
    <row r="75" customFormat="false" ht="60" hidden="false" customHeight="true" outlineLevel="0" collapsed="false">
      <c r="A75" s="104"/>
      <c r="B75" s="104"/>
      <c r="C75" s="322" t="s">
        <v>2116</v>
      </c>
      <c r="D75" s="52" t="s">
        <v>2117</v>
      </c>
      <c r="E75" s="113" t="s">
        <v>2118</v>
      </c>
      <c r="F75" s="113" t="s">
        <v>1905</v>
      </c>
      <c r="G75" s="113" t="s">
        <v>2119</v>
      </c>
      <c r="H75" s="113" t="s">
        <v>1906</v>
      </c>
      <c r="I75" s="189"/>
      <c r="J75" s="189"/>
      <c r="K75" s="190"/>
      <c r="L75" s="189"/>
      <c r="M75" s="113" t="n">
        <v>1</v>
      </c>
      <c r="N75" s="307" t="n">
        <v>0</v>
      </c>
      <c r="O75" s="308" t="n">
        <f aca="false">M75*N75</f>
        <v>0</v>
      </c>
    </row>
    <row r="76" customFormat="false" ht="60" hidden="false" customHeight="true" outlineLevel="0" collapsed="false">
      <c r="A76" s="104"/>
      <c r="B76" s="104"/>
      <c r="C76" s="322" t="s">
        <v>2120</v>
      </c>
      <c r="D76" s="52" t="s">
        <v>2121</v>
      </c>
      <c r="E76" s="113" t="s">
        <v>2122</v>
      </c>
      <c r="F76" s="113" t="s">
        <v>1905</v>
      </c>
      <c r="G76" s="113" t="s">
        <v>2123</v>
      </c>
      <c r="H76" s="113" t="s">
        <v>1906</v>
      </c>
      <c r="I76" s="189"/>
      <c r="J76" s="189"/>
      <c r="K76" s="190"/>
      <c r="L76" s="189"/>
      <c r="M76" s="113" t="n">
        <v>1</v>
      </c>
      <c r="N76" s="307" t="n">
        <v>0</v>
      </c>
      <c r="O76" s="308" t="n">
        <f aca="false">M76*N76</f>
        <v>0</v>
      </c>
    </row>
    <row r="77" customFormat="false" ht="60" hidden="false" customHeight="true" outlineLevel="0" collapsed="false">
      <c r="A77" s="104"/>
      <c r="B77" s="104"/>
      <c r="C77" s="322" t="s">
        <v>2124</v>
      </c>
      <c r="D77" s="52" t="s">
        <v>2125</v>
      </c>
      <c r="E77" s="113" t="s">
        <v>2085</v>
      </c>
      <c r="F77" s="113" t="s">
        <v>1905</v>
      </c>
      <c r="G77" s="113" t="s">
        <v>2126</v>
      </c>
      <c r="H77" s="113" t="s">
        <v>1906</v>
      </c>
      <c r="I77" s="189"/>
      <c r="J77" s="189"/>
      <c r="K77" s="190"/>
      <c r="L77" s="189"/>
      <c r="M77" s="113" t="n">
        <v>1</v>
      </c>
      <c r="N77" s="307" t="n">
        <v>0</v>
      </c>
      <c r="O77" s="308" t="n">
        <f aca="false">M77*N77</f>
        <v>0</v>
      </c>
    </row>
    <row r="78" customFormat="false" ht="60" hidden="false" customHeight="true" outlineLevel="0" collapsed="false">
      <c r="A78" s="104"/>
      <c r="B78" s="104"/>
      <c r="C78" s="322" t="s">
        <v>2127</v>
      </c>
      <c r="D78" s="52" t="s">
        <v>2128</v>
      </c>
      <c r="E78" s="113" t="s">
        <v>2089</v>
      </c>
      <c r="F78" s="113" t="s">
        <v>1905</v>
      </c>
      <c r="G78" s="113" t="s">
        <v>2129</v>
      </c>
      <c r="H78" s="113" t="s">
        <v>1906</v>
      </c>
      <c r="I78" s="189"/>
      <c r="J78" s="189"/>
      <c r="K78" s="190"/>
      <c r="L78" s="189"/>
      <c r="M78" s="113" t="n">
        <v>1</v>
      </c>
      <c r="N78" s="307" t="n">
        <v>0</v>
      </c>
      <c r="O78" s="308" t="n">
        <f aca="false">M78*N78</f>
        <v>0</v>
      </c>
    </row>
    <row r="79" customFormat="false" ht="60" hidden="false" customHeight="true" outlineLevel="0" collapsed="false">
      <c r="A79" s="104"/>
      <c r="B79" s="104"/>
      <c r="C79" s="322" t="s">
        <v>2130</v>
      </c>
      <c r="D79" s="52" t="s">
        <v>2131</v>
      </c>
      <c r="E79" s="113" t="s">
        <v>2132</v>
      </c>
      <c r="F79" s="113" t="s">
        <v>1905</v>
      </c>
      <c r="G79" s="113" t="s">
        <v>2133</v>
      </c>
      <c r="H79" s="113" t="s">
        <v>1906</v>
      </c>
      <c r="I79" s="189"/>
      <c r="J79" s="189"/>
      <c r="K79" s="190"/>
      <c r="L79" s="189"/>
      <c r="M79" s="113" t="n">
        <v>1</v>
      </c>
      <c r="N79" s="307" t="n">
        <v>0</v>
      </c>
      <c r="O79" s="308" t="n">
        <f aca="false">M79*N79</f>
        <v>0</v>
      </c>
    </row>
    <row r="80" customFormat="false" ht="60" hidden="false" customHeight="true" outlineLevel="0" collapsed="false">
      <c r="A80" s="104"/>
      <c r="B80" s="104"/>
      <c r="C80" s="322" t="s">
        <v>2134</v>
      </c>
      <c r="D80" s="52" t="s">
        <v>2135</v>
      </c>
      <c r="E80" s="113" t="s">
        <v>2132</v>
      </c>
      <c r="F80" s="113" t="s">
        <v>1905</v>
      </c>
      <c r="G80" s="113" t="s">
        <v>2136</v>
      </c>
      <c r="H80" s="113" t="s">
        <v>1906</v>
      </c>
      <c r="I80" s="189"/>
      <c r="J80" s="189"/>
      <c r="K80" s="190"/>
      <c r="L80" s="189"/>
      <c r="M80" s="113" t="n">
        <v>1</v>
      </c>
      <c r="N80" s="307" t="n">
        <v>0</v>
      </c>
      <c r="O80" s="308" t="n">
        <f aca="false">M80*N80</f>
        <v>0</v>
      </c>
    </row>
    <row r="81" customFormat="false" ht="60" hidden="false" customHeight="true" outlineLevel="0" collapsed="false">
      <c r="A81" s="104"/>
      <c r="B81" s="104"/>
      <c r="C81" s="322" t="s">
        <v>2137</v>
      </c>
      <c r="D81" s="52" t="s">
        <v>2138</v>
      </c>
      <c r="E81" s="113" t="s">
        <v>2139</v>
      </c>
      <c r="F81" s="113" t="s">
        <v>1905</v>
      </c>
      <c r="G81" s="113" t="s">
        <v>2140</v>
      </c>
      <c r="H81" s="113" t="s">
        <v>1906</v>
      </c>
      <c r="I81" s="189"/>
      <c r="J81" s="189"/>
      <c r="K81" s="190"/>
      <c r="L81" s="189"/>
      <c r="M81" s="113" t="n">
        <v>1</v>
      </c>
      <c r="N81" s="307" t="n">
        <v>0</v>
      </c>
      <c r="O81" s="308" t="n">
        <f aca="false">M81*N81</f>
        <v>0</v>
      </c>
    </row>
    <row r="82" customFormat="false" ht="60" hidden="false" customHeight="true" outlineLevel="0" collapsed="false">
      <c r="A82" s="104"/>
      <c r="B82" s="104"/>
      <c r="C82" s="322" t="s">
        <v>2141</v>
      </c>
      <c r="D82" s="52" t="s">
        <v>2142</v>
      </c>
      <c r="E82" s="113" t="s">
        <v>2143</v>
      </c>
      <c r="F82" s="113" t="s">
        <v>1905</v>
      </c>
      <c r="G82" s="113" t="s">
        <v>2144</v>
      </c>
      <c r="H82" s="113" t="s">
        <v>1906</v>
      </c>
      <c r="I82" s="189"/>
      <c r="J82" s="189"/>
      <c r="K82" s="190"/>
      <c r="L82" s="189"/>
      <c r="M82" s="113" t="n">
        <v>2</v>
      </c>
      <c r="N82" s="307" t="n">
        <v>0</v>
      </c>
      <c r="O82" s="308" t="n">
        <f aca="false">M82*N82</f>
        <v>0</v>
      </c>
    </row>
    <row r="83" customFormat="false" ht="60" hidden="false" customHeight="true" outlineLevel="0" collapsed="false">
      <c r="A83" s="104"/>
      <c r="B83" s="104"/>
      <c r="C83" s="322" t="s">
        <v>2145</v>
      </c>
      <c r="D83" s="52" t="s">
        <v>2146</v>
      </c>
      <c r="E83" s="113" t="s">
        <v>2147</v>
      </c>
      <c r="F83" s="113" t="s">
        <v>1905</v>
      </c>
      <c r="G83" s="113" t="s">
        <v>2148</v>
      </c>
      <c r="H83" s="113" t="s">
        <v>1906</v>
      </c>
      <c r="I83" s="189"/>
      <c r="J83" s="189"/>
      <c r="K83" s="190"/>
      <c r="L83" s="189"/>
      <c r="M83" s="113" t="n">
        <v>1</v>
      </c>
      <c r="N83" s="307" t="n">
        <v>0</v>
      </c>
      <c r="O83" s="308" t="n">
        <f aca="false">M83*N83</f>
        <v>0</v>
      </c>
    </row>
    <row r="84" customFormat="false" ht="60" hidden="false" customHeight="true" outlineLevel="0" collapsed="false">
      <c r="A84" s="104"/>
      <c r="B84" s="104"/>
      <c r="C84" s="322" t="s">
        <v>2149</v>
      </c>
      <c r="D84" s="52" t="s">
        <v>1921</v>
      </c>
      <c r="E84" s="113" t="s">
        <v>2150</v>
      </c>
      <c r="F84" s="113" t="s">
        <v>1905</v>
      </c>
      <c r="G84" s="113" t="s">
        <v>2151</v>
      </c>
      <c r="H84" s="113" t="s">
        <v>1906</v>
      </c>
      <c r="I84" s="189"/>
      <c r="J84" s="189"/>
      <c r="K84" s="190"/>
      <c r="L84" s="189"/>
      <c r="M84" s="113" t="n">
        <v>1</v>
      </c>
      <c r="N84" s="307" t="n">
        <v>0</v>
      </c>
      <c r="O84" s="308" t="n">
        <f aca="false">M84*N84</f>
        <v>0</v>
      </c>
    </row>
    <row r="85" customFormat="false" ht="21" hidden="false" customHeight="true" outlineLevel="0" collapsed="false">
      <c r="A85" s="104"/>
      <c r="B85" s="104"/>
      <c r="C85" s="317" t="s">
        <v>2152</v>
      </c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113"/>
      <c r="O85" s="308"/>
    </row>
    <row r="86" customFormat="false" ht="60" hidden="false" customHeight="true" outlineLevel="0" collapsed="false">
      <c r="A86" s="104"/>
      <c r="B86" s="104"/>
      <c r="C86" s="322" t="s">
        <v>2153</v>
      </c>
      <c r="D86" s="52" t="s">
        <v>1995</v>
      </c>
      <c r="E86" s="113" t="s">
        <v>2154</v>
      </c>
      <c r="F86" s="113" t="s">
        <v>1905</v>
      </c>
      <c r="G86" s="113" t="s">
        <v>2155</v>
      </c>
      <c r="H86" s="113" t="s">
        <v>1906</v>
      </c>
      <c r="I86" s="189"/>
      <c r="J86" s="189"/>
      <c r="K86" s="190"/>
      <c r="L86" s="189"/>
      <c r="M86" s="113" t="n">
        <v>1</v>
      </c>
      <c r="N86" s="307" t="n">
        <v>0</v>
      </c>
      <c r="O86" s="308" t="n">
        <f aca="false">M86*N86</f>
        <v>0</v>
      </c>
    </row>
    <row r="87" customFormat="false" ht="60" hidden="false" customHeight="true" outlineLevel="0" collapsed="false">
      <c r="A87" s="104"/>
      <c r="B87" s="104"/>
      <c r="C87" s="322" t="s">
        <v>2156</v>
      </c>
      <c r="D87" s="52" t="s">
        <v>2157</v>
      </c>
      <c r="E87" s="113" t="s">
        <v>2158</v>
      </c>
      <c r="F87" s="113" t="s">
        <v>1905</v>
      </c>
      <c r="G87" s="113" t="s">
        <v>2159</v>
      </c>
      <c r="H87" s="113" t="s">
        <v>1906</v>
      </c>
      <c r="I87" s="189"/>
      <c r="J87" s="189"/>
      <c r="K87" s="190"/>
      <c r="L87" s="189"/>
      <c r="M87" s="113" t="n">
        <v>1</v>
      </c>
      <c r="N87" s="307" t="n">
        <v>0</v>
      </c>
      <c r="O87" s="308" t="n">
        <f aca="false">M87*N87</f>
        <v>0</v>
      </c>
    </row>
    <row r="88" customFormat="false" ht="60" hidden="false" customHeight="true" outlineLevel="0" collapsed="false">
      <c r="A88" s="104"/>
      <c r="B88" s="104"/>
      <c r="C88" s="322" t="s">
        <v>2160</v>
      </c>
      <c r="D88" s="52" t="s">
        <v>2161</v>
      </c>
      <c r="E88" s="113" t="s">
        <v>2089</v>
      </c>
      <c r="F88" s="113" t="s">
        <v>1905</v>
      </c>
      <c r="G88" s="113" t="s">
        <v>2162</v>
      </c>
      <c r="H88" s="113" t="s">
        <v>1906</v>
      </c>
      <c r="I88" s="189"/>
      <c r="J88" s="189"/>
      <c r="K88" s="190"/>
      <c r="L88" s="189"/>
      <c r="M88" s="113" t="n">
        <v>1</v>
      </c>
      <c r="N88" s="307" t="n">
        <v>0</v>
      </c>
      <c r="O88" s="308" t="n">
        <f aca="false">M88*N88</f>
        <v>0</v>
      </c>
    </row>
    <row r="89" customFormat="false" ht="60" hidden="false" customHeight="true" outlineLevel="0" collapsed="false">
      <c r="A89" s="104"/>
      <c r="B89" s="104"/>
      <c r="C89" s="322" t="s">
        <v>2163</v>
      </c>
      <c r="D89" s="52" t="s">
        <v>2164</v>
      </c>
      <c r="E89" s="113" t="s">
        <v>2165</v>
      </c>
      <c r="F89" s="113" t="s">
        <v>1905</v>
      </c>
      <c r="G89" s="113" t="s">
        <v>2166</v>
      </c>
      <c r="H89" s="113" t="s">
        <v>1906</v>
      </c>
      <c r="I89" s="189"/>
      <c r="J89" s="189"/>
      <c r="K89" s="190"/>
      <c r="L89" s="189"/>
      <c r="M89" s="113" t="n">
        <v>1</v>
      </c>
      <c r="N89" s="307" t="n">
        <v>0</v>
      </c>
      <c r="O89" s="308" t="n">
        <f aca="false">M89*N89</f>
        <v>0</v>
      </c>
    </row>
    <row r="90" customFormat="false" ht="60" hidden="false" customHeight="true" outlineLevel="0" collapsed="false">
      <c r="A90" s="104"/>
      <c r="B90" s="104"/>
      <c r="C90" s="322" t="s">
        <v>2167</v>
      </c>
      <c r="D90" s="52" t="s">
        <v>2168</v>
      </c>
      <c r="E90" s="113" t="s">
        <v>2169</v>
      </c>
      <c r="F90" s="113" t="s">
        <v>1905</v>
      </c>
      <c r="G90" s="113" t="s">
        <v>2073</v>
      </c>
      <c r="H90" s="113" t="s">
        <v>1906</v>
      </c>
      <c r="I90" s="189"/>
      <c r="J90" s="189"/>
      <c r="K90" s="190"/>
      <c r="L90" s="189"/>
      <c r="M90" s="113" t="n">
        <v>1</v>
      </c>
      <c r="N90" s="307" t="n">
        <v>0</v>
      </c>
      <c r="O90" s="308" t="n">
        <f aca="false">M90*N90</f>
        <v>0</v>
      </c>
    </row>
    <row r="91" customFormat="false" ht="60" hidden="false" customHeight="true" outlineLevel="0" collapsed="false">
      <c r="A91" s="104"/>
      <c r="B91" s="104"/>
      <c r="C91" s="322" t="s">
        <v>2170</v>
      </c>
      <c r="D91" s="52" t="s">
        <v>2171</v>
      </c>
      <c r="E91" s="113" t="s">
        <v>2172</v>
      </c>
      <c r="F91" s="113" t="s">
        <v>1905</v>
      </c>
      <c r="G91" s="113" t="s">
        <v>2173</v>
      </c>
      <c r="H91" s="113" t="s">
        <v>1906</v>
      </c>
      <c r="I91" s="189"/>
      <c r="J91" s="189"/>
      <c r="K91" s="190"/>
      <c r="L91" s="189"/>
      <c r="M91" s="113" t="n">
        <v>3</v>
      </c>
      <c r="N91" s="307" t="n">
        <v>0</v>
      </c>
      <c r="O91" s="308" t="n">
        <f aca="false">M91*N91</f>
        <v>0</v>
      </c>
    </row>
    <row r="92" customFormat="false" ht="60" hidden="false" customHeight="true" outlineLevel="0" collapsed="false">
      <c r="A92" s="104"/>
      <c r="B92" s="104"/>
      <c r="C92" s="322" t="s">
        <v>2174</v>
      </c>
      <c r="D92" s="52" t="s">
        <v>2175</v>
      </c>
      <c r="E92" s="113" t="s">
        <v>2176</v>
      </c>
      <c r="F92" s="113" t="s">
        <v>1905</v>
      </c>
      <c r="G92" s="113" t="s">
        <v>2177</v>
      </c>
      <c r="H92" s="113" t="s">
        <v>1906</v>
      </c>
      <c r="I92" s="189"/>
      <c r="J92" s="189"/>
      <c r="K92" s="190"/>
      <c r="L92" s="189"/>
      <c r="M92" s="113" t="n">
        <v>1</v>
      </c>
      <c r="N92" s="307" t="n">
        <v>0</v>
      </c>
      <c r="O92" s="308" t="n">
        <f aca="false">M92*N92</f>
        <v>0</v>
      </c>
    </row>
    <row r="93" customFormat="false" ht="60" hidden="false" customHeight="true" outlineLevel="0" collapsed="false">
      <c r="A93" s="218"/>
      <c r="B93" s="218"/>
      <c r="C93" s="322" t="s">
        <v>2178</v>
      </c>
      <c r="D93" s="52" t="s">
        <v>1995</v>
      </c>
      <c r="E93" s="113" t="s">
        <v>2179</v>
      </c>
      <c r="F93" s="113" t="s">
        <v>1905</v>
      </c>
      <c r="G93" s="113" t="s">
        <v>2177</v>
      </c>
      <c r="H93" s="113" t="s">
        <v>1906</v>
      </c>
      <c r="I93" s="189"/>
      <c r="J93" s="189"/>
      <c r="K93" s="190"/>
      <c r="L93" s="189"/>
      <c r="M93" s="113" t="n">
        <v>1</v>
      </c>
      <c r="N93" s="307" t="n">
        <v>0</v>
      </c>
      <c r="O93" s="308" t="n">
        <f aca="false">M93*N93</f>
        <v>0</v>
      </c>
    </row>
    <row r="94" customFormat="false" ht="19.5" hidden="false" customHeight="true" outlineLevel="0" collapsed="false">
      <c r="A94" s="218"/>
      <c r="B94" s="218"/>
      <c r="C94" s="317" t="s">
        <v>2180</v>
      </c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113"/>
      <c r="O94" s="308"/>
    </row>
    <row r="95" customFormat="false" ht="44.25" hidden="false" customHeight="true" outlineLevel="0" collapsed="false">
      <c r="B95" s="218"/>
      <c r="C95" s="322" t="s">
        <v>2181</v>
      </c>
      <c r="D95" s="52" t="s">
        <v>2009</v>
      </c>
      <c r="E95" s="113" t="s">
        <v>2154</v>
      </c>
      <c r="F95" s="113" t="s">
        <v>1905</v>
      </c>
      <c r="G95" s="113" t="s">
        <v>2182</v>
      </c>
      <c r="H95" s="113" t="s">
        <v>1906</v>
      </c>
      <c r="I95" s="189"/>
      <c r="J95" s="189"/>
      <c r="K95" s="190"/>
      <c r="L95" s="189"/>
      <c r="M95" s="113" t="n">
        <v>1</v>
      </c>
      <c r="N95" s="307" t="n">
        <v>0</v>
      </c>
      <c r="O95" s="308" t="n">
        <f aca="false">M95*N95</f>
        <v>0</v>
      </c>
    </row>
    <row r="96" customFormat="false" ht="43.5" hidden="false" customHeight="true" outlineLevel="0" collapsed="false">
      <c r="B96" s="218"/>
      <c r="C96" s="322" t="s">
        <v>2183</v>
      </c>
      <c r="D96" s="52" t="s">
        <v>2184</v>
      </c>
      <c r="E96" s="113" t="s">
        <v>2185</v>
      </c>
      <c r="F96" s="113" t="s">
        <v>1905</v>
      </c>
      <c r="G96" s="113" t="s">
        <v>2186</v>
      </c>
      <c r="H96" s="113" t="s">
        <v>1906</v>
      </c>
      <c r="I96" s="189"/>
      <c r="J96" s="189"/>
      <c r="K96" s="190"/>
      <c r="L96" s="189"/>
      <c r="M96" s="113" t="n">
        <v>1</v>
      </c>
      <c r="N96" s="307" t="n">
        <v>0</v>
      </c>
      <c r="O96" s="308" t="n">
        <f aca="false">M96*N96</f>
        <v>0</v>
      </c>
    </row>
    <row r="97" customFormat="false" ht="49.5" hidden="false" customHeight="true" outlineLevel="0" collapsed="false">
      <c r="B97" s="218"/>
      <c r="C97" s="322" t="s">
        <v>2187</v>
      </c>
      <c r="D97" s="52" t="s">
        <v>2188</v>
      </c>
      <c r="E97" s="113" t="s">
        <v>2189</v>
      </c>
      <c r="F97" s="113" t="s">
        <v>1905</v>
      </c>
      <c r="G97" s="113" t="s">
        <v>2190</v>
      </c>
      <c r="H97" s="113" t="s">
        <v>1906</v>
      </c>
      <c r="I97" s="189"/>
      <c r="J97" s="189"/>
      <c r="K97" s="190"/>
      <c r="L97" s="189"/>
      <c r="M97" s="113" t="n">
        <v>3</v>
      </c>
      <c r="N97" s="307" t="n">
        <v>0</v>
      </c>
      <c r="O97" s="308" t="n">
        <f aca="false">M97*N97</f>
        <v>0</v>
      </c>
    </row>
    <row r="98" customFormat="false" ht="42" hidden="false" customHeight="true" outlineLevel="0" collapsed="false">
      <c r="B98" s="218"/>
      <c r="C98" s="322" t="s">
        <v>2191</v>
      </c>
      <c r="D98" s="52" t="s">
        <v>2192</v>
      </c>
      <c r="E98" s="113" t="s">
        <v>2193</v>
      </c>
      <c r="F98" s="113" t="s">
        <v>1905</v>
      </c>
      <c r="G98" s="113" t="s">
        <v>2194</v>
      </c>
      <c r="H98" s="113" t="s">
        <v>1906</v>
      </c>
      <c r="I98" s="189"/>
      <c r="J98" s="189"/>
      <c r="K98" s="190"/>
      <c r="L98" s="189"/>
      <c r="M98" s="113" t="n">
        <v>3</v>
      </c>
      <c r="N98" s="307" t="n">
        <v>0</v>
      </c>
      <c r="O98" s="308" t="n">
        <f aca="false">M98*N98</f>
        <v>0</v>
      </c>
    </row>
    <row r="99" customFormat="false" ht="39.75" hidden="false" customHeight="true" outlineLevel="0" collapsed="false">
      <c r="B99" s="218"/>
      <c r="C99" s="322" t="s">
        <v>2195</v>
      </c>
      <c r="D99" s="52" t="s">
        <v>2196</v>
      </c>
      <c r="E99" s="113" t="s">
        <v>2197</v>
      </c>
      <c r="F99" s="113" t="s">
        <v>1905</v>
      </c>
      <c r="G99" s="113" t="s">
        <v>2198</v>
      </c>
      <c r="H99" s="113" t="s">
        <v>1906</v>
      </c>
      <c r="I99" s="189"/>
      <c r="J99" s="189"/>
      <c r="K99" s="190"/>
      <c r="L99" s="189"/>
      <c r="M99" s="113" t="n">
        <v>2</v>
      </c>
      <c r="N99" s="307" t="n">
        <v>0</v>
      </c>
      <c r="O99" s="308" t="n">
        <f aca="false">M99*N99</f>
        <v>0</v>
      </c>
    </row>
    <row r="100" customFormat="false" ht="39.75" hidden="false" customHeight="true" outlineLevel="0" collapsed="false">
      <c r="B100" s="218"/>
      <c r="C100" s="322" t="s">
        <v>2199</v>
      </c>
      <c r="D100" s="52" t="s">
        <v>2009</v>
      </c>
      <c r="E100" s="113" t="s">
        <v>2200</v>
      </c>
      <c r="F100" s="113" t="s">
        <v>1905</v>
      </c>
      <c r="G100" s="113" t="s">
        <v>2198</v>
      </c>
      <c r="H100" s="113" t="s">
        <v>1906</v>
      </c>
      <c r="I100" s="189"/>
      <c r="J100" s="189"/>
      <c r="K100" s="190"/>
      <c r="L100" s="189"/>
      <c r="M100" s="113" t="n">
        <v>1</v>
      </c>
      <c r="N100" s="307" t="n">
        <v>0</v>
      </c>
      <c r="O100" s="308" t="n">
        <f aca="false">M100*N100</f>
        <v>0</v>
      </c>
    </row>
    <row r="101" customFormat="false" ht="16.5" hidden="false" customHeight="true" outlineLevel="0" collapsed="false">
      <c r="B101" s="218"/>
      <c r="C101" s="317" t="s">
        <v>2201</v>
      </c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113"/>
      <c r="O101" s="308"/>
    </row>
    <row r="102" customFormat="false" ht="39.75" hidden="false" customHeight="true" outlineLevel="0" collapsed="false">
      <c r="B102" s="218"/>
      <c r="C102" s="322" t="s">
        <v>2202</v>
      </c>
      <c r="D102" s="52" t="s">
        <v>2022</v>
      </c>
      <c r="E102" s="113" t="s">
        <v>2154</v>
      </c>
      <c r="F102" s="113" t="s">
        <v>1905</v>
      </c>
      <c r="G102" s="113" t="s">
        <v>2198</v>
      </c>
      <c r="H102" s="113" t="s">
        <v>1906</v>
      </c>
      <c r="I102" s="189"/>
      <c r="J102" s="189"/>
      <c r="K102" s="190"/>
      <c r="L102" s="189"/>
      <c r="M102" s="113" t="n">
        <v>1</v>
      </c>
      <c r="N102" s="307" t="n">
        <v>0</v>
      </c>
      <c r="O102" s="308" t="n">
        <f aca="false">M102*N102</f>
        <v>0</v>
      </c>
    </row>
    <row r="103" customFormat="false" ht="36.75" hidden="false" customHeight="true" outlineLevel="0" collapsed="false">
      <c r="B103" s="218"/>
      <c r="C103" s="322" t="s">
        <v>2203</v>
      </c>
      <c r="D103" s="52" t="s">
        <v>2204</v>
      </c>
      <c r="E103" s="113" t="s">
        <v>2205</v>
      </c>
      <c r="F103" s="113" t="s">
        <v>1905</v>
      </c>
      <c r="G103" s="113" t="s">
        <v>2206</v>
      </c>
      <c r="H103" s="113" t="s">
        <v>1906</v>
      </c>
      <c r="I103" s="189"/>
      <c r="J103" s="189"/>
      <c r="K103" s="190"/>
      <c r="L103" s="189"/>
      <c r="M103" s="113" t="n">
        <v>1</v>
      </c>
      <c r="N103" s="307" t="n">
        <v>0</v>
      </c>
      <c r="O103" s="308" t="n">
        <f aca="false">M103*N103</f>
        <v>0</v>
      </c>
    </row>
    <row r="104" customFormat="false" ht="36.75" hidden="false" customHeight="true" outlineLevel="0" collapsed="false">
      <c r="B104" s="218"/>
      <c r="C104" s="322" t="s">
        <v>2207</v>
      </c>
      <c r="D104" s="52" t="s">
        <v>2022</v>
      </c>
      <c r="E104" s="113" t="s">
        <v>2208</v>
      </c>
      <c r="F104" s="113" t="s">
        <v>1905</v>
      </c>
      <c r="G104" s="113" t="s">
        <v>2198</v>
      </c>
      <c r="H104" s="113" t="s">
        <v>1906</v>
      </c>
      <c r="I104" s="189"/>
      <c r="J104" s="189"/>
      <c r="K104" s="190"/>
      <c r="L104" s="189"/>
      <c r="M104" s="113" t="n">
        <v>1</v>
      </c>
      <c r="N104" s="307" t="n">
        <v>0</v>
      </c>
      <c r="O104" s="308" t="n">
        <f aca="false">M104*N104</f>
        <v>0</v>
      </c>
    </row>
    <row r="105" customFormat="false" ht="36.75" hidden="false" customHeight="true" outlineLevel="0" collapsed="false">
      <c r="B105" s="218"/>
      <c r="C105" s="322" t="s">
        <v>2209</v>
      </c>
      <c r="D105" s="52" t="s">
        <v>1921</v>
      </c>
      <c r="E105" s="113" t="s">
        <v>2210</v>
      </c>
      <c r="F105" s="113" t="s">
        <v>1905</v>
      </c>
      <c r="G105" s="113" t="s">
        <v>2198</v>
      </c>
      <c r="H105" s="113" t="s">
        <v>1906</v>
      </c>
      <c r="I105" s="189"/>
      <c r="J105" s="189"/>
      <c r="K105" s="190"/>
      <c r="L105" s="189"/>
      <c r="M105" s="113" t="n">
        <v>1</v>
      </c>
      <c r="N105" s="307" t="n">
        <v>0</v>
      </c>
      <c r="O105" s="308" t="n">
        <f aca="false">M105*N105</f>
        <v>0</v>
      </c>
    </row>
    <row r="106" customFormat="false" ht="18" hidden="false" customHeight="true" outlineLevel="0" collapsed="false">
      <c r="B106" s="218"/>
      <c r="C106" s="317" t="s">
        <v>2211</v>
      </c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113"/>
      <c r="O106" s="308"/>
    </row>
    <row r="107" customFormat="false" ht="43.5" hidden="false" customHeight="true" outlineLevel="0" collapsed="false">
      <c r="B107" s="218"/>
      <c r="C107" s="322" t="s">
        <v>2212</v>
      </c>
      <c r="D107" s="52" t="s">
        <v>2213</v>
      </c>
      <c r="E107" s="113" t="s">
        <v>2154</v>
      </c>
      <c r="F107" s="113" t="s">
        <v>1905</v>
      </c>
      <c r="G107" s="113" t="s">
        <v>2214</v>
      </c>
      <c r="H107" s="113" t="s">
        <v>1906</v>
      </c>
      <c r="I107" s="189"/>
      <c r="J107" s="189"/>
      <c r="K107" s="190"/>
      <c r="L107" s="189"/>
      <c r="M107" s="113" t="n">
        <v>1</v>
      </c>
      <c r="N107" s="307" t="n">
        <v>0</v>
      </c>
      <c r="O107" s="308" t="n">
        <f aca="false">M107*N107</f>
        <v>0</v>
      </c>
    </row>
    <row r="108" customFormat="false" ht="45" hidden="false" customHeight="true" outlineLevel="0" collapsed="false">
      <c r="B108" s="218"/>
      <c r="C108" s="322" t="s">
        <v>2215</v>
      </c>
      <c r="D108" s="52" t="s">
        <v>2216</v>
      </c>
      <c r="E108" s="113" t="s">
        <v>2217</v>
      </c>
      <c r="F108" s="113" t="s">
        <v>1905</v>
      </c>
      <c r="G108" s="113" t="s">
        <v>2218</v>
      </c>
      <c r="H108" s="113" t="s">
        <v>1906</v>
      </c>
      <c r="I108" s="189"/>
      <c r="J108" s="189"/>
      <c r="K108" s="190"/>
      <c r="L108" s="189"/>
      <c r="M108" s="113" t="n">
        <v>1</v>
      </c>
      <c r="N108" s="307" t="n">
        <v>0</v>
      </c>
      <c r="O108" s="308" t="n">
        <f aca="false">M108*N108</f>
        <v>0</v>
      </c>
    </row>
    <row r="109" customFormat="false" ht="50.25" hidden="false" customHeight="true" outlineLevel="0" collapsed="false">
      <c r="C109" s="332" t="s">
        <v>2219</v>
      </c>
      <c r="D109" s="90" t="s">
        <v>2220</v>
      </c>
      <c r="E109" s="111" t="s">
        <v>2221</v>
      </c>
      <c r="F109" s="113" t="s">
        <v>1905</v>
      </c>
      <c r="G109" s="111" t="s">
        <v>2218</v>
      </c>
      <c r="H109" s="113" t="s">
        <v>1906</v>
      </c>
      <c r="I109" s="247"/>
      <c r="J109" s="247"/>
      <c r="K109" s="248"/>
      <c r="L109" s="247"/>
      <c r="M109" s="111" t="n">
        <v>1</v>
      </c>
      <c r="N109" s="307" t="n">
        <v>0</v>
      </c>
      <c r="O109" s="308" t="n">
        <f aca="false">M109*N109</f>
        <v>0</v>
      </c>
    </row>
    <row r="110" customFormat="false" ht="50.25" hidden="false" customHeight="true" outlineLevel="0" collapsed="false">
      <c r="C110" s="45" t="s">
        <v>2222</v>
      </c>
      <c r="D110" s="52" t="s">
        <v>2213</v>
      </c>
      <c r="E110" s="113" t="s">
        <v>2223</v>
      </c>
      <c r="F110" s="113" t="s">
        <v>1905</v>
      </c>
      <c r="G110" s="113" t="s">
        <v>2218</v>
      </c>
      <c r="H110" s="113" t="s">
        <v>1906</v>
      </c>
      <c r="I110" s="189"/>
      <c r="J110" s="189"/>
      <c r="K110" s="190"/>
      <c r="L110" s="189"/>
      <c r="M110" s="113" t="n">
        <v>1</v>
      </c>
      <c r="N110" s="307" t="n">
        <v>0</v>
      </c>
      <c r="O110" s="308" t="n">
        <f aca="false">M110*N110</f>
        <v>0</v>
      </c>
    </row>
    <row r="111" customFormat="false" ht="50.25" hidden="false" customHeight="true" outlineLevel="0" collapsed="false">
      <c r="C111" s="45" t="s">
        <v>2224</v>
      </c>
      <c r="D111" s="52" t="s">
        <v>2225</v>
      </c>
      <c r="E111" s="113" t="s">
        <v>2226</v>
      </c>
      <c r="F111" s="113" t="s">
        <v>1905</v>
      </c>
      <c r="G111" s="113" t="s">
        <v>2218</v>
      </c>
      <c r="H111" s="113" t="s">
        <v>1906</v>
      </c>
      <c r="I111" s="189"/>
      <c r="J111" s="189"/>
      <c r="K111" s="190"/>
      <c r="L111" s="189"/>
      <c r="M111" s="113" t="n">
        <v>6</v>
      </c>
      <c r="N111" s="307" t="n">
        <v>0</v>
      </c>
      <c r="O111" s="308" t="n">
        <f aca="false">M111*N111</f>
        <v>0</v>
      </c>
    </row>
    <row r="112" customFormat="false" ht="35.25" hidden="false" customHeight="true" outlineLevel="0" collapsed="false">
      <c r="C112" s="323" t="s">
        <v>2227</v>
      </c>
      <c r="D112" s="323"/>
      <c r="E112" s="323"/>
      <c r="F112" s="323"/>
      <c r="G112" s="323"/>
      <c r="H112" s="323"/>
      <c r="I112" s="323"/>
      <c r="J112" s="323"/>
      <c r="K112" s="323"/>
      <c r="L112" s="323"/>
      <c r="M112" s="323"/>
      <c r="N112" s="323"/>
      <c r="O112" s="333" t="n">
        <f aca="false">SUM(O65:O111)</f>
        <v>0</v>
      </c>
    </row>
    <row r="113" customFormat="false" ht="30.75" hidden="false" customHeight="true" outlineLevel="0" collapsed="false">
      <c r="C113" s="324" t="s">
        <v>2075</v>
      </c>
      <c r="D113" s="324"/>
      <c r="E113" s="324"/>
      <c r="F113" s="324"/>
      <c r="G113" s="324"/>
      <c r="H113" s="324"/>
      <c r="I113" s="324"/>
      <c r="J113" s="324"/>
      <c r="K113" s="324"/>
      <c r="L113" s="324"/>
      <c r="M113" s="324"/>
      <c r="N113" s="324"/>
      <c r="O113" s="334" t="n">
        <v>0</v>
      </c>
    </row>
    <row r="114" customFormat="false" ht="27.75" hidden="false" customHeight="true" outlineLevel="0" collapsed="false">
      <c r="C114" s="326" t="s">
        <v>2228</v>
      </c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35" t="n">
        <f aca="false">SUM(O112:O113)</f>
        <v>0</v>
      </c>
    </row>
    <row r="115" customFormat="false" ht="12.75" hidden="false" customHeight="false" outlineLevel="0" collapsed="false">
      <c r="O115" s="333"/>
    </row>
    <row r="116" customFormat="false" ht="12.75" hidden="false" customHeight="false" outlineLevel="0" collapsed="false">
      <c r="O116" s="333"/>
    </row>
    <row r="117" customFormat="false" ht="12.75" hidden="false" customHeight="true" outlineLevel="0" collapsed="false">
      <c r="C117" s="336" t="s">
        <v>2229</v>
      </c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7" t="n">
        <f aca="false">O114+O62</f>
        <v>0</v>
      </c>
    </row>
    <row r="118" customFormat="false" ht="12.75" hidden="false" customHeight="true" outlineLevel="0" collapsed="false">
      <c r="C118" s="336"/>
      <c r="D118" s="336"/>
      <c r="E118" s="336"/>
      <c r="F118" s="336"/>
      <c r="G118" s="336"/>
      <c r="H118" s="336"/>
      <c r="I118" s="336"/>
      <c r="J118" s="336"/>
      <c r="K118" s="336"/>
      <c r="L118" s="336"/>
      <c r="M118" s="336"/>
      <c r="N118" s="336"/>
      <c r="O118" s="337"/>
    </row>
    <row r="119" customFormat="false" ht="12.75" hidden="false" customHeight="true" outlineLevel="0" collapsed="false">
      <c r="C119" s="336"/>
      <c r="D119" s="336"/>
      <c r="E119" s="336"/>
      <c r="F119" s="336"/>
      <c r="G119" s="336"/>
      <c r="H119" s="336"/>
      <c r="I119" s="336"/>
      <c r="J119" s="336"/>
      <c r="K119" s="336"/>
      <c r="L119" s="336"/>
      <c r="M119" s="336"/>
      <c r="N119" s="336"/>
      <c r="O119" s="337"/>
    </row>
    <row r="120" customFormat="false" ht="12.75" hidden="false" customHeight="true" outlineLevel="0" collapsed="false">
      <c r="C120" s="336"/>
      <c r="D120" s="336"/>
      <c r="E120" s="336"/>
      <c r="F120" s="336"/>
      <c r="G120" s="336"/>
      <c r="H120" s="336"/>
      <c r="I120" s="336"/>
      <c r="J120" s="336"/>
      <c r="K120" s="336"/>
      <c r="L120" s="336"/>
      <c r="M120" s="336"/>
      <c r="N120" s="336"/>
      <c r="O120" s="337"/>
    </row>
    <row r="135" customFormat="false" ht="13.8" hidden="false" customHeight="false" outlineLevel="0" collapsed="false">
      <c r="K135" s="338"/>
    </row>
  </sheetData>
  <mergeCells count="22">
    <mergeCell ref="A2:A92"/>
    <mergeCell ref="B2:B59"/>
    <mergeCell ref="C2:M2"/>
    <mergeCell ref="C27:M27"/>
    <mergeCell ref="C33:M33"/>
    <mergeCell ref="C38:M38"/>
    <mergeCell ref="C43:M43"/>
    <mergeCell ref="C60:N60"/>
    <mergeCell ref="C61:N61"/>
    <mergeCell ref="C62:N62"/>
    <mergeCell ref="B63:M63"/>
    <mergeCell ref="C64:M64"/>
    <mergeCell ref="B65:B108"/>
    <mergeCell ref="C85:M85"/>
    <mergeCell ref="C94:M94"/>
    <mergeCell ref="C101:M101"/>
    <mergeCell ref="C106:M106"/>
    <mergeCell ref="C112:N112"/>
    <mergeCell ref="C113:N113"/>
    <mergeCell ref="C114:N114"/>
    <mergeCell ref="C117:N120"/>
    <mergeCell ref="O117:O1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0" activePane="bottomLeft" state="frozen"/>
      <selection pane="topLeft" activeCell="A1" activeCellId="0" sqref="A1"/>
      <selection pane="bottomLeft" activeCell="C41" activeCellId="0" sqref="C41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6.66"/>
    <col collapsed="false" customWidth="true" hidden="false" outlineLevel="0" max="3" min="3" style="26" width="59.33"/>
    <col collapsed="false" customWidth="true" hidden="false" outlineLevel="0" max="4" min="4" style="26" width="16.33"/>
    <col collapsed="false" customWidth="true" hidden="false" outlineLevel="0" max="5" min="5" style="26" width="16.16"/>
    <col collapsed="false" customWidth="true" hidden="false" outlineLevel="0" max="6" min="6" style="26" width="13.33"/>
    <col collapsed="false" customWidth="true" hidden="false" outlineLevel="0" max="7" min="7" style="26" width="13.16"/>
    <col collapsed="false" customWidth="true" hidden="false" outlineLevel="0" max="8" min="8" style="26" width="15.5"/>
    <col collapsed="false" customWidth="true" hidden="false" outlineLevel="0" max="9" min="9" style="26" width="27.5"/>
    <col collapsed="false" customWidth="true" hidden="false" outlineLevel="0" max="10" min="10" style="26" width="26.83"/>
    <col collapsed="false" customWidth="true" hidden="false" outlineLevel="0" max="11" min="11" style="26" width="20"/>
    <col collapsed="false" customWidth="true" hidden="false" outlineLevel="0" max="12" min="12" style="26" width="8.33"/>
    <col collapsed="false" customWidth="true" hidden="false" outlineLevel="0" max="14" min="14" style="26" width="9.66"/>
    <col collapsed="false" customWidth="true" hidden="false" outlineLevel="0" max="15" min="15" style="26" width="7.66"/>
    <col collapsed="false" customWidth="true" hidden="false" outlineLevel="0" max="16" min="16" style="26" width="32.66"/>
    <col collapsed="false" customWidth="true" hidden="false" outlineLevel="0" max="21" min="21" style="26" width="26.5"/>
    <col collapsed="false" customWidth="true" hidden="false" outlineLevel="0" max="22" min="22" style="26" width="12.83"/>
    <col collapsed="false" customWidth="true" hidden="false" outlineLevel="0" max="26" min="26" style="26" width="39.66"/>
    <col collapsed="false" customWidth="true" hidden="false" outlineLevel="0" max="27" min="27" style="333" width="9.66"/>
    <col collapsed="false" customWidth="true" hidden="false" outlineLevel="0" max="28" min="28" style="26" width="18"/>
  </cols>
  <sheetData>
    <row r="1" customFormat="false" ht="19.5" hidden="false" customHeight="true" outlineLevel="0" collapsed="false">
      <c r="A1" s="28" t="s">
        <v>32</v>
      </c>
      <c r="B1" s="102" t="s">
        <v>34</v>
      </c>
      <c r="C1" s="303" t="s">
        <v>35</v>
      </c>
      <c r="D1" s="102" t="s">
        <v>36</v>
      </c>
      <c r="E1" s="102" t="s">
        <v>37</v>
      </c>
      <c r="F1" s="304" t="s">
        <v>907</v>
      </c>
      <c r="G1" s="304" t="s">
        <v>908</v>
      </c>
      <c r="H1" s="304" t="s">
        <v>909</v>
      </c>
      <c r="I1" s="102" t="s">
        <v>41</v>
      </c>
      <c r="J1" s="102" t="s">
        <v>42</v>
      </c>
      <c r="K1" s="304" t="s">
        <v>43</v>
      </c>
      <c r="L1" s="102" t="s">
        <v>44</v>
      </c>
      <c r="M1" s="102" t="s">
        <v>2230</v>
      </c>
      <c r="N1" s="102" t="s">
        <v>2231</v>
      </c>
      <c r="O1" s="102"/>
      <c r="P1" s="102" t="s">
        <v>2232</v>
      </c>
      <c r="Q1" s="102" t="s">
        <v>44</v>
      </c>
      <c r="R1" s="102" t="s">
        <v>2230</v>
      </c>
      <c r="S1" s="102" t="s">
        <v>2233</v>
      </c>
      <c r="U1" s="102" t="s">
        <v>2234</v>
      </c>
      <c r="V1" s="102" t="s">
        <v>2230</v>
      </c>
      <c r="W1" s="102" t="s">
        <v>2235</v>
      </c>
      <c r="X1" s="102" t="s">
        <v>2233</v>
      </c>
      <c r="Z1" s="102" t="s">
        <v>2236</v>
      </c>
      <c r="AA1" s="102" t="s">
        <v>2237</v>
      </c>
      <c r="AB1" s="102" t="s">
        <v>2238</v>
      </c>
    </row>
    <row r="2" s="36" customFormat="true" ht="13.5" hidden="false" customHeight="true" outlineLevel="0" collapsed="false">
      <c r="A2" s="339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</row>
    <row r="3" customFormat="false" ht="60" hidden="false" customHeight="true" outlineLevel="0" collapsed="false">
      <c r="A3" s="341" t="s">
        <v>2239</v>
      </c>
      <c r="B3" s="322" t="s">
        <v>2240</v>
      </c>
      <c r="C3" s="46" t="s">
        <v>2241</v>
      </c>
      <c r="D3" s="113" t="s">
        <v>2242</v>
      </c>
      <c r="E3" s="113" t="s">
        <v>2243</v>
      </c>
      <c r="F3" s="113" t="s">
        <v>2244</v>
      </c>
      <c r="G3" s="113" t="s">
        <v>2245</v>
      </c>
      <c r="H3" s="342"/>
      <c r="I3" s="343" t="s">
        <v>2246</v>
      </c>
      <c r="J3" s="77"/>
      <c r="K3" s="243" t="s">
        <v>2247</v>
      </c>
      <c r="L3" s="113" t="n">
        <v>18</v>
      </c>
      <c r="M3" s="307" t="n">
        <v>0</v>
      </c>
      <c r="N3" s="344" t="n">
        <f aca="false">L3*M3</f>
        <v>0</v>
      </c>
      <c r="O3" s="69"/>
      <c r="P3" s="46" t="s">
        <v>2248</v>
      </c>
      <c r="Q3" s="113" t="n">
        <v>6</v>
      </c>
      <c r="R3" s="307" t="n">
        <v>0</v>
      </c>
      <c r="S3" s="345" t="n">
        <f aca="false">Q3*R3</f>
        <v>0</v>
      </c>
      <c r="T3" s="69"/>
      <c r="U3" s="46" t="s">
        <v>2249</v>
      </c>
      <c r="V3" s="307" t="n">
        <v>0</v>
      </c>
      <c r="W3" s="113" t="n">
        <v>210</v>
      </c>
      <c r="X3" s="346" t="n">
        <f aca="false">V3*W3</f>
        <v>0</v>
      </c>
      <c r="Y3" s="69"/>
      <c r="Z3" s="347" t="n">
        <f aca="false">N3+S3+S4+S5+X3+X4</f>
        <v>0</v>
      </c>
      <c r="AA3" s="348" t="n">
        <f aca="false">Z3*0.23</f>
        <v>0</v>
      </c>
      <c r="AB3" s="349" t="n">
        <f aca="false">Z3+AA3</f>
        <v>0</v>
      </c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</row>
    <row r="4" customFormat="false" ht="60" hidden="false" customHeight="true" outlineLevel="0" collapsed="false">
      <c r="A4" s="341"/>
      <c r="B4" s="332"/>
      <c r="C4" s="110"/>
      <c r="D4" s="111"/>
      <c r="E4" s="111"/>
      <c r="F4" s="111"/>
      <c r="G4" s="111"/>
      <c r="H4" s="350"/>
      <c r="I4" s="351"/>
      <c r="J4" s="91"/>
      <c r="K4" s="319"/>
      <c r="L4" s="111"/>
      <c r="M4" s="111"/>
      <c r="N4" s="111"/>
      <c r="O4" s="250"/>
      <c r="P4" s="110" t="s">
        <v>2250</v>
      </c>
      <c r="Q4" s="111" t="n">
        <v>6</v>
      </c>
      <c r="R4" s="352" t="n">
        <v>0</v>
      </c>
      <c r="S4" s="353" t="n">
        <f aca="false">Q4*R4</f>
        <v>0</v>
      </c>
      <c r="T4" s="250"/>
      <c r="U4" s="110" t="s">
        <v>2251</v>
      </c>
      <c r="V4" s="352" t="n">
        <v>0</v>
      </c>
      <c r="W4" s="111" t="n">
        <v>9.5</v>
      </c>
      <c r="X4" s="354" t="n">
        <f aca="false">V4*W4</f>
        <v>0</v>
      </c>
      <c r="Y4" s="250"/>
      <c r="Z4" s="347"/>
      <c r="AA4" s="348"/>
      <c r="AB4" s="349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</row>
    <row r="5" s="366" customFormat="true" ht="60" hidden="false" customHeight="true" outlineLevel="0" collapsed="false">
      <c r="A5" s="341"/>
      <c r="B5" s="355"/>
      <c r="C5" s="356"/>
      <c r="D5" s="357"/>
      <c r="E5" s="357"/>
      <c r="F5" s="357"/>
      <c r="G5" s="357"/>
      <c r="H5" s="358"/>
      <c r="I5" s="359"/>
      <c r="J5" s="360"/>
      <c r="K5" s="361"/>
      <c r="L5" s="357"/>
      <c r="M5" s="357"/>
      <c r="N5" s="357"/>
      <c r="O5" s="362"/>
      <c r="P5" s="356" t="s">
        <v>2252</v>
      </c>
      <c r="Q5" s="357" t="n">
        <v>6</v>
      </c>
      <c r="R5" s="363" t="n">
        <v>0</v>
      </c>
      <c r="S5" s="364" t="n">
        <f aca="false">Q5*R5</f>
        <v>0</v>
      </c>
      <c r="T5" s="362"/>
      <c r="U5" s="356"/>
      <c r="V5" s="357"/>
      <c r="W5" s="357"/>
      <c r="X5" s="365"/>
      <c r="Y5" s="362"/>
      <c r="Z5" s="347"/>
      <c r="AA5" s="348"/>
      <c r="AB5" s="349"/>
      <c r="AC5" s="362"/>
      <c r="AD5" s="362"/>
      <c r="AE5" s="362"/>
      <c r="AF5" s="362"/>
      <c r="AG5" s="362"/>
      <c r="AH5" s="362"/>
      <c r="AI5" s="362"/>
      <c r="AJ5" s="362"/>
      <c r="AK5" s="362"/>
      <c r="AL5" s="362"/>
      <c r="AM5" s="362"/>
      <c r="AN5" s="362"/>
    </row>
    <row r="6" s="377" customFormat="true" ht="60" hidden="false" customHeight="true" outlineLevel="0" collapsed="false">
      <c r="A6" s="341"/>
      <c r="B6" s="367" t="s">
        <v>2253</v>
      </c>
      <c r="C6" s="39" t="s">
        <v>2254</v>
      </c>
      <c r="D6" s="106" t="s">
        <v>2255</v>
      </c>
      <c r="E6" s="106" t="s">
        <v>2243</v>
      </c>
      <c r="F6" s="106" t="s">
        <v>476</v>
      </c>
      <c r="G6" s="106" t="s">
        <v>2245</v>
      </c>
      <c r="H6" s="368"/>
      <c r="I6" s="369" t="s">
        <v>2256</v>
      </c>
      <c r="J6" s="107"/>
      <c r="K6" s="370" t="s">
        <v>2257</v>
      </c>
      <c r="L6" s="106" t="n">
        <v>14</v>
      </c>
      <c r="M6" s="371" t="n">
        <v>0</v>
      </c>
      <c r="N6" s="372" t="n">
        <f aca="false">L6*M6</f>
        <v>0</v>
      </c>
      <c r="O6" s="373"/>
      <c r="P6" s="46" t="s">
        <v>2258</v>
      </c>
      <c r="Q6" s="113" t="n">
        <v>12</v>
      </c>
      <c r="R6" s="307" t="n">
        <v>0</v>
      </c>
      <c r="S6" s="345" t="n">
        <f aca="false">Q6*R6</f>
        <v>0</v>
      </c>
      <c r="T6" s="373"/>
      <c r="U6" s="46" t="s">
        <v>2249</v>
      </c>
      <c r="V6" s="307" t="n">
        <v>0</v>
      </c>
      <c r="W6" s="113" t="n">
        <v>70</v>
      </c>
      <c r="X6" s="346" t="n">
        <f aca="false">V6*W6</f>
        <v>0</v>
      </c>
      <c r="Y6" s="373"/>
      <c r="Z6" s="374" t="n">
        <f aca="false">N6+S6+S7+S8+S9+S10+X6+X7</f>
        <v>0</v>
      </c>
      <c r="AA6" s="375" t="n">
        <f aca="false">Z6*0.23</f>
        <v>0</v>
      </c>
      <c r="AB6" s="376" t="n">
        <f aca="false">Z6+AA6</f>
        <v>0</v>
      </c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</row>
    <row r="7" customFormat="false" ht="60" hidden="false" customHeight="true" outlineLevel="0" collapsed="false">
      <c r="A7" s="341"/>
      <c r="B7" s="378"/>
      <c r="C7" s="105"/>
      <c r="D7" s="379"/>
      <c r="E7" s="379"/>
      <c r="F7" s="379"/>
      <c r="G7" s="379"/>
      <c r="H7" s="380"/>
      <c r="I7" s="381"/>
      <c r="J7" s="382"/>
      <c r="K7" s="383"/>
      <c r="L7" s="379"/>
      <c r="M7" s="379"/>
      <c r="N7" s="379"/>
      <c r="O7" s="384"/>
      <c r="P7" s="110" t="s">
        <v>2259</v>
      </c>
      <c r="Q7" s="111" t="n">
        <v>12</v>
      </c>
      <c r="R7" s="352" t="n">
        <v>0</v>
      </c>
      <c r="S7" s="353" t="n">
        <f aca="false">Q7*R7</f>
        <v>0</v>
      </c>
      <c r="T7" s="384"/>
      <c r="U7" s="110" t="s">
        <v>2251</v>
      </c>
      <c r="V7" s="352" t="n">
        <v>0</v>
      </c>
      <c r="W7" s="111" t="n">
        <v>3</v>
      </c>
      <c r="X7" s="354" t="n">
        <f aca="false">V7*W7</f>
        <v>0</v>
      </c>
      <c r="Y7" s="384"/>
      <c r="Z7" s="374"/>
      <c r="AA7" s="375"/>
      <c r="AB7" s="376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384"/>
      <c r="AN7" s="384"/>
    </row>
    <row r="8" s="250" customFormat="true" ht="60" hidden="false" customHeight="true" outlineLevel="0" collapsed="false">
      <c r="A8" s="341"/>
      <c r="B8" s="332"/>
      <c r="C8" s="110"/>
      <c r="D8" s="111"/>
      <c r="E8" s="111"/>
      <c r="F8" s="111"/>
      <c r="G8" s="111"/>
      <c r="H8" s="350"/>
      <c r="I8" s="385"/>
      <c r="J8" s="91"/>
      <c r="K8" s="319"/>
      <c r="L8" s="111"/>
      <c r="M8" s="111"/>
      <c r="N8" s="111"/>
      <c r="P8" s="110" t="s">
        <v>2260</v>
      </c>
      <c r="Q8" s="111" t="n">
        <v>10</v>
      </c>
      <c r="R8" s="352" t="n">
        <v>0</v>
      </c>
      <c r="S8" s="353" t="n">
        <f aca="false">Q8*R8</f>
        <v>0</v>
      </c>
      <c r="Z8" s="374"/>
      <c r="AA8" s="375"/>
      <c r="AB8" s="376"/>
    </row>
    <row r="9" s="69" customFormat="true" ht="60" hidden="false" customHeight="true" outlineLevel="0" collapsed="false">
      <c r="A9" s="341"/>
      <c r="B9" s="322"/>
      <c r="C9" s="46"/>
      <c r="D9" s="113"/>
      <c r="E9" s="113"/>
      <c r="F9" s="113"/>
      <c r="G9" s="113"/>
      <c r="H9" s="342"/>
      <c r="I9" s="386"/>
      <c r="J9" s="77"/>
      <c r="K9" s="243"/>
      <c r="L9" s="113"/>
      <c r="M9" s="113"/>
      <c r="N9" s="113"/>
      <c r="P9" s="110" t="s">
        <v>2261</v>
      </c>
      <c r="Q9" s="111" t="n">
        <v>16</v>
      </c>
      <c r="R9" s="352" t="n">
        <v>0</v>
      </c>
      <c r="S9" s="353" t="n">
        <f aca="false">Q9*R9</f>
        <v>0</v>
      </c>
      <c r="Z9" s="374"/>
      <c r="AA9" s="375"/>
      <c r="AB9" s="376"/>
    </row>
    <row r="10" s="362" customFormat="true" ht="60" hidden="false" customHeight="true" outlineLevel="0" collapsed="false">
      <c r="A10" s="341"/>
      <c r="B10" s="355"/>
      <c r="C10" s="356"/>
      <c r="D10" s="357"/>
      <c r="E10" s="357"/>
      <c r="F10" s="357"/>
      <c r="G10" s="357"/>
      <c r="H10" s="358"/>
      <c r="I10" s="387"/>
      <c r="J10" s="360"/>
      <c r="K10" s="361"/>
      <c r="L10" s="357"/>
      <c r="M10" s="357"/>
      <c r="N10" s="357"/>
      <c r="P10" s="356" t="s">
        <v>2262</v>
      </c>
      <c r="Q10" s="357" t="n">
        <v>6</v>
      </c>
      <c r="R10" s="363" t="n">
        <v>0</v>
      </c>
      <c r="S10" s="364" t="n">
        <f aca="false">Q10*R10</f>
        <v>0</v>
      </c>
      <c r="Z10" s="374"/>
      <c r="AA10" s="375"/>
      <c r="AB10" s="376"/>
    </row>
    <row r="11" customFormat="false" ht="60" hidden="false" customHeight="true" outlineLevel="0" collapsed="false">
      <c r="A11" s="341"/>
      <c r="B11" s="367" t="s">
        <v>2263</v>
      </c>
      <c r="C11" s="39" t="s">
        <v>2264</v>
      </c>
      <c r="D11" s="106" t="s">
        <v>2265</v>
      </c>
      <c r="E11" s="106" t="s">
        <v>2243</v>
      </c>
      <c r="F11" s="106" t="s">
        <v>2244</v>
      </c>
      <c r="G11" s="106" t="s">
        <v>2245</v>
      </c>
      <c r="H11" s="106"/>
      <c r="I11" s="388" t="s">
        <v>2266</v>
      </c>
      <c r="J11" s="107"/>
      <c r="K11" s="370" t="s">
        <v>2267</v>
      </c>
      <c r="L11" s="106" t="n">
        <v>25</v>
      </c>
      <c r="M11" s="371" t="n">
        <v>0</v>
      </c>
      <c r="N11" s="372" t="n">
        <f aca="false">L11*M11</f>
        <v>0</v>
      </c>
      <c r="O11" s="373"/>
      <c r="P11" s="46" t="s">
        <v>2268</v>
      </c>
      <c r="Q11" s="113" t="n">
        <v>10</v>
      </c>
      <c r="R11" s="307" t="n">
        <v>0</v>
      </c>
      <c r="S11" s="345" t="n">
        <f aca="false">Q11*R11</f>
        <v>0</v>
      </c>
      <c r="T11" s="373"/>
      <c r="U11" s="46" t="s">
        <v>2269</v>
      </c>
      <c r="V11" s="307" t="n">
        <v>0</v>
      </c>
      <c r="W11" s="113" t="n">
        <v>611</v>
      </c>
      <c r="X11" s="346" t="n">
        <f aca="false">V11*W11</f>
        <v>0</v>
      </c>
      <c r="Y11" s="373"/>
      <c r="Z11" s="389" t="n">
        <f aca="false">N11+S11+S12+S13+S14+S15+X11+X12</f>
        <v>0</v>
      </c>
      <c r="AA11" s="375" t="n">
        <f aca="false">Z11*0.23</f>
        <v>0</v>
      </c>
      <c r="AB11" s="376" t="n">
        <f aca="false">Z11+AA11</f>
        <v>0</v>
      </c>
      <c r="AC11" s="373"/>
      <c r="AD11" s="373"/>
      <c r="AE11" s="373"/>
      <c r="AF11" s="373"/>
      <c r="AG11" s="373"/>
      <c r="AH11" s="373"/>
      <c r="AI11" s="373"/>
      <c r="AJ11" s="373"/>
      <c r="AK11" s="373"/>
      <c r="AL11" s="373"/>
      <c r="AM11" s="373"/>
      <c r="AN11" s="373"/>
    </row>
    <row r="12" customFormat="false" ht="60" hidden="false" customHeight="true" outlineLevel="0" collapsed="false">
      <c r="A12" s="341"/>
      <c r="B12" s="322"/>
      <c r="C12" s="46"/>
      <c r="D12" s="113"/>
      <c r="E12" s="113"/>
      <c r="F12" s="113"/>
      <c r="G12" s="113"/>
      <c r="H12" s="113"/>
      <c r="I12" s="309"/>
      <c r="J12" s="77"/>
      <c r="K12" s="243"/>
      <c r="L12" s="113"/>
      <c r="M12" s="113"/>
      <c r="N12" s="113"/>
      <c r="O12" s="69"/>
      <c r="P12" s="110" t="s">
        <v>2270</v>
      </c>
      <c r="Q12" s="111" t="n">
        <v>5</v>
      </c>
      <c r="R12" s="352" t="n">
        <v>0</v>
      </c>
      <c r="S12" s="353" t="n">
        <f aca="false">Q12*R12</f>
        <v>0</v>
      </c>
      <c r="T12" s="69"/>
      <c r="U12" s="110" t="s">
        <v>2251</v>
      </c>
      <c r="V12" s="352" t="n">
        <v>0</v>
      </c>
      <c r="W12" s="111" t="n">
        <v>27.5</v>
      </c>
      <c r="X12" s="354" t="n">
        <f aca="false">V12*W12</f>
        <v>0</v>
      </c>
      <c r="Y12" s="384"/>
      <c r="Z12" s="389"/>
      <c r="AA12" s="375"/>
      <c r="AB12" s="376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</row>
    <row r="13" customFormat="false" ht="60" hidden="false" customHeight="true" outlineLevel="0" collapsed="false">
      <c r="A13" s="341"/>
      <c r="B13" s="322"/>
      <c r="C13" s="46"/>
      <c r="D13" s="113"/>
      <c r="E13" s="113"/>
      <c r="F13" s="113"/>
      <c r="G13" s="113"/>
      <c r="H13" s="113"/>
      <c r="I13" s="309"/>
      <c r="J13" s="77"/>
      <c r="K13" s="243"/>
      <c r="L13" s="113"/>
      <c r="M13" s="113"/>
      <c r="N13" s="113"/>
      <c r="O13" s="69"/>
      <c r="P13" s="110" t="s">
        <v>2271</v>
      </c>
      <c r="Q13" s="111" t="n">
        <v>5</v>
      </c>
      <c r="R13" s="352" t="n">
        <v>0</v>
      </c>
      <c r="S13" s="353" t="n">
        <f aca="false">Q13*R13</f>
        <v>0</v>
      </c>
      <c r="T13" s="69"/>
      <c r="U13" s="69"/>
      <c r="V13" s="69"/>
      <c r="W13" s="69"/>
      <c r="X13" s="69"/>
      <c r="Y13" s="69"/>
      <c r="Z13" s="389"/>
      <c r="AA13" s="375"/>
      <c r="AB13" s="376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</row>
    <row r="14" customFormat="false" ht="60" hidden="false" customHeight="true" outlineLevel="0" collapsed="false">
      <c r="A14" s="341"/>
      <c r="B14" s="322"/>
      <c r="C14" s="46"/>
      <c r="D14" s="113"/>
      <c r="E14" s="113"/>
      <c r="F14" s="113"/>
      <c r="G14" s="113"/>
      <c r="H14" s="113"/>
      <c r="I14" s="309"/>
      <c r="J14" s="77"/>
      <c r="K14" s="243"/>
      <c r="L14" s="113"/>
      <c r="M14" s="113"/>
      <c r="N14" s="113"/>
      <c r="O14" s="69"/>
      <c r="P14" s="110" t="s">
        <v>2260</v>
      </c>
      <c r="Q14" s="111" t="n">
        <v>5</v>
      </c>
      <c r="R14" s="352" t="n">
        <v>0</v>
      </c>
      <c r="S14" s="353" t="n">
        <f aca="false">Q14*R14</f>
        <v>0</v>
      </c>
      <c r="T14" s="69"/>
      <c r="U14" s="69"/>
      <c r="V14" s="69"/>
      <c r="W14" s="69"/>
      <c r="X14" s="69"/>
      <c r="Y14" s="69"/>
      <c r="Z14" s="389"/>
      <c r="AA14" s="375"/>
      <c r="AB14" s="376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</row>
    <row r="15" s="391" customFormat="true" ht="60" hidden="false" customHeight="true" outlineLevel="0" collapsed="false">
      <c r="A15" s="341"/>
      <c r="B15" s="355"/>
      <c r="C15" s="356"/>
      <c r="D15" s="357"/>
      <c r="E15" s="357"/>
      <c r="F15" s="357"/>
      <c r="G15" s="357"/>
      <c r="H15" s="357"/>
      <c r="I15" s="390"/>
      <c r="J15" s="360"/>
      <c r="K15" s="361"/>
      <c r="L15" s="357"/>
      <c r="M15" s="357"/>
      <c r="N15" s="357"/>
      <c r="O15" s="362"/>
      <c r="P15" s="356" t="s">
        <v>2272</v>
      </c>
      <c r="Q15" s="357" t="n">
        <v>10</v>
      </c>
      <c r="R15" s="363" t="n">
        <v>0</v>
      </c>
      <c r="S15" s="364" t="n">
        <f aca="false">Q15*R15</f>
        <v>0</v>
      </c>
      <c r="T15" s="362"/>
      <c r="U15" s="362"/>
      <c r="V15" s="362"/>
      <c r="W15" s="362"/>
      <c r="X15" s="362"/>
      <c r="Y15" s="362"/>
      <c r="Z15" s="389"/>
      <c r="AA15" s="375"/>
      <c r="AB15" s="376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</row>
    <row r="16" customFormat="false" ht="60" hidden="false" customHeight="true" outlineLevel="0" collapsed="false">
      <c r="A16" s="341"/>
      <c r="B16" s="367" t="s">
        <v>2273</v>
      </c>
      <c r="C16" s="39" t="s">
        <v>2274</v>
      </c>
      <c r="D16" s="392" t="s">
        <v>2275</v>
      </c>
      <c r="E16" s="106" t="s">
        <v>2243</v>
      </c>
      <c r="F16" s="106" t="s">
        <v>2244</v>
      </c>
      <c r="G16" s="106" t="s">
        <v>2245</v>
      </c>
      <c r="H16" s="106"/>
      <c r="I16" s="388" t="s">
        <v>2276</v>
      </c>
      <c r="J16" s="107"/>
      <c r="K16" s="370" t="s">
        <v>2277</v>
      </c>
      <c r="L16" s="106" t="n">
        <v>12</v>
      </c>
      <c r="M16" s="371" t="n">
        <v>0</v>
      </c>
      <c r="N16" s="372" t="n">
        <f aca="false">L16*M16</f>
        <v>0</v>
      </c>
      <c r="O16" s="373"/>
      <c r="P16" s="46" t="s">
        <v>2278</v>
      </c>
      <c r="Q16" s="113" t="n">
        <v>6</v>
      </c>
      <c r="R16" s="307" t="n">
        <v>0</v>
      </c>
      <c r="S16" s="345" t="n">
        <f aca="false">Q16*R16</f>
        <v>0</v>
      </c>
      <c r="T16" s="373"/>
      <c r="U16" s="46" t="s">
        <v>2269</v>
      </c>
      <c r="V16" s="307" t="n">
        <v>0</v>
      </c>
      <c r="W16" s="113" t="n">
        <v>82</v>
      </c>
      <c r="X16" s="346" t="n">
        <f aca="false">V16*W16</f>
        <v>0</v>
      </c>
      <c r="Y16" s="373"/>
      <c r="Z16" s="389" t="n">
        <f aca="false">N16+S16+S17+S18+S19+X16+X17</f>
        <v>0</v>
      </c>
      <c r="AA16" s="375" t="n">
        <f aca="false">Z16*0.23</f>
        <v>0</v>
      </c>
      <c r="AB16" s="376" t="n">
        <f aca="false">Z16+AA16</f>
        <v>0</v>
      </c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3"/>
    </row>
    <row r="17" customFormat="false" ht="60" hidden="false" customHeight="true" outlineLevel="0" collapsed="false">
      <c r="A17" s="341"/>
      <c r="B17" s="367"/>
      <c r="C17" s="39"/>
      <c r="D17" s="392"/>
      <c r="E17" s="106"/>
      <c r="F17" s="106"/>
      <c r="G17" s="106"/>
      <c r="H17" s="106"/>
      <c r="I17" s="388"/>
      <c r="J17" s="107"/>
      <c r="K17" s="370"/>
      <c r="L17" s="106"/>
      <c r="M17" s="106"/>
      <c r="N17" s="393"/>
      <c r="O17" s="373"/>
      <c r="P17" s="110" t="s">
        <v>2279</v>
      </c>
      <c r="Q17" s="111" t="n">
        <v>6</v>
      </c>
      <c r="R17" s="352" t="n">
        <v>0</v>
      </c>
      <c r="S17" s="353" t="n">
        <f aca="false">Q17*R17</f>
        <v>0</v>
      </c>
      <c r="T17" s="373"/>
      <c r="U17" s="46" t="s">
        <v>2251</v>
      </c>
      <c r="V17" s="307" t="n">
        <v>0</v>
      </c>
      <c r="W17" s="113" t="n">
        <v>4</v>
      </c>
      <c r="X17" s="346" t="n">
        <f aca="false">V17*W17</f>
        <v>0</v>
      </c>
      <c r="Y17" s="373"/>
      <c r="Z17" s="389"/>
      <c r="AA17" s="375"/>
      <c r="AB17" s="376"/>
      <c r="AC17" s="373"/>
      <c r="AD17" s="373"/>
      <c r="AE17" s="373"/>
      <c r="AF17" s="373"/>
      <c r="AG17" s="373"/>
      <c r="AH17" s="373"/>
      <c r="AI17" s="373"/>
      <c r="AJ17" s="373"/>
      <c r="AK17" s="373"/>
      <c r="AL17" s="373"/>
      <c r="AM17" s="373"/>
      <c r="AN17" s="373"/>
    </row>
    <row r="18" customFormat="false" ht="60" hidden="false" customHeight="true" outlineLevel="0" collapsed="false">
      <c r="A18" s="341"/>
      <c r="B18" s="367"/>
      <c r="C18" s="39"/>
      <c r="D18" s="392"/>
      <c r="E18" s="106"/>
      <c r="F18" s="106"/>
      <c r="G18" s="106"/>
      <c r="H18" s="106"/>
      <c r="I18" s="388"/>
      <c r="J18" s="107"/>
      <c r="K18" s="370"/>
      <c r="L18" s="106"/>
      <c r="M18" s="106"/>
      <c r="N18" s="393"/>
      <c r="O18" s="373"/>
      <c r="P18" s="110" t="s">
        <v>2280</v>
      </c>
      <c r="Q18" s="111" t="n">
        <v>6</v>
      </c>
      <c r="R18" s="352" t="n">
        <v>0</v>
      </c>
      <c r="S18" s="353" t="n">
        <f aca="false">Q18*R18</f>
        <v>0</v>
      </c>
      <c r="T18" s="373"/>
      <c r="U18" s="373"/>
      <c r="V18" s="373"/>
      <c r="W18" s="373"/>
      <c r="X18" s="373"/>
      <c r="Y18" s="373"/>
      <c r="Z18" s="389"/>
      <c r="AA18" s="375"/>
      <c r="AB18" s="376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3"/>
    </row>
    <row r="19" s="391" customFormat="true" ht="60" hidden="false" customHeight="true" outlineLevel="0" collapsed="false">
      <c r="A19" s="341"/>
      <c r="B19" s="394"/>
      <c r="C19" s="395"/>
      <c r="D19" s="396"/>
      <c r="E19" s="397"/>
      <c r="F19" s="397"/>
      <c r="G19" s="397"/>
      <c r="H19" s="397"/>
      <c r="I19" s="398"/>
      <c r="J19" s="399"/>
      <c r="K19" s="400"/>
      <c r="L19" s="397"/>
      <c r="M19" s="397"/>
      <c r="N19" s="401"/>
      <c r="O19" s="402"/>
      <c r="P19" s="356" t="s">
        <v>2281</v>
      </c>
      <c r="Q19" s="357" t="n">
        <v>6</v>
      </c>
      <c r="R19" s="363" t="n">
        <v>0</v>
      </c>
      <c r="S19" s="364" t="n">
        <f aca="false">Q19*R19</f>
        <v>0</v>
      </c>
      <c r="T19" s="402"/>
      <c r="U19" s="402"/>
      <c r="V19" s="402"/>
      <c r="W19" s="402"/>
      <c r="X19" s="402"/>
      <c r="Y19" s="402"/>
      <c r="Z19" s="389"/>
      <c r="AA19" s="375"/>
      <c r="AB19" s="376"/>
      <c r="AC19" s="402"/>
      <c r="AD19" s="402"/>
      <c r="AE19" s="402"/>
      <c r="AF19" s="402"/>
      <c r="AG19" s="402"/>
      <c r="AH19" s="402"/>
      <c r="AI19" s="402"/>
      <c r="AJ19" s="402"/>
      <c r="AK19" s="402"/>
      <c r="AL19" s="402"/>
      <c r="AM19" s="402"/>
      <c r="AN19" s="402"/>
    </row>
    <row r="20" customFormat="false" ht="60" hidden="false" customHeight="true" outlineLevel="0" collapsed="false">
      <c r="A20" s="341"/>
      <c r="B20" s="367" t="s">
        <v>2282</v>
      </c>
      <c r="C20" s="39" t="s">
        <v>2283</v>
      </c>
      <c r="D20" s="106" t="s">
        <v>2284</v>
      </c>
      <c r="E20" s="106" t="s">
        <v>2243</v>
      </c>
      <c r="F20" s="106" t="s">
        <v>80</v>
      </c>
      <c r="G20" s="106" t="s">
        <v>2285</v>
      </c>
      <c r="H20" s="106"/>
      <c r="I20" s="403" t="s">
        <v>2286</v>
      </c>
      <c r="J20" s="107"/>
      <c r="K20" s="370" t="s">
        <v>2287</v>
      </c>
      <c r="L20" s="106" t="n">
        <v>8</v>
      </c>
      <c r="M20" s="371" t="n">
        <v>0</v>
      </c>
      <c r="N20" s="372" t="n">
        <f aca="false">L20*M20</f>
        <v>0</v>
      </c>
      <c r="O20" s="373"/>
      <c r="P20" s="46" t="s">
        <v>2288</v>
      </c>
      <c r="Q20" s="113" t="n">
        <v>16</v>
      </c>
      <c r="R20" s="307" t="n">
        <v>0</v>
      </c>
      <c r="S20" s="345" t="n">
        <f aca="false">Q20*R20</f>
        <v>0</v>
      </c>
      <c r="T20" s="373"/>
      <c r="U20" s="46" t="s">
        <v>2269</v>
      </c>
      <c r="V20" s="307" t="n">
        <v>0</v>
      </c>
      <c r="W20" s="113" t="n">
        <v>103</v>
      </c>
      <c r="X20" s="346" t="n">
        <f aca="false">V20*W20</f>
        <v>0</v>
      </c>
      <c r="Y20" s="373"/>
      <c r="Z20" s="389" t="n">
        <f aca="false">N20+S20+S21+X20+X21+X22</f>
        <v>0</v>
      </c>
      <c r="AA20" s="375" t="n">
        <f aca="false">Z20*0.23</f>
        <v>0</v>
      </c>
      <c r="AB20" s="376" t="n">
        <f aca="false">Z20+AA20</f>
        <v>0</v>
      </c>
      <c r="AC20" s="373"/>
      <c r="AD20" s="373"/>
      <c r="AE20" s="373"/>
      <c r="AF20" s="373"/>
      <c r="AG20" s="373"/>
      <c r="AH20" s="373"/>
      <c r="AI20" s="373"/>
      <c r="AJ20" s="373"/>
      <c r="AK20" s="373"/>
      <c r="AL20" s="373"/>
      <c r="AM20" s="373"/>
      <c r="AN20" s="373"/>
    </row>
    <row r="21" customFormat="false" ht="60" hidden="false" customHeight="true" outlineLevel="0" collapsed="false">
      <c r="A21" s="341"/>
      <c r="B21" s="322"/>
      <c r="C21" s="46"/>
      <c r="D21" s="113"/>
      <c r="E21" s="113"/>
      <c r="F21" s="113"/>
      <c r="G21" s="113"/>
      <c r="H21" s="113"/>
      <c r="I21" s="245"/>
      <c r="J21" s="77"/>
      <c r="K21" s="243"/>
      <c r="L21" s="113"/>
      <c r="M21" s="113"/>
      <c r="N21" s="113"/>
      <c r="O21" s="69"/>
      <c r="P21" s="110" t="s">
        <v>2260</v>
      </c>
      <c r="Q21" s="111" t="n">
        <v>24</v>
      </c>
      <c r="R21" s="352" t="n">
        <v>0</v>
      </c>
      <c r="S21" s="353" t="n">
        <f aca="false">Q21*R21</f>
        <v>0</v>
      </c>
      <c r="T21" s="69"/>
      <c r="U21" s="46" t="s">
        <v>2251</v>
      </c>
      <c r="V21" s="307" t="n">
        <v>0</v>
      </c>
      <c r="W21" s="113" t="n">
        <v>8</v>
      </c>
      <c r="X21" s="346" t="n">
        <f aca="false">V21*W21</f>
        <v>0</v>
      </c>
      <c r="Y21" s="69"/>
      <c r="Z21" s="389"/>
      <c r="AA21" s="375"/>
      <c r="AB21" s="376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</row>
    <row r="22" s="391" customFormat="true" ht="60" hidden="false" customHeight="true" outlineLevel="0" collapsed="false">
      <c r="A22" s="341"/>
      <c r="B22" s="355"/>
      <c r="C22" s="356"/>
      <c r="D22" s="357"/>
      <c r="E22" s="357"/>
      <c r="F22" s="357"/>
      <c r="G22" s="357"/>
      <c r="H22" s="357"/>
      <c r="I22" s="404"/>
      <c r="J22" s="360"/>
      <c r="K22" s="361"/>
      <c r="L22" s="357"/>
      <c r="M22" s="357"/>
      <c r="N22" s="357"/>
      <c r="O22" s="362"/>
      <c r="P22" s="362"/>
      <c r="Q22" s="362"/>
      <c r="R22" s="362"/>
      <c r="S22" s="362"/>
      <c r="T22" s="362"/>
      <c r="U22" s="356" t="s">
        <v>2289</v>
      </c>
      <c r="V22" s="363" t="n">
        <v>0</v>
      </c>
      <c r="W22" s="357" t="n">
        <v>8</v>
      </c>
      <c r="X22" s="405" t="n">
        <f aca="false">V22*W22</f>
        <v>0</v>
      </c>
      <c r="Y22" s="362"/>
      <c r="Z22" s="389"/>
      <c r="AA22" s="375"/>
      <c r="AB22" s="376"/>
      <c r="AC22" s="362"/>
      <c r="AD22" s="362"/>
      <c r="AE22" s="362"/>
      <c r="AF22" s="362"/>
      <c r="AG22" s="362"/>
      <c r="AH22" s="362"/>
      <c r="AI22" s="362"/>
      <c r="AJ22" s="362"/>
      <c r="AK22" s="362"/>
      <c r="AL22" s="362"/>
      <c r="AM22" s="362"/>
      <c r="AN22" s="362"/>
    </row>
    <row r="23" customFormat="false" ht="60" hidden="false" customHeight="true" outlineLevel="0" collapsed="false">
      <c r="A23" s="341"/>
      <c r="B23" s="367" t="s">
        <v>2290</v>
      </c>
      <c r="C23" s="39" t="s">
        <v>2291</v>
      </c>
      <c r="D23" s="106"/>
      <c r="E23" s="106"/>
      <c r="F23" s="106"/>
      <c r="G23" s="106"/>
      <c r="H23" s="106"/>
      <c r="I23" s="388" t="s">
        <v>2292</v>
      </c>
      <c r="J23" s="107"/>
      <c r="K23" s="370" t="s">
        <v>2293</v>
      </c>
      <c r="L23" s="106" t="n">
        <v>1</v>
      </c>
      <c r="M23" s="371" t="n">
        <v>0</v>
      </c>
      <c r="N23" s="372"/>
      <c r="O23" s="373"/>
      <c r="P23" s="46" t="s">
        <v>2294</v>
      </c>
      <c r="Q23" s="113" t="n">
        <v>1</v>
      </c>
      <c r="R23" s="307" t="n">
        <v>0</v>
      </c>
      <c r="S23" s="345" t="n">
        <f aca="false">Q23*R23</f>
        <v>0</v>
      </c>
      <c r="T23" s="373"/>
      <c r="U23" s="39" t="s">
        <v>2269</v>
      </c>
      <c r="V23" s="371" t="n">
        <v>0</v>
      </c>
      <c r="W23" s="106" t="n">
        <v>515</v>
      </c>
      <c r="X23" s="406" t="n">
        <f aca="false">V23*W23</f>
        <v>0</v>
      </c>
      <c r="Y23" s="373"/>
      <c r="Z23" s="389" t="n">
        <f aca="false">S23+S24+S25+S26+S27+S28+X23+X24+X25+X26+X27+X28</f>
        <v>0</v>
      </c>
      <c r="AA23" s="375" t="n">
        <f aca="false">Z23*0.23</f>
        <v>0</v>
      </c>
      <c r="AB23" s="376" t="n">
        <f aca="false">Z23+AA23</f>
        <v>0</v>
      </c>
      <c r="AC23" s="373"/>
      <c r="AD23" s="373"/>
      <c r="AE23" s="373"/>
      <c r="AF23" s="373"/>
      <c r="AG23" s="373"/>
      <c r="AH23" s="373"/>
      <c r="AI23" s="373"/>
      <c r="AJ23" s="373"/>
      <c r="AK23" s="373"/>
      <c r="AL23" s="373"/>
      <c r="AM23" s="373"/>
      <c r="AN23" s="373"/>
    </row>
    <row r="24" customFormat="false" ht="60" hidden="false" customHeight="true" outlineLevel="0" collapsed="false">
      <c r="A24" s="341"/>
      <c r="B24" s="367"/>
      <c r="C24" s="39"/>
      <c r="D24" s="106"/>
      <c r="E24" s="106"/>
      <c r="F24" s="106"/>
      <c r="G24" s="106"/>
      <c r="H24" s="106"/>
      <c r="I24" s="388"/>
      <c r="J24" s="107"/>
      <c r="K24" s="370"/>
      <c r="L24" s="106"/>
      <c r="M24" s="106"/>
      <c r="N24" s="106"/>
      <c r="O24" s="373"/>
      <c r="P24" s="110" t="s">
        <v>2295</v>
      </c>
      <c r="Q24" s="111" t="n">
        <v>1</v>
      </c>
      <c r="R24" s="352" t="n">
        <v>0</v>
      </c>
      <c r="S24" s="353" t="n">
        <f aca="false">Q24*R24</f>
        <v>0</v>
      </c>
      <c r="T24" s="373"/>
      <c r="U24" s="46" t="s">
        <v>2251</v>
      </c>
      <c r="V24" s="307" t="n">
        <v>0</v>
      </c>
      <c r="W24" s="113" t="n">
        <v>19</v>
      </c>
      <c r="X24" s="346" t="n">
        <f aca="false">V24*W24</f>
        <v>0</v>
      </c>
      <c r="Y24" s="373"/>
      <c r="Z24" s="389"/>
      <c r="AA24" s="375"/>
      <c r="AB24" s="376"/>
      <c r="AC24" s="373"/>
      <c r="AD24" s="373"/>
      <c r="AE24" s="373"/>
      <c r="AF24" s="373"/>
      <c r="AG24" s="373"/>
      <c r="AH24" s="373"/>
      <c r="AI24" s="373"/>
      <c r="AJ24" s="373"/>
      <c r="AK24" s="373"/>
      <c r="AL24" s="373"/>
      <c r="AM24" s="373"/>
      <c r="AN24" s="373"/>
    </row>
    <row r="25" customFormat="false" ht="60" hidden="false" customHeight="true" outlineLevel="0" collapsed="false">
      <c r="A25" s="341"/>
      <c r="B25" s="367"/>
      <c r="C25" s="39"/>
      <c r="D25" s="106"/>
      <c r="E25" s="106"/>
      <c r="F25" s="106"/>
      <c r="G25" s="106"/>
      <c r="H25" s="106"/>
      <c r="I25" s="388"/>
      <c r="J25" s="107"/>
      <c r="K25" s="370"/>
      <c r="L25" s="106"/>
      <c r="M25" s="106"/>
      <c r="N25" s="106"/>
      <c r="O25" s="373"/>
      <c r="P25" s="46" t="s">
        <v>2296</v>
      </c>
      <c r="Q25" s="113" t="n">
        <v>2</v>
      </c>
      <c r="R25" s="307" t="n">
        <v>0</v>
      </c>
      <c r="S25" s="345" t="n">
        <f aca="false">Q25*R25</f>
        <v>0</v>
      </c>
      <c r="T25" s="373"/>
      <c r="U25" s="39" t="s">
        <v>2297</v>
      </c>
      <c r="V25" s="371" t="n">
        <v>0</v>
      </c>
      <c r="W25" s="106" t="n">
        <v>4</v>
      </c>
      <c r="X25" s="406" t="n">
        <f aca="false">V25*W25</f>
        <v>0</v>
      </c>
      <c r="Y25" s="373"/>
      <c r="Z25" s="389"/>
      <c r="AA25" s="375"/>
      <c r="AB25" s="376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3"/>
    </row>
    <row r="26" customFormat="false" ht="60" hidden="false" customHeight="true" outlineLevel="0" collapsed="false">
      <c r="A26" s="341"/>
      <c r="B26" s="367"/>
      <c r="C26" s="39"/>
      <c r="D26" s="106"/>
      <c r="E26" s="106"/>
      <c r="F26" s="106"/>
      <c r="G26" s="106"/>
      <c r="H26" s="106"/>
      <c r="I26" s="388"/>
      <c r="J26" s="107"/>
      <c r="K26" s="370"/>
      <c r="L26" s="106"/>
      <c r="M26" s="106"/>
      <c r="N26" s="106"/>
      <c r="O26" s="373"/>
      <c r="P26" s="110" t="s">
        <v>2298</v>
      </c>
      <c r="Q26" s="111" t="n">
        <v>1</v>
      </c>
      <c r="R26" s="352" t="n">
        <v>0</v>
      </c>
      <c r="S26" s="353" t="n">
        <f aca="false">Q26*R26</f>
        <v>0</v>
      </c>
      <c r="T26" s="373"/>
      <c r="U26" s="46" t="s">
        <v>2251</v>
      </c>
      <c r="V26" s="307" t="n">
        <v>0</v>
      </c>
      <c r="W26" s="113" t="n">
        <v>6</v>
      </c>
      <c r="X26" s="346" t="n">
        <f aca="false">V26*W26</f>
        <v>0</v>
      </c>
      <c r="Y26" s="373"/>
      <c r="Z26" s="389"/>
      <c r="AA26" s="375"/>
      <c r="AB26" s="376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3"/>
    </row>
    <row r="27" customFormat="false" ht="60" hidden="false" customHeight="true" outlineLevel="0" collapsed="false">
      <c r="A27" s="341"/>
      <c r="B27" s="367"/>
      <c r="C27" s="39"/>
      <c r="D27" s="106"/>
      <c r="E27" s="106"/>
      <c r="F27" s="106"/>
      <c r="G27" s="106"/>
      <c r="H27" s="106"/>
      <c r="I27" s="388"/>
      <c r="J27" s="107"/>
      <c r="K27" s="370"/>
      <c r="L27" s="106"/>
      <c r="M27" s="106"/>
      <c r="N27" s="106"/>
      <c r="O27" s="373"/>
      <c r="P27" s="46" t="s">
        <v>2260</v>
      </c>
      <c r="Q27" s="113" t="n">
        <v>6</v>
      </c>
      <c r="R27" s="307" t="n">
        <v>0</v>
      </c>
      <c r="S27" s="345" t="n">
        <f aca="false">Q27*R27</f>
        <v>0</v>
      </c>
      <c r="T27" s="373"/>
      <c r="U27" s="39" t="s">
        <v>2299</v>
      </c>
      <c r="V27" s="371" t="n">
        <v>0</v>
      </c>
      <c r="W27" s="106" t="n">
        <v>3.1</v>
      </c>
      <c r="X27" s="406" t="n">
        <f aca="false">V27*W27</f>
        <v>0</v>
      </c>
      <c r="Y27" s="373"/>
      <c r="Z27" s="389"/>
      <c r="AA27" s="375"/>
      <c r="AB27" s="376"/>
      <c r="AC27" s="373"/>
      <c r="AD27" s="373"/>
      <c r="AE27" s="373"/>
      <c r="AF27" s="373"/>
      <c r="AG27" s="373"/>
      <c r="AH27" s="373"/>
      <c r="AI27" s="373"/>
      <c r="AJ27" s="373"/>
      <c r="AK27" s="373"/>
      <c r="AL27" s="373"/>
      <c r="AM27" s="373"/>
      <c r="AN27" s="373"/>
    </row>
    <row r="28" s="391" customFormat="true" ht="60" hidden="false" customHeight="true" outlineLevel="0" collapsed="false">
      <c r="A28" s="341"/>
      <c r="B28" s="355"/>
      <c r="C28" s="356"/>
      <c r="D28" s="357"/>
      <c r="E28" s="357"/>
      <c r="F28" s="357"/>
      <c r="G28" s="357"/>
      <c r="H28" s="357"/>
      <c r="I28" s="390"/>
      <c r="J28" s="360"/>
      <c r="K28" s="407"/>
      <c r="L28" s="357"/>
      <c r="M28" s="357"/>
      <c r="N28" s="357"/>
      <c r="O28" s="362"/>
      <c r="P28" s="356" t="s">
        <v>2300</v>
      </c>
      <c r="Q28" s="357" t="n">
        <v>2</v>
      </c>
      <c r="R28" s="363" t="n">
        <v>0</v>
      </c>
      <c r="S28" s="364" t="n">
        <f aca="false">Q28*R28</f>
        <v>0</v>
      </c>
      <c r="T28" s="362"/>
      <c r="U28" s="46" t="s">
        <v>2301</v>
      </c>
      <c r="V28" s="307" t="n">
        <v>0</v>
      </c>
      <c r="W28" s="113" t="n">
        <v>6</v>
      </c>
      <c r="X28" s="346" t="n">
        <f aca="false">V28*W28</f>
        <v>0</v>
      </c>
      <c r="Y28" s="362"/>
      <c r="Z28" s="389"/>
      <c r="AA28" s="375"/>
      <c r="AB28" s="376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</row>
    <row r="29" customFormat="false" ht="60" hidden="false" customHeight="true" outlineLevel="0" collapsed="false">
      <c r="A29" s="341"/>
      <c r="B29" s="367" t="s">
        <v>2302</v>
      </c>
      <c r="C29" s="39" t="s">
        <v>2303</v>
      </c>
      <c r="D29" s="106" t="s">
        <v>2304</v>
      </c>
      <c r="E29" s="106" t="s">
        <v>2243</v>
      </c>
      <c r="F29" s="106" t="s">
        <v>476</v>
      </c>
      <c r="G29" s="106" t="s">
        <v>2245</v>
      </c>
      <c r="H29" s="106"/>
      <c r="I29" s="408" t="s">
        <v>2305</v>
      </c>
      <c r="J29" s="107"/>
      <c r="K29" s="370" t="s">
        <v>2306</v>
      </c>
      <c r="L29" s="106" t="n">
        <v>4</v>
      </c>
      <c r="M29" s="371" t="n">
        <v>0</v>
      </c>
      <c r="N29" s="372" t="n">
        <f aca="false">L29*M29</f>
        <v>0</v>
      </c>
      <c r="O29" s="373"/>
      <c r="P29" s="46" t="s">
        <v>2307</v>
      </c>
      <c r="Q29" s="113" t="n">
        <v>6</v>
      </c>
      <c r="R29" s="307" t="n">
        <v>0</v>
      </c>
      <c r="S29" s="345" t="n">
        <f aca="false">Q29*R29</f>
        <v>0</v>
      </c>
      <c r="T29" s="373"/>
      <c r="U29" s="46" t="s">
        <v>2269</v>
      </c>
      <c r="V29" s="307" t="n">
        <v>0</v>
      </c>
      <c r="W29" s="113" t="n">
        <v>26</v>
      </c>
      <c r="X29" s="346" t="n">
        <f aca="false">V29*W29</f>
        <v>0</v>
      </c>
      <c r="Y29" s="373"/>
      <c r="Z29" s="389" t="n">
        <f aca="false">N29+S29+S30+S31+S32+X29+X30</f>
        <v>0</v>
      </c>
      <c r="AA29" s="375" t="n">
        <f aca="false">Z29*0.23</f>
        <v>0</v>
      </c>
      <c r="AB29" s="376" t="n">
        <f aca="false">Z29+AA29</f>
        <v>0</v>
      </c>
      <c r="AC29" s="373"/>
      <c r="AD29" s="373"/>
      <c r="AE29" s="373"/>
      <c r="AF29" s="373"/>
      <c r="AG29" s="373"/>
      <c r="AH29" s="373"/>
      <c r="AI29" s="373"/>
      <c r="AJ29" s="373"/>
      <c r="AK29" s="373"/>
      <c r="AL29" s="373"/>
      <c r="AM29" s="373"/>
      <c r="AN29" s="373"/>
    </row>
    <row r="30" customFormat="false" ht="60" hidden="false" customHeight="true" outlineLevel="0" collapsed="false">
      <c r="A30" s="341"/>
      <c r="B30" s="367"/>
      <c r="C30" s="39"/>
      <c r="D30" s="106"/>
      <c r="E30" s="106"/>
      <c r="F30" s="106"/>
      <c r="G30" s="106"/>
      <c r="H30" s="106"/>
      <c r="I30" s="408"/>
      <c r="J30" s="107"/>
      <c r="K30" s="370"/>
      <c r="L30" s="106"/>
      <c r="M30" s="106"/>
      <c r="N30" s="393"/>
      <c r="O30" s="373"/>
      <c r="P30" s="110" t="s">
        <v>2259</v>
      </c>
      <c r="Q30" s="111" t="n">
        <v>6</v>
      </c>
      <c r="R30" s="352" t="n">
        <v>0</v>
      </c>
      <c r="S30" s="353" t="n">
        <f aca="false">Q30*R30</f>
        <v>0</v>
      </c>
      <c r="T30" s="373"/>
      <c r="U30" s="46" t="s">
        <v>2251</v>
      </c>
      <c r="V30" s="307" t="n">
        <v>0</v>
      </c>
      <c r="W30" s="113" t="n">
        <v>2</v>
      </c>
      <c r="X30" s="346" t="n">
        <f aca="false">V30*W30</f>
        <v>0</v>
      </c>
      <c r="Y30" s="373"/>
      <c r="Z30" s="389"/>
      <c r="AA30" s="375"/>
      <c r="AB30" s="376"/>
      <c r="AC30" s="373"/>
      <c r="AD30" s="373"/>
      <c r="AE30" s="373"/>
      <c r="AF30" s="373"/>
      <c r="AG30" s="373"/>
      <c r="AH30" s="373"/>
      <c r="AI30" s="373"/>
      <c r="AJ30" s="373"/>
      <c r="AK30" s="373"/>
      <c r="AL30" s="373"/>
      <c r="AM30" s="373"/>
      <c r="AN30" s="373"/>
    </row>
    <row r="31" customFormat="false" ht="60" hidden="false" customHeight="true" outlineLevel="0" collapsed="false">
      <c r="A31" s="341"/>
      <c r="B31" s="367"/>
      <c r="C31" s="39"/>
      <c r="D31" s="106"/>
      <c r="E31" s="106"/>
      <c r="F31" s="106"/>
      <c r="G31" s="106"/>
      <c r="H31" s="106"/>
      <c r="I31" s="408"/>
      <c r="J31" s="107"/>
      <c r="K31" s="370"/>
      <c r="L31" s="106"/>
      <c r="M31" s="106"/>
      <c r="N31" s="393"/>
      <c r="O31" s="373"/>
      <c r="P31" s="46" t="s">
        <v>2260</v>
      </c>
      <c r="Q31" s="113" t="n">
        <v>6</v>
      </c>
      <c r="R31" s="307" t="n">
        <v>0</v>
      </c>
      <c r="S31" s="345" t="n">
        <f aca="false">Q31*R31</f>
        <v>0</v>
      </c>
      <c r="T31" s="373"/>
      <c r="U31" s="373"/>
      <c r="V31" s="373"/>
      <c r="W31" s="373"/>
      <c r="X31" s="373"/>
      <c r="Y31" s="373"/>
      <c r="Z31" s="389"/>
      <c r="AA31" s="375"/>
      <c r="AB31" s="376"/>
      <c r="AC31" s="373"/>
      <c r="AD31" s="373"/>
      <c r="AE31" s="373"/>
      <c r="AF31" s="373"/>
      <c r="AG31" s="373"/>
      <c r="AH31" s="373"/>
      <c r="AI31" s="373"/>
      <c r="AJ31" s="373"/>
      <c r="AK31" s="373"/>
      <c r="AL31" s="373"/>
      <c r="AM31" s="373"/>
      <c r="AN31" s="373"/>
    </row>
    <row r="32" s="391" customFormat="true" ht="60" hidden="false" customHeight="true" outlineLevel="0" collapsed="false">
      <c r="A32" s="341"/>
      <c r="B32" s="355"/>
      <c r="C32" s="356"/>
      <c r="D32" s="357"/>
      <c r="E32" s="357"/>
      <c r="F32" s="357"/>
      <c r="G32" s="357"/>
      <c r="H32" s="357"/>
      <c r="I32" s="359"/>
      <c r="J32" s="360"/>
      <c r="K32" s="361"/>
      <c r="L32" s="357"/>
      <c r="M32" s="357"/>
      <c r="N32" s="357"/>
      <c r="O32" s="362"/>
      <c r="P32" s="356" t="s">
        <v>2281</v>
      </c>
      <c r="Q32" s="357" t="n">
        <v>6</v>
      </c>
      <c r="R32" s="363" t="n">
        <v>0</v>
      </c>
      <c r="S32" s="364" t="n">
        <f aca="false">Q32*R32</f>
        <v>0</v>
      </c>
      <c r="T32" s="402"/>
      <c r="U32" s="362"/>
      <c r="V32" s="362"/>
      <c r="W32" s="362"/>
      <c r="X32" s="362"/>
      <c r="Y32" s="362"/>
      <c r="Z32" s="389"/>
      <c r="AA32" s="375"/>
      <c r="AB32" s="376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</row>
    <row r="33" customFormat="false" ht="60" hidden="false" customHeight="true" outlineLevel="0" collapsed="false">
      <c r="A33" s="341"/>
      <c r="B33" s="367" t="s">
        <v>2308</v>
      </c>
      <c r="C33" s="39" t="s">
        <v>2309</v>
      </c>
      <c r="D33" s="106" t="s">
        <v>2310</v>
      </c>
      <c r="E33" s="106" t="s">
        <v>2311</v>
      </c>
      <c r="F33" s="106" t="s">
        <v>2312</v>
      </c>
      <c r="G33" s="106" t="s">
        <v>2313</v>
      </c>
      <c r="H33" s="106"/>
      <c r="I33" s="388" t="s">
        <v>2292</v>
      </c>
      <c r="J33" s="107"/>
      <c r="K33" s="370" t="s">
        <v>2314</v>
      </c>
      <c r="L33" s="106" t="n">
        <v>2</v>
      </c>
      <c r="M33" s="371" t="n">
        <v>0</v>
      </c>
      <c r="N33" s="372" t="n">
        <f aca="false">L33*M33</f>
        <v>0</v>
      </c>
      <c r="O33" s="373"/>
      <c r="P33" s="46" t="s">
        <v>2315</v>
      </c>
      <c r="Q33" s="113" t="n">
        <v>20</v>
      </c>
      <c r="R33" s="307" t="n">
        <v>0</v>
      </c>
      <c r="S33" s="345" t="n">
        <f aca="false">Q33*R33</f>
        <v>0</v>
      </c>
      <c r="T33" s="373"/>
      <c r="U33" s="46" t="s">
        <v>2269</v>
      </c>
      <c r="V33" s="307" t="n">
        <v>0</v>
      </c>
      <c r="W33" s="113" t="n">
        <v>265</v>
      </c>
      <c r="X33" s="346" t="n">
        <f aca="false">V33*W33</f>
        <v>0</v>
      </c>
      <c r="Y33" s="373"/>
      <c r="Z33" s="409" t="n">
        <f aca="false">N33+S33+S34+S35+S36+X33+X34+X35+X36</f>
        <v>0</v>
      </c>
      <c r="AA33" s="410" t="n">
        <f aca="false">Z33*0.23</f>
        <v>0</v>
      </c>
      <c r="AB33" s="411" t="n">
        <f aca="false">Z33+AA33</f>
        <v>0</v>
      </c>
      <c r="AC33" s="373"/>
      <c r="AD33" s="373"/>
      <c r="AE33" s="373"/>
      <c r="AF33" s="373"/>
      <c r="AG33" s="373"/>
      <c r="AH33" s="373"/>
      <c r="AI33" s="373"/>
      <c r="AJ33" s="373"/>
      <c r="AK33" s="373"/>
      <c r="AL33" s="373"/>
      <c r="AM33" s="373"/>
      <c r="AN33" s="373"/>
    </row>
    <row r="34" customFormat="false" ht="60" hidden="false" customHeight="true" outlineLevel="0" collapsed="false">
      <c r="A34" s="341"/>
      <c r="B34" s="367"/>
      <c r="C34" s="39"/>
      <c r="D34" s="106"/>
      <c r="E34" s="106"/>
      <c r="F34" s="106"/>
      <c r="G34" s="106"/>
      <c r="H34" s="106"/>
      <c r="I34" s="388"/>
      <c r="J34" s="107"/>
      <c r="K34" s="370"/>
      <c r="L34" s="106"/>
      <c r="M34" s="106"/>
      <c r="N34" s="393"/>
      <c r="O34" s="373"/>
      <c r="P34" s="110" t="s">
        <v>2316</v>
      </c>
      <c r="Q34" s="111" t="n">
        <v>12</v>
      </c>
      <c r="R34" s="352" t="n">
        <v>0</v>
      </c>
      <c r="S34" s="353" t="n">
        <f aca="false">Q34*R34</f>
        <v>0</v>
      </c>
      <c r="T34" s="373"/>
      <c r="U34" s="46" t="s">
        <v>2251</v>
      </c>
      <c r="V34" s="307" t="n">
        <v>0</v>
      </c>
      <c r="W34" s="113" t="n">
        <v>10</v>
      </c>
      <c r="X34" s="346" t="n">
        <f aca="false">V34*W34</f>
        <v>0</v>
      </c>
      <c r="Y34" s="373"/>
      <c r="Z34" s="409"/>
      <c r="AA34" s="410"/>
      <c r="AB34" s="411"/>
      <c r="AC34" s="373"/>
      <c r="AD34" s="373"/>
      <c r="AE34" s="373"/>
      <c r="AF34" s="373"/>
      <c r="AG34" s="373"/>
      <c r="AH34" s="373"/>
      <c r="AI34" s="373"/>
      <c r="AJ34" s="373"/>
      <c r="AK34" s="373"/>
      <c r="AL34" s="373"/>
      <c r="AM34" s="373"/>
      <c r="AN34" s="373"/>
    </row>
    <row r="35" customFormat="false" ht="60" hidden="false" customHeight="true" outlineLevel="0" collapsed="false">
      <c r="A35" s="341"/>
      <c r="B35" s="367"/>
      <c r="C35" s="39"/>
      <c r="D35" s="106"/>
      <c r="E35" s="106"/>
      <c r="F35" s="106"/>
      <c r="G35" s="106"/>
      <c r="H35" s="106"/>
      <c r="I35" s="388"/>
      <c r="J35" s="107"/>
      <c r="K35" s="370"/>
      <c r="L35" s="106"/>
      <c r="M35" s="106"/>
      <c r="N35" s="393"/>
      <c r="O35" s="373"/>
      <c r="P35" s="46" t="s">
        <v>2317</v>
      </c>
      <c r="Q35" s="113" t="n">
        <v>12</v>
      </c>
      <c r="R35" s="307" t="n">
        <v>0</v>
      </c>
      <c r="S35" s="345" t="n">
        <f aca="false">Q35*R35</f>
        <v>0</v>
      </c>
      <c r="T35" s="373"/>
      <c r="U35" s="46" t="s">
        <v>2297</v>
      </c>
      <c r="V35" s="307" t="n">
        <v>0</v>
      </c>
      <c r="W35" s="113" t="n">
        <v>4</v>
      </c>
      <c r="X35" s="346" t="n">
        <f aca="false">V35*W35</f>
        <v>0</v>
      </c>
      <c r="Y35" s="373"/>
      <c r="Z35" s="409"/>
      <c r="AA35" s="410"/>
      <c r="AB35" s="411"/>
      <c r="AC35" s="373"/>
      <c r="AD35" s="373"/>
      <c r="AE35" s="373"/>
      <c r="AF35" s="373"/>
      <c r="AG35" s="373"/>
      <c r="AH35" s="373"/>
      <c r="AI35" s="373"/>
      <c r="AJ35" s="373"/>
      <c r="AK35" s="373"/>
      <c r="AL35" s="373"/>
      <c r="AM35" s="373"/>
      <c r="AN35" s="373"/>
    </row>
    <row r="36" s="391" customFormat="true" ht="60" hidden="false" customHeight="true" outlineLevel="0" collapsed="false">
      <c r="A36" s="341"/>
      <c r="B36" s="394"/>
      <c r="C36" s="395"/>
      <c r="D36" s="397"/>
      <c r="E36" s="397"/>
      <c r="F36" s="397"/>
      <c r="G36" s="397"/>
      <c r="H36" s="397"/>
      <c r="I36" s="398"/>
      <c r="J36" s="399"/>
      <c r="K36" s="400"/>
      <c r="L36" s="397"/>
      <c r="M36" s="397"/>
      <c r="N36" s="401"/>
      <c r="O36" s="402"/>
      <c r="P36" s="356" t="s">
        <v>2318</v>
      </c>
      <c r="Q36" s="357" t="n">
        <v>8</v>
      </c>
      <c r="R36" s="363" t="n">
        <v>0</v>
      </c>
      <c r="S36" s="364" t="n">
        <f aca="false">Q36*R36</f>
        <v>0</v>
      </c>
      <c r="T36" s="402"/>
      <c r="U36" s="356" t="s">
        <v>2319</v>
      </c>
      <c r="V36" s="363" t="n">
        <v>0</v>
      </c>
      <c r="W36" s="357" t="n">
        <v>3</v>
      </c>
      <c r="X36" s="405" t="n">
        <f aca="false">V36*W36</f>
        <v>0</v>
      </c>
      <c r="Y36" s="402"/>
      <c r="Z36" s="409"/>
      <c r="AA36" s="410"/>
      <c r="AB36" s="411"/>
      <c r="AC36" s="402"/>
      <c r="AD36" s="402"/>
      <c r="AE36" s="402"/>
      <c r="AF36" s="402"/>
      <c r="AG36" s="402"/>
      <c r="AH36" s="402"/>
      <c r="AI36" s="402"/>
      <c r="AJ36" s="402"/>
      <c r="AK36" s="402"/>
      <c r="AL36" s="402"/>
      <c r="AM36" s="402"/>
      <c r="AN36" s="402"/>
    </row>
    <row r="37" customFormat="false" ht="60" hidden="false" customHeight="true" outlineLevel="0" collapsed="false">
      <c r="A37" s="341"/>
      <c r="B37" s="322" t="s">
        <v>2320</v>
      </c>
      <c r="C37" s="46" t="s">
        <v>2321</v>
      </c>
      <c r="D37" s="113" t="s">
        <v>2322</v>
      </c>
      <c r="E37" s="113" t="s">
        <v>2243</v>
      </c>
      <c r="F37" s="113" t="s">
        <v>2323</v>
      </c>
      <c r="G37" s="113" t="s">
        <v>2245</v>
      </c>
      <c r="H37" s="113"/>
      <c r="I37" s="50" t="s">
        <v>2324</v>
      </c>
      <c r="J37" s="77"/>
      <c r="K37" s="243" t="s">
        <v>2325</v>
      </c>
      <c r="L37" s="113" t="n">
        <v>26</v>
      </c>
      <c r="M37" s="307" t="n">
        <v>0</v>
      </c>
      <c r="N37" s="344" t="n">
        <f aca="false">L37*M37</f>
        <v>0</v>
      </c>
      <c r="O37" s="69"/>
      <c r="P37" s="46" t="s">
        <v>2260</v>
      </c>
      <c r="Q37" s="113" t="n">
        <v>15</v>
      </c>
      <c r="R37" s="307" t="n">
        <v>0</v>
      </c>
      <c r="S37" s="345" t="n">
        <f aca="false">Q37*R37</f>
        <v>0</v>
      </c>
      <c r="T37" s="69"/>
      <c r="U37" s="46" t="s">
        <v>2249</v>
      </c>
      <c r="V37" s="307" t="n">
        <v>0</v>
      </c>
      <c r="W37" s="113" t="n">
        <v>150</v>
      </c>
      <c r="X37" s="346" t="n">
        <f aca="false">V37*W37</f>
        <v>0</v>
      </c>
      <c r="Y37" s="69"/>
      <c r="Z37" s="236" t="n">
        <f aca="false">N37+S37+S38+X37+X38</f>
        <v>0</v>
      </c>
      <c r="AA37" s="412" t="n">
        <f aca="false">Z37*0.23</f>
        <v>0</v>
      </c>
      <c r="AB37" s="413" t="n">
        <f aca="false">Z37+AA37</f>
        <v>0</v>
      </c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</row>
    <row r="38" customFormat="false" ht="60" hidden="false" customHeight="true" outlineLevel="0" collapsed="false">
      <c r="A38" s="341"/>
      <c r="B38" s="322"/>
      <c r="C38" s="46"/>
      <c r="D38" s="113"/>
      <c r="E38" s="113"/>
      <c r="F38" s="113"/>
      <c r="G38" s="113"/>
      <c r="H38" s="113"/>
      <c r="I38" s="113"/>
      <c r="J38" s="77"/>
      <c r="K38" s="77"/>
      <c r="L38" s="113"/>
      <c r="M38" s="69"/>
      <c r="N38" s="69"/>
      <c r="O38" s="69"/>
      <c r="P38" s="110" t="s">
        <v>2261</v>
      </c>
      <c r="Q38" s="111" t="n">
        <v>10</v>
      </c>
      <c r="R38" s="352" t="n">
        <v>0</v>
      </c>
      <c r="S38" s="353" t="n">
        <f aca="false">Q38*R38</f>
        <v>0</v>
      </c>
      <c r="T38" s="69"/>
      <c r="U38" s="110" t="s">
        <v>2251</v>
      </c>
      <c r="V38" s="352" t="n">
        <v>0</v>
      </c>
      <c r="W38" s="111" t="n">
        <v>5</v>
      </c>
      <c r="X38" s="354" t="n">
        <f aca="false">V38*W38</f>
        <v>0</v>
      </c>
      <c r="Y38" s="69"/>
      <c r="Z38" s="236"/>
      <c r="AA38" s="412"/>
      <c r="AB38" s="413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</row>
    <row r="39" customFormat="false" ht="60" hidden="false" customHeight="true" outlineLevel="0" collapsed="false">
      <c r="A39" s="414"/>
      <c r="B39" s="123"/>
      <c r="C39" s="110"/>
      <c r="D39" s="111"/>
      <c r="E39" s="111"/>
      <c r="F39" s="111"/>
      <c r="G39" s="111"/>
      <c r="H39" s="111"/>
      <c r="I39" s="111"/>
      <c r="J39" s="415"/>
      <c r="K39" s="415"/>
      <c r="L39" s="111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416"/>
      <c r="AB39" s="250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</row>
    <row r="40" customFormat="false" ht="24" hidden="false" customHeight="true" outlineLevel="0" collapsed="false">
      <c r="A40" s="414"/>
      <c r="B40" s="417" t="s">
        <v>2326</v>
      </c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</row>
    <row r="41" customFormat="false" ht="60" hidden="false" customHeight="true" outlineLevel="0" collapsed="false">
      <c r="A41" s="414"/>
      <c r="B41" s="151"/>
      <c r="C41" s="418" t="s">
        <v>2327</v>
      </c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9" t="n">
        <v>0</v>
      </c>
      <c r="AA41" s="420" t="n">
        <f aca="false">Z41*0.23</f>
        <v>0</v>
      </c>
      <c r="AB41" s="413" t="n">
        <f aca="false">Z41+AA41</f>
        <v>0</v>
      </c>
    </row>
    <row r="42" customFormat="false" ht="60" hidden="false" customHeight="true" outlineLevel="0" collapsed="false">
      <c r="A42" s="414"/>
      <c r="B42" s="151"/>
      <c r="C42" s="112" t="s">
        <v>2328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421" t="n">
        <v>0</v>
      </c>
      <c r="AA42" s="420" t="n">
        <f aca="false">Z42*0.23</f>
        <v>0</v>
      </c>
      <c r="AB42" s="413" t="n">
        <f aca="false">Z42+AA42</f>
        <v>0</v>
      </c>
    </row>
    <row r="43" customFormat="false" ht="60" hidden="false" customHeight="true" outlineLevel="0" collapsed="false">
      <c r="A43" s="414"/>
      <c r="B43" s="151"/>
      <c r="C43" s="112" t="s">
        <v>2329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421" t="n">
        <v>0</v>
      </c>
      <c r="AA43" s="420" t="n">
        <f aca="false">Z43*0.23</f>
        <v>0</v>
      </c>
      <c r="AB43" s="413" t="n">
        <f aca="false">Z43+AA43</f>
        <v>0</v>
      </c>
    </row>
    <row r="44" customFormat="false" ht="60" hidden="false" customHeight="true" outlineLevel="0" collapsed="false">
      <c r="A44" s="414"/>
      <c r="B44" s="151"/>
      <c r="C44" s="422"/>
      <c r="D44" s="155"/>
      <c r="E44" s="155"/>
      <c r="F44" s="155"/>
      <c r="G44" s="155"/>
      <c r="H44" s="155"/>
      <c r="I44" s="155"/>
      <c r="J44" s="423"/>
      <c r="K44" s="423"/>
      <c r="L44" s="155"/>
      <c r="AB44" s="164"/>
    </row>
    <row r="45" customFormat="false" ht="60" hidden="false" customHeight="true" outlineLevel="0" collapsed="false">
      <c r="A45" s="414"/>
      <c r="B45" s="151"/>
      <c r="C45" s="424" t="s">
        <v>2228</v>
      </c>
      <c r="D45" s="424"/>
      <c r="E45" s="424"/>
      <c r="F45" s="424"/>
      <c r="G45" s="424"/>
      <c r="H45" s="424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4"/>
      <c r="U45" s="424"/>
      <c r="V45" s="424"/>
      <c r="W45" s="424"/>
      <c r="X45" s="424"/>
      <c r="Y45" s="424"/>
      <c r="Z45" s="425" t="n">
        <f aca="false">Z3+Z6+Z11+Z16+Z20+Z23+Z29+Z33+Z37+Z41+Z42+Z43</f>
        <v>0</v>
      </c>
      <c r="AA45" s="412" t="n">
        <f aca="false">AA3+AA6+AA11+AA16+AA20+AA23+AA29+AA33+AA37+AA41+AA42+AA43</f>
        <v>0</v>
      </c>
      <c r="AB45" s="413" t="n">
        <f aca="false">Z45+AA45</f>
        <v>0</v>
      </c>
    </row>
    <row r="46" customFormat="false" ht="60" hidden="false" customHeight="true" outlineLevel="0" collapsed="false">
      <c r="A46" s="414"/>
      <c r="B46" s="151"/>
      <c r="C46" s="422"/>
      <c r="D46" s="155"/>
      <c r="E46" s="155"/>
      <c r="F46" s="155"/>
      <c r="G46" s="155"/>
      <c r="H46" s="155"/>
      <c r="I46" s="155"/>
      <c r="J46" s="423"/>
      <c r="K46" s="423"/>
      <c r="L46" s="155"/>
    </row>
    <row r="47" customFormat="false" ht="60" hidden="false" customHeight="true" outlineLevel="0" collapsed="false">
      <c r="A47" s="414"/>
      <c r="B47" s="151"/>
      <c r="C47" s="422"/>
      <c r="D47" s="155"/>
      <c r="E47" s="155"/>
      <c r="F47" s="155"/>
      <c r="G47" s="155"/>
      <c r="H47" s="155"/>
      <c r="I47" s="155"/>
      <c r="J47" s="423"/>
      <c r="K47" s="154"/>
      <c r="L47" s="155"/>
    </row>
    <row r="48" customFormat="false" ht="60" hidden="false" customHeight="true" outlineLevel="0" collapsed="false">
      <c r="A48" s="414"/>
      <c r="B48" s="151"/>
      <c r="C48" s="422"/>
      <c r="D48" s="155"/>
      <c r="E48" s="155"/>
      <c r="F48" s="155"/>
      <c r="G48" s="155"/>
      <c r="H48" s="155"/>
      <c r="I48" s="155"/>
      <c r="J48" s="423"/>
      <c r="K48" s="154"/>
      <c r="L48" s="155"/>
    </row>
    <row r="49" customFormat="false" ht="60" hidden="false" customHeight="true" outlineLevel="0" collapsed="false">
      <c r="A49" s="414"/>
      <c r="B49" s="151"/>
      <c r="C49" s="422"/>
      <c r="D49" s="155"/>
      <c r="E49" s="155"/>
      <c r="F49" s="155"/>
      <c r="G49" s="155"/>
      <c r="H49" s="155"/>
      <c r="I49" s="155"/>
      <c r="J49" s="423"/>
      <c r="K49" s="154"/>
      <c r="L49" s="155"/>
    </row>
    <row r="50" customFormat="false" ht="60" hidden="false" customHeight="true" outlineLevel="0" collapsed="false">
      <c r="A50" s="414"/>
      <c r="B50" s="151"/>
      <c r="C50" s="422"/>
      <c r="D50" s="155"/>
      <c r="E50" s="155"/>
      <c r="F50" s="155"/>
      <c r="G50" s="155"/>
      <c r="I50" s="155"/>
      <c r="J50" s="423"/>
      <c r="K50" s="154"/>
      <c r="L50" s="155"/>
    </row>
    <row r="51" customFormat="false" ht="60" hidden="false" customHeight="true" outlineLevel="0" collapsed="false">
      <c r="A51" s="414"/>
      <c r="B51" s="151"/>
      <c r="C51" s="422"/>
      <c r="D51" s="155"/>
      <c r="E51" s="155"/>
      <c r="F51" s="155"/>
      <c r="G51" s="155"/>
      <c r="H51" s="155"/>
      <c r="I51" s="155"/>
      <c r="J51" s="423"/>
      <c r="K51" s="154"/>
      <c r="L51" s="155"/>
    </row>
    <row r="52" customFormat="false" ht="60" hidden="false" customHeight="true" outlineLevel="0" collapsed="false">
      <c r="A52" s="414"/>
      <c r="B52" s="151"/>
      <c r="C52" s="422"/>
      <c r="D52" s="155"/>
      <c r="E52" s="155"/>
      <c r="F52" s="155"/>
      <c r="G52" s="155"/>
      <c r="H52" s="155"/>
      <c r="I52" s="155"/>
      <c r="J52" s="423"/>
      <c r="K52" s="154"/>
      <c r="L52" s="155"/>
    </row>
    <row r="53" customFormat="false" ht="15.75" hidden="false" customHeight="true" outlineLevel="0" collapsed="false">
      <c r="A53" s="414"/>
      <c r="B53" s="426"/>
      <c r="C53" s="426"/>
      <c r="D53" s="426"/>
      <c r="E53" s="426"/>
      <c r="F53" s="426"/>
      <c r="G53" s="426"/>
      <c r="H53" s="426"/>
      <c r="I53" s="426"/>
      <c r="J53" s="426"/>
      <c r="K53" s="426"/>
      <c r="L53" s="426"/>
    </row>
    <row r="54" customFormat="false" ht="60" hidden="false" customHeight="true" outlineLevel="0" collapsed="false">
      <c r="A54" s="414"/>
      <c r="B54" s="151"/>
      <c r="C54" s="422"/>
      <c r="D54" s="155"/>
      <c r="E54" s="155"/>
      <c r="F54" s="155"/>
      <c r="G54" s="155"/>
      <c r="H54" s="155"/>
      <c r="I54" s="306"/>
      <c r="J54" s="427"/>
      <c r="K54" s="427"/>
      <c r="L54" s="155"/>
    </row>
    <row r="55" customFormat="false" ht="60" hidden="false" customHeight="true" outlineLevel="0" collapsed="false">
      <c r="A55" s="414"/>
      <c r="B55" s="151"/>
      <c r="C55" s="422"/>
      <c r="D55" s="155"/>
      <c r="E55" s="155"/>
      <c r="F55" s="155"/>
      <c r="G55" s="155"/>
      <c r="H55" s="155"/>
      <c r="I55" s="155"/>
      <c r="J55" s="423"/>
      <c r="K55" s="423"/>
      <c r="L55" s="155"/>
    </row>
    <row r="56" customFormat="false" ht="60" hidden="false" customHeight="true" outlineLevel="0" collapsed="false">
      <c r="A56" s="414"/>
      <c r="B56" s="151"/>
      <c r="C56" s="422"/>
      <c r="D56" s="155"/>
      <c r="E56" s="155"/>
      <c r="F56" s="155"/>
      <c r="G56" s="155"/>
      <c r="H56" s="155"/>
      <c r="I56" s="155"/>
      <c r="J56" s="423"/>
      <c r="K56" s="423"/>
      <c r="L56" s="155"/>
    </row>
    <row r="57" customFormat="false" ht="60" hidden="false" customHeight="true" outlineLevel="0" collapsed="false">
      <c r="A57" s="414"/>
      <c r="B57" s="151"/>
      <c r="C57" s="422"/>
      <c r="D57" s="155"/>
      <c r="E57" s="155"/>
      <c r="F57" s="155"/>
      <c r="G57" s="155"/>
      <c r="H57" s="155"/>
      <c r="I57" s="162"/>
      <c r="J57" s="427"/>
      <c r="K57" s="428"/>
      <c r="L57" s="155"/>
    </row>
    <row r="58" customFormat="false" ht="60" hidden="false" customHeight="true" outlineLevel="0" collapsed="false">
      <c r="A58" s="414"/>
      <c r="B58" s="151"/>
      <c r="C58" s="422"/>
      <c r="D58" s="155"/>
      <c r="E58" s="155"/>
      <c r="F58" s="155"/>
      <c r="G58" s="155"/>
      <c r="H58" s="155"/>
      <c r="I58" s="155"/>
      <c r="J58" s="427"/>
      <c r="K58" s="428"/>
      <c r="L58" s="155"/>
    </row>
    <row r="59" customFormat="false" ht="24.75" hidden="false" customHeight="true" outlineLevel="0" collapsed="false">
      <c r="A59" s="414"/>
      <c r="B59" s="429"/>
      <c r="C59" s="429"/>
      <c r="D59" s="429"/>
      <c r="E59" s="429"/>
      <c r="F59" s="429"/>
      <c r="G59" s="429"/>
      <c r="H59" s="429"/>
      <c r="I59" s="429"/>
      <c r="J59" s="429"/>
      <c r="K59" s="429"/>
      <c r="L59" s="429"/>
    </row>
    <row r="60" customFormat="false" ht="60" hidden="false" customHeight="true" outlineLevel="0" collapsed="false">
      <c r="A60" s="414"/>
      <c r="B60" s="151"/>
      <c r="C60" s="422"/>
      <c r="D60" s="155"/>
      <c r="E60" s="155"/>
      <c r="F60" s="155"/>
      <c r="G60" s="155"/>
      <c r="H60" s="155"/>
      <c r="I60" s="155"/>
      <c r="J60" s="427"/>
      <c r="K60" s="428"/>
      <c r="L60" s="155"/>
    </row>
    <row r="61" customFormat="false" ht="60" hidden="false" customHeight="true" outlineLevel="0" collapsed="false">
      <c r="A61" s="414"/>
      <c r="B61" s="151"/>
      <c r="C61" s="152"/>
      <c r="D61" s="155"/>
      <c r="E61" s="155"/>
      <c r="F61" s="155"/>
      <c r="G61" s="155"/>
      <c r="H61" s="154"/>
      <c r="I61" s="156"/>
      <c r="J61" s="157"/>
      <c r="K61" s="154"/>
      <c r="L61" s="155"/>
    </row>
    <row r="62" customFormat="false" ht="60" hidden="false" customHeight="true" outlineLevel="0" collapsed="false">
      <c r="A62" s="414"/>
      <c r="B62" s="151"/>
      <c r="C62" s="430"/>
      <c r="D62" s="155"/>
      <c r="E62" s="155"/>
      <c r="F62" s="155"/>
      <c r="G62" s="155"/>
      <c r="H62" s="154"/>
      <c r="I62" s="154"/>
      <c r="J62" s="157"/>
      <c r="K62" s="154"/>
      <c r="L62" s="155"/>
    </row>
    <row r="63" s="66" customFormat="true" ht="60" hidden="false" customHeight="true" outlineLevel="0" collapsed="false">
      <c r="A63" s="414"/>
      <c r="B63" s="151"/>
      <c r="C63" s="422"/>
      <c r="D63" s="155"/>
      <c r="E63" s="155"/>
      <c r="F63" s="155"/>
      <c r="G63" s="155"/>
      <c r="H63" s="154"/>
      <c r="I63" s="154"/>
      <c r="J63" s="157"/>
      <c r="K63" s="154"/>
      <c r="L63" s="155"/>
      <c r="AA63" s="334"/>
    </row>
    <row r="64" s="66" customFormat="true" ht="16.5" hidden="false" customHeight="true" outlineLevel="0" collapsed="false">
      <c r="A64" s="414"/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AA64" s="334"/>
    </row>
    <row r="65" s="66" customFormat="true" ht="60" hidden="false" customHeight="true" outlineLevel="0" collapsed="false">
      <c r="A65" s="414"/>
      <c r="B65" s="151"/>
      <c r="C65" s="160"/>
      <c r="D65" s="155"/>
      <c r="E65" s="155"/>
      <c r="F65" s="155"/>
      <c r="G65" s="155"/>
      <c r="H65" s="155"/>
      <c r="I65" s="155"/>
      <c r="J65" s="427"/>
      <c r="K65" s="428"/>
      <c r="L65" s="155"/>
      <c r="AA65" s="334"/>
    </row>
    <row r="66" s="66" customFormat="true" ht="60" hidden="false" customHeight="true" outlineLevel="0" collapsed="false">
      <c r="A66" s="414"/>
      <c r="B66" s="151"/>
      <c r="C66" s="160"/>
      <c r="D66" s="155"/>
      <c r="E66" s="155"/>
      <c r="F66" s="155"/>
      <c r="G66" s="155"/>
      <c r="H66" s="161"/>
      <c r="I66" s="161"/>
      <c r="J66" s="163"/>
      <c r="K66" s="161"/>
      <c r="L66" s="155"/>
      <c r="AA66" s="334"/>
    </row>
    <row r="67" s="66" customFormat="true" ht="60" hidden="false" customHeight="true" outlineLevel="0" collapsed="false">
      <c r="A67" s="414"/>
      <c r="B67" s="151"/>
      <c r="C67" s="160"/>
      <c r="D67" s="155"/>
      <c r="E67" s="155"/>
      <c r="F67" s="155"/>
      <c r="G67" s="155"/>
      <c r="H67" s="161"/>
      <c r="I67" s="161"/>
      <c r="J67" s="163"/>
      <c r="K67" s="161"/>
      <c r="L67" s="155"/>
      <c r="AA67" s="334"/>
    </row>
    <row r="68" customFormat="false" ht="60" hidden="false" customHeight="true" outlineLevel="0" collapsed="false">
      <c r="A68" s="414"/>
      <c r="B68" s="151"/>
      <c r="C68" s="160"/>
      <c r="D68" s="155"/>
      <c r="E68" s="155"/>
      <c r="F68" s="155"/>
      <c r="G68" s="155"/>
      <c r="H68" s="161"/>
      <c r="I68" s="161"/>
      <c r="J68" s="163"/>
      <c r="K68" s="161"/>
      <c r="L68" s="155"/>
    </row>
    <row r="69" customFormat="false" ht="15.75" hidden="false" customHeight="true" outlineLevel="0" collapsed="false">
      <c r="A69" s="414"/>
      <c r="B69" s="426"/>
      <c r="C69" s="426"/>
      <c r="D69" s="426"/>
      <c r="E69" s="426"/>
      <c r="F69" s="426"/>
      <c r="G69" s="426"/>
      <c r="H69" s="426"/>
      <c r="I69" s="426"/>
      <c r="J69" s="426"/>
      <c r="K69" s="426"/>
      <c r="L69" s="426"/>
    </row>
    <row r="70" customFormat="false" ht="60" hidden="false" customHeight="true" outlineLevel="0" collapsed="false">
      <c r="A70" s="414"/>
      <c r="B70" s="151"/>
      <c r="C70" s="160"/>
      <c r="D70" s="155"/>
      <c r="E70" s="155"/>
      <c r="F70" s="155"/>
      <c r="G70" s="155"/>
      <c r="H70" s="155"/>
      <c r="I70" s="155"/>
      <c r="J70" s="427"/>
      <c r="K70" s="428"/>
      <c r="L70" s="155"/>
    </row>
    <row r="71" customFormat="false" ht="60" hidden="false" customHeight="true" outlineLevel="0" collapsed="false">
      <c r="A71" s="414"/>
      <c r="B71" s="151"/>
      <c r="C71" s="160"/>
      <c r="D71" s="155"/>
      <c r="E71" s="155"/>
      <c r="F71" s="155"/>
      <c r="G71" s="155"/>
      <c r="H71" s="161"/>
      <c r="I71" s="161"/>
      <c r="J71" s="163"/>
      <c r="K71" s="161"/>
      <c r="L71" s="155"/>
    </row>
    <row r="72" customFormat="false" ht="60" hidden="false" customHeight="true" outlineLevel="0" collapsed="false">
      <c r="A72" s="414"/>
      <c r="B72" s="151"/>
      <c r="C72" s="160"/>
      <c r="D72" s="155"/>
      <c r="E72" s="155"/>
      <c r="F72" s="155"/>
      <c r="G72" s="155"/>
      <c r="H72" s="161"/>
      <c r="I72" s="161"/>
      <c r="J72" s="163"/>
      <c r="K72" s="161"/>
      <c r="L72" s="155"/>
    </row>
    <row r="73" customFormat="false" ht="60" hidden="false" customHeight="true" outlineLevel="0" collapsed="false">
      <c r="A73" s="414"/>
      <c r="B73" s="151"/>
      <c r="C73" s="160"/>
      <c r="D73" s="155"/>
      <c r="E73" s="155"/>
      <c r="F73" s="155"/>
      <c r="G73" s="155"/>
      <c r="H73" s="161"/>
      <c r="I73" s="161"/>
      <c r="J73" s="163"/>
      <c r="K73" s="161"/>
      <c r="L73" s="155"/>
    </row>
    <row r="74" customFormat="false" ht="60" hidden="false" customHeight="true" outlineLevel="0" collapsed="false">
      <c r="A74" s="414"/>
      <c r="B74" s="151"/>
      <c r="C74" s="160"/>
      <c r="D74" s="155"/>
      <c r="E74" s="155"/>
      <c r="F74" s="155"/>
      <c r="G74" s="155"/>
      <c r="H74" s="161"/>
      <c r="I74" s="161"/>
      <c r="J74" s="163"/>
      <c r="K74" s="161"/>
      <c r="L74" s="155"/>
    </row>
    <row r="75" customFormat="false" ht="60" hidden="false" customHeight="true" outlineLevel="0" collapsed="false">
      <c r="A75" s="414"/>
      <c r="B75" s="151"/>
      <c r="C75" s="160"/>
      <c r="D75" s="155"/>
      <c r="E75" s="155"/>
      <c r="F75" s="155"/>
      <c r="G75" s="155"/>
      <c r="H75" s="161"/>
      <c r="I75" s="161"/>
      <c r="J75" s="163"/>
      <c r="K75" s="161"/>
      <c r="L75" s="155"/>
    </row>
    <row r="76" customFormat="false" ht="60" hidden="false" customHeight="true" outlineLevel="0" collapsed="false">
      <c r="A76" s="414"/>
      <c r="B76" s="151"/>
      <c r="C76" s="160"/>
      <c r="D76" s="155"/>
      <c r="E76" s="155"/>
      <c r="F76" s="155"/>
      <c r="G76" s="155"/>
      <c r="H76" s="161"/>
      <c r="I76" s="161"/>
      <c r="J76" s="163"/>
      <c r="K76" s="161"/>
      <c r="L76" s="155"/>
    </row>
    <row r="77" customFormat="false" ht="60" hidden="false" customHeight="true" outlineLevel="0" collapsed="false">
      <c r="A77" s="414"/>
      <c r="B77" s="151"/>
      <c r="C77" s="160"/>
      <c r="D77" s="155"/>
      <c r="E77" s="155"/>
      <c r="F77" s="155"/>
      <c r="G77" s="155"/>
      <c r="H77" s="161"/>
      <c r="I77" s="161"/>
      <c r="J77" s="163"/>
      <c r="K77" s="161"/>
      <c r="L77" s="155"/>
    </row>
    <row r="78" customFormat="false" ht="60" hidden="false" customHeight="true" outlineLevel="0" collapsed="false">
      <c r="A78" s="414"/>
      <c r="B78" s="151"/>
      <c r="C78" s="160"/>
      <c r="D78" s="155"/>
      <c r="E78" s="155"/>
      <c r="F78" s="155"/>
      <c r="G78" s="155"/>
      <c r="H78" s="161"/>
      <c r="I78" s="161"/>
      <c r="J78" s="163"/>
      <c r="K78" s="161"/>
      <c r="L78" s="155"/>
    </row>
    <row r="79" customFormat="false" ht="60" hidden="false" customHeight="true" outlineLevel="0" collapsed="false">
      <c r="A79" s="414"/>
      <c r="B79" s="151"/>
      <c r="C79" s="160"/>
      <c r="D79" s="155"/>
      <c r="E79" s="155"/>
      <c r="F79" s="155"/>
      <c r="G79" s="155"/>
      <c r="H79" s="161"/>
      <c r="I79" s="161"/>
      <c r="J79" s="163"/>
      <c r="K79" s="161"/>
      <c r="L79" s="155"/>
    </row>
    <row r="80" customFormat="false" ht="60" hidden="false" customHeight="true" outlineLevel="0" collapsed="false">
      <c r="A80" s="414"/>
      <c r="B80" s="151"/>
      <c r="C80" s="160"/>
      <c r="D80" s="155"/>
      <c r="E80" s="155"/>
      <c r="F80" s="155"/>
      <c r="G80" s="155"/>
      <c r="H80" s="161"/>
      <c r="I80" s="161"/>
      <c r="J80" s="163"/>
      <c r="K80" s="161"/>
      <c r="L80" s="155"/>
    </row>
    <row r="81" customFormat="false" ht="60" hidden="false" customHeight="true" outlineLevel="0" collapsed="false">
      <c r="A81" s="414"/>
      <c r="B81" s="151"/>
      <c r="C81" s="160"/>
      <c r="D81" s="155"/>
      <c r="E81" s="155"/>
      <c r="F81" s="155"/>
      <c r="G81" s="155"/>
      <c r="H81" s="161"/>
      <c r="I81" s="161"/>
      <c r="J81" s="163"/>
      <c r="K81" s="161"/>
      <c r="L81" s="155"/>
    </row>
    <row r="82" customFormat="false" ht="60" hidden="false" customHeight="true" outlineLevel="0" collapsed="false">
      <c r="A82" s="414"/>
      <c r="B82" s="151"/>
      <c r="C82" s="160"/>
      <c r="D82" s="155"/>
      <c r="E82" s="155"/>
      <c r="F82" s="155"/>
      <c r="G82" s="155"/>
      <c r="H82" s="161"/>
      <c r="I82" s="246"/>
      <c r="J82" s="163"/>
      <c r="K82" s="161"/>
      <c r="L82" s="155"/>
    </row>
    <row r="83" customFormat="false" ht="60" hidden="false" customHeight="true" outlineLevel="0" collapsed="false">
      <c r="A83" s="414"/>
      <c r="B83" s="151"/>
      <c r="C83" s="160"/>
      <c r="D83" s="155"/>
      <c r="E83" s="155"/>
      <c r="F83" s="155"/>
      <c r="G83" s="155"/>
      <c r="H83" s="161"/>
      <c r="I83" s="246"/>
      <c r="J83" s="163"/>
      <c r="K83" s="161"/>
      <c r="L83" s="155"/>
    </row>
    <row r="84" s="432" customFormat="true" ht="23.25" hidden="false" customHeight="true" outlineLevel="0" collapsed="false">
      <c r="A84" s="431"/>
      <c r="B84" s="330"/>
      <c r="C84" s="330"/>
      <c r="D84" s="330"/>
      <c r="E84" s="330"/>
      <c r="F84" s="330"/>
      <c r="G84" s="330"/>
      <c r="H84" s="330"/>
      <c r="I84" s="330"/>
      <c r="J84" s="330"/>
      <c r="K84" s="330"/>
      <c r="L84" s="330"/>
      <c r="AA84" s="433"/>
    </row>
    <row r="85" s="432" customFormat="true" ht="18.75" hidden="false" customHeight="true" outlineLevel="0" collapsed="false">
      <c r="A85" s="431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AA85" s="433"/>
    </row>
    <row r="86" customFormat="false" ht="60" hidden="false" customHeight="true" outlineLevel="0" collapsed="false">
      <c r="A86" s="414"/>
      <c r="B86" s="151"/>
      <c r="C86" s="160"/>
      <c r="D86" s="155"/>
      <c r="E86" s="155"/>
      <c r="F86" s="155"/>
      <c r="G86" s="155"/>
      <c r="H86" s="161"/>
      <c r="I86" s="246"/>
      <c r="J86" s="163"/>
      <c r="K86" s="161"/>
      <c r="L86" s="155"/>
    </row>
    <row r="87" customFormat="false" ht="60" hidden="false" customHeight="true" outlineLevel="0" collapsed="false">
      <c r="A87" s="414"/>
      <c r="B87" s="151"/>
      <c r="C87" s="160"/>
      <c r="D87" s="155"/>
      <c r="E87" s="155"/>
      <c r="F87" s="155"/>
      <c r="G87" s="155"/>
      <c r="H87" s="161"/>
      <c r="I87" s="246"/>
      <c r="J87" s="163"/>
      <c r="K87" s="161"/>
      <c r="L87" s="155"/>
    </row>
    <row r="88" customFormat="false" ht="60" hidden="false" customHeight="true" outlineLevel="0" collapsed="false">
      <c r="A88" s="414"/>
      <c r="B88" s="151"/>
      <c r="C88" s="160"/>
      <c r="D88" s="155"/>
      <c r="E88" s="155"/>
      <c r="F88" s="155"/>
      <c r="G88" s="155"/>
      <c r="H88" s="161"/>
      <c r="I88" s="246"/>
      <c r="J88" s="163"/>
      <c r="K88" s="161"/>
      <c r="L88" s="155"/>
    </row>
    <row r="89" customFormat="false" ht="60" hidden="false" customHeight="true" outlineLevel="0" collapsed="false">
      <c r="A89" s="414"/>
      <c r="B89" s="151"/>
      <c r="C89" s="160"/>
      <c r="D89" s="155"/>
      <c r="E89" s="155"/>
      <c r="F89" s="155"/>
      <c r="G89" s="155"/>
      <c r="H89" s="161"/>
      <c r="I89" s="246"/>
      <c r="J89" s="163"/>
      <c r="K89" s="161"/>
      <c r="L89" s="155"/>
    </row>
    <row r="90" customFormat="false" ht="60" hidden="false" customHeight="true" outlineLevel="0" collapsed="false">
      <c r="A90" s="414"/>
      <c r="B90" s="151"/>
      <c r="C90" s="160"/>
      <c r="D90" s="155"/>
      <c r="E90" s="155"/>
      <c r="F90" s="155"/>
      <c r="G90" s="155"/>
      <c r="H90" s="161"/>
      <c r="I90" s="246"/>
      <c r="J90" s="163"/>
      <c r="K90" s="161"/>
      <c r="L90" s="155"/>
    </row>
    <row r="91" customFormat="false" ht="60" hidden="false" customHeight="true" outlineLevel="0" collapsed="false">
      <c r="A91" s="414"/>
      <c r="B91" s="151"/>
      <c r="C91" s="160"/>
      <c r="D91" s="155"/>
      <c r="E91" s="155"/>
      <c r="F91" s="155"/>
      <c r="G91" s="155"/>
      <c r="H91" s="161"/>
      <c r="I91" s="246"/>
      <c r="J91" s="163"/>
      <c r="K91" s="161"/>
      <c r="L91" s="155"/>
    </row>
    <row r="92" customFormat="false" ht="60" hidden="false" customHeight="true" outlineLevel="0" collapsed="false">
      <c r="A92" s="414"/>
      <c r="B92" s="151"/>
      <c r="C92" s="160"/>
      <c r="D92" s="155"/>
      <c r="E92" s="155"/>
      <c r="F92" s="155"/>
      <c r="G92" s="155"/>
      <c r="H92" s="161"/>
      <c r="I92" s="246"/>
      <c r="J92" s="163"/>
      <c r="K92" s="161"/>
      <c r="L92" s="155"/>
    </row>
    <row r="93" customFormat="false" ht="60" hidden="false" customHeight="true" outlineLevel="0" collapsed="false">
      <c r="A93" s="414"/>
      <c r="B93" s="151"/>
      <c r="C93" s="160"/>
      <c r="D93" s="155"/>
      <c r="E93" s="155"/>
      <c r="F93" s="155"/>
      <c r="G93" s="155"/>
      <c r="H93" s="161"/>
      <c r="I93" s="161"/>
      <c r="J93" s="163"/>
      <c r="K93" s="161"/>
      <c r="L93" s="155"/>
    </row>
    <row r="94" customFormat="false" ht="60" hidden="false" customHeight="true" outlineLevel="0" collapsed="false">
      <c r="A94" s="414"/>
      <c r="B94" s="151"/>
      <c r="C94" s="160"/>
      <c r="D94" s="155"/>
      <c r="E94" s="155"/>
      <c r="F94" s="155"/>
      <c r="G94" s="155"/>
      <c r="H94" s="161"/>
      <c r="I94" s="161"/>
      <c r="J94" s="163"/>
      <c r="K94" s="161"/>
      <c r="L94" s="155"/>
    </row>
    <row r="95" customFormat="false" ht="60" hidden="false" customHeight="true" outlineLevel="0" collapsed="false">
      <c r="A95" s="414"/>
      <c r="B95" s="151"/>
      <c r="C95" s="160"/>
      <c r="D95" s="155"/>
      <c r="E95" s="155"/>
      <c r="F95" s="155"/>
      <c r="G95" s="155"/>
      <c r="H95" s="161"/>
      <c r="I95" s="161"/>
      <c r="J95" s="163"/>
      <c r="K95" s="161"/>
      <c r="L95" s="155"/>
    </row>
    <row r="96" customFormat="false" ht="60" hidden="false" customHeight="true" outlineLevel="0" collapsed="false">
      <c r="A96" s="414"/>
      <c r="B96" s="151"/>
      <c r="C96" s="160"/>
      <c r="D96" s="155"/>
      <c r="E96" s="155"/>
      <c r="F96" s="155"/>
      <c r="G96" s="155"/>
      <c r="H96" s="161"/>
      <c r="I96" s="161"/>
      <c r="J96" s="163"/>
      <c r="K96" s="161"/>
      <c r="L96" s="155"/>
    </row>
    <row r="97" customFormat="false" ht="60" hidden="false" customHeight="true" outlineLevel="0" collapsed="false">
      <c r="A97" s="414"/>
      <c r="B97" s="151"/>
      <c r="C97" s="160"/>
      <c r="D97" s="155"/>
      <c r="E97" s="155"/>
      <c r="F97" s="155"/>
      <c r="G97" s="155"/>
      <c r="H97" s="161"/>
      <c r="I97" s="161"/>
      <c r="J97" s="163"/>
      <c r="K97" s="161"/>
      <c r="L97" s="155"/>
    </row>
    <row r="98" customFormat="false" ht="60" hidden="false" customHeight="true" outlineLevel="0" collapsed="false">
      <c r="A98" s="414"/>
      <c r="B98" s="151"/>
      <c r="C98" s="160"/>
      <c r="D98" s="155"/>
      <c r="E98" s="155"/>
      <c r="F98" s="155"/>
      <c r="G98" s="155"/>
      <c r="H98" s="161"/>
      <c r="I98" s="161"/>
      <c r="J98" s="163"/>
      <c r="K98" s="161"/>
      <c r="L98" s="155"/>
    </row>
    <row r="99" customFormat="false" ht="60" hidden="false" customHeight="true" outlineLevel="0" collapsed="false">
      <c r="A99" s="414"/>
      <c r="B99" s="151"/>
      <c r="C99" s="160"/>
      <c r="D99" s="155"/>
      <c r="E99" s="155"/>
      <c r="F99" s="155"/>
      <c r="G99" s="155"/>
      <c r="H99" s="161"/>
      <c r="I99" s="161"/>
      <c r="J99" s="163"/>
      <c r="K99" s="161"/>
      <c r="L99" s="155"/>
    </row>
    <row r="100" customFormat="false" ht="60" hidden="false" customHeight="true" outlineLevel="0" collapsed="false">
      <c r="A100" s="414"/>
      <c r="B100" s="151"/>
      <c r="C100" s="160"/>
      <c r="D100" s="155"/>
      <c r="E100" s="155"/>
      <c r="F100" s="155"/>
      <c r="G100" s="155"/>
      <c r="H100" s="161"/>
      <c r="I100" s="161"/>
      <c r="J100" s="163"/>
      <c r="K100" s="161"/>
      <c r="L100" s="155"/>
    </row>
    <row r="101" customFormat="false" ht="60" hidden="false" customHeight="true" outlineLevel="0" collapsed="false">
      <c r="A101" s="414"/>
      <c r="B101" s="151"/>
      <c r="C101" s="160"/>
      <c r="D101" s="155"/>
      <c r="E101" s="155"/>
      <c r="F101" s="155"/>
      <c r="G101" s="155"/>
      <c r="H101" s="161"/>
      <c r="I101" s="161"/>
      <c r="J101" s="163"/>
      <c r="K101" s="161"/>
      <c r="L101" s="155"/>
    </row>
    <row r="102" customFormat="false" ht="60" hidden="false" customHeight="true" outlineLevel="0" collapsed="false">
      <c r="A102" s="414"/>
      <c r="B102" s="151"/>
      <c r="C102" s="160"/>
      <c r="D102" s="155"/>
      <c r="E102" s="155"/>
      <c r="F102" s="155"/>
      <c r="G102" s="155"/>
      <c r="H102" s="161"/>
      <c r="I102" s="161"/>
      <c r="J102" s="163"/>
      <c r="K102" s="161"/>
      <c r="L102" s="155"/>
    </row>
    <row r="103" customFormat="false" ht="60" hidden="false" customHeight="true" outlineLevel="0" collapsed="false">
      <c r="A103" s="414"/>
      <c r="B103" s="151"/>
      <c r="C103" s="160"/>
      <c r="D103" s="155"/>
      <c r="E103" s="155"/>
      <c r="F103" s="155"/>
      <c r="G103" s="155"/>
      <c r="H103" s="161"/>
      <c r="I103" s="161"/>
      <c r="J103" s="163"/>
      <c r="K103" s="161"/>
      <c r="L103" s="155"/>
    </row>
    <row r="104" customFormat="false" ht="60" hidden="false" customHeight="true" outlineLevel="0" collapsed="false">
      <c r="A104" s="414"/>
      <c r="B104" s="151"/>
      <c r="C104" s="160"/>
      <c r="D104" s="155"/>
      <c r="E104" s="155"/>
      <c r="F104" s="155"/>
      <c r="G104" s="155"/>
      <c r="H104" s="161"/>
      <c r="I104" s="161"/>
      <c r="J104" s="163"/>
      <c r="K104" s="161"/>
      <c r="L104" s="155"/>
    </row>
    <row r="105" customFormat="false" ht="60" hidden="false" customHeight="true" outlineLevel="0" collapsed="false">
      <c r="A105" s="414"/>
      <c r="B105" s="151"/>
      <c r="C105" s="160"/>
      <c r="D105" s="155"/>
      <c r="E105" s="155"/>
      <c r="F105" s="155"/>
      <c r="G105" s="155"/>
      <c r="H105" s="161"/>
      <c r="I105" s="161"/>
      <c r="J105" s="163"/>
      <c r="K105" s="161"/>
      <c r="L105" s="155"/>
    </row>
    <row r="106" customFormat="false" ht="21" hidden="false" customHeight="true" outlineLevel="0" collapsed="false">
      <c r="A106" s="414"/>
      <c r="B106" s="429"/>
      <c r="C106" s="429"/>
      <c r="D106" s="429"/>
      <c r="E106" s="429"/>
      <c r="F106" s="429"/>
      <c r="G106" s="429"/>
      <c r="H106" s="429"/>
      <c r="I106" s="429"/>
      <c r="J106" s="429"/>
      <c r="K106" s="429"/>
      <c r="L106" s="429"/>
    </row>
    <row r="107" customFormat="false" ht="60" hidden="false" customHeight="true" outlineLevel="0" collapsed="false">
      <c r="A107" s="414"/>
      <c r="B107" s="151"/>
      <c r="C107" s="160"/>
      <c r="D107" s="155"/>
      <c r="E107" s="155"/>
      <c r="F107" s="155"/>
      <c r="G107" s="155"/>
      <c r="H107" s="161"/>
      <c r="I107" s="161"/>
      <c r="J107" s="163"/>
      <c r="K107" s="161"/>
      <c r="L107" s="155"/>
    </row>
    <row r="108" customFormat="false" ht="60" hidden="false" customHeight="true" outlineLevel="0" collapsed="false">
      <c r="A108" s="414"/>
      <c r="B108" s="151"/>
      <c r="C108" s="160"/>
      <c r="D108" s="155"/>
      <c r="E108" s="155"/>
      <c r="F108" s="155"/>
      <c r="G108" s="155"/>
      <c r="H108" s="161"/>
      <c r="I108" s="161"/>
      <c r="J108" s="163"/>
      <c r="K108" s="161"/>
      <c r="L108" s="155"/>
    </row>
    <row r="109" customFormat="false" ht="60" hidden="false" customHeight="true" outlineLevel="0" collapsed="false">
      <c r="A109" s="414"/>
      <c r="B109" s="151"/>
      <c r="C109" s="160"/>
      <c r="D109" s="155"/>
      <c r="E109" s="155"/>
      <c r="F109" s="155"/>
      <c r="G109" s="155"/>
      <c r="H109" s="161"/>
      <c r="I109" s="161"/>
      <c r="J109" s="163"/>
      <c r="K109" s="161"/>
      <c r="L109" s="155"/>
    </row>
    <row r="110" customFormat="false" ht="60" hidden="false" customHeight="true" outlineLevel="0" collapsed="false">
      <c r="A110" s="414"/>
      <c r="B110" s="151"/>
      <c r="C110" s="160"/>
      <c r="D110" s="155"/>
      <c r="E110" s="155"/>
      <c r="F110" s="155"/>
      <c r="G110" s="155"/>
      <c r="H110" s="161"/>
      <c r="I110" s="161"/>
      <c r="J110" s="163"/>
      <c r="K110" s="161"/>
      <c r="L110" s="155"/>
    </row>
    <row r="111" customFormat="false" ht="60" hidden="false" customHeight="true" outlineLevel="0" collapsed="false">
      <c r="A111" s="414"/>
      <c r="B111" s="151"/>
      <c r="C111" s="160"/>
      <c r="D111" s="155"/>
      <c r="E111" s="155"/>
      <c r="F111" s="155"/>
      <c r="G111" s="155"/>
      <c r="H111" s="161"/>
      <c r="I111" s="161"/>
      <c r="J111" s="163"/>
      <c r="K111" s="161"/>
      <c r="L111" s="155"/>
    </row>
    <row r="112" customFormat="false" ht="60" hidden="false" customHeight="true" outlineLevel="0" collapsed="false">
      <c r="A112" s="414"/>
      <c r="B112" s="151"/>
      <c r="C112" s="160"/>
      <c r="D112" s="155"/>
      <c r="E112" s="155"/>
      <c r="F112" s="155"/>
      <c r="G112" s="155"/>
      <c r="H112" s="161"/>
      <c r="I112" s="161"/>
      <c r="J112" s="163"/>
      <c r="K112" s="161"/>
      <c r="L112" s="155"/>
    </row>
    <row r="113" customFormat="false" ht="60" hidden="false" customHeight="true" outlineLevel="0" collapsed="false">
      <c r="A113" s="414"/>
      <c r="B113" s="151"/>
      <c r="C113" s="160"/>
      <c r="D113" s="155"/>
      <c r="E113" s="155"/>
      <c r="F113" s="155"/>
      <c r="G113" s="155"/>
      <c r="H113" s="161"/>
      <c r="I113" s="161"/>
      <c r="J113" s="163"/>
      <c r="K113" s="161"/>
      <c r="L113" s="155"/>
    </row>
    <row r="114" customFormat="false" ht="60" hidden="false" customHeight="true" outlineLevel="0" collapsed="false">
      <c r="A114" s="218"/>
      <c r="B114" s="151"/>
      <c r="C114" s="160"/>
      <c r="D114" s="155"/>
      <c r="E114" s="155"/>
      <c r="F114" s="155"/>
      <c r="G114" s="155"/>
      <c r="H114" s="161"/>
      <c r="I114" s="161"/>
      <c r="J114" s="163"/>
      <c r="K114" s="161"/>
      <c r="L114" s="155"/>
    </row>
    <row r="115" customFormat="false" ht="19.5" hidden="false" customHeight="true" outlineLevel="0" collapsed="false">
      <c r="A115" s="218"/>
      <c r="B115" s="429"/>
      <c r="C115" s="429"/>
      <c r="D115" s="429"/>
      <c r="E115" s="429"/>
      <c r="F115" s="429"/>
      <c r="G115" s="429"/>
      <c r="H115" s="429"/>
      <c r="I115" s="429"/>
      <c r="J115" s="429"/>
      <c r="K115" s="429"/>
      <c r="L115" s="429"/>
    </row>
    <row r="116" customFormat="false" ht="44.25" hidden="false" customHeight="true" outlineLevel="0" collapsed="false">
      <c r="B116" s="151"/>
      <c r="C116" s="160"/>
      <c r="D116" s="155"/>
      <c r="E116" s="155"/>
      <c r="F116" s="155"/>
      <c r="G116" s="155"/>
      <c r="H116" s="161"/>
      <c r="I116" s="161"/>
      <c r="J116" s="163"/>
      <c r="K116" s="161"/>
      <c r="L116" s="155"/>
    </row>
    <row r="117" customFormat="false" ht="43.5" hidden="false" customHeight="true" outlineLevel="0" collapsed="false">
      <c r="B117" s="151"/>
      <c r="C117" s="160"/>
      <c r="D117" s="155"/>
      <c r="E117" s="155"/>
      <c r="F117" s="155"/>
      <c r="G117" s="155"/>
      <c r="H117" s="161"/>
      <c r="I117" s="161"/>
      <c r="J117" s="163"/>
      <c r="K117" s="161"/>
      <c r="L117" s="155"/>
    </row>
    <row r="118" customFormat="false" ht="49.5" hidden="false" customHeight="true" outlineLevel="0" collapsed="false">
      <c r="B118" s="151"/>
      <c r="C118" s="160"/>
      <c r="D118" s="155"/>
      <c r="E118" s="155"/>
      <c r="F118" s="155"/>
      <c r="G118" s="155"/>
      <c r="H118" s="161"/>
      <c r="I118" s="161"/>
      <c r="J118" s="163"/>
      <c r="K118" s="161"/>
      <c r="L118" s="155"/>
    </row>
    <row r="119" customFormat="false" ht="42" hidden="false" customHeight="true" outlineLevel="0" collapsed="false">
      <c r="B119" s="151"/>
      <c r="C119" s="160"/>
      <c r="D119" s="155"/>
      <c r="E119" s="155"/>
      <c r="F119" s="155"/>
      <c r="G119" s="155"/>
      <c r="H119" s="161"/>
      <c r="I119" s="161"/>
      <c r="J119" s="163"/>
      <c r="K119" s="161"/>
      <c r="L119" s="155"/>
    </row>
    <row r="120" customFormat="false" ht="39.75" hidden="false" customHeight="true" outlineLevel="0" collapsed="false">
      <c r="B120" s="151"/>
      <c r="C120" s="160"/>
      <c r="D120" s="155"/>
      <c r="E120" s="155"/>
      <c r="F120" s="155"/>
      <c r="G120" s="155"/>
      <c r="H120" s="161"/>
      <c r="I120" s="161"/>
      <c r="J120" s="163"/>
      <c r="K120" s="161"/>
      <c r="L120" s="155"/>
    </row>
    <row r="121" customFormat="false" ht="39.75" hidden="false" customHeight="true" outlineLevel="0" collapsed="false">
      <c r="B121" s="151"/>
      <c r="C121" s="160"/>
      <c r="D121" s="155"/>
      <c r="E121" s="155"/>
      <c r="F121" s="155"/>
      <c r="G121" s="155"/>
      <c r="H121" s="161"/>
      <c r="I121" s="161"/>
      <c r="J121" s="163"/>
      <c r="K121" s="161"/>
      <c r="L121" s="155"/>
    </row>
    <row r="122" customFormat="false" ht="16.5" hidden="false" customHeight="true" outlineLevel="0" collapsed="false">
      <c r="B122" s="429"/>
      <c r="C122" s="429"/>
      <c r="D122" s="429"/>
      <c r="E122" s="429"/>
      <c r="F122" s="429"/>
      <c r="G122" s="429"/>
      <c r="H122" s="429"/>
      <c r="I122" s="429"/>
      <c r="J122" s="429"/>
      <c r="K122" s="429"/>
      <c r="L122" s="429"/>
    </row>
    <row r="123" customFormat="false" ht="39.75" hidden="false" customHeight="true" outlineLevel="0" collapsed="false">
      <c r="B123" s="151"/>
      <c r="C123" s="160"/>
      <c r="D123" s="155"/>
      <c r="E123" s="155"/>
      <c r="F123" s="155"/>
      <c r="G123" s="155"/>
      <c r="H123" s="161"/>
      <c r="I123" s="161"/>
      <c r="J123" s="163"/>
      <c r="K123" s="161"/>
      <c r="L123" s="155"/>
    </row>
    <row r="124" customFormat="false" ht="36.75" hidden="false" customHeight="true" outlineLevel="0" collapsed="false">
      <c r="B124" s="151"/>
      <c r="C124" s="160"/>
      <c r="D124" s="155"/>
      <c r="E124" s="155"/>
      <c r="F124" s="155"/>
      <c r="G124" s="155"/>
      <c r="H124" s="161"/>
      <c r="I124" s="161"/>
      <c r="J124" s="163"/>
      <c r="K124" s="161"/>
      <c r="L124" s="155"/>
    </row>
    <row r="125" customFormat="false" ht="36.75" hidden="false" customHeight="true" outlineLevel="0" collapsed="false">
      <c r="B125" s="151"/>
      <c r="C125" s="160"/>
      <c r="D125" s="155"/>
      <c r="E125" s="155"/>
      <c r="F125" s="155"/>
      <c r="G125" s="155"/>
      <c r="H125" s="161"/>
      <c r="I125" s="161"/>
      <c r="J125" s="163"/>
      <c r="K125" s="161"/>
      <c r="L125" s="155"/>
    </row>
    <row r="126" customFormat="false" ht="36.75" hidden="false" customHeight="true" outlineLevel="0" collapsed="false">
      <c r="B126" s="151"/>
      <c r="C126" s="160"/>
      <c r="D126" s="155"/>
      <c r="E126" s="155"/>
      <c r="F126" s="155"/>
      <c r="G126" s="155"/>
      <c r="H126" s="161"/>
      <c r="I126" s="161"/>
      <c r="J126" s="163"/>
      <c r="K126" s="161"/>
      <c r="L126" s="155"/>
    </row>
    <row r="127" customFormat="false" ht="18" hidden="false" customHeight="true" outlineLevel="0" collapsed="false">
      <c r="B127" s="429"/>
      <c r="C127" s="429"/>
      <c r="D127" s="429"/>
      <c r="E127" s="429"/>
      <c r="F127" s="429"/>
      <c r="G127" s="429"/>
      <c r="H127" s="429"/>
      <c r="I127" s="429"/>
      <c r="J127" s="429"/>
      <c r="K127" s="429"/>
      <c r="L127" s="429"/>
    </row>
    <row r="128" customFormat="false" ht="43.5" hidden="false" customHeight="true" outlineLevel="0" collapsed="false">
      <c r="B128" s="151"/>
      <c r="C128" s="160"/>
      <c r="D128" s="155"/>
      <c r="E128" s="155"/>
      <c r="F128" s="155"/>
      <c r="G128" s="155"/>
      <c r="H128" s="161"/>
      <c r="I128" s="161"/>
      <c r="J128" s="163"/>
      <c r="K128" s="161"/>
      <c r="L128" s="155"/>
    </row>
    <row r="129" customFormat="false" ht="45" hidden="false" customHeight="true" outlineLevel="0" collapsed="false">
      <c r="B129" s="151"/>
      <c r="C129" s="160"/>
      <c r="D129" s="155"/>
      <c r="E129" s="155"/>
      <c r="F129" s="155"/>
      <c r="G129" s="155"/>
      <c r="H129" s="161"/>
      <c r="I129" s="161"/>
      <c r="J129" s="163"/>
      <c r="K129" s="161"/>
      <c r="L129" s="155"/>
    </row>
    <row r="130" customFormat="false" ht="50.25" hidden="false" customHeight="true" outlineLevel="0" collapsed="false">
      <c r="B130" s="151"/>
      <c r="C130" s="160"/>
      <c r="D130" s="155"/>
      <c r="E130" s="155"/>
      <c r="F130" s="155"/>
      <c r="G130" s="155"/>
      <c r="H130" s="161"/>
      <c r="I130" s="161"/>
      <c r="J130" s="163"/>
      <c r="K130" s="161"/>
      <c r="L130" s="155"/>
    </row>
    <row r="131" customFormat="false" ht="50.25" hidden="false" customHeight="true" outlineLevel="0" collapsed="false">
      <c r="B131" s="151"/>
      <c r="C131" s="160"/>
      <c r="D131" s="155"/>
      <c r="E131" s="155"/>
      <c r="F131" s="155"/>
      <c r="G131" s="155"/>
      <c r="H131" s="161"/>
      <c r="I131" s="161"/>
      <c r="J131" s="163"/>
      <c r="K131" s="161"/>
      <c r="L131" s="155"/>
    </row>
    <row r="132" customFormat="false" ht="50.25" hidden="false" customHeight="true" outlineLevel="0" collapsed="false">
      <c r="B132" s="151"/>
      <c r="C132" s="160"/>
      <c r="D132" s="155"/>
      <c r="E132" s="155"/>
      <c r="F132" s="155"/>
      <c r="G132" s="155"/>
      <c r="H132" s="161"/>
      <c r="I132" s="161"/>
      <c r="J132" s="163"/>
      <c r="K132" s="161"/>
      <c r="L132" s="155"/>
    </row>
  </sheetData>
  <mergeCells count="44">
    <mergeCell ref="B2:L2"/>
    <mergeCell ref="A3:A38"/>
    <mergeCell ref="Z3:Z5"/>
    <mergeCell ref="AA3:AA5"/>
    <mergeCell ref="AB3:AB5"/>
    <mergeCell ref="Z6:Z10"/>
    <mergeCell ref="AA6:AA10"/>
    <mergeCell ref="AB6:AB10"/>
    <mergeCell ref="Z11:Z15"/>
    <mergeCell ref="AA11:AA15"/>
    <mergeCell ref="AB11:AB15"/>
    <mergeCell ref="Z16:Z19"/>
    <mergeCell ref="AA16:AA19"/>
    <mergeCell ref="AB16:AB19"/>
    <mergeCell ref="Z20:Z22"/>
    <mergeCell ref="AA20:AA22"/>
    <mergeCell ref="AB20:AB22"/>
    <mergeCell ref="Z23:Z28"/>
    <mergeCell ref="AA23:AA28"/>
    <mergeCell ref="AB23:AB28"/>
    <mergeCell ref="Z29:Z32"/>
    <mergeCell ref="AA29:AA32"/>
    <mergeCell ref="AB29:AB32"/>
    <mergeCell ref="Z33:Z36"/>
    <mergeCell ref="AA33:AA36"/>
    <mergeCell ref="AB33:AB36"/>
    <mergeCell ref="Z37:Z38"/>
    <mergeCell ref="AA37:AA38"/>
    <mergeCell ref="AB37:AB38"/>
    <mergeCell ref="B40:AB40"/>
    <mergeCell ref="C41:Y41"/>
    <mergeCell ref="C42:Y42"/>
    <mergeCell ref="C43:Y43"/>
    <mergeCell ref="C45:Y45"/>
    <mergeCell ref="B53:L53"/>
    <mergeCell ref="B59:L59"/>
    <mergeCell ref="B64:L64"/>
    <mergeCell ref="B69:L69"/>
    <mergeCell ref="B84:L84"/>
    <mergeCell ref="B85:L85"/>
    <mergeCell ref="B106:L106"/>
    <mergeCell ref="B115:L115"/>
    <mergeCell ref="B122:L122"/>
    <mergeCell ref="B127:L127"/>
  </mergeCells>
  <hyperlinks>
    <hyperlink ref="I20" r:id="rId1" display="https://www.hydroflora.sk/kvetinac-kube-high-cassetta/?variantId=31498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N10" activeCellId="0" sqref="N10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6.66"/>
    <col collapsed="false" customWidth="true" hidden="false" outlineLevel="0" max="3" min="3" style="26" width="59.33"/>
    <col collapsed="false" customWidth="true" hidden="false" outlineLevel="0" max="4" min="4" style="26" width="16.33"/>
    <col collapsed="false" customWidth="true" hidden="false" outlineLevel="0" max="5" min="5" style="26" width="16.16"/>
    <col collapsed="false" customWidth="true" hidden="false" outlineLevel="0" max="6" min="6" style="26" width="13.33"/>
    <col collapsed="false" customWidth="true" hidden="false" outlineLevel="0" max="7" min="7" style="26" width="13.16"/>
    <col collapsed="false" customWidth="true" hidden="false" outlineLevel="0" max="8" min="8" style="26" width="15.5"/>
    <col collapsed="false" customWidth="true" hidden="false" outlineLevel="0" max="9" min="9" style="26" width="27.5"/>
    <col collapsed="false" customWidth="true" hidden="false" outlineLevel="0" max="10" min="10" style="26" width="26.83"/>
    <col collapsed="false" customWidth="true" hidden="false" outlineLevel="0" max="11" min="11" style="26" width="20"/>
    <col collapsed="false" customWidth="true" hidden="false" outlineLevel="0" max="12" min="12" style="26" width="8.33"/>
    <col collapsed="false" customWidth="true" hidden="false" outlineLevel="0" max="14" min="14" style="26" width="10"/>
  </cols>
  <sheetData>
    <row r="1" customFormat="false" ht="19.5" hidden="false" customHeight="true" outlineLevel="0" collapsed="false">
      <c r="A1" s="28" t="s">
        <v>32</v>
      </c>
      <c r="B1" s="102" t="s">
        <v>34</v>
      </c>
      <c r="C1" s="303" t="s">
        <v>35</v>
      </c>
      <c r="D1" s="102" t="s">
        <v>36</v>
      </c>
      <c r="E1" s="102" t="s">
        <v>37</v>
      </c>
      <c r="F1" s="304" t="s">
        <v>907</v>
      </c>
      <c r="G1" s="304" t="s">
        <v>908</v>
      </c>
      <c r="H1" s="304" t="s">
        <v>909</v>
      </c>
      <c r="I1" s="102" t="s">
        <v>41</v>
      </c>
      <c r="J1" s="102" t="s">
        <v>42</v>
      </c>
      <c r="K1" s="304" t="s">
        <v>43</v>
      </c>
      <c r="L1" s="102" t="s">
        <v>44</v>
      </c>
      <c r="M1" s="102" t="s">
        <v>2330</v>
      </c>
      <c r="N1" s="102" t="s">
        <v>2331</v>
      </c>
    </row>
    <row r="2" s="36" customFormat="true" ht="13.5" hidden="false" customHeight="true" outlineLevel="0" collapsed="false">
      <c r="A2" s="339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</row>
    <row r="3" customFormat="false" ht="60" hidden="false" customHeight="true" outlineLevel="0" collapsed="false">
      <c r="A3" s="434" t="s">
        <v>2332</v>
      </c>
      <c r="B3" s="322" t="s">
        <v>2333</v>
      </c>
      <c r="C3" s="46" t="s">
        <v>2334</v>
      </c>
      <c r="D3" s="113" t="s">
        <v>2335</v>
      </c>
      <c r="E3" s="113" t="s">
        <v>2336</v>
      </c>
      <c r="F3" s="113" t="s">
        <v>80</v>
      </c>
      <c r="G3" s="113" t="s">
        <v>2337</v>
      </c>
      <c r="H3" s="342"/>
      <c r="I3" s="309" t="s">
        <v>2338</v>
      </c>
      <c r="J3" s="435"/>
      <c r="K3" s="243" t="s">
        <v>2339</v>
      </c>
      <c r="L3" s="113" t="n">
        <v>3</v>
      </c>
      <c r="M3" s="436" t="n">
        <v>0</v>
      </c>
      <c r="N3" s="113" t="n">
        <f aca="false">L3*M3</f>
        <v>0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customFormat="false" ht="60" hidden="false" customHeight="true" outlineLevel="0" collapsed="false">
      <c r="A4" s="434"/>
      <c r="B4" s="332"/>
      <c r="C4" s="110"/>
      <c r="D4" s="111"/>
      <c r="E4" s="111"/>
      <c r="F4" s="111"/>
      <c r="G4" s="111"/>
      <c r="H4" s="350"/>
      <c r="I4" s="351"/>
      <c r="J4" s="435"/>
      <c r="K4" s="319"/>
      <c r="L4" s="111"/>
      <c r="M4" s="111"/>
      <c r="N4" s="113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="366" customFormat="true" ht="60" hidden="false" customHeight="true" outlineLevel="0" collapsed="false">
      <c r="A5" s="434"/>
      <c r="B5" s="355"/>
      <c r="C5" s="356"/>
      <c r="D5" s="357"/>
      <c r="E5" s="357"/>
      <c r="F5" s="357"/>
      <c r="G5" s="357"/>
      <c r="H5" s="358"/>
      <c r="I5" s="359"/>
      <c r="J5" s="360"/>
      <c r="K5" s="361"/>
      <c r="L5" s="357"/>
      <c r="M5" s="357"/>
      <c r="N5" s="113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</row>
    <row r="6" s="377" customFormat="true" ht="60" hidden="false" customHeight="true" outlineLevel="0" collapsed="false">
      <c r="A6" s="434"/>
      <c r="B6" s="367" t="s">
        <v>2340</v>
      </c>
      <c r="C6" s="39" t="s">
        <v>2341</v>
      </c>
      <c r="D6" s="106" t="s">
        <v>2342</v>
      </c>
      <c r="E6" s="106" t="s">
        <v>2336</v>
      </c>
      <c r="F6" s="106" t="s">
        <v>80</v>
      </c>
      <c r="G6" s="113" t="s">
        <v>2337</v>
      </c>
      <c r="H6" s="368"/>
      <c r="I6" s="403" t="s">
        <v>2343</v>
      </c>
      <c r="J6" s="437"/>
      <c r="K6" s="243" t="s">
        <v>2344</v>
      </c>
      <c r="L6" s="106" t="n">
        <v>1</v>
      </c>
      <c r="M6" s="438" t="n">
        <v>0</v>
      </c>
      <c r="N6" s="113" t="n">
        <f aca="false">L6*M6</f>
        <v>0</v>
      </c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</row>
    <row r="7" customFormat="false" ht="60" hidden="false" customHeight="true" outlineLevel="0" collapsed="false">
      <c r="A7" s="434"/>
      <c r="B7" s="378"/>
      <c r="C7" s="105"/>
      <c r="D7" s="379"/>
      <c r="E7" s="379"/>
      <c r="F7" s="379"/>
      <c r="G7" s="379"/>
      <c r="H7" s="380"/>
      <c r="I7" s="381"/>
      <c r="J7" s="437"/>
      <c r="K7" s="383"/>
      <c r="L7" s="379"/>
      <c r="M7" s="379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</row>
    <row r="8" s="250" customFormat="true" ht="60" hidden="false" customHeight="true" outlineLevel="0" collapsed="false">
      <c r="A8" s="434"/>
      <c r="B8" s="332"/>
      <c r="C8" s="110"/>
      <c r="D8" s="111"/>
      <c r="E8" s="111"/>
      <c r="F8" s="111"/>
      <c r="G8" s="111"/>
      <c r="H8" s="350"/>
      <c r="I8" s="385"/>
      <c r="J8" s="91"/>
      <c r="K8" s="319"/>
      <c r="L8" s="111"/>
      <c r="M8" s="111"/>
    </row>
    <row r="9" s="250" customFormat="true" ht="60" hidden="false" customHeight="true" outlineLevel="0" collapsed="false">
      <c r="A9" s="434"/>
      <c r="B9" s="332"/>
      <c r="C9" s="110"/>
      <c r="D9" s="111"/>
      <c r="E9" s="111"/>
      <c r="F9" s="111"/>
      <c r="G9" s="111"/>
      <c r="H9" s="350"/>
      <c r="I9" s="385"/>
      <c r="J9" s="91"/>
      <c r="K9" s="319"/>
      <c r="L9" s="111"/>
      <c r="M9" s="111"/>
    </row>
    <row r="10" s="69" customFormat="true" ht="60" hidden="false" customHeight="true" outlineLevel="0" collapsed="false">
      <c r="A10" s="439"/>
      <c r="B10" s="45" t="s">
        <v>2228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236" t="n">
        <f aca="false">N3+N6</f>
        <v>0</v>
      </c>
    </row>
    <row r="11" customFormat="false" ht="60" hidden="false" customHeight="true" outlineLevel="0" collapsed="false">
      <c r="A11" s="414"/>
      <c r="B11" s="151"/>
      <c r="C11" s="422"/>
      <c r="D11" s="155"/>
      <c r="E11" s="155"/>
      <c r="F11" s="155"/>
      <c r="G11" s="155"/>
      <c r="H11" s="155"/>
      <c r="I11" s="155"/>
      <c r="J11" s="423"/>
      <c r="K11" s="154"/>
      <c r="L11" s="155"/>
    </row>
    <row r="12" customFormat="false" ht="60" hidden="false" customHeight="true" outlineLevel="0" collapsed="false">
      <c r="A12" s="414"/>
      <c r="B12" s="151"/>
      <c r="C12" s="422"/>
      <c r="D12" s="155"/>
      <c r="E12" s="155"/>
      <c r="F12" s="155"/>
      <c r="G12" s="155"/>
      <c r="H12" s="155"/>
      <c r="I12" s="155"/>
      <c r="J12" s="423"/>
      <c r="K12" s="154"/>
      <c r="L12" s="155"/>
    </row>
    <row r="13" customFormat="false" ht="60" hidden="false" customHeight="true" outlineLevel="0" collapsed="false">
      <c r="A13" s="414"/>
      <c r="B13" s="151"/>
      <c r="C13" s="422"/>
      <c r="D13" s="155"/>
      <c r="E13" s="155"/>
      <c r="F13" s="155"/>
      <c r="G13" s="155"/>
      <c r="H13" s="155"/>
      <c r="I13" s="155"/>
      <c r="J13" s="423"/>
      <c r="K13" s="154"/>
      <c r="L13" s="155"/>
    </row>
    <row r="14" customFormat="false" ht="60" hidden="false" customHeight="true" outlineLevel="0" collapsed="false">
      <c r="A14" s="414"/>
      <c r="B14" s="151"/>
      <c r="C14" s="422"/>
      <c r="D14" s="155"/>
      <c r="E14" s="155"/>
      <c r="F14" s="155"/>
      <c r="G14" s="155"/>
      <c r="I14" s="155"/>
      <c r="J14" s="423"/>
      <c r="K14" s="154"/>
      <c r="L14" s="155"/>
    </row>
    <row r="15" customFormat="false" ht="60" hidden="false" customHeight="true" outlineLevel="0" collapsed="false">
      <c r="A15" s="414"/>
      <c r="B15" s="151"/>
      <c r="C15" s="422"/>
      <c r="D15" s="155"/>
      <c r="E15" s="155"/>
      <c r="F15" s="155"/>
      <c r="G15" s="155"/>
      <c r="H15" s="155"/>
      <c r="I15" s="155"/>
      <c r="J15" s="423"/>
      <c r="K15" s="154"/>
      <c r="L15" s="155"/>
    </row>
    <row r="16" customFormat="false" ht="60" hidden="false" customHeight="true" outlineLevel="0" collapsed="false">
      <c r="A16" s="414"/>
      <c r="B16" s="151"/>
      <c r="C16" s="422"/>
      <c r="D16" s="155"/>
      <c r="E16" s="155"/>
      <c r="F16" s="155"/>
      <c r="G16" s="155"/>
      <c r="H16" s="155"/>
      <c r="I16" s="155"/>
      <c r="J16" s="423"/>
      <c r="K16" s="154"/>
      <c r="L16" s="155"/>
    </row>
    <row r="17" customFormat="false" ht="15.75" hidden="false" customHeight="true" outlineLevel="0" collapsed="false">
      <c r="A17" s="414"/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</row>
    <row r="18" customFormat="false" ht="60" hidden="false" customHeight="true" outlineLevel="0" collapsed="false">
      <c r="A18" s="414"/>
      <c r="B18" s="151"/>
      <c r="C18" s="422"/>
      <c r="D18" s="155"/>
      <c r="E18" s="155"/>
      <c r="F18" s="155"/>
      <c r="G18" s="155"/>
      <c r="H18" s="155"/>
      <c r="I18" s="306"/>
      <c r="J18" s="427"/>
      <c r="K18" s="427"/>
      <c r="L18" s="155"/>
    </row>
    <row r="19" customFormat="false" ht="60" hidden="false" customHeight="true" outlineLevel="0" collapsed="false">
      <c r="A19" s="414"/>
      <c r="B19" s="151"/>
      <c r="C19" s="422"/>
      <c r="D19" s="155"/>
      <c r="E19" s="155"/>
      <c r="F19" s="155"/>
      <c r="G19" s="155"/>
      <c r="H19" s="155"/>
      <c r="I19" s="155"/>
      <c r="J19" s="423"/>
      <c r="K19" s="423"/>
      <c r="L19" s="155"/>
    </row>
    <row r="20" customFormat="false" ht="60" hidden="false" customHeight="true" outlineLevel="0" collapsed="false">
      <c r="A20" s="414"/>
      <c r="B20" s="151"/>
      <c r="C20" s="422"/>
      <c r="D20" s="155"/>
      <c r="E20" s="155"/>
      <c r="F20" s="155"/>
      <c r="G20" s="155"/>
      <c r="H20" s="155"/>
      <c r="I20" s="155"/>
      <c r="J20" s="423"/>
      <c r="K20" s="423"/>
      <c r="L20" s="155"/>
    </row>
    <row r="21" customFormat="false" ht="60" hidden="false" customHeight="true" outlineLevel="0" collapsed="false">
      <c r="A21" s="414"/>
      <c r="B21" s="151"/>
      <c r="C21" s="422"/>
      <c r="D21" s="155"/>
      <c r="E21" s="155"/>
      <c r="F21" s="155"/>
      <c r="G21" s="155"/>
      <c r="H21" s="155"/>
      <c r="I21" s="162"/>
      <c r="J21" s="427"/>
      <c r="K21" s="428"/>
      <c r="L21" s="155"/>
    </row>
    <row r="22" customFormat="false" ht="60" hidden="false" customHeight="true" outlineLevel="0" collapsed="false">
      <c r="A22" s="414"/>
      <c r="B22" s="151"/>
      <c r="C22" s="422"/>
      <c r="D22" s="155"/>
      <c r="E22" s="155"/>
      <c r="F22" s="155"/>
      <c r="G22" s="155"/>
      <c r="H22" s="155"/>
      <c r="I22" s="155"/>
      <c r="J22" s="427"/>
      <c r="K22" s="428"/>
      <c r="L22" s="155"/>
    </row>
    <row r="23" customFormat="false" ht="24.75" hidden="false" customHeight="true" outlineLevel="0" collapsed="false">
      <c r="A23" s="414"/>
      <c r="B23" s="429"/>
      <c r="C23" s="429"/>
      <c r="D23" s="429"/>
      <c r="E23" s="429"/>
      <c r="F23" s="429"/>
      <c r="G23" s="429"/>
      <c r="H23" s="429"/>
      <c r="I23" s="429"/>
      <c r="J23" s="429"/>
      <c r="K23" s="429"/>
      <c r="L23" s="429"/>
    </row>
    <row r="24" customFormat="false" ht="60" hidden="false" customHeight="true" outlineLevel="0" collapsed="false">
      <c r="A24" s="414"/>
      <c r="B24" s="151"/>
      <c r="C24" s="422"/>
      <c r="D24" s="155"/>
      <c r="E24" s="155"/>
      <c r="F24" s="155"/>
      <c r="G24" s="155"/>
      <c r="H24" s="155"/>
      <c r="I24" s="155"/>
      <c r="J24" s="427"/>
      <c r="K24" s="428"/>
      <c r="L24" s="155"/>
    </row>
    <row r="25" customFormat="false" ht="60" hidden="false" customHeight="true" outlineLevel="0" collapsed="false">
      <c r="A25" s="414"/>
      <c r="B25" s="151"/>
      <c r="C25" s="152"/>
      <c r="D25" s="155"/>
      <c r="E25" s="155"/>
      <c r="F25" s="155"/>
      <c r="G25" s="155"/>
      <c r="H25" s="154"/>
      <c r="I25" s="156"/>
      <c r="J25" s="157"/>
      <c r="K25" s="154"/>
      <c r="L25" s="155"/>
    </row>
    <row r="26" customFormat="false" ht="60" hidden="false" customHeight="true" outlineLevel="0" collapsed="false">
      <c r="A26" s="414"/>
      <c r="B26" s="151"/>
      <c r="C26" s="430"/>
      <c r="D26" s="155"/>
      <c r="E26" s="155"/>
      <c r="F26" s="155"/>
      <c r="G26" s="155"/>
      <c r="H26" s="154"/>
      <c r="I26" s="154"/>
      <c r="J26" s="157"/>
      <c r="K26" s="154"/>
      <c r="L26" s="155"/>
    </row>
    <row r="27" s="66" customFormat="true" ht="60" hidden="false" customHeight="true" outlineLevel="0" collapsed="false">
      <c r="A27" s="414"/>
      <c r="B27" s="151"/>
      <c r="C27" s="422"/>
      <c r="D27" s="155"/>
      <c r="E27" s="155"/>
      <c r="F27" s="155"/>
      <c r="G27" s="155"/>
      <c r="H27" s="154"/>
      <c r="I27" s="154"/>
      <c r="J27" s="157"/>
      <c r="K27" s="154"/>
      <c r="L27" s="155"/>
    </row>
    <row r="28" s="66" customFormat="true" ht="16.5" hidden="false" customHeight="true" outlineLevel="0" collapsed="false">
      <c r="A28" s="414"/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6"/>
    </row>
    <row r="29" s="66" customFormat="true" ht="60" hidden="false" customHeight="true" outlineLevel="0" collapsed="false">
      <c r="A29" s="414"/>
      <c r="B29" s="151"/>
      <c r="C29" s="160"/>
      <c r="D29" s="155"/>
      <c r="E29" s="155"/>
      <c r="F29" s="155"/>
      <c r="G29" s="155"/>
      <c r="H29" s="155"/>
      <c r="I29" s="155"/>
      <c r="J29" s="427"/>
      <c r="K29" s="428"/>
      <c r="L29" s="155"/>
    </row>
    <row r="30" s="66" customFormat="true" ht="60" hidden="false" customHeight="true" outlineLevel="0" collapsed="false">
      <c r="A30" s="414"/>
      <c r="B30" s="151"/>
      <c r="C30" s="160"/>
      <c r="D30" s="155"/>
      <c r="E30" s="155"/>
      <c r="F30" s="155"/>
      <c r="G30" s="155"/>
      <c r="H30" s="161"/>
      <c r="I30" s="161"/>
      <c r="J30" s="163"/>
      <c r="K30" s="161"/>
      <c r="L30" s="155"/>
    </row>
    <row r="31" s="66" customFormat="true" ht="60" hidden="false" customHeight="true" outlineLevel="0" collapsed="false">
      <c r="A31" s="414"/>
      <c r="B31" s="151"/>
      <c r="C31" s="160"/>
      <c r="D31" s="155"/>
      <c r="E31" s="155"/>
      <c r="F31" s="155"/>
      <c r="G31" s="155"/>
      <c r="H31" s="161"/>
      <c r="I31" s="161"/>
      <c r="J31" s="163"/>
      <c r="K31" s="161"/>
      <c r="L31" s="155"/>
    </row>
    <row r="32" customFormat="false" ht="60" hidden="false" customHeight="true" outlineLevel="0" collapsed="false">
      <c r="A32" s="414"/>
      <c r="B32" s="151"/>
      <c r="C32" s="160"/>
      <c r="D32" s="155"/>
      <c r="E32" s="155"/>
      <c r="F32" s="155"/>
      <c r="G32" s="155"/>
      <c r="H32" s="161"/>
      <c r="I32" s="161"/>
      <c r="J32" s="163"/>
      <c r="K32" s="161"/>
      <c r="L32" s="155"/>
    </row>
    <row r="33" customFormat="false" ht="15.75" hidden="false" customHeight="true" outlineLevel="0" collapsed="false">
      <c r="A33" s="414"/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26"/>
    </row>
    <row r="34" customFormat="false" ht="60" hidden="false" customHeight="true" outlineLevel="0" collapsed="false">
      <c r="A34" s="414"/>
      <c r="B34" s="151"/>
      <c r="C34" s="160"/>
      <c r="D34" s="155"/>
      <c r="E34" s="155"/>
      <c r="F34" s="155"/>
      <c r="G34" s="155"/>
      <c r="H34" s="155"/>
      <c r="I34" s="155"/>
      <c r="J34" s="427"/>
      <c r="K34" s="428"/>
      <c r="L34" s="155"/>
    </row>
    <row r="35" customFormat="false" ht="60" hidden="false" customHeight="true" outlineLevel="0" collapsed="false">
      <c r="A35" s="414"/>
      <c r="B35" s="151"/>
      <c r="C35" s="160"/>
      <c r="D35" s="155"/>
      <c r="E35" s="155"/>
      <c r="F35" s="155"/>
      <c r="G35" s="155"/>
      <c r="H35" s="161"/>
      <c r="I35" s="161"/>
      <c r="J35" s="163"/>
      <c r="K35" s="161"/>
      <c r="L35" s="155"/>
    </row>
    <row r="36" customFormat="false" ht="60" hidden="false" customHeight="true" outlineLevel="0" collapsed="false">
      <c r="A36" s="414"/>
      <c r="B36" s="151"/>
      <c r="C36" s="160"/>
      <c r="D36" s="155"/>
      <c r="E36" s="155"/>
      <c r="F36" s="155"/>
      <c r="G36" s="155"/>
      <c r="H36" s="161"/>
      <c r="I36" s="161"/>
      <c r="J36" s="163"/>
      <c r="K36" s="161"/>
      <c r="L36" s="155"/>
    </row>
    <row r="37" customFormat="false" ht="60" hidden="false" customHeight="true" outlineLevel="0" collapsed="false">
      <c r="A37" s="414"/>
      <c r="B37" s="151"/>
      <c r="C37" s="160"/>
      <c r="D37" s="155"/>
      <c r="E37" s="155"/>
      <c r="F37" s="155"/>
      <c r="G37" s="155"/>
      <c r="H37" s="161"/>
      <c r="I37" s="161"/>
      <c r="J37" s="163"/>
      <c r="K37" s="161"/>
      <c r="L37" s="155"/>
    </row>
    <row r="38" customFormat="false" ht="60" hidden="false" customHeight="true" outlineLevel="0" collapsed="false">
      <c r="A38" s="414"/>
      <c r="B38" s="151"/>
      <c r="C38" s="160"/>
      <c r="D38" s="155"/>
      <c r="E38" s="155"/>
      <c r="F38" s="155"/>
      <c r="G38" s="155"/>
      <c r="H38" s="161"/>
      <c r="I38" s="161"/>
      <c r="J38" s="163"/>
      <c r="K38" s="161"/>
      <c r="L38" s="155"/>
    </row>
    <row r="39" customFormat="false" ht="60" hidden="false" customHeight="true" outlineLevel="0" collapsed="false">
      <c r="A39" s="414"/>
      <c r="B39" s="151"/>
      <c r="C39" s="160"/>
      <c r="D39" s="155"/>
      <c r="E39" s="155"/>
      <c r="F39" s="155"/>
      <c r="G39" s="155"/>
      <c r="H39" s="161"/>
      <c r="I39" s="161"/>
      <c r="J39" s="163"/>
      <c r="K39" s="161"/>
      <c r="L39" s="155"/>
    </row>
    <row r="40" customFormat="false" ht="60" hidden="false" customHeight="true" outlineLevel="0" collapsed="false">
      <c r="A40" s="414"/>
      <c r="B40" s="151"/>
      <c r="C40" s="160"/>
      <c r="D40" s="155"/>
      <c r="E40" s="155"/>
      <c r="F40" s="155"/>
      <c r="G40" s="155"/>
      <c r="H40" s="161"/>
      <c r="I40" s="161"/>
      <c r="J40" s="163"/>
      <c r="K40" s="161"/>
      <c r="L40" s="155"/>
    </row>
    <row r="41" customFormat="false" ht="60" hidden="false" customHeight="true" outlineLevel="0" collapsed="false">
      <c r="A41" s="414"/>
      <c r="B41" s="151"/>
      <c r="C41" s="160"/>
      <c r="D41" s="155"/>
      <c r="E41" s="155"/>
      <c r="F41" s="155"/>
      <c r="G41" s="155"/>
      <c r="H41" s="161"/>
      <c r="I41" s="161"/>
      <c r="J41" s="163"/>
      <c r="K41" s="161"/>
      <c r="L41" s="155"/>
    </row>
    <row r="42" customFormat="false" ht="60" hidden="false" customHeight="true" outlineLevel="0" collapsed="false">
      <c r="A42" s="414"/>
      <c r="B42" s="151"/>
      <c r="C42" s="160"/>
      <c r="D42" s="155"/>
      <c r="E42" s="155"/>
      <c r="F42" s="155"/>
      <c r="G42" s="155"/>
      <c r="H42" s="161"/>
      <c r="I42" s="161"/>
      <c r="J42" s="163"/>
      <c r="K42" s="161"/>
      <c r="L42" s="155"/>
    </row>
    <row r="43" customFormat="false" ht="60" hidden="false" customHeight="true" outlineLevel="0" collapsed="false">
      <c r="A43" s="414"/>
      <c r="B43" s="151"/>
      <c r="C43" s="160"/>
      <c r="D43" s="155"/>
      <c r="E43" s="155"/>
      <c r="F43" s="155"/>
      <c r="G43" s="155"/>
      <c r="H43" s="161"/>
      <c r="I43" s="161"/>
      <c r="J43" s="163"/>
      <c r="K43" s="161"/>
      <c r="L43" s="155"/>
    </row>
    <row r="44" customFormat="false" ht="60" hidden="false" customHeight="true" outlineLevel="0" collapsed="false">
      <c r="A44" s="414"/>
      <c r="B44" s="151"/>
      <c r="C44" s="160"/>
      <c r="D44" s="155"/>
      <c r="E44" s="155"/>
      <c r="F44" s="155"/>
      <c r="G44" s="155"/>
      <c r="H44" s="161"/>
      <c r="I44" s="161"/>
      <c r="J44" s="163"/>
      <c r="K44" s="161"/>
      <c r="L44" s="155"/>
    </row>
    <row r="45" customFormat="false" ht="60" hidden="false" customHeight="true" outlineLevel="0" collapsed="false">
      <c r="A45" s="414"/>
      <c r="B45" s="151"/>
      <c r="C45" s="160"/>
      <c r="D45" s="155"/>
      <c r="E45" s="155"/>
      <c r="F45" s="155"/>
      <c r="G45" s="155"/>
      <c r="H45" s="161"/>
      <c r="I45" s="161"/>
      <c r="J45" s="163"/>
      <c r="K45" s="161"/>
      <c r="L45" s="155"/>
    </row>
    <row r="46" customFormat="false" ht="60" hidden="false" customHeight="true" outlineLevel="0" collapsed="false">
      <c r="A46" s="414"/>
      <c r="B46" s="151"/>
      <c r="C46" s="160"/>
      <c r="D46" s="155"/>
      <c r="E46" s="155"/>
      <c r="F46" s="155"/>
      <c r="G46" s="155"/>
      <c r="H46" s="161"/>
      <c r="I46" s="246"/>
      <c r="J46" s="163"/>
      <c r="K46" s="161"/>
      <c r="L46" s="155"/>
    </row>
    <row r="47" customFormat="false" ht="60" hidden="false" customHeight="true" outlineLevel="0" collapsed="false">
      <c r="A47" s="414"/>
      <c r="B47" s="151"/>
      <c r="C47" s="160"/>
      <c r="D47" s="155"/>
      <c r="E47" s="155"/>
      <c r="F47" s="155"/>
      <c r="G47" s="155"/>
      <c r="H47" s="161"/>
      <c r="I47" s="246"/>
      <c r="J47" s="163"/>
      <c r="K47" s="161"/>
      <c r="L47" s="155"/>
    </row>
    <row r="48" s="432" customFormat="true" ht="23.25" hidden="false" customHeight="true" outlineLevel="0" collapsed="false">
      <c r="A48" s="431"/>
      <c r="B48" s="330"/>
      <c r="C48" s="330"/>
      <c r="D48" s="330"/>
      <c r="E48" s="330"/>
      <c r="F48" s="330"/>
      <c r="G48" s="330"/>
      <c r="H48" s="330"/>
      <c r="I48" s="330"/>
      <c r="J48" s="330"/>
      <c r="K48" s="330"/>
      <c r="L48" s="330"/>
    </row>
    <row r="49" s="432" customFormat="true" ht="18.75" hidden="false" customHeight="true" outlineLevel="0" collapsed="false">
      <c r="A49" s="431"/>
      <c r="B49" s="426"/>
      <c r="C49" s="426"/>
      <c r="D49" s="426"/>
      <c r="E49" s="426"/>
      <c r="F49" s="426"/>
      <c r="G49" s="426"/>
      <c r="H49" s="426"/>
      <c r="I49" s="426"/>
      <c r="J49" s="426"/>
      <c r="K49" s="426"/>
      <c r="L49" s="426"/>
    </row>
    <row r="50" customFormat="false" ht="60" hidden="false" customHeight="true" outlineLevel="0" collapsed="false">
      <c r="A50" s="414"/>
      <c r="B50" s="151"/>
      <c r="C50" s="160"/>
      <c r="D50" s="155"/>
      <c r="E50" s="155"/>
      <c r="F50" s="155"/>
      <c r="G50" s="155"/>
      <c r="H50" s="161"/>
      <c r="I50" s="246"/>
      <c r="J50" s="163"/>
      <c r="K50" s="161"/>
      <c r="L50" s="155"/>
    </row>
    <row r="51" customFormat="false" ht="60" hidden="false" customHeight="true" outlineLevel="0" collapsed="false">
      <c r="A51" s="414"/>
      <c r="B51" s="151"/>
      <c r="C51" s="160"/>
      <c r="D51" s="155"/>
      <c r="E51" s="155"/>
      <c r="F51" s="155"/>
      <c r="G51" s="155"/>
      <c r="H51" s="161"/>
      <c r="I51" s="246"/>
      <c r="J51" s="163"/>
      <c r="K51" s="161"/>
      <c r="L51" s="155"/>
    </row>
    <row r="52" customFormat="false" ht="60" hidden="false" customHeight="true" outlineLevel="0" collapsed="false">
      <c r="A52" s="414"/>
      <c r="B52" s="151"/>
      <c r="C52" s="160"/>
      <c r="D52" s="155"/>
      <c r="E52" s="155"/>
      <c r="F52" s="155"/>
      <c r="G52" s="155"/>
      <c r="H52" s="161"/>
      <c r="I52" s="246"/>
      <c r="J52" s="163"/>
      <c r="K52" s="161"/>
      <c r="L52" s="155"/>
    </row>
    <row r="53" customFormat="false" ht="60" hidden="false" customHeight="true" outlineLevel="0" collapsed="false">
      <c r="A53" s="414"/>
      <c r="B53" s="151"/>
      <c r="C53" s="160"/>
      <c r="D53" s="155"/>
      <c r="E53" s="155"/>
      <c r="F53" s="155"/>
      <c r="G53" s="155"/>
      <c r="H53" s="161"/>
      <c r="I53" s="246"/>
      <c r="J53" s="163"/>
      <c r="K53" s="161"/>
      <c r="L53" s="155"/>
    </row>
    <row r="54" customFormat="false" ht="60" hidden="false" customHeight="true" outlineLevel="0" collapsed="false">
      <c r="A54" s="414"/>
      <c r="B54" s="151"/>
      <c r="C54" s="160"/>
      <c r="D54" s="155"/>
      <c r="E54" s="155"/>
      <c r="F54" s="155"/>
      <c r="G54" s="155"/>
      <c r="H54" s="161"/>
      <c r="I54" s="246"/>
      <c r="J54" s="163"/>
      <c r="K54" s="161"/>
      <c r="L54" s="155"/>
    </row>
    <row r="55" customFormat="false" ht="60" hidden="false" customHeight="true" outlineLevel="0" collapsed="false">
      <c r="A55" s="414"/>
      <c r="B55" s="151"/>
      <c r="C55" s="160"/>
      <c r="D55" s="155"/>
      <c r="E55" s="155"/>
      <c r="F55" s="155"/>
      <c r="G55" s="155"/>
      <c r="H55" s="161"/>
      <c r="I55" s="246"/>
      <c r="J55" s="163"/>
      <c r="K55" s="161"/>
      <c r="L55" s="155"/>
    </row>
    <row r="56" customFormat="false" ht="60" hidden="false" customHeight="true" outlineLevel="0" collapsed="false">
      <c r="A56" s="414"/>
      <c r="B56" s="151"/>
      <c r="C56" s="160"/>
      <c r="D56" s="155"/>
      <c r="E56" s="155"/>
      <c r="F56" s="155"/>
      <c r="G56" s="155"/>
      <c r="H56" s="161"/>
      <c r="I56" s="246"/>
      <c r="J56" s="163"/>
      <c r="K56" s="161"/>
      <c r="L56" s="155"/>
    </row>
    <row r="57" customFormat="false" ht="60" hidden="false" customHeight="true" outlineLevel="0" collapsed="false">
      <c r="A57" s="414"/>
      <c r="B57" s="151"/>
      <c r="C57" s="160"/>
      <c r="D57" s="155"/>
      <c r="E57" s="155"/>
      <c r="F57" s="155"/>
      <c r="G57" s="155"/>
      <c r="H57" s="161"/>
      <c r="I57" s="161"/>
      <c r="J57" s="163"/>
      <c r="K57" s="161"/>
      <c r="L57" s="155"/>
    </row>
    <row r="58" customFormat="false" ht="60" hidden="false" customHeight="true" outlineLevel="0" collapsed="false">
      <c r="A58" s="414"/>
      <c r="B58" s="151"/>
      <c r="C58" s="160"/>
      <c r="D58" s="155"/>
      <c r="E58" s="155"/>
      <c r="F58" s="155"/>
      <c r="G58" s="155"/>
      <c r="H58" s="161"/>
      <c r="I58" s="161"/>
      <c r="J58" s="163"/>
      <c r="K58" s="161"/>
      <c r="L58" s="155"/>
    </row>
    <row r="59" customFormat="false" ht="60" hidden="false" customHeight="true" outlineLevel="0" collapsed="false">
      <c r="A59" s="414"/>
      <c r="B59" s="151"/>
      <c r="C59" s="160"/>
      <c r="D59" s="155"/>
      <c r="E59" s="155"/>
      <c r="F59" s="155"/>
      <c r="G59" s="155"/>
      <c r="H59" s="161"/>
      <c r="I59" s="161"/>
      <c r="J59" s="163"/>
      <c r="K59" s="161"/>
      <c r="L59" s="155"/>
    </row>
    <row r="60" customFormat="false" ht="60" hidden="false" customHeight="true" outlineLevel="0" collapsed="false">
      <c r="A60" s="414"/>
      <c r="B60" s="151"/>
      <c r="C60" s="160"/>
      <c r="D60" s="155"/>
      <c r="E60" s="155"/>
      <c r="F60" s="155"/>
      <c r="G60" s="155"/>
      <c r="H60" s="161"/>
      <c r="I60" s="161"/>
      <c r="J60" s="163"/>
      <c r="K60" s="161"/>
      <c r="L60" s="155"/>
    </row>
    <row r="61" customFormat="false" ht="60" hidden="false" customHeight="true" outlineLevel="0" collapsed="false">
      <c r="A61" s="414"/>
      <c r="B61" s="151"/>
      <c r="C61" s="160"/>
      <c r="D61" s="155"/>
      <c r="E61" s="155"/>
      <c r="F61" s="155"/>
      <c r="G61" s="155"/>
      <c r="H61" s="161"/>
      <c r="I61" s="161"/>
      <c r="J61" s="163"/>
      <c r="K61" s="161"/>
      <c r="L61" s="155"/>
    </row>
    <row r="62" customFormat="false" ht="60" hidden="false" customHeight="true" outlineLevel="0" collapsed="false">
      <c r="A62" s="414"/>
      <c r="B62" s="151"/>
      <c r="C62" s="160"/>
      <c r="D62" s="155"/>
      <c r="E62" s="155"/>
      <c r="F62" s="155"/>
      <c r="G62" s="155"/>
      <c r="H62" s="161"/>
      <c r="I62" s="161"/>
      <c r="J62" s="163"/>
      <c r="K62" s="161"/>
      <c r="L62" s="155"/>
    </row>
    <row r="63" customFormat="false" ht="60" hidden="false" customHeight="true" outlineLevel="0" collapsed="false">
      <c r="A63" s="414"/>
      <c r="B63" s="151"/>
      <c r="C63" s="160"/>
      <c r="D63" s="155"/>
      <c r="E63" s="155"/>
      <c r="F63" s="155"/>
      <c r="G63" s="155"/>
      <c r="H63" s="161"/>
      <c r="I63" s="161"/>
      <c r="J63" s="163"/>
      <c r="K63" s="161"/>
      <c r="L63" s="155"/>
    </row>
    <row r="64" customFormat="false" ht="60" hidden="false" customHeight="true" outlineLevel="0" collapsed="false">
      <c r="A64" s="414"/>
      <c r="B64" s="151"/>
      <c r="C64" s="160"/>
      <c r="D64" s="155"/>
      <c r="E64" s="155"/>
      <c r="F64" s="155"/>
      <c r="G64" s="155"/>
      <c r="H64" s="161"/>
      <c r="I64" s="161"/>
      <c r="J64" s="163"/>
      <c r="K64" s="161"/>
      <c r="L64" s="155"/>
    </row>
    <row r="65" customFormat="false" ht="60" hidden="false" customHeight="true" outlineLevel="0" collapsed="false">
      <c r="A65" s="414"/>
      <c r="B65" s="151"/>
      <c r="C65" s="160"/>
      <c r="D65" s="155"/>
      <c r="E65" s="155"/>
      <c r="F65" s="155"/>
      <c r="G65" s="155"/>
      <c r="H65" s="161"/>
      <c r="I65" s="161"/>
      <c r="J65" s="163"/>
      <c r="K65" s="161"/>
      <c r="L65" s="155"/>
    </row>
    <row r="66" customFormat="false" ht="60" hidden="false" customHeight="true" outlineLevel="0" collapsed="false">
      <c r="A66" s="414"/>
      <c r="B66" s="151"/>
      <c r="C66" s="160"/>
      <c r="D66" s="155"/>
      <c r="E66" s="155"/>
      <c r="F66" s="155"/>
      <c r="G66" s="155"/>
      <c r="H66" s="161"/>
      <c r="I66" s="161"/>
      <c r="J66" s="163"/>
      <c r="K66" s="161"/>
      <c r="L66" s="155"/>
    </row>
    <row r="67" customFormat="false" ht="60" hidden="false" customHeight="true" outlineLevel="0" collapsed="false">
      <c r="A67" s="414"/>
      <c r="B67" s="151"/>
      <c r="C67" s="160"/>
      <c r="D67" s="155"/>
      <c r="E67" s="155"/>
      <c r="F67" s="155"/>
      <c r="G67" s="155"/>
      <c r="H67" s="161"/>
      <c r="I67" s="161"/>
      <c r="J67" s="163"/>
      <c r="K67" s="161"/>
      <c r="L67" s="155"/>
    </row>
    <row r="68" customFormat="false" ht="60" hidden="false" customHeight="true" outlineLevel="0" collapsed="false">
      <c r="A68" s="414"/>
      <c r="B68" s="151"/>
      <c r="C68" s="160"/>
      <c r="D68" s="155"/>
      <c r="E68" s="155"/>
      <c r="F68" s="155"/>
      <c r="G68" s="155"/>
      <c r="H68" s="161"/>
      <c r="I68" s="161"/>
      <c r="J68" s="163"/>
      <c r="K68" s="161"/>
      <c r="L68" s="155"/>
    </row>
    <row r="69" customFormat="false" ht="60" hidden="false" customHeight="true" outlineLevel="0" collapsed="false">
      <c r="A69" s="414"/>
      <c r="B69" s="151"/>
      <c r="C69" s="160"/>
      <c r="D69" s="155"/>
      <c r="E69" s="155"/>
      <c r="F69" s="155"/>
      <c r="G69" s="155"/>
      <c r="H69" s="161"/>
      <c r="I69" s="161"/>
      <c r="J69" s="163"/>
      <c r="K69" s="161"/>
      <c r="L69" s="155"/>
    </row>
    <row r="70" customFormat="false" ht="21" hidden="false" customHeight="true" outlineLevel="0" collapsed="false">
      <c r="A70" s="414"/>
      <c r="B70" s="429"/>
      <c r="C70" s="429"/>
      <c r="D70" s="429"/>
      <c r="E70" s="429"/>
      <c r="F70" s="429"/>
      <c r="G70" s="429"/>
      <c r="H70" s="429"/>
      <c r="I70" s="429"/>
      <c r="J70" s="429"/>
      <c r="K70" s="429"/>
      <c r="L70" s="429"/>
    </row>
    <row r="71" customFormat="false" ht="60" hidden="false" customHeight="true" outlineLevel="0" collapsed="false">
      <c r="A71" s="414"/>
      <c r="B71" s="151"/>
      <c r="C71" s="160"/>
      <c r="D71" s="155"/>
      <c r="E71" s="155"/>
      <c r="F71" s="155"/>
      <c r="G71" s="155"/>
      <c r="H71" s="161"/>
      <c r="I71" s="161"/>
      <c r="J71" s="163"/>
      <c r="K71" s="161"/>
      <c r="L71" s="155"/>
    </row>
    <row r="72" customFormat="false" ht="60" hidden="false" customHeight="true" outlineLevel="0" collapsed="false">
      <c r="A72" s="414"/>
      <c r="B72" s="151"/>
      <c r="C72" s="160"/>
      <c r="D72" s="155"/>
      <c r="E72" s="155"/>
      <c r="F72" s="155"/>
      <c r="G72" s="155"/>
      <c r="H72" s="161"/>
      <c r="I72" s="161"/>
      <c r="J72" s="163"/>
      <c r="K72" s="161"/>
      <c r="L72" s="155"/>
    </row>
    <row r="73" customFormat="false" ht="60" hidden="false" customHeight="true" outlineLevel="0" collapsed="false">
      <c r="A73" s="414"/>
      <c r="B73" s="151"/>
      <c r="C73" s="160"/>
      <c r="D73" s="155"/>
      <c r="E73" s="155"/>
      <c r="F73" s="155"/>
      <c r="G73" s="155"/>
      <c r="H73" s="161"/>
      <c r="I73" s="161"/>
      <c r="J73" s="163"/>
      <c r="K73" s="161"/>
      <c r="L73" s="155"/>
    </row>
    <row r="74" customFormat="false" ht="60" hidden="false" customHeight="true" outlineLevel="0" collapsed="false">
      <c r="A74" s="414"/>
      <c r="B74" s="151"/>
      <c r="C74" s="160"/>
      <c r="D74" s="155"/>
      <c r="E74" s="155"/>
      <c r="F74" s="155"/>
      <c r="G74" s="155"/>
      <c r="H74" s="161"/>
      <c r="I74" s="161"/>
      <c r="J74" s="163"/>
      <c r="K74" s="161"/>
      <c r="L74" s="155"/>
    </row>
    <row r="75" customFormat="false" ht="60" hidden="false" customHeight="true" outlineLevel="0" collapsed="false">
      <c r="A75" s="414"/>
      <c r="B75" s="151"/>
      <c r="C75" s="160"/>
      <c r="D75" s="155"/>
      <c r="E75" s="155"/>
      <c r="F75" s="155"/>
      <c r="G75" s="155"/>
      <c r="H75" s="161"/>
      <c r="I75" s="161"/>
      <c r="J75" s="163"/>
      <c r="K75" s="161"/>
      <c r="L75" s="155"/>
    </row>
    <row r="76" customFormat="false" ht="60" hidden="false" customHeight="true" outlineLevel="0" collapsed="false">
      <c r="A76" s="414"/>
      <c r="B76" s="151"/>
      <c r="C76" s="160"/>
      <c r="D76" s="155"/>
      <c r="E76" s="155"/>
      <c r="F76" s="155"/>
      <c r="G76" s="155"/>
      <c r="H76" s="161"/>
      <c r="I76" s="161"/>
      <c r="J76" s="163"/>
      <c r="K76" s="161"/>
      <c r="L76" s="155"/>
    </row>
    <row r="77" customFormat="false" ht="60" hidden="false" customHeight="true" outlineLevel="0" collapsed="false">
      <c r="A77" s="414"/>
      <c r="B77" s="151"/>
      <c r="C77" s="160"/>
      <c r="D77" s="155"/>
      <c r="E77" s="155"/>
      <c r="F77" s="155"/>
      <c r="G77" s="155"/>
      <c r="H77" s="161"/>
      <c r="I77" s="161"/>
      <c r="J77" s="163"/>
      <c r="K77" s="161"/>
      <c r="L77" s="155"/>
    </row>
    <row r="78" customFormat="false" ht="60" hidden="false" customHeight="true" outlineLevel="0" collapsed="false">
      <c r="A78" s="218"/>
      <c r="B78" s="151"/>
      <c r="C78" s="160"/>
      <c r="D78" s="155"/>
      <c r="E78" s="155"/>
      <c r="F78" s="155"/>
      <c r="G78" s="155"/>
      <c r="H78" s="161"/>
      <c r="I78" s="161"/>
      <c r="J78" s="163"/>
      <c r="K78" s="161"/>
      <c r="L78" s="155"/>
    </row>
    <row r="79" customFormat="false" ht="19.5" hidden="false" customHeight="true" outlineLevel="0" collapsed="false">
      <c r="A79" s="218"/>
      <c r="B79" s="429"/>
      <c r="C79" s="429"/>
      <c r="D79" s="429"/>
      <c r="E79" s="429"/>
      <c r="F79" s="429"/>
      <c r="G79" s="429"/>
      <c r="H79" s="429"/>
      <c r="I79" s="429"/>
      <c r="J79" s="429"/>
      <c r="K79" s="429"/>
      <c r="L79" s="429"/>
    </row>
    <row r="80" customFormat="false" ht="44.25" hidden="false" customHeight="true" outlineLevel="0" collapsed="false">
      <c r="B80" s="151"/>
      <c r="C80" s="160"/>
      <c r="D80" s="155"/>
      <c r="E80" s="155"/>
      <c r="F80" s="155"/>
      <c r="G80" s="155"/>
      <c r="H80" s="161"/>
      <c r="I80" s="161"/>
      <c r="J80" s="163"/>
      <c r="K80" s="161"/>
      <c r="L80" s="155"/>
    </row>
    <row r="81" customFormat="false" ht="43.5" hidden="false" customHeight="true" outlineLevel="0" collapsed="false">
      <c r="B81" s="151"/>
      <c r="C81" s="160"/>
      <c r="D81" s="155"/>
      <c r="E81" s="155"/>
      <c r="F81" s="155"/>
      <c r="G81" s="155"/>
      <c r="H81" s="161"/>
      <c r="I81" s="161"/>
      <c r="J81" s="163"/>
      <c r="K81" s="161"/>
      <c r="L81" s="155"/>
    </row>
    <row r="82" customFormat="false" ht="49.5" hidden="false" customHeight="true" outlineLevel="0" collapsed="false">
      <c r="B82" s="151"/>
      <c r="C82" s="160"/>
      <c r="D82" s="155"/>
      <c r="E82" s="155"/>
      <c r="F82" s="155"/>
      <c r="G82" s="155"/>
      <c r="H82" s="161"/>
      <c r="I82" s="161"/>
      <c r="J82" s="163"/>
      <c r="K82" s="161"/>
      <c r="L82" s="155"/>
    </row>
    <row r="83" customFormat="false" ht="42" hidden="false" customHeight="true" outlineLevel="0" collapsed="false">
      <c r="B83" s="151"/>
      <c r="C83" s="160"/>
      <c r="D83" s="155"/>
      <c r="E83" s="155"/>
      <c r="F83" s="155"/>
      <c r="G83" s="155"/>
      <c r="H83" s="161"/>
      <c r="I83" s="161"/>
      <c r="J83" s="163"/>
      <c r="K83" s="161"/>
      <c r="L83" s="155"/>
    </row>
    <row r="84" customFormat="false" ht="39.75" hidden="false" customHeight="true" outlineLevel="0" collapsed="false">
      <c r="B84" s="151"/>
      <c r="C84" s="160"/>
      <c r="D84" s="155"/>
      <c r="E84" s="155"/>
      <c r="F84" s="155"/>
      <c r="G84" s="155"/>
      <c r="H84" s="161"/>
      <c r="I84" s="161"/>
      <c r="J84" s="163"/>
      <c r="K84" s="161"/>
      <c r="L84" s="155"/>
    </row>
    <row r="85" customFormat="false" ht="39.75" hidden="false" customHeight="true" outlineLevel="0" collapsed="false">
      <c r="B85" s="151"/>
      <c r="C85" s="160"/>
      <c r="D85" s="155"/>
      <c r="E85" s="155"/>
      <c r="F85" s="155"/>
      <c r="G85" s="155"/>
      <c r="H85" s="161"/>
      <c r="I85" s="161"/>
      <c r="J85" s="163"/>
      <c r="K85" s="161"/>
      <c r="L85" s="155"/>
    </row>
    <row r="86" customFormat="false" ht="16.5" hidden="false" customHeight="true" outlineLevel="0" collapsed="false">
      <c r="B86" s="429"/>
      <c r="C86" s="429"/>
      <c r="D86" s="429"/>
      <c r="E86" s="429"/>
      <c r="F86" s="429"/>
      <c r="G86" s="429"/>
      <c r="H86" s="429"/>
      <c r="I86" s="429"/>
      <c r="J86" s="429"/>
      <c r="K86" s="429"/>
      <c r="L86" s="429"/>
    </row>
    <row r="87" customFormat="false" ht="39.75" hidden="false" customHeight="true" outlineLevel="0" collapsed="false">
      <c r="B87" s="151"/>
      <c r="C87" s="160"/>
      <c r="D87" s="155"/>
      <c r="E87" s="155"/>
      <c r="F87" s="155"/>
      <c r="G87" s="155"/>
      <c r="H87" s="161"/>
      <c r="I87" s="161"/>
      <c r="J87" s="163"/>
      <c r="K87" s="161"/>
      <c r="L87" s="155"/>
    </row>
    <row r="88" customFormat="false" ht="36.75" hidden="false" customHeight="true" outlineLevel="0" collapsed="false">
      <c r="B88" s="151"/>
      <c r="C88" s="160"/>
      <c r="D88" s="155"/>
      <c r="E88" s="155"/>
      <c r="F88" s="155"/>
      <c r="G88" s="155"/>
      <c r="H88" s="161"/>
      <c r="I88" s="161"/>
      <c r="J88" s="163"/>
      <c r="K88" s="161"/>
      <c r="L88" s="155"/>
    </row>
    <row r="89" customFormat="false" ht="36.75" hidden="false" customHeight="true" outlineLevel="0" collapsed="false">
      <c r="B89" s="151"/>
      <c r="C89" s="160"/>
      <c r="D89" s="155"/>
      <c r="E89" s="155"/>
      <c r="F89" s="155"/>
      <c r="G89" s="155"/>
      <c r="H89" s="161"/>
      <c r="I89" s="161"/>
      <c r="J89" s="163"/>
      <c r="K89" s="161"/>
      <c r="L89" s="155"/>
    </row>
    <row r="90" customFormat="false" ht="36.75" hidden="false" customHeight="true" outlineLevel="0" collapsed="false">
      <c r="B90" s="151"/>
      <c r="C90" s="160"/>
      <c r="D90" s="155"/>
      <c r="E90" s="155"/>
      <c r="F90" s="155"/>
      <c r="G90" s="155"/>
      <c r="H90" s="161"/>
      <c r="I90" s="161"/>
      <c r="J90" s="163"/>
      <c r="K90" s="161"/>
      <c r="L90" s="155"/>
    </row>
    <row r="91" customFormat="false" ht="18" hidden="false" customHeight="true" outlineLevel="0" collapsed="false">
      <c r="B91" s="429"/>
      <c r="C91" s="429"/>
      <c r="D91" s="429"/>
      <c r="E91" s="429"/>
      <c r="F91" s="429"/>
      <c r="G91" s="429"/>
      <c r="H91" s="429"/>
      <c r="I91" s="429"/>
      <c r="J91" s="429"/>
      <c r="K91" s="429"/>
      <c r="L91" s="429"/>
    </row>
    <row r="92" customFormat="false" ht="43.5" hidden="false" customHeight="true" outlineLevel="0" collapsed="false">
      <c r="B92" s="151"/>
      <c r="C92" s="160"/>
      <c r="D92" s="155"/>
      <c r="E92" s="155"/>
      <c r="F92" s="155"/>
      <c r="G92" s="155"/>
      <c r="H92" s="161"/>
      <c r="I92" s="161"/>
      <c r="J92" s="163"/>
      <c r="K92" s="161"/>
      <c r="L92" s="155"/>
    </row>
    <row r="93" customFormat="false" ht="45" hidden="false" customHeight="true" outlineLevel="0" collapsed="false">
      <c r="B93" s="151"/>
      <c r="C93" s="160"/>
      <c r="D93" s="155"/>
      <c r="E93" s="155"/>
      <c r="F93" s="155"/>
      <c r="G93" s="155"/>
      <c r="H93" s="161"/>
      <c r="I93" s="161"/>
      <c r="J93" s="163"/>
      <c r="K93" s="161"/>
      <c r="L93" s="155"/>
    </row>
    <row r="94" customFormat="false" ht="50.25" hidden="false" customHeight="true" outlineLevel="0" collapsed="false">
      <c r="B94" s="151"/>
      <c r="C94" s="160"/>
      <c r="D94" s="155"/>
      <c r="E94" s="155"/>
      <c r="F94" s="155"/>
      <c r="G94" s="155"/>
      <c r="H94" s="161"/>
      <c r="I94" s="161"/>
      <c r="J94" s="163"/>
      <c r="K94" s="161"/>
      <c r="L94" s="155"/>
    </row>
    <row r="95" customFormat="false" ht="50.25" hidden="false" customHeight="true" outlineLevel="0" collapsed="false">
      <c r="B95" s="151"/>
      <c r="C95" s="160"/>
      <c r="D95" s="155"/>
      <c r="E95" s="155"/>
      <c r="F95" s="155"/>
      <c r="G95" s="155"/>
      <c r="H95" s="161"/>
      <c r="I95" s="161"/>
      <c r="J95" s="163"/>
      <c r="K95" s="161"/>
      <c r="L95" s="155"/>
    </row>
    <row r="96" customFormat="false" ht="50.25" hidden="false" customHeight="true" outlineLevel="0" collapsed="false">
      <c r="B96" s="151"/>
      <c r="C96" s="160"/>
      <c r="D96" s="155"/>
      <c r="E96" s="155"/>
      <c r="F96" s="155"/>
      <c r="G96" s="155"/>
      <c r="H96" s="161"/>
      <c r="I96" s="161"/>
      <c r="J96" s="163"/>
      <c r="K96" s="161"/>
      <c r="L96" s="155"/>
    </row>
  </sheetData>
  <mergeCells count="15">
    <mergeCell ref="B2:L2"/>
    <mergeCell ref="A3:A9"/>
    <mergeCell ref="J3:J4"/>
    <mergeCell ref="J6:J7"/>
    <mergeCell ref="B10:M10"/>
    <mergeCell ref="B17:L17"/>
    <mergeCell ref="B23:L23"/>
    <mergeCell ref="B28:L28"/>
    <mergeCell ref="B33:L33"/>
    <mergeCell ref="B48:L48"/>
    <mergeCell ref="B49:L49"/>
    <mergeCell ref="B70:L70"/>
    <mergeCell ref="B79:L79"/>
    <mergeCell ref="B86:L86"/>
    <mergeCell ref="B91:L91"/>
  </mergeCells>
  <hyperlinks>
    <hyperlink ref="I6" r:id="rId1" display="https://www.profirol.sk/slnecne-plachty-soliday-c/?_gl=1*1jr6588*_up*MQ..*_gs*MQ..&amp;gclid=Cj0KCQjwzt_FBhCEARIsAJGFWVml01Zy_2vCfPzNxX2JcMPAaZbbR18YQ6pxG0H-nHsSbu8nPPOFMiMaAtxiEALw_wcB&amp;gbraid=0AAAAADk08YB6xfW_ydJpLM_9O1x1o3M8-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2025-02-21T09:25:17Z</dcterms:created>
  <dc:creator/>
  <dc:description/>
  <dc:language>hu-HU</dc:language>
  <cp:lastModifiedBy/>
  <cp:lastPrinted>2025-02-21T12:21:37Z</cp:lastPrinted>
  <dcterms:modified xsi:type="dcterms:W3CDTF">2026-04-15T08:12:44Z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2024-04-05T00:00:00Z</vt:filetime>
  </property>
  <property fmtid="{D5CDD505-2E9C-101B-9397-08002B2CF9AE}" pid="3" name="Creator">
    <vt:lpwstr>Bullzip PDF Printer (10.11.0.2338)</vt:lpwstr>
  </property>
  <property fmtid="{D5CDD505-2E9C-101B-9397-08002B2CF9AE}" pid="4" name="LastSaved">
    <vt:filetime>2025-02-21T00:00:00Z</vt:filetime>
  </property>
  <property fmtid="{D5CDD505-2E9C-101B-9397-08002B2CF9AE}" pid="5" name="Producer">
    <vt:lpwstr>PDF Printer / www.bullzip.com / FPG / Freeware Edition (max 10 users)</vt:lpwstr>
  </property>
</Properties>
</file>