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Výběrka\2026\1. kat\SNMZ1-2026-007 - KD Kasárna - výmalba sálu a přilehlých místností\"/>
    </mc:Choice>
  </mc:AlternateContent>
  <xr:revisionPtr revIDLastSave="0" documentId="8_{9798D2CB-D569-4E11-B6AA-5571DD1F92A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3 19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'013 19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'013 19 Pol'!$A$1:$Y$25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I8" i="12"/>
  <c r="K8" i="12"/>
  <c r="M8" i="12"/>
  <c r="O8" i="12"/>
  <c r="Q8" i="12"/>
  <c r="V8" i="12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G20" i="12"/>
  <c r="I20" i="12"/>
  <c r="K20" i="12"/>
  <c r="M20" i="12"/>
  <c r="O20" i="12"/>
  <c r="Q20" i="12"/>
  <c r="V20" i="12"/>
  <c r="I58" i="1"/>
  <c r="J57" i="1" s="1"/>
  <c r="F42" i="1"/>
  <c r="G42" i="1"/>
  <c r="H42" i="1"/>
  <c r="I42" i="1"/>
  <c r="J42" i="1"/>
  <c r="J41" i="1"/>
  <c r="J40" i="1"/>
  <c r="J39" i="1"/>
  <c r="I21" i="1"/>
  <c r="J28" i="1"/>
  <c r="J26" i="1"/>
  <c r="G38" i="1"/>
  <c r="F38" i="1"/>
  <c r="J23" i="1"/>
  <c r="J24" i="1"/>
  <c r="J25" i="1"/>
  <c r="J27" i="1"/>
  <c r="E24" i="1"/>
  <c r="E26" i="1"/>
  <c r="J52" i="1" l="1"/>
  <c r="J53" i="1"/>
  <c r="J54" i="1"/>
  <c r="J55" i="1"/>
  <c r="J56" i="1"/>
  <c r="J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 Kubát</author>
  </authors>
  <commentList>
    <comment ref="S6" authorId="0" shapeId="0" xr:uid="{D8F43924-4BF2-4862-A3EE-7B6A630FFBE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0B963D9-1E34-4195-8759-41902BEF2D3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<sst xmlns="http://schemas.openxmlformats.org/spreadsheetml/2006/main" count="241" uniqueCount="131">
  <si>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</si>
  <si>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</si>
  <si>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</si>
  <si>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</si>
  <si>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</si>
  <si>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</si>
  <si>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</si>
  <si>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</si>
  <si>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</si>
  <si>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</si>
  <si>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</si>
  <si>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</si>
  <si>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</si>
  <si>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</si>
  <si>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</si>
  <si>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</si>
  <si>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</si>
  <si>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</si>
  <si>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</si>
  <si>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</si>
  <si>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</si>
  <si>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</si>
  <si>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</si>
  <si>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</si>
  <si>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</si>
  <si>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</si>
  <si>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</si>
  <si>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</si>
  <si>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</si>
  <si>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</si>
  <si>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</si>
  <si>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</si>
  <si>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</si>
  <si>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</si>
  <si>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</si>
  <si>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</si>
  <si>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</si>
  <si>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</si>
  <si>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</si>
  <si>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</si>
  <si>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</si>
  <si>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</si>
  <si>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</si>
  <si>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19</t>
  </si>
  <si>
    <t>Výmalba Kasárna KD</t>
  </si>
  <si>
    <t>013</t>
  </si>
  <si>
    <t>Rozpočty</t>
  </si>
  <si>
    <t>Objekt:</t>
  </si>
  <si>
    <t>Rozpočet:</t>
  </si>
  <si>
    <t>010</t>
  </si>
  <si>
    <t>STAVBY 2026</t>
  </si>
  <si>
    <t>Stavba</t>
  </si>
  <si>
    <t>Celkem za stavbu</t>
  </si>
  <si>
    <t>CZK</t>
  </si>
  <si>
    <t>#POPS</t>
  </si>
  <si>
    <t>Popis stavby: 010 - STAVBY 2026</t>
  </si>
  <si>
    <t>#POPO</t>
  </si>
  <si>
    <t>Popis objektu: 013 - Rozpočty</t>
  </si>
  <si>
    <t>#POPR</t>
  </si>
  <si>
    <t>Popis rozpočtu: 19 - Výmalba Kasárna KD</t>
  </si>
  <si>
    <t>Rekapitulace dílů</t>
  </si>
  <si>
    <t>Typ dílu</t>
  </si>
  <si>
    <t>61</t>
  </si>
  <si>
    <t>Úpravy povrchů vnitřní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</si>
  <si>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</si>
  <si>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</si>
  <si>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</si>
  <si>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</si>
  <si>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</si>
  <si>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</si>
  <si>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783</t>
  </si>
  <si>
    <t>Nátěry</t>
  </si>
  <si>
    <t>784</t>
  </si>
  <si>
    <t>Malby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</si>
  <si>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</si>
  <si>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</si>
  <si>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</si>
  <si>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</si>
  <si>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</si>
  <si>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</si>
  <si>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</si>
  <si>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</si>
  <si>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</si>
  <si>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</si>
  <si>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</si>
  <si>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</si>
  <si>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</si>
  <si>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</si>
  <si>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</si>
  <si>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</si>
  <si>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</si>
  <si>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</si>
  <si>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</si>
  <si>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</si>
  <si>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</si>
  <si>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</si>
  <si>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</si>
  <si>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</si>
  <si>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</si>
  <si>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</si>
  <si>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</si>
  <si>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</si>
  <si>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</si>
  <si>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</si>
  <si>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610991111R00</t>
  </si>
  <si>
    <t>Zakrývání výplní vnitřních otvorů</t>
  </si>
  <si>
    <t>m2</t>
  </si>
  <si>
    <t>RTS 26/ I</t>
  </si>
  <si>
    <t>Práce</t>
  </si>
  <si>
    <t>Běžná</t>
  </si>
  <si>
    <t>POL1_</t>
  </si>
  <si>
    <t>612441141R00</t>
  </si>
  <si>
    <t>Oprava omítky vnitřní stěn, sádrové, do 5 % plochy</t>
  </si>
  <si>
    <t>941955003R00</t>
  </si>
  <si>
    <t>Lešení lehké pomocné, výška podlahy do 2,5 m</t>
  </si>
  <si>
    <t>952901111R00</t>
  </si>
  <si>
    <t>Vyčištění budov o výšce podlaží do 4 m</t>
  </si>
  <si>
    <t>999281111R00</t>
  </si>
  <si>
    <t>Přesun hmot pro opravy a údržbu do výšky 25 m</t>
  </si>
  <si>
    <t>t</t>
  </si>
  <si>
    <t>783222100R00</t>
  </si>
  <si>
    <t>Nátěr syntetický kovových konstrukcí dvojnásobný</t>
  </si>
  <si>
    <t>včetně pomocného lešení.</t>
  </si>
  <si>
    <t>POP</t>
  </si>
  <si>
    <t>784402801R00</t>
  </si>
  <si>
    <t>Odstranění malby oškrábáním v místnosti H do 3,8 m</t>
  </si>
  <si>
    <t>784191101R00</t>
  </si>
  <si>
    <t xml:space="preserve">Penetrace podkladu univerzální </t>
  </si>
  <si>
    <t>784123112R00</t>
  </si>
  <si>
    <t>Malba , bílá, bez penetrace, 2 x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</si>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</sst>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7" t="s">
        <v>41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G30" sqref="G30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78" t="s">
        <v>4</v>
      </c>
      <c r="C1" s="179"/>
      <c r="D1" s="179"/>
      <c r="E1" s="179"/>
      <c r="F1" s="179"/>
      <c r="G1" s="179"/>
      <c r="H1" s="179"/>
      <c r="I1" s="179"/>
      <c r="J1" s="180"/>
    </row>
    <row r="2" spans="1:15" ht="36" customHeight="1" x14ac:dyDescent="0.2">
      <c r="A2" s="2"/>
      <c r="B2" s="77" t="s">
        <v>24</v>
      </c>
      <c r="C2" s="78"/>
      <c r="D2" s="79" t="s">
        <v>49</v>
      </c>
      <c r="E2" s="187" t="s">
        <v>50</v>
      </c>
      <c r="F2" s="188"/>
      <c r="G2" s="188"/>
      <c r="H2" s="188"/>
      <c r="I2" s="188"/>
      <c r="J2" s="189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190" t="s">
        <v>46</v>
      </c>
      <c r="F3" s="191"/>
      <c r="G3" s="191"/>
      <c r="H3" s="191"/>
      <c r="I3" s="191"/>
      <c r="J3" s="192"/>
    </row>
    <row r="4" spans="1:15" ht="23.25" customHeight="1" x14ac:dyDescent="0.2">
      <c r="A4" s="76">
        <v>300</v>
      </c>
      <c r="B4" s="82" t="s">
        <v>48</v>
      </c>
      <c r="C4" s="83"/>
      <c r="D4" s="84" t="s">
        <v>43</v>
      </c>
      <c r="E4" s="200" t="s">
        <v>44</v>
      </c>
      <c r="F4" s="201"/>
      <c r="G4" s="201"/>
      <c r="H4" s="201"/>
      <c r="I4" s="201"/>
      <c r="J4" s="202"/>
    </row>
    <row r="5" spans="1:15" ht="24" customHeight="1" x14ac:dyDescent="0.2">
      <c r="A5" s="2"/>
      <c r="B5" s="31" t="s">
        <v>23</v>
      </c>
      <c r="D5" s="205"/>
      <c r="E5" s="206"/>
      <c r="F5" s="206"/>
      <c r="G5" s="206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07"/>
      <c r="E6" s="208"/>
      <c r="F6" s="208"/>
      <c r="G6" s="208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09"/>
      <c r="F7" s="210"/>
      <c r="G7" s="21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4"/>
      <c r="E11" s="194"/>
      <c r="F11" s="194"/>
      <c r="G11" s="194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199"/>
      <c r="E12" s="199"/>
      <c r="F12" s="199"/>
      <c r="G12" s="199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3"/>
      <c r="F13" s="204"/>
      <c r="G13" s="20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3"/>
      <c r="F15" s="193"/>
      <c r="G15" s="195"/>
      <c r="H15" s="195"/>
      <c r="I15" s="195" t="s">
        <v>31</v>
      </c>
      <c r="J15" s="196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4"/>
      <c r="F16" s="185"/>
      <c r="G16" s="184"/>
      <c r="H16" s="185"/>
      <c r="I16" s="184">
        <v>0</v>
      </c>
      <c r="J16" s="186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4"/>
      <c r="F17" s="185"/>
      <c r="G17" s="184"/>
      <c r="H17" s="185"/>
      <c r="I17" s="184">
        <v>0</v>
      </c>
      <c r="J17" s="186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4"/>
      <c r="F18" s="185"/>
      <c r="G18" s="184"/>
      <c r="H18" s="185"/>
      <c r="I18" s="184">
        <v>0</v>
      </c>
      <c r="J18" s="186"/>
    </row>
    <row r="19" spans="1:10" ht="23.25" customHeight="1" x14ac:dyDescent="0.2">
      <c r="A19" s="137" t="s">
        <v>74</v>
      </c>
      <c r="B19" s="38" t="s">
        <v>29</v>
      </c>
      <c r="C19" s="62"/>
      <c r="D19" s="63"/>
      <c r="E19" s="184"/>
      <c r="F19" s="185"/>
      <c r="G19" s="184"/>
      <c r="H19" s="185"/>
      <c r="I19" s="184">
        <v>0</v>
      </c>
      <c r="J19" s="186"/>
    </row>
    <row r="20" spans="1:10" ht="23.25" customHeight="1" x14ac:dyDescent="0.2">
      <c r="A20" s="137" t="s">
        <v>75</v>
      </c>
      <c r="B20" s="38" t="s">
        <v>30</v>
      </c>
      <c r="C20" s="62"/>
      <c r="D20" s="63"/>
      <c r="E20" s="184"/>
      <c r="F20" s="185"/>
      <c r="G20" s="184"/>
      <c r="H20" s="185"/>
      <c r="I20" s="184">
        <v>0</v>
      </c>
      <c r="J20" s="186"/>
    </row>
    <row r="21" spans="1:10" ht="23.25" customHeight="1" x14ac:dyDescent="0.2">
      <c r="A21" s="2"/>
      <c r="B21" s="48" t="s">
        <v>31</v>
      </c>
      <c r="C21" s="64"/>
      <c r="D21" s="65"/>
      <c r="E21" s="197"/>
      <c r="F21" s="198"/>
      <c r="G21" s="197"/>
      <c r="H21" s="198"/>
      <c r="I21" s="197">
        <f>SUM(I16:J20)</f>
        <v>0</v>
      </c>
      <c r="J21" s="21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14">
        <v>0</v>
      </c>
      <c r="H23" s="215"/>
      <c r="I23" s="215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12">
        <v>0</v>
      </c>
      <c r="H24" s="213"/>
      <c r="I24" s="213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4">
        <v>0</v>
      </c>
      <c r="H25" s="215"/>
      <c r="I25" s="215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1">
        <v>0</v>
      </c>
      <c r="H26" s="182"/>
      <c r="I26" s="182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3">
        <v>0</v>
      </c>
      <c r="H27" s="183"/>
      <c r="I27" s="183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17">
        <v>201097.81</v>
      </c>
      <c r="H28" s="218"/>
      <c r="I28" s="218"/>
      <c r="J28" s="114" t="str">
        <f t="shared" si="0"/>
        <v>CZK</v>
      </c>
    </row>
    <row r="29" spans="1:10" ht="27.75" customHeight="1" thickBot="1" x14ac:dyDescent="0.25">
      <c r="A29" s="2"/>
      <c r="B29" s="110" t="s">
        <v>37</v>
      </c>
      <c r="C29" s="115"/>
      <c r="D29" s="115"/>
      <c r="E29" s="115"/>
      <c r="F29" s="116"/>
      <c r="G29" s="217">
        <v>0</v>
      </c>
      <c r="H29" s="217"/>
      <c r="I29" s="217"/>
      <c r="J29" s="117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9"/>
      <c r="E34" s="220"/>
      <c r="G34" s="221"/>
      <c r="H34" s="222"/>
      <c r="I34" s="222"/>
      <c r="J34" s="25"/>
    </row>
    <row r="35" spans="1:10" ht="12.75" customHeight="1" x14ac:dyDescent="0.2">
      <c r="A35" s="2"/>
      <c r="B35" s="2"/>
      <c r="D35" s="211" t="s">
        <v>2</v>
      </c>
      <c r="E35" s="21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51</v>
      </c>
      <c r="C39" s="223"/>
      <c r="D39" s="223"/>
      <c r="E39" s="223"/>
      <c r="F39" s="97">
        <v>0</v>
      </c>
      <c r="G39" s="98">
        <v>201097.81</v>
      </c>
      <c r="H39" s="99">
        <v>42230.54</v>
      </c>
      <c r="I39" s="99">
        <v>243328.35</v>
      </c>
      <c r="J39" s="100">
        <f>IF(CenaCelkemVypocet=0,"",I39/CenaCelkemVypocet*100)</f>
        <v>100</v>
      </c>
    </row>
    <row r="40" spans="1:10" ht="25.5" hidden="1" customHeight="1" x14ac:dyDescent="0.2">
      <c r="A40" s="86">
        <v>2</v>
      </c>
      <c r="B40" s="101" t="s">
        <v>45</v>
      </c>
      <c r="C40" s="224" t="s">
        <v>46</v>
      </c>
      <c r="D40" s="224"/>
      <c r="E40" s="224"/>
      <c r="F40" s="102">
        <v>0</v>
      </c>
      <c r="G40" s="103">
        <v>201097.81</v>
      </c>
      <c r="H40" s="103">
        <v>42230.54</v>
      </c>
      <c r="I40" s="103">
        <v>243328.35</v>
      </c>
      <c r="J40" s="104">
        <f>IF(CenaCelkemVypocet=0,"",I40/CenaCelkemVypocet*100)</f>
        <v>100</v>
      </c>
    </row>
    <row r="41" spans="1:10" ht="25.5" hidden="1" customHeight="1" x14ac:dyDescent="0.2">
      <c r="A41" s="86">
        <v>3</v>
      </c>
      <c r="B41" s="105" t="s">
        <v>43</v>
      </c>
      <c r="C41" s="223" t="s">
        <v>44</v>
      </c>
      <c r="D41" s="223"/>
      <c r="E41" s="223"/>
      <c r="F41" s="106">
        <v>0</v>
      </c>
      <c r="G41" s="99">
        <v>201097.81</v>
      </c>
      <c r="H41" s="99">
        <v>42230.54</v>
      </c>
      <c r="I41" s="99">
        <v>243328.35</v>
      </c>
      <c r="J41" s="100">
        <f>IF(CenaCelkemVypocet=0,"",I41/CenaCelkemVypocet*100)</f>
        <v>100</v>
      </c>
    </row>
    <row r="42" spans="1:10" ht="25.5" hidden="1" customHeight="1" x14ac:dyDescent="0.2">
      <c r="A42" s="86"/>
      <c r="B42" s="225" t="s">
        <v>52</v>
      </c>
      <c r="C42" s="226"/>
      <c r="D42" s="226"/>
      <c r="E42" s="227"/>
      <c r="F42" s="107">
        <f>SUMIF(A39:A41,"=1",F39:F41)</f>
        <v>0</v>
      </c>
      <c r="G42" s="108">
        <f>SUMIF(A39:A41,"=1",G39:G41)</f>
        <v>201097.81</v>
      </c>
      <c r="H42" s="108">
        <f>SUMIF(A39:A41,"=1",H39:H41)</f>
        <v>42230.54</v>
      </c>
      <c r="I42" s="108">
        <f>SUMIF(A39:A41,"=1",I39:I41)</f>
        <v>243328.35</v>
      </c>
      <c r="J42" s="109">
        <f>SUMIF(A39:A41,"=1",J39:J41)</f>
        <v>100</v>
      </c>
    </row>
    <row r="44" spans="1:10" x14ac:dyDescent="0.2">
      <c r="A44" t="s">
        <v>54</v>
      </c>
      <c r="B44" t="s">
        <v>55</v>
      </c>
    </row>
    <row r="45" spans="1:10" x14ac:dyDescent="0.2">
      <c r="A45" t="s">
        <v>56</v>
      </c>
      <c r="B45" t="s">
        <v>57</v>
      </c>
    </row>
    <row r="46" spans="1:10" x14ac:dyDescent="0.2">
      <c r="A46" t="s">
        <v>58</v>
      </c>
      <c r="B46" t="s">
        <v>59</v>
      </c>
    </row>
    <row r="49" spans="1:10" ht="15.75" x14ac:dyDescent="0.25">
      <c r="B49" s="118" t="s">
        <v>60</v>
      </c>
    </row>
    <row r="51" spans="1:10" ht="25.5" customHeight="1" x14ac:dyDescent="0.2">
      <c r="A51" s="120"/>
      <c r="B51" s="123" t="s">
        <v>18</v>
      </c>
      <c r="C51" s="123" t="s">
        <v>6</v>
      </c>
      <c r="D51" s="124"/>
      <c r="E51" s="124"/>
      <c r="F51" s="125" t="s">
        <v>61</v>
      </c>
      <c r="G51" s="125"/>
      <c r="H51" s="125"/>
      <c r="I51" s="125" t="s">
        <v>31</v>
      </c>
      <c r="J51" s="125" t="s">
        <v>0</v>
      </c>
    </row>
    <row r="52" spans="1:10" ht="36.75" customHeight="1" x14ac:dyDescent="0.2">
      <c r="A52" s="121"/>
      <c r="B52" s="126" t="s">
        <v>62</v>
      </c>
      <c r="C52" s="228" t="s">
        <v>63</v>
      </c>
      <c r="D52" s="229"/>
      <c r="E52" s="229"/>
      <c r="F52" s="135" t="s">
        <v>26</v>
      </c>
      <c r="G52" s="127"/>
      <c r="H52" s="127"/>
      <c r="I52" s="127">
        <v>0</v>
      </c>
      <c r="J52" s="132" t="str">
        <f>IF(I58=0,"",I52/I58*100)</f>
        <v/>
      </c>
    </row>
    <row r="53" spans="1:10" ht="36.75" customHeight="1" x14ac:dyDescent="0.2">
      <c r="A53" s="121"/>
      <c r="B53" s="126" t="s">
        <v>64</v>
      </c>
      <c r="C53" s="228" t="s">
        <v>65</v>
      </c>
      <c r="D53" s="229"/>
      <c r="E53" s="229"/>
      <c r="F53" s="135" t="s">
        <v>26</v>
      </c>
      <c r="G53" s="127"/>
      <c r="H53" s="127"/>
      <c r="I53" s="127">
        <v>0</v>
      </c>
      <c r="J53" s="132" t="str">
        <f>IF(I58=0,"",I53/I58*100)</f>
        <v/>
      </c>
    </row>
    <row r="54" spans="1:10" ht="36.75" customHeight="1" x14ac:dyDescent="0.2">
      <c r="A54" s="121"/>
      <c r="B54" s="126" t="s">
        <v>66</v>
      </c>
      <c r="C54" s="228" t="s">
        <v>67</v>
      </c>
      <c r="D54" s="229"/>
      <c r="E54" s="229"/>
      <c r="F54" s="135" t="s">
        <v>26</v>
      </c>
      <c r="G54" s="127"/>
      <c r="H54" s="127"/>
      <c r="I54" s="127">
        <v>0</v>
      </c>
      <c r="J54" s="132" t="str">
        <f>IF(I58=0,"",I54/I58*100)</f>
        <v/>
      </c>
    </row>
    <row r="55" spans="1:10" ht="36.75" customHeight="1" x14ac:dyDescent="0.2">
      <c r="A55" s="121"/>
      <c r="B55" s="126" t="s">
        <v>68</v>
      </c>
      <c r="C55" s="228" t="s">
        <v>69</v>
      </c>
      <c r="D55" s="229"/>
      <c r="E55" s="229"/>
      <c r="F55" s="135" t="s">
        <v>26</v>
      </c>
      <c r="G55" s="127"/>
      <c r="H55" s="127"/>
      <c r="I55" s="127">
        <v>0</v>
      </c>
      <c r="J55" s="132" t="str">
        <f>IF(I58=0,"",I55/I58*100)</f>
        <v/>
      </c>
    </row>
    <row r="56" spans="1:10" ht="36.75" customHeight="1" x14ac:dyDescent="0.2">
      <c r="A56" s="121"/>
      <c r="B56" s="126" t="s">
        <v>70</v>
      </c>
      <c r="C56" s="228" t="s">
        <v>71</v>
      </c>
      <c r="D56" s="229"/>
      <c r="E56" s="229"/>
      <c r="F56" s="135" t="s">
        <v>27</v>
      </c>
      <c r="G56" s="127"/>
      <c r="H56" s="127"/>
      <c r="I56" s="127">
        <v>0</v>
      </c>
      <c r="J56" s="132" t="str">
        <f>IF(I58=0,"",I56/I58*100)</f>
        <v/>
      </c>
    </row>
    <row r="57" spans="1:10" ht="36.75" customHeight="1" x14ac:dyDescent="0.2">
      <c r="A57" s="121"/>
      <c r="B57" s="126" t="s">
        <v>72</v>
      </c>
      <c r="C57" s="228" t="s">
        <v>73</v>
      </c>
      <c r="D57" s="229"/>
      <c r="E57" s="229"/>
      <c r="F57" s="135" t="s">
        <v>27</v>
      </c>
      <c r="G57" s="127"/>
      <c r="H57" s="127"/>
      <c r="I57" s="127">
        <v>0</v>
      </c>
      <c r="J57" s="132" t="str">
        <f>IF(I58=0,"",I57/I58*100)</f>
        <v/>
      </c>
    </row>
    <row r="58" spans="1:10" ht="25.5" customHeight="1" x14ac:dyDescent="0.2">
      <c r="A58" s="122"/>
      <c r="B58" s="128" t="s">
        <v>1</v>
      </c>
      <c r="C58" s="129"/>
      <c r="D58" s="130"/>
      <c r="E58" s="130"/>
      <c r="F58" s="136"/>
      <c r="G58" s="131"/>
      <c r="H58" s="131"/>
      <c r="I58" s="131">
        <f>SUM(I52:I57)</f>
        <v>0</v>
      </c>
      <c r="J58" s="133">
        <f>SUM(J52:J57)</f>
        <v>0</v>
      </c>
    </row>
    <row r="59" spans="1:10" x14ac:dyDescent="0.2">
      <c r="F59" s="85"/>
      <c r="G59" s="85"/>
      <c r="H59" s="85"/>
      <c r="I59" s="85"/>
      <c r="J59" s="134"/>
    </row>
    <row r="60" spans="1:10" x14ac:dyDescent="0.2">
      <c r="F60" s="85"/>
      <c r="G60" s="85"/>
      <c r="H60" s="85"/>
      <c r="I60" s="85"/>
      <c r="J60" s="134"/>
    </row>
    <row r="61" spans="1:10" x14ac:dyDescent="0.2">
      <c r="F61" s="85"/>
      <c r="G61" s="85"/>
      <c r="H61" s="85"/>
      <c r="I61" s="85"/>
      <c r="J6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0" t="s">
        <v>7</v>
      </c>
      <c r="B1" s="230"/>
      <c r="C1" s="231"/>
      <c r="D1" s="230"/>
      <c r="E1" s="230"/>
      <c r="F1" s="230"/>
      <c r="G1" s="230"/>
    </row>
    <row r="2" spans="1:7" ht="24.95" customHeight="1" x14ac:dyDescent="0.2">
      <c r="A2" s="50" t="s">
        <v>8</v>
      </c>
      <c r="B2" s="49"/>
      <c r="C2" s="232"/>
      <c r="D2" s="232"/>
      <c r="E2" s="232"/>
      <c r="F2" s="232"/>
      <c r="G2" s="233"/>
    </row>
    <row r="3" spans="1:7" ht="24.95" customHeight="1" x14ac:dyDescent="0.2">
      <c r="A3" s="50" t="s">
        <v>9</v>
      </c>
      <c r="B3" s="49"/>
      <c r="C3" s="232"/>
      <c r="D3" s="232"/>
      <c r="E3" s="232"/>
      <c r="F3" s="232"/>
      <c r="G3" s="233"/>
    </row>
    <row r="4" spans="1:7" ht="24.95" customHeight="1" x14ac:dyDescent="0.2">
      <c r="A4" s="50" t="s">
        <v>10</v>
      </c>
      <c r="B4" s="49"/>
      <c r="C4" s="232"/>
      <c r="D4" s="232"/>
      <c r="E4" s="232"/>
      <c r="F4" s="232"/>
      <c r="G4" s="23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B2C69-FDBA-4455-88A5-CD55EEA61748}">
  <sheetPr>
    <outlinePr summaryBelow="0"/>
  </sheetPr>
  <dimension ref="A1:BH5000"/>
  <sheetViews>
    <sheetView workbookViewId="0">
      <pane ySplit="7" topLeftCell="A8" activePane="bottomLeft" state="frozen"/>
      <selection pane="bottomLeft" activeCell="G24" sqref="G24"/>
    </sheetView>
  </sheetViews>
  <sheetFormatPr defaultRowHeight="12.75" outlineLevelRow="2" x14ac:dyDescent="0.2"/>
  <cols>
    <col min="1" max="1" width="3.42578125" customWidth="1"/>
    <col min="2" max="2" width="12.5703125" style="119" customWidth="1"/>
    <col min="3" max="3" width="38.28515625" style="1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4" t="s">
        <v>7</v>
      </c>
      <c r="B1" s="234"/>
      <c r="C1" s="234"/>
      <c r="D1" s="234"/>
      <c r="E1" s="234"/>
      <c r="F1" s="234"/>
      <c r="G1" s="234"/>
      <c r="AG1" t="s">
        <v>76</v>
      </c>
    </row>
    <row r="2" spans="1:60" ht="24.95" customHeight="1" x14ac:dyDescent="0.2">
      <c r="A2" s="50" t="s">
        <v>8</v>
      </c>
      <c r="B2" s="49" t="s">
        <v>49</v>
      </c>
      <c r="C2" s="235" t="s">
        <v>50</v>
      </c>
      <c r="D2" s="236"/>
      <c r="E2" s="236"/>
      <c r="F2" s="236"/>
      <c r="G2" s="237"/>
      <c r="AG2" t="s">
        <v>77</v>
      </c>
    </row>
    <row r="3" spans="1:60" ht="24.95" customHeight="1" x14ac:dyDescent="0.2">
      <c r="A3" s="50" t="s">
        <v>9</v>
      </c>
      <c r="B3" s="49" t="s">
        <v>45</v>
      </c>
      <c r="C3" s="235" t="s">
        <v>46</v>
      </c>
      <c r="D3" s="236"/>
      <c r="E3" s="236"/>
      <c r="F3" s="236"/>
      <c r="G3" s="237"/>
      <c r="AC3" s="119" t="s">
        <v>77</v>
      </c>
      <c r="AG3" t="s">
        <v>78</v>
      </c>
    </row>
    <row r="4" spans="1:60" ht="24.95" customHeight="1" x14ac:dyDescent="0.2">
      <c r="A4" s="138" t="s">
        <v>10</v>
      </c>
      <c r="B4" s="139" t="s">
        <v>43</v>
      </c>
      <c r="C4" s="238" t="s">
        <v>44</v>
      </c>
      <c r="D4" s="239"/>
      <c r="E4" s="239"/>
      <c r="F4" s="239"/>
      <c r="G4" s="240"/>
      <c r="AG4" t="s">
        <v>79</v>
      </c>
    </row>
    <row r="5" spans="1:60" x14ac:dyDescent="0.2">
      <c r="D5" s="10"/>
    </row>
    <row r="6" spans="1:60" ht="38.25" x14ac:dyDescent="0.2">
      <c r="A6" s="141" t="s">
        <v>80</v>
      </c>
      <c r="B6" s="143" t="s">
        <v>81</v>
      </c>
      <c r="C6" s="143" t="s">
        <v>82</v>
      </c>
      <c r="D6" s="142" t="s">
        <v>83</v>
      </c>
      <c r="E6" s="141" t="s">
        <v>84</v>
      </c>
      <c r="F6" s="140" t="s">
        <v>85</v>
      </c>
      <c r="G6" s="141" t="s">
        <v>31</v>
      </c>
      <c r="H6" s="144" t="s">
        <v>32</v>
      </c>
      <c r="I6" s="144" t="s">
        <v>86</v>
      </c>
      <c r="J6" s="144" t="s">
        <v>33</v>
      </c>
      <c r="K6" s="144" t="s">
        <v>87</v>
      </c>
      <c r="L6" s="144" t="s">
        <v>88</v>
      </c>
      <c r="M6" s="144" t="s">
        <v>89</v>
      </c>
      <c r="N6" s="144" t="s">
        <v>90</v>
      </c>
      <c r="O6" s="144" t="s">
        <v>91</v>
      </c>
      <c r="P6" s="144" t="s">
        <v>92</v>
      </c>
      <c r="Q6" s="144" t="s">
        <v>93</v>
      </c>
      <c r="R6" s="144" t="s">
        <v>94</v>
      </c>
      <c r="S6" s="144" t="s">
        <v>95</v>
      </c>
      <c r="T6" s="144" t="s">
        <v>96</v>
      </c>
      <c r="U6" s="144" t="s">
        <v>97</v>
      </c>
      <c r="V6" s="144" t="s">
        <v>98</v>
      </c>
      <c r="W6" s="144" t="s">
        <v>99</v>
      </c>
      <c r="X6" s="144" t="s">
        <v>100</v>
      </c>
      <c r="Y6" s="144" t="s">
        <v>101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">
      <c r="A8" s="154" t="s">
        <v>102</v>
      </c>
      <c r="B8" s="155" t="s">
        <v>62</v>
      </c>
      <c r="C8" s="172" t="s">
        <v>63</v>
      </c>
      <c r="D8" s="156"/>
      <c r="E8" s="157"/>
      <c r="F8" s="158"/>
      <c r="G8" s="159">
        <f>SUMIF(AG9:AG10,"&lt;&gt;NOR",G9:G10)</f>
        <v>0</v>
      </c>
      <c r="H8" s="153"/>
      <c r="I8" s="153">
        <f>SUM(I9:I10)</f>
        <v>5278.08</v>
      </c>
      <c r="J8" s="153"/>
      <c r="K8" s="153">
        <f>SUM(K9:K10)</f>
        <v>38940.720000000001</v>
      </c>
      <c r="L8" s="153"/>
      <c r="M8" s="153">
        <f>SUM(M9:M10)</f>
        <v>53504.748</v>
      </c>
      <c r="N8" s="152"/>
      <c r="O8" s="152">
        <f>SUM(O9:O10)</f>
        <v>0.44058000000000003</v>
      </c>
      <c r="P8" s="152"/>
      <c r="Q8" s="152">
        <f>SUM(Q9:Q10)</f>
        <v>0</v>
      </c>
      <c r="R8" s="153"/>
      <c r="S8" s="153"/>
      <c r="T8" s="153"/>
      <c r="U8" s="153"/>
      <c r="V8" s="153">
        <f>SUM(V9:V10)</f>
        <v>51.276000000000003</v>
      </c>
      <c r="W8" s="153"/>
      <c r="X8" s="153"/>
      <c r="Y8" s="153"/>
      <c r="AG8" t="s">
        <v>103</v>
      </c>
    </row>
    <row r="9" spans="1:60" outlineLevel="1" x14ac:dyDescent="0.2">
      <c r="A9" s="166">
        <v>1</v>
      </c>
      <c r="B9" s="167" t="s">
        <v>104</v>
      </c>
      <c r="C9" s="173" t="s">
        <v>105</v>
      </c>
      <c r="D9" s="168" t="s">
        <v>106</v>
      </c>
      <c r="E9" s="169">
        <v>252</v>
      </c>
      <c r="F9" s="170">
        <v>0</v>
      </c>
      <c r="G9" s="171">
        <v>0</v>
      </c>
      <c r="H9" s="151">
        <v>17.79</v>
      </c>
      <c r="I9" s="151">
        <v>4483.08</v>
      </c>
      <c r="J9" s="151">
        <v>54.11</v>
      </c>
      <c r="K9" s="151">
        <v>13635.72</v>
      </c>
      <c r="L9" s="151">
        <v>21</v>
      </c>
      <c r="M9" s="151">
        <v>21923.748</v>
      </c>
      <c r="N9" s="150">
        <v>4.0000000000000003E-5</v>
      </c>
      <c r="O9" s="150">
        <v>1.008E-2</v>
      </c>
      <c r="P9" s="150">
        <v>0</v>
      </c>
      <c r="Q9" s="150">
        <v>0</v>
      </c>
      <c r="R9" s="151"/>
      <c r="S9" s="151" t="s">
        <v>107</v>
      </c>
      <c r="T9" s="151" t="s">
        <v>107</v>
      </c>
      <c r="U9" s="151">
        <v>0.08</v>
      </c>
      <c r="V9" s="151">
        <v>20.16</v>
      </c>
      <c r="W9" s="151"/>
      <c r="X9" s="151" t="s">
        <v>108</v>
      </c>
      <c r="Y9" s="151" t="s">
        <v>109</v>
      </c>
      <c r="Z9" s="145"/>
      <c r="AA9" s="145"/>
      <c r="AB9" s="145"/>
      <c r="AC9" s="145"/>
      <c r="AD9" s="145"/>
      <c r="AE9" s="145"/>
      <c r="AF9" s="145"/>
      <c r="AG9" s="145" t="s">
        <v>110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outlineLevel="1" x14ac:dyDescent="0.2">
      <c r="A10" s="166">
        <v>2</v>
      </c>
      <c r="B10" s="167" t="s">
        <v>111</v>
      </c>
      <c r="C10" s="173" t="s">
        <v>112</v>
      </c>
      <c r="D10" s="168" t="s">
        <v>106</v>
      </c>
      <c r="E10" s="169">
        <v>150</v>
      </c>
      <c r="F10" s="170">
        <v>0</v>
      </c>
      <c r="G10" s="171">
        <v>0</v>
      </c>
      <c r="H10" s="151">
        <v>5.3</v>
      </c>
      <c r="I10" s="151">
        <v>795</v>
      </c>
      <c r="J10" s="151">
        <v>168.7</v>
      </c>
      <c r="K10" s="151">
        <v>25305</v>
      </c>
      <c r="L10" s="151">
        <v>21</v>
      </c>
      <c r="M10" s="151">
        <v>31581</v>
      </c>
      <c r="N10" s="150">
        <v>2.8700000000000002E-3</v>
      </c>
      <c r="O10" s="150">
        <v>0.43050000000000005</v>
      </c>
      <c r="P10" s="150">
        <v>0</v>
      </c>
      <c r="Q10" s="150">
        <v>0</v>
      </c>
      <c r="R10" s="151"/>
      <c r="S10" s="151" t="s">
        <v>107</v>
      </c>
      <c r="T10" s="151" t="s">
        <v>107</v>
      </c>
      <c r="U10" s="151">
        <v>0.20744000000000001</v>
      </c>
      <c r="V10" s="151">
        <v>31.116000000000003</v>
      </c>
      <c r="W10" s="151"/>
      <c r="X10" s="151" t="s">
        <v>108</v>
      </c>
      <c r="Y10" s="151" t="s">
        <v>109</v>
      </c>
      <c r="Z10" s="145"/>
      <c r="AA10" s="145"/>
      <c r="AB10" s="145"/>
      <c r="AC10" s="145"/>
      <c r="AD10" s="145"/>
      <c r="AE10" s="145"/>
      <c r="AF10" s="145"/>
      <c r="AG10" s="145" t="s">
        <v>110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x14ac:dyDescent="0.2">
      <c r="A11" s="154" t="s">
        <v>102</v>
      </c>
      <c r="B11" s="155" t="s">
        <v>64</v>
      </c>
      <c r="C11" s="172" t="s">
        <v>65</v>
      </c>
      <c r="D11" s="156"/>
      <c r="E11" s="157"/>
      <c r="F11" s="158"/>
      <c r="G11" s="159">
        <f>SUMIF(AG12:AG12,"&lt;&gt;NOR",G12:G12)</f>
        <v>0</v>
      </c>
      <c r="H11" s="153"/>
      <c r="I11" s="153">
        <f>SUM(I12:I12)</f>
        <v>8022.6</v>
      </c>
      <c r="J11" s="153"/>
      <c r="K11" s="153">
        <f>SUM(K12:K12)</f>
        <v>15647.400000000001</v>
      </c>
      <c r="L11" s="153"/>
      <c r="M11" s="153">
        <f>SUM(M12:M12)</f>
        <v>28640.7</v>
      </c>
      <c r="N11" s="152"/>
      <c r="O11" s="152">
        <f>SUM(O12:O12)</f>
        <v>0.53190000000000004</v>
      </c>
      <c r="P11" s="152"/>
      <c r="Q11" s="152">
        <f>SUM(Q12:Q12)</f>
        <v>0</v>
      </c>
      <c r="R11" s="153"/>
      <c r="S11" s="153"/>
      <c r="T11" s="153"/>
      <c r="U11" s="153"/>
      <c r="V11" s="153">
        <f>SUM(V12:V12)</f>
        <v>23.400000000000002</v>
      </c>
      <c r="W11" s="153"/>
      <c r="X11" s="153"/>
      <c r="Y11" s="153"/>
      <c r="AG11" t="s">
        <v>103</v>
      </c>
    </row>
    <row r="12" spans="1:60" outlineLevel="1" x14ac:dyDescent="0.2">
      <c r="A12" s="166">
        <v>3</v>
      </c>
      <c r="B12" s="167" t="s">
        <v>113</v>
      </c>
      <c r="C12" s="173" t="s">
        <v>114</v>
      </c>
      <c r="D12" s="168" t="s">
        <v>106</v>
      </c>
      <c r="E12" s="169">
        <v>90</v>
      </c>
      <c r="F12" s="170">
        <v>0</v>
      </c>
      <c r="G12" s="171">
        <v>0</v>
      </c>
      <c r="H12" s="151">
        <v>89.14</v>
      </c>
      <c r="I12" s="151">
        <v>8022.6</v>
      </c>
      <c r="J12" s="151">
        <v>173.86</v>
      </c>
      <c r="K12" s="151">
        <v>15647.400000000001</v>
      </c>
      <c r="L12" s="151">
        <v>21</v>
      </c>
      <c r="M12" s="151">
        <v>28640.7</v>
      </c>
      <c r="N12" s="150">
        <v>5.9100000000000003E-3</v>
      </c>
      <c r="O12" s="150">
        <v>0.53190000000000004</v>
      </c>
      <c r="P12" s="150">
        <v>0</v>
      </c>
      <c r="Q12" s="150">
        <v>0</v>
      </c>
      <c r="R12" s="151"/>
      <c r="S12" s="151" t="s">
        <v>107</v>
      </c>
      <c r="T12" s="151" t="s">
        <v>107</v>
      </c>
      <c r="U12" s="151">
        <v>0.26</v>
      </c>
      <c r="V12" s="151">
        <v>23.400000000000002</v>
      </c>
      <c r="W12" s="151"/>
      <c r="X12" s="151" t="s">
        <v>108</v>
      </c>
      <c r="Y12" s="151" t="s">
        <v>109</v>
      </c>
      <c r="Z12" s="145"/>
      <c r="AA12" s="145"/>
      <c r="AB12" s="145"/>
      <c r="AC12" s="145"/>
      <c r="AD12" s="145"/>
      <c r="AE12" s="145"/>
      <c r="AF12" s="145"/>
      <c r="AG12" s="145" t="s">
        <v>110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ht="25.5" x14ac:dyDescent="0.2">
      <c r="A13" s="154" t="s">
        <v>102</v>
      </c>
      <c r="B13" s="155" t="s">
        <v>66</v>
      </c>
      <c r="C13" s="172" t="s">
        <v>67</v>
      </c>
      <c r="D13" s="156"/>
      <c r="E13" s="157"/>
      <c r="F13" s="158"/>
      <c r="G13" s="159">
        <f>SUMIF(AG14:AG14,"&lt;&gt;NOR",G14:G14)</f>
        <v>0</v>
      </c>
      <c r="H13" s="153"/>
      <c r="I13" s="153">
        <f>SUM(I14:I14)</f>
        <v>156.1</v>
      </c>
      <c r="J13" s="153"/>
      <c r="K13" s="153">
        <f>SUM(K14:K14)</f>
        <v>13563.900000000001</v>
      </c>
      <c r="L13" s="153"/>
      <c r="M13" s="153">
        <f>SUM(M14:M14)</f>
        <v>16601.2</v>
      </c>
      <c r="N13" s="152"/>
      <c r="O13" s="152">
        <f>SUM(O14:O14)</f>
        <v>2.8000000000000004E-3</v>
      </c>
      <c r="P13" s="152"/>
      <c r="Q13" s="152">
        <f>SUM(Q14:Q14)</f>
        <v>0</v>
      </c>
      <c r="R13" s="153"/>
      <c r="S13" s="153"/>
      <c r="T13" s="153"/>
      <c r="U13" s="153"/>
      <c r="V13" s="153">
        <f>SUM(V14:V14)</f>
        <v>21.56</v>
      </c>
      <c r="W13" s="153"/>
      <c r="X13" s="153"/>
      <c r="Y13" s="153"/>
      <c r="AG13" t="s">
        <v>103</v>
      </c>
    </row>
    <row r="14" spans="1:60" outlineLevel="1" x14ac:dyDescent="0.2">
      <c r="A14" s="166">
        <v>4</v>
      </c>
      <c r="B14" s="167" t="s">
        <v>115</v>
      </c>
      <c r="C14" s="173" t="s">
        <v>116</v>
      </c>
      <c r="D14" s="168" t="s">
        <v>106</v>
      </c>
      <c r="E14" s="169">
        <v>70</v>
      </c>
      <c r="F14" s="170">
        <v>0</v>
      </c>
      <c r="G14" s="171">
        <v>0</v>
      </c>
      <c r="H14" s="151">
        <v>2.23</v>
      </c>
      <c r="I14" s="151">
        <v>156.1</v>
      </c>
      <c r="J14" s="151">
        <v>193.77</v>
      </c>
      <c r="K14" s="151">
        <v>13563.900000000001</v>
      </c>
      <c r="L14" s="151">
        <v>21</v>
      </c>
      <c r="M14" s="151">
        <v>16601.2</v>
      </c>
      <c r="N14" s="150">
        <v>4.0000000000000003E-5</v>
      </c>
      <c r="O14" s="150">
        <v>2.8000000000000004E-3</v>
      </c>
      <c r="P14" s="150">
        <v>0</v>
      </c>
      <c r="Q14" s="150">
        <v>0</v>
      </c>
      <c r="R14" s="151"/>
      <c r="S14" s="151" t="s">
        <v>107</v>
      </c>
      <c r="T14" s="151" t="s">
        <v>107</v>
      </c>
      <c r="U14" s="151">
        <v>0.308</v>
      </c>
      <c r="V14" s="151">
        <v>21.56</v>
      </c>
      <c r="W14" s="151"/>
      <c r="X14" s="151" t="s">
        <v>108</v>
      </c>
      <c r="Y14" s="151" t="s">
        <v>109</v>
      </c>
      <c r="Z14" s="145"/>
      <c r="AA14" s="145"/>
      <c r="AB14" s="145"/>
      <c r="AC14" s="145"/>
      <c r="AD14" s="145"/>
      <c r="AE14" s="145"/>
      <c r="AF14" s="145"/>
      <c r="AG14" s="145" t="s">
        <v>110</v>
      </c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x14ac:dyDescent="0.2">
      <c r="A15" s="154" t="s">
        <v>102</v>
      </c>
      <c r="B15" s="155" t="s">
        <v>68</v>
      </c>
      <c r="C15" s="172" t="s">
        <v>69</v>
      </c>
      <c r="D15" s="156"/>
      <c r="E15" s="157"/>
      <c r="F15" s="158"/>
      <c r="G15" s="159">
        <f>SUMIF(AG16:AG16,"&lt;&gt;NOR",G16:G16)</f>
        <v>0</v>
      </c>
      <c r="H15" s="153"/>
      <c r="I15" s="153">
        <f>SUM(I16:I16)</f>
        <v>0</v>
      </c>
      <c r="J15" s="153"/>
      <c r="K15" s="153">
        <f>SUM(K16:K16)</f>
        <v>3204.4512</v>
      </c>
      <c r="L15" s="153"/>
      <c r="M15" s="153">
        <f>SUM(M16:M16)</f>
        <v>3877.3844999999997</v>
      </c>
      <c r="N15" s="152"/>
      <c r="O15" s="152">
        <f>SUM(O16:O16)</f>
        <v>0</v>
      </c>
      <c r="P15" s="152"/>
      <c r="Q15" s="152">
        <f>SUM(Q16:Q16)</f>
        <v>0</v>
      </c>
      <c r="R15" s="153"/>
      <c r="S15" s="153"/>
      <c r="T15" s="153"/>
      <c r="U15" s="153"/>
      <c r="V15" s="153">
        <f>SUM(V16:V16)</f>
        <v>4.4664960000000002</v>
      </c>
      <c r="W15" s="153"/>
      <c r="X15" s="153"/>
      <c r="Y15" s="153"/>
      <c r="AG15" t="s">
        <v>103</v>
      </c>
    </row>
    <row r="16" spans="1:60" outlineLevel="1" x14ac:dyDescent="0.2">
      <c r="A16" s="166">
        <v>5</v>
      </c>
      <c r="B16" s="167" t="s">
        <v>117</v>
      </c>
      <c r="C16" s="173" t="s">
        <v>118</v>
      </c>
      <c r="D16" s="168" t="s">
        <v>119</v>
      </c>
      <c r="E16" s="169">
        <v>1.7312000000000001</v>
      </c>
      <c r="F16" s="170">
        <v>0</v>
      </c>
      <c r="G16" s="171">
        <v>0</v>
      </c>
      <c r="H16" s="151">
        <v>0</v>
      </c>
      <c r="I16" s="151">
        <v>0</v>
      </c>
      <c r="J16" s="151">
        <v>1851</v>
      </c>
      <c r="K16" s="151">
        <v>3204.4512</v>
      </c>
      <c r="L16" s="151">
        <v>21</v>
      </c>
      <c r="M16" s="151">
        <v>3877.3844999999997</v>
      </c>
      <c r="N16" s="150">
        <v>0</v>
      </c>
      <c r="O16" s="150">
        <v>0</v>
      </c>
      <c r="P16" s="150">
        <v>0</v>
      </c>
      <c r="Q16" s="150">
        <v>0</v>
      </c>
      <c r="R16" s="151"/>
      <c r="S16" s="151" t="s">
        <v>107</v>
      </c>
      <c r="T16" s="151" t="s">
        <v>107</v>
      </c>
      <c r="U16" s="151">
        <v>2.58</v>
      </c>
      <c r="V16" s="151">
        <v>4.4664960000000002</v>
      </c>
      <c r="W16" s="151"/>
      <c r="X16" s="151" t="s">
        <v>108</v>
      </c>
      <c r="Y16" s="151" t="s">
        <v>109</v>
      </c>
      <c r="Z16" s="145"/>
      <c r="AA16" s="145"/>
      <c r="AB16" s="145"/>
      <c r="AC16" s="145"/>
      <c r="AD16" s="145"/>
      <c r="AE16" s="145"/>
      <c r="AF16" s="145"/>
      <c r="AG16" s="145" t="s">
        <v>110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x14ac:dyDescent="0.2">
      <c r="A17" s="154" t="s">
        <v>102</v>
      </c>
      <c r="B17" s="155" t="s">
        <v>70</v>
      </c>
      <c r="C17" s="172" t="s">
        <v>71</v>
      </c>
      <c r="D17" s="156"/>
      <c r="E17" s="157"/>
      <c r="F17" s="158"/>
      <c r="G17" s="159">
        <f>SUMIF(AG18:AG19,"&lt;&gt;NOR",G18:G19)</f>
        <v>0</v>
      </c>
      <c r="H17" s="153"/>
      <c r="I17" s="153">
        <f>SUM(I18:I19)</f>
        <v>1134.8400000000001</v>
      </c>
      <c r="J17" s="153"/>
      <c r="K17" s="153">
        <f>SUM(K18:K19)</f>
        <v>6019.16</v>
      </c>
      <c r="L17" s="153"/>
      <c r="M17" s="153">
        <f>SUM(M18:M19)</f>
        <v>8656.34</v>
      </c>
      <c r="N17" s="152"/>
      <c r="O17" s="152">
        <f>SUM(O18:O19)</f>
        <v>6.7200000000000003E-3</v>
      </c>
      <c r="P17" s="152"/>
      <c r="Q17" s="152">
        <f>SUM(Q18:Q19)</f>
        <v>0</v>
      </c>
      <c r="R17" s="153"/>
      <c r="S17" s="153"/>
      <c r="T17" s="153"/>
      <c r="U17" s="153"/>
      <c r="V17" s="153">
        <f>SUM(V18:V19)</f>
        <v>8.0359999999999996</v>
      </c>
      <c r="W17" s="153"/>
      <c r="X17" s="153"/>
      <c r="Y17" s="153"/>
      <c r="AG17" t="s">
        <v>103</v>
      </c>
    </row>
    <row r="18" spans="1:60" outlineLevel="1" x14ac:dyDescent="0.2">
      <c r="A18" s="160">
        <v>6</v>
      </c>
      <c r="B18" s="161" t="s">
        <v>120</v>
      </c>
      <c r="C18" s="174" t="s">
        <v>121</v>
      </c>
      <c r="D18" s="162" t="s">
        <v>106</v>
      </c>
      <c r="E18" s="163">
        <v>28</v>
      </c>
      <c r="F18" s="164">
        <v>0</v>
      </c>
      <c r="G18" s="165">
        <v>0</v>
      </c>
      <c r="H18" s="151">
        <v>40.53</v>
      </c>
      <c r="I18" s="151">
        <v>1134.8400000000001</v>
      </c>
      <c r="J18" s="151">
        <v>214.97</v>
      </c>
      <c r="K18" s="151">
        <v>6019.16</v>
      </c>
      <c r="L18" s="151">
        <v>21</v>
      </c>
      <c r="M18" s="151">
        <v>8656.34</v>
      </c>
      <c r="N18" s="150">
        <v>2.4000000000000001E-4</v>
      </c>
      <c r="O18" s="150">
        <v>6.7200000000000003E-3</v>
      </c>
      <c r="P18" s="150">
        <v>0</v>
      </c>
      <c r="Q18" s="150">
        <v>0</v>
      </c>
      <c r="R18" s="151"/>
      <c r="S18" s="151" t="s">
        <v>107</v>
      </c>
      <c r="T18" s="151" t="s">
        <v>107</v>
      </c>
      <c r="U18" s="151">
        <v>0.28699999999999998</v>
      </c>
      <c r="V18" s="151">
        <v>8.0359999999999996</v>
      </c>
      <c r="W18" s="151"/>
      <c r="X18" s="151" t="s">
        <v>108</v>
      </c>
      <c r="Y18" s="151" t="s">
        <v>109</v>
      </c>
      <c r="Z18" s="145"/>
      <c r="AA18" s="145"/>
      <c r="AB18" s="145"/>
      <c r="AC18" s="145"/>
      <c r="AD18" s="145"/>
      <c r="AE18" s="145"/>
      <c r="AF18" s="145"/>
      <c r="AG18" s="145" t="s">
        <v>110</v>
      </c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outlineLevel="2" x14ac:dyDescent="0.2">
      <c r="A19" s="148"/>
      <c r="B19" s="149"/>
      <c r="C19" s="241" t="s">
        <v>122</v>
      </c>
      <c r="D19" s="242"/>
      <c r="E19" s="242"/>
      <c r="F19" s="242"/>
      <c r="G19" s="242"/>
      <c r="H19" s="151"/>
      <c r="I19" s="151"/>
      <c r="J19" s="151"/>
      <c r="K19" s="151"/>
      <c r="L19" s="151"/>
      <c r="M19" s="151"/>
      <c r="N19" s="150"/>
      <c r="O19" s="150"/>
      <c r="P19" s="150"/>
      <c r="Q19" s="150"/>
      <c r="R19" s="151"/>
      <c r="S19" s="151"/>
      <c r="T19" s="151"/>
      <c r="U19" s="151"/>
      <c r="V19" s="151"/>
      <c r="W19" s="151"/>
      <c r="X19" s="151"/>
      <c r="Y19" s="151"/>
      <c r="Z19" s="145"/>
      <c r="AA19" s="145"/>
      <c r="AB19" s="145"/>
      <c r="AC19" s="145"/>
      <c r="AD19" s="145"/>
      <c r="AE19" s="145"/>
      <c r="AF19" s="145"/>
      <c r="AG19" s="145" t="s">
        <v>123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x14ac:dyDescent="0.2">
      <c r="A20" s="154" t="s">
        <v>102</v>
      </c>
      <c r="B20" s="155" t="s">
        <v>72</v>
      </c>
      <c r="C20" s="172" t="s">
        <v>73</v>
      </c>
      <c r="D20" s="156"/>
      <c r="E20" s="157"/>
      <c r="F20" s="158"/>
      <c r="G20" s="159">
        <f>SUMIF(AG21:AG23,"&lt;&gt;NOR",G21:G23)</f>
        <v>0</v>
      </c>
      <c r="H20" s="153"/>
      <c r="I20" s="153">
        <f>SUM(I21:I23)</f>
        <v>21244.408000000003</v>
      </c>
      <c r="J20" s="153"/>
      <c r="K20" s="153">
        <f>SUM(K21:K23)</f>
        <v>87886.152000000002</v>
      </c>
      <c r="L20" s="153"/>
      <c r="M20" s="153">
        <f>SUM(M21:M23)</f>
        <v>132047.97760000001</v>
      </c>
      <c r="N20" s="152"/>
      <c r="O20" s="152">
        <f>SUM(O21:O23)</f>
        <v>0.26144000000000001</v>
      </c>
      <c r="P20" s="152"/>
      <c r="Q20" s="152">
        <f>SUM(Q21:Q23)</f>
        <v>0.21672</v>
      </c>
      <c r="R20" s="153"/>
      <c r="S20" s="153"/>
      <c r="T20" s="153"/>
      <c r="U20" s="153"/>
      <c r="V20" s="153">
        <f>SUM(V21:V23)</f>
        <v>110.01808</v>
      </c>
      <c r="W20" s="153"/>
      <c r="X20" s="153"/>
      <c r="Y20" s="153"/>
      <c r="AG20" t="s">
        <v>103</v>
      </c>
    </row>
    <row r="21" spans="1:60" outlineLevel="1" x14ac:dyDescent="0.2">
      <c r="A21" s="166">
        <v>7</v>
      </c>
      <c r="B21" s="167" t="s">
        <v>124</v>
      </c>
      <c r="C21" s="173" t="s">
        <v>125</v>
      </c>
      <c r="D21" s="168" t="s">
        <v>106</v>
      </c>
      <c r="E21" s="169">
        <v>240.8</v>
      </c>
      <c r="F21" s="170">
        <v>0</v>
      </c>
      <c r="G21" s="171">
        <v>0</v>
      </c>
      <c r="H21" s="151">
        <v>0.11</v>
      </c>
      <c r="I21" s="151">
        <v>26.488000000000003</v>
      </c>
      <c r="J21" s="151">
        <v>59.09</v>
      </c>
      <c r="K21" s="151">
        <v>14228.872000000001</v>
      </c>
      <c r="L21" s="151">
        <v>21</v>
      </c>
      <c r="M21" s="151">
        <v>17248.9856</v>
      </c>
      <c r="N21" s="150">
        <v>0</v>
      </c>
      <c r="O21" s="150">
        <v>0</v>
      </c>
      <c r="P21" s="150">
        <v>8.9999999999999998E-4</v>
      </c>
      <c r="Q21" s="150">
        <v>0.21672</v>
      </c>
      <c r="R21" s="151"/>
      <c r="S21" s="151" t="s">
        <v>107</v>
      </c>
      <c r="T21" s="151" t="s">
        <v>107</v>
      </c>
      <c r="U21" s="151">
        <v>0.08</v>
      </c>
      <c r="V21" s="151">
        <v>19.264000000000003</v>
      </c>
      <c r="W21" s="151"/>
      <c r="X21" s="151" t="s">
        <v>108</v>
      </c>
      <c r="Y21" s="151" t="s">
        <v>109</v>
      </c>
      <c r="Z21" s="145"/>
      <c r="AA21" s="145"/>
      <c r="AB21" s="145"/>
      <c r="AC21" s="145"/>
      <c r="AD21" s="145"/>
      <c r="AE21" s="145"/>
      <c r="AF21" s="145"/>
      <c r="AG21" s="145" t="s">
        <v>110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1" x14ac:dyDescent="0.2">
      <c r="A22" s="166">
        <v>8</v>
      </c>
      <c r="B22" s="167" t="s">
        <v>126</v>
      </c>
      <c r="C22" s="173" t="s">
        <v>127</v>
      </c>
      <c r="D22" s="168" t="s">
        <v>106</v>
      </c>
      <c r="E22" s="169">
        <v>688</v>
      </c>
      <c r="F22" s="170">
        <v>0</v>
      </c>
      <c r="G22" s="171">
        <v>0</v>
      </c>
      <c r="H22" s="151">
        <v>6.08</v>
      </c>
      <c r="I22" s="151">
        <v>4183.04</v>
      </c>
      <c r="J22" s="151">
        <v>25.82</v>
      </c>
      <c r="K22" s="151">
        <v>17764.16</v>
      </c>
      <c r="L22" s="151">
        <v>21</v>
      </c>
      <c r="M22" s="151">
        <v>26556.112000000001</v>
      </c>
      <c r="N22" s="150">
        <v>6.9999999999999994E-5</v>
      </c>
      <c r="O22" s="150">
        <v>4.8159999999999994E-2</v>
      </c>
      <c r="P22" s="150">
        <v>0</v>
      </c>
      <c r="Q22" s="150">
        <v>0</v>
      </c>
      <c r="R22" s="151"/>
      <c r="S22" s="151" t="s">
        <v>107</v>
      </c>
      <c r="T22" s="151" t="s">
        <v>107</v>
      </c>
      <c r="U22" s="151">
        <v>0.03</v>
      </c>
      <c r="V22" s="151">
        <v>20.64</v>
      </c>
      <c r="W22" s="151"/>
      <c r="X22" s="151" t="s">
        <v>108</v>
      </c>
      <c r="Y22" s="151" t="s">
        <v>109</v>
      </c>
      <c r="Z22" s="145"/>
      <c r="AA22" s="145"/>
      <c r="AB22" s="145"/>
      <c r="AC22" s="145"/>
      <c r="AD22" s="145"/>
      <c r="AE22" s="145"/>
      <c r="AF22" s="145"/>
      <c r="AG22" s="145" t="s">
        <v>110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outlineLevel="1" x14ac:dyDescent="0.2">
      <c r="A23" s="160">
        <v>9</v>
      </c>
      <c r="B23" s="161" t="s">
        <v>128</v>
      </c>
      <c r="C23" s="174" t="s">
        <v>129</v>
      </c>
      <c r="D23" s="162" t="s">
        <v>106</v>
      </c>
      <c r="E23" s="163">
        <v>688</v>
      </c>
      <c r="F23" s="164">
        <v>0</v>
      </c>
      <c r="G23" s="165">
        <v>0</v>
      </c>
      <c r="H23" s="151">
        <v>24.76</v>
      </c>
      <c r="I23" s="151">
        <v>17034.88</v>
      </c>
      <c r="J23" s="151">
        <v>81.239999999999995</v>
      </c>
      <c r="K23" s="151">
        <v>55893.119999999995</v>
      </c>
      <c r="L23" s="151">
        <v>21</v>
      </c>
      <c r="M23" s="151">
        <v>88242.880000000005</v>
      </c>
      <c r="N23" s="150">
        <v>3.1E-4</v>
      </c>
      <c r="O23" s="150">
        <v>0.21328</v>
      </c>
      <c r="P23" s="150">
        <v>0</v>
      </c>
      <c r="Q23" s="150">
        <v>0</v>
      </c>
      <c r="R23" s="151"/>
      <c r="S23" s="151" t="s">
        <v>107</v>
      </c>
      <c r="T23" s="151" t="s">
        <v>107</v>
      </c>
      <c r="U23" s="151">
        <v>0.10191</v>
      </c>
      <c r="V23" s="151">
        <v>70.114080000000001</v>
      </c>
      <c r="W23" s="151"/>
      <c r="X23" s="151" t="s">
        <v>108</v>
      </c>
      <c r="Y23" s="151" t="s">
        <v>109</v>
      </c>
      <c r="Z23" s="145"/>
      <c r="AA23" s="145"/>
      <c r="AB23" s="145"/>
      <c r="AC23" s="145"/>
      <c r="AD23" s="145"/>
      <c r="AE23" s="145"/>
      <c r="AF23" s="145"/>
      <c r="AG23" s="145" t="s">
        <v>110</v>
      </c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x14ac:dyDescent="0.2">
      <c r="A24" s="3"/>
      <c r="B24" s="4"/>
      <c r="C24" s="175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v>12</v>
      </c>
      <c r="AF24">
        <v>21</v>
      </c>
      <c r="AG24" t="s">
        <v>88</v>
      </c>
    </row>
    <row r="25" spans="1:60" x14ac:dyDescent="0.2">
      <c r="C25" s="176"/>
      <c r="D25" s="10"/>
      <c r="AG25" t="s">
        <v>130</v>
      </c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">
    <mergeCell ref="A1:G1"/>
    <mergeCell ref="C2:G2"/>
    <mergeCell ref="C3:G3"/>
    <mergeCell ref="C4:G4"/>
    <mergeCell ref="C19:G1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013 19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'013 19 Pol'!Názvy_tisku</vt:lpstr>
      <vt:lpstr>oadresa</vt:lpstr>
      <vt:lpstr>Stavba!Objednatel</vt:lpstr>
      <vt:lpstr>Stavba!Objekt</vt:lpstr>
      <vt:lpstr>'013 19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Kubát</dc:creator>
  <cp:lastModifiedBy>admin</cp:lastModifiedBy>
  <cp:lastPrinted>2019-03-19T12:27:02Z</cp:lastPrinted>
  <dcterms:created xsi:type="dcterms:W3CDTF">2009-04-08T07:15:50Z</dcterms:created>
  <dcterms:modified xsi:type="dcterms:W3CDTF">2026-03-17T07:51:44Z</dcterms:modified>
</cp:coreProperties>
</file>