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pekáreňRoh s. r. o\"/>
    </mc:Choice>
  </mc:AlternateContent>
  <xr:revisionPtr revIDLastSave="0" documentId="14_{708E9DA3-A64E-406F-8659-7808F04DABB1}" xr6:coauthVersionLast="47" xr6:coauthVersionMax="47" xr10:uidLastSave="{00000000-0000-0000-0000-000000000000}"/>
  <bookViews>
    <workbookView xWindow="-120" yWindow="-120" windowWidth="29040" windowHeight="15720" xr2:uid="{155C1622-41FE-4026-9CDD-3126E232B539}"/>
  </bookViews>
  <sheets>
    <sheet name="Príloha č. 2" sheetId="1" r:id="rId1"/>
  </sheets>
  <externalReferences>
    <externalReference r:id="rId2"/>
  </externalReferences>
  <definedNames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2'!$B$3:$K$52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K36" i="1" s="1"/>
  <c r="J32" i="1"/>
  <c r="K32" i="1" s="1"/>
  <c r="J31" i="1"/>
  <c r="K31" i="1" s="1"/>
  <c r="J38" i="1"/>
  <c r="K38" i="1" s="1"/>
  <c r="J37" i="1"/>
  <c r="K37" i="1" s="1"/>
  <c r="J35" i="1"/>
  <c r="K35" i="1" s="1"/>
  <c r="J34" i="1"/>
  <c r="K34" i="1" s="1"/>
  <c r="J33" i="1"/>
  <c r="K33" i="1" s="1"/>
  <c r="J30" i="1"/>
  <c r="K30" i="1" s="1"/>
  <c r="J29" i="1"/>
  <c r="A26" i="1"/>
  <c r="A43" i="1" s="1"/>
  <c r="A45" i="1" s="1"/>
  <c r="J3" i="1"/>
  <c r="A29" i="1" l="1"/>
  <c r="A17" i="1"/>
  <c r="A18" i="1"/>
  <c r="A11" i="1"/>
  <c r="A25" i="1"/>
  <c r="A35" i="1"/>
  <c r="A42" i="1"/>
  <c r="A38" i="1"/>
  <c r="A33" i="1"/>
  <c r="A27" i="1"/>
  <c r="A36" i="1" s="1"/>
  <c r="A24" i="1"/>
  <c r="A20" i="1"/>
  <c r="A16" i="1"/>
  <c r="A9" i="1"/>
  <c r="A6" i="1"/>
  <c r="A41" i="1"/>
  <c r="A39" i="1"/>
  <c r="A34" i="1"/>
  <c r="A23" i="1"/>
  <c r="A19" i="1"/>
  <c r="A15" i="1"/>
  <c r="A12" i="1"/>
  <c r="A8" i="1"/>
  <c r="A5" i="1"/>
  <c r="A3" i="1"/>
  <c r="J39" i="1"/>
  <c r="A44" i="1"/>
  <c r="A7" i="1"/>
  <c r="A13" i="1"/>
  <c r="A21" i="1"/>
  <c r="A30" i="1"/>
  <c r="A37" i="1"/>
  <c r="A4" i="1"/>
  <c r="A10" i="1"/>
  <c r="A14" i="1"/>
  <c r="A22" i="1"/>
  <c r="A28" i="1"/>
  <c r="A40" i="1"/>
  <c r="K29" i="1"/>
  <c r="K39" i="1" s="1"/>
  <c r="A31" i="1" l="1"/>
  <c r="A32" i="1"/>
</calcChain>
</file>

<file path=xl/sharedStrings.xml><?xml version="1.0" encoding="utf-8"?>
<sst xmlns="http://schemas.openxmlformats.org/spreadsheetml/2006/main" count="55" uniqueCount="45">
  <si>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</si>
  <si>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</si>
  <si>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</si>
  <si>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</si>
  <si>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</si>
  <si>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</si>
  <si>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</si>
  <si>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</si>
  <si>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</si>
  <si>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</si>
  <si>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</si>
  <si>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</si>
  <si>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</si>
  <si>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</si>
  <si>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</si>
  <si>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</si>
  <si>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</si>
  <si>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</si>
  <si>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</si>
  <si>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</si>
  <si>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</si>
  <si>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</si>
  <si>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</si>
  <si>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</si>
  <si>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</si>
  <si>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</si>
  <si>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</si>
  <si>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</si>
  <si>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</si>
  <si>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</si>
  <si>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</si>
  <si>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</si>
  <si>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Rozšírenie a modernizácia pekárenskej výroby v spoločnosti Pekáreň Roh s.r.o.</t>
  </si>
  <si>
    <t>Modulárna pekárenská pec elektrická s integrovaným nakladačom</t>
  </si>
  <si>
    <t>Rotačná elektrická pec s 3 vozíkmi</t>
  </si>
  <si>
    <t>Kysiareň na dva vozíky 60x40</t>
  </si>
  <si>
    <t>Kysiareň na 40 plechov 60x40</t>
  </si>
  <si>
    <t>Vyvaľovač cesta</t>
  </si>
  <si>
    <t>Špirálový hnetač na 50 kg múky</t>
  </si>
  <si>
    <t>Špirálový hnetač na 25 kg múky</t>
  </si>
  <si>
    <t>Dávkovač vody</t>
  </si>
  <si>
    <t>Výzva na predloženie ponúk - prieskum trhu</t>
  </si>
  <si>
    <t>Cena dodávaného predmetu</t>
  </si>
  <si>
    <t>Identifikačné údaje navrhovateľa: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</si>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</sst>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112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13" fillId="3" borderId="34" xfId="0" applyFont="1" applyFill="1" applyBorder="1" applyAlignment="1" applyProtection="1">
      <alignment vertical="center" wrapText="1"/>
      <protection locked="0"/>
    </xf>
    <xf numFmtId="0" fontId="13" fillId="3" borderId="14" xfId="0" applyFont="1" applyFill="1" applyBorder="1" applyAlignment="1" applyProtection="1">
      <alignment vertical="center" wrapText="1"/>
      <protection locked="0"/>
    </xf>
    <xf numFmtId="4" fontId="12" fillId="3" borderId="36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Protection="1"/>
    <xf numFmtId="0" fontId="2" fillId="0" borderId="0" xfId="0" applyFont="1" applyProtection="1"/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9" xfId="0" applyFont="1" applyFill="1" applyBorder="1" applyAlignment="1" applyProtection="1">
      <alignment vertical="center" wrapText="1"/>
    </xf>
    <xf numFmtId="0" fontId="12" fillId="4" borderId="11" xfId="0" applyFont="1" applyFill="1" applyBorder="1" applyAlignment="1" applyProtection="1">
      <alignment vertical="center" wrapText="1"/>
    </xf>
    <xf numFmtId="0" fontId="12" fillId="4" borderId="12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12" fillId="4" borderId="13" xfId="0" applyFont="1" applyFill="1" applyBorder="1" applyAlignment="1" applyProtection="1">
      <alignment vertical="center" wrapText="1"/>
    </xf>
    <xf numFmtId="0" fontId="12" fillId="4" borderId="15" xfId="0" applyFont="1" applyFill="1" applyBorder="1" applyAlignment="1" applyProtection="1">
      <alignment vertical="center" wrapText="1"/>
    </xf>
    <xf numFmtId="0" fontId="12" fillId="4" borderId="16" xfId="0" applyFont="1" applyFill="1" applyBorder="1" applyAlignment="1" applyProtection="1">
      <alignment vertical="center" wrapText="1"/>
    </xf>
    <xf numFmtId="164" fontId="12" fillId="4" borderId="35" xfId="0" applyNumberFormat="1" applyFont="1" applyFill="1" applyBorder="1" applyAlignment="1" applyProtection="1">
      <alignment horizontal="center" vertical="center" wrapText="1"/>
    </xf>
    <xf numFmtId="164" fontId="12" fillId="4" borderId="37" xfId="0" applyNumberFormat="1" applyFont="1" applyFill="1" applyBorder="1" applyAlignment="1" applyProtection="1">
      <alignment vertical="center" wrapText="1"/>
    </xf>
    <xf numFmtId="4" fontId="12" fillId="0" borderId="37" xfId="0" applyNumberFormat="1" applyFont="1" applyBorder="1" applyAlignment="1" applyProtection="1">
      <alignment vertical="center" wrapText="1"/>
    </xf>
    <xf numFmtId="4" fontId="12" fillId="0" borderId="35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8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9" xfId="0" applyFont="1" applyFill="1" applyBorder="1" applyAlignment="1" applyProtection="1">
      <alignment horizontal="center" vertical="center" wrapText="1"/>
    </xf>
    <xf numFmtId="0" fontId="12" fillId="4" borderId="40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41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42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0" fillId="0" borderId="0" xfId="0" applyProtection="1"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43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43" xfId="1" applyNumberFormat="1" applyFont="1" applyBorder="1" applyAlignment="1" applyProtection="1">
      <alignment vertical="center"/>
      <protection locked="0"/>
    </xf>
    <xf numFmtId="0" fontId="8" fillId="0" borderId="43" xfId="1" applyFont="1" applyBorder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horizontal="center" vertical="center"/>
      <protection locked="0"/>
    </xf>
  </cellXfs>
  <cellStyles count="2">
    <cellStyle name="Normal 2" xfId="1" xr:uid="{C220251E-EE9A-4A8D-8E0F-56A95BEE78C6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pek&#225;re&#328;Roh%20s.%20r.%20o\DRAFT_Predloha_usmernenie_2_2025%20-%20verzia%20&#269;.%202.xlsm" TargetMode="External"/><Relationship Id="rId1" Type="http://schemas.openxmlformats.org/officeDocument/2006/relationships/externalLinkPath" Target="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>
        <row r="121">
          <cell r="C121" t="str">
            <v xml:space="preserve">Príloha č. 2: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E1399-2CD7-4FDF-9D01-785126BA5F58}">
  <sheetPr codeName="Sheet22"/>
  <dimension ref="A1:M52"/>
  <sheetViews>
    <sheetView tabSelected="1" view="pageBreakPreview" zoomScaleNormal="100" zoomScaleSheetLayoutView="100" workbookViewId="0">
      <pane ySplit="2" topLeftCell="A21" activePane="bottomLeft" state="frozen"/>
      <selection pane="bottomLeft" activeCell="H29" sqref="H29:H38"/>
    </sheetView>
  </sheetViews>
  <sheetFormatPr defaultColWidth="9.140625" defaultRowHeight="15" x14ac:dyDescent="0.25"/>
  <cols>
    <col min="1" max="1" width="4.7109375" style="24" customWidth="1"/>
    <col min="2" max="2" width="4.28515625" style="32" customWidth="1"/>
    <col min="3" max="3" width="15.7109375" style="24" customWidth="1"/>
    <col min="4" max="4" width="18.7109375" style="24" customWidth="1"/>
    <col min="5" max="6" width="14.42578125" style="24" customWidth="1"/>
    <col min="7" max="7" width="7.140625" style="24" customWidth="1"/>
    <col min="8" max="8" width="13.7109375" style="24" customWidth="1"/>
    <col min="9" max="9" width="7.5703125" style="24" customWidth="1"/>
    <col min="10" max="11" width="13.7109375" style="24" customWidth="1"/>
    <col min="12" max="12" width="6.5703125" style="24" bestFit="1" customWidth="1"/>
    <col min="13" max="13" width="14.5703125" style="25" bestFit="1" customWidth="1"/>
    <col min="14" max="25" width="9.140625" style="24"/>
    <col min="26" max="26" width="9.42578125" style="24" bestFit="1" customWidth="1"/>
    <col min="27" max="16384" width="9.140625" style="24"/>
  </cols>
  <sheetData>
    <row r="1" spans="1:13" ht="18.75" x14ac:dyDescent="0.25">
      <c r="A1" s="22">
        <v>1</v>
      </c>
      <c r="B1" s="23" t="s">
        <v>0</v>
      </c>
      <c r="C1" s="23"/>
      <c r="D1" s="23"/>
    </row>
    <row r="2" spans="1:13" x14ac:dyDescent="0.25">
      <c r="A2" s="24">
        <v>1</v>
      </c>
      <c r="B2" s="24"/>
    </row>
    <row r="3" spans="1:13" s="22" customFormat="1" ht="21" x14ac:dyDescent="0.25">
      <c r="A3" s="22">
        <f>A26*IF(J3="",0,1)</f>
        <v>1</v>
      </c>
      <c r="B3" s="26"/>
      <c r="C3" s="27"/>
      <c r="D3" s="27"/>
      <c r="E3" s="27"/>
      <c r="F3" s="27"/>
      <c r="G3" s="27"/>
      <c r="H3" s="27"/>
      <c r="I3" s="27"/>
      <c r="J3" s="28" t="str">
        <f>IF([1]summary!$K$24="",'[1]Výzva na prieskum trhu'!$C$121,"")</f>
        <v xml:space="preserve">Príloha č. 2: </v>
      </c>
      <c r="K3" s="28"/>
      <c r="M3" s="29"/>
    </row>
    <row r="4" spans="1:13" s="22" customFormat="1" ht="23.25" x14ac:dyDescent="0.25">
      <c r="A4" s="22">
        <f>A26</f>
        <v>1</v>
      </c>
      <c r="B4" s="30" t="s">
        <v>41</v>
      </c>
      <c r="C4" s="30"/>
      <c r="D4" s="30"/>
      <c r="E4" s="30"/>
      <c r="F4" s="30"/>
      <c r="G4" s="30"/>
      <c r="H4" s="30"/>
      <c r="I4" s="30"/>
      <c r="J4" s="30"/>
      <c r="K4" s="30"/>
      <c r="M4" s="29"/>
    </row>
    <row r="5" spans="1:13" s="22" customFormat="1" x14ac:dyDescent="0.25">
      <c r="A5" s="22">
        <f>A26</f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M5" s="29"/>
    </row>
    <row r="6" spans="1:13" s="22" customFormat="1" ht="23.25" x14ac:dyDescent="0.25">
      <c r="A6" s="22">
        <f>A26</f>
        <v>1</v>
      </c>
      <c r="B6" s="30" t="s">
        <v>42</v>
      </c>
      <c r="C6" s="30"/>
      <c r="D6" s="30"/>
      <c r="E6" s="30"/>
      <c r="F6" s="30"/>
      <c r="G6" s="30"/>
      <c r="H6" s="30"/>
      <c r="I6" s="30"/>
      <c r="J6" s="30"/>
      <c r="K6" s="30"/>
      <c r="M6" s="29"/>
    </row>
    <row r="7" spans="1:13" x14ac:dyDescent="0.25">
      <c r="A7" s="22">
        <f>A26</f>
        <v>1</v>
      </c>
    </row>
    <row r="8" spans="1:13" ht="15" customHeight="1" x14ac:dyDescent="0.25">
      <c r="A8" s="22">
        <f>A26</f>
        <v>1</v>
      </c>
      <c r="B8" s="33" t="s">
        <v>1</v>
      </c>
      <c r="C8" s="33"/>
      <c r="D8" s="33"/>
      <c r="E8" s="33"/>
      <c r="F8" s="33"/>
      <c r="G8" s="33"/>
      <c r="H8" s="33"/>
      <c r="I8" s="33"/>
      <c r="J8" s="33"/>
      <c r="K8" s="33"/>
    </row>
    <row r="9" spans="1:13" x14ac:dyDescent="0.25">
      <c r="A9" s="22">
        <f>A26</f>
        <v>1</v>
      </c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1:13" x14ac:dyDescent="0.25">
      <c r="A10" s="22">
        <f>A26</f>
        <v>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3" ht="15.75" thickBot="1" x14ac:dyDescent="0.3">
      <c r="A11" s="22">
        <f>A26</f>
        <v>1</v>
      </c>
    </row>
    <row r="12" spans="1:13" s="22" customFormat="1" ht="19.5" customHeight="1" thickBot="1" x14ac:dyDescent="0.3">
      <c r="A12" s="22">
        <f>A26</f>
        <v>1</v>
      </c>
      <c r="C12" s="34" t="s">
        <v>43</v>
      </c>
      <c r="D12" s="35"/>
      <c r="E12" s="35"/>
      <c r="F12" s="35"/>
      <c r="G12" s="36"/>
      <c r="M12" s="29"/>
    </row>
    <row r="13" spans="1:13" s="22" customFormat="1" ht="19.5" customHeight="1" x14ac:dyDescent="0.25">
      <c r="A13" s="22">
        <f>A26</f>
        <v>1</v>
      </c>
      <c r="C13" s="37" t="s">
        <v>2</v>
      </c>
      <c r="D13" s="38"/>
      <c r="E13" s="1"/>
      <c r="F13" s="2"/>
      <c r="G13" s="3"/>
      <c r="M13" s="29"/>
    </row>
    <row r="14" spans="1:13" s="22" customFormat="1" ht="39" customHeight="1" x14ac:dyDescent="0.25">
      <c r="A14" s="22">
        <f>A26</f>
        <v>1</v>
      </c>
      <c r="C14" s="39" t="s">
        <v>3</v>
      </c>
      <c r="D14" s="40"/>
      <c r="E14" s="4"/>
      <c r="F14" s="5"/>
      <c r="G14" s="6"/>
      <c r="M14" s="29"/>
    </row>
    <row r="15" spans="1:13" s="22" customFormat="1" ht="19.5" customHeight="1" x14ac:dyDescent="0.25">
      <c r="A15" s="22">
        <f>A26</f>
        <v>1</v>
      </c>
      <c r="C15" s="41" t="s">
        <v>4</v>
      </c>
      <c r="D15" s="42"/>
      <c r="E15" s="4"/>
      <c r="F15" s="5"/>
      <c r="G15" s="6"/>
      <c r="M15" s="29"/>
    </row>
    <row r="16" spans="1:13" s="22" customFormat="1" ht="19.5" customHeight="1" x14ac:dyDescent="0.25">
      <c r="A16" s="22">
        <f>A26</f>
        <v>1</v>
      </c>
      <c r="C16" s="41" t="s">
        <v>5</v>
      </c>
      <c r="D16" s="42"/>
      <c r="E16" s="4"/>
      <c r="F16" s="5"/>
      <c r="G16" s="6"/>
      <c r="M16" s="29"/>
    </row>
    <row r="17" spans="1:13" s="22" customFormat="1" ht="30" customHeight="1" x14ac:dyDescent="0.25">
      <c r="A17" s="22">
        <f>A26</f>
        <v>1</v>
      </c>
      <c r="C17" s="43" t="s">
        <v>6</v>
      </c>
      <c r="D17" s="44"/>
      <c r="E17" s="4"/>
      <c r="F17" s="5"/>
      <c r="G17" s="6"/>
      <c r="M17" s="29"/>
    </row>
    <row r="18" spans="1:13" s="22" customFormat="1" ht="19.5" customHeight="1" x14ac:dyDescent="0.25">
      <c r="A18" s="22">
        <f>A26</f>
        <v>1</v>
      </c>
      <c r="C18" s="41" t="s">
        <v>7</v>
      </c>
      <c r="D18" s="42"/>
      <c r="E18" s="4"/>
      <c r="F18" s="5"/>
      <c r="G18" s="6"/>
      <c r="M18" s="29"/>
    </row>
    <row r="19" spans="1:13" s="22" customFormat="1" ht="19.5" customHeight="1" x14ac:dyDescent="0.25">
      <c r="A19" s="22">
        <f>A26</f>
        <v>1</v>
      </c>
      <c r="C19" s="41" t="s">
        <v>8</v>
      </c>
      <c r="D19" s="42"/>
      <c r="E19" s="4"/>
      <c r="F19" s="5"/>
      <c r="G19" s="6"/>
      <c r="M19" s="29"/>
    </row>
    <row r="20" spans="1:13" s="22" customFormat="1" ht="19.5" customHeight="1" x14ac:dyDescent="0.25">
      <c r="A20" s="22">
        <f>A26</f>
        <v>1</v>
      </c>
      <c r="C20" s="41" t="s">
        <v>9</v>
      </c>
      <c r="D20" s="42"/>
      <c r="E20" s="4"/>
      <c r="F20" s="5"/>
      <c r="G20" s="6"/>
      <c r="M20" s="29"/>
    </row>
    <row r="21" spans="1:13" s="22" customFormat="1" ht="19.5" customHeight="1" x14ac:dyDescent="0.25">
      <c r="A21" s="22">
        <f>A26</f>
        <v>1</v>
      </c>
      <c r="C21" s="41" t="s">
        <v>10</v>
      </c>
      <c r="D21" s="42"/>
      <c r="E21" s="4"/>
      <c r="F21" s="5"/>
      <c r="G21" s="6"/>
      <c r="M21" s="29"/>
    </row>
    <row r="22" spans="1:13" s="22" customFormat="1" ht="19.5" customHeight="1" x14ac:dyDescent="0.25">
      <c r="A22" s="22">
        <f>A26</f>
        <v>1</v>
      </c>
      <c r="C22" s="41" t="s">
        <v>11</v>
      </c>
      <c r="D22" s="42"/>
      <c r="E22" s="7"/>
      <c r="F22" s="8"/>
      <c r="G22" s="9"/>
      <c r="M22" s="29"/>
    </row>
    <row r="23" spans="1:13" s="22" customFormat="1" ht="19.5" customHeight="1" thickBot="1" x14ac:dyDescent="0.3">
      <c r="A23" s="22">
        <f>A26</f>
        <v>1</v>
      </c>
      <c r="C23" s="45" t="s">
        <v>12</v>
      </c>
      <c r="D23" s="46"/>
      <c r="E23" s="10"/>
      <c r="F23" s="11"/>
      <c r="G23" s="12"/>
      <c r="M23" s="29"/>
    </row>
    <row r="24" spans="1:13" x14ac:dyDescent="0.25">
      <c r="A24" s="22">
        <f>A26</f>
        <v>1</v>
      </c>
    </row>
    <row r="25" spans="1:13" x14ac:dyDescent="0.25">
      <c r="A25" s="22">
        <f>A26</f>
        <v>1</v>
      </c>
    </row>
    <row r="26" spans="1:13" x14ac:dyDescent="0.25">
      <c r="A26" s="24">
        <f>IF(D26&lt;&gt;"",1,0)</f>
        <v>1</v>
      </c>
      <c r="B26" s="47" t="s">
        <v>13</v>
      </c>
      <c r="C26" s="47"/>
      <c r="D26" s="48" t="s">
        <v>32</v>
      </c>
      <c r="E26" s="48"/>
      <c r="F26" s="48"/>
      <c r="G26" s="48"/>
      <c r="H26" s="48"/>
      <c r="I26" s="48"/>
      <c r="J26" s="48"/>
      <c r="K26" s="49"/>
      <c r="M26" s="25">
        <v>1</v>
      </c>
    </row>
    <row r="27" spans="1:13" ht="15.75" thickBot="1" x14ac:dyDescent="0.3">
      <c r="A27" s="22">
        <f>A26</f>
        <v>1</v>
      </c>
    </row>
    <row r="28" spans="1:13" ht="54.95" customHeight="1" thickBot="1" x14ac:dyDescent="0.3">
      <c r="A28" s="22">
        <f>A26</f>
        <v>1</v>
      </c>
      <c r="B28" s="50" t="s">
        <v>14</v>
      </c>
      <c r="C28" s="51"/>
      <c r="D28" s="52"/>
      <c r="E28" s="53" t="s">
        <v>15</v>
      </c>
      <c r="F28" s="54"/>
      <c r="G28" s="55" t="s">
        <v>16</v>
      </c>
      <c r="H28" s="56" t="s">
        <v>17</v>
      </c>
      <c r="I28" s="55" t="s">
        <v>18</v>
      </c>
      <c r="J28" s="57" t="s">
        <v>19</v>
      </c>
      <c r="K28" s="58" t="s">
        <v>20</v>
      </c>
    </row>
    <row r="29" spans="1:13" ht="25.5" customHeight="1" x14ac:dyDescent="0.25">
      <c r="A29" s="22">
        <f>A26*IF(B29&lt;&gt;"",1,0)</f>
        <v>1</v>
      </c>
      <c r="B29" s="59" t="s">
        <v>33</v>
      </c>
      <c r="C29" s="60"/>
      <c r="D29" s="61"/>
      <c r="E29" s="13"/>
      <c r="F29" s="14"/>
      <c r="G29" s="62" t="s">
        <v>21</v>
      </c>
      <c r="H29" s="15"/>
      <c r="I29" s="63">
        <v>1</v>
      </c>
      <c r="J29" s="64" t="str">
        <f t="shared" ref="J29:J38" si="0">IF(AND(H29&lt;&gt;"",I29&lt;&gt;""),H29*I29,"")</f>
        <v/>
      </c>
      <c r="K29" s="65" t="str">
        <f t="shared" ref="K29:K38" si="1">IF(J29&lt;&gt;"",J29*IF($E$17="platiteľ DPH",1.23,1),"")</f>
        <v/>
      </c>
    </row>
    <row r="30" spans="1:13" ht="25.5" customHeight="1" thickBot="1" x14ac:dyDescent="0.3">
      <c r="A30" s="22">
        <f>A26*IF(B30&lt;&gt;"",1,0)</f>
        <v>1</v>
      </c>
      <c r="B30" s="66" t="s">
        <v>34</v>
      </c>
      <c r="C30" s="67"/>
      <c r="D30" s="68"/>
      <c r="E30" s="16"/>
      <c r="F30" s="17"/>
      <c r="G30" s="69" t="s">
        <v>21</v>
      </c>
      <c r="H30" s="18"/>
      <c r="I30" s="70">
        <v>1</v>
      </c>
      <c r="J30" s="71" t="str">
        <f t="shared" si="0"/>
        <v/>
      </c>
      <c r="K30" s="72" t="str">
        <f t="shared" si="1"/>
        <v/>
      </c>
    </row>
    <row r="31" spans="1:13" ht="25.5" customHeight="1" x14ac:dyDescent="0.25">
      <c r="A31" s="22">
        <f>A28*IF(B31&lt;&gt;"",1,0)</f>
        <v>1</v>
      </c>
      <c r="B31" s="59" t="s">
        <v>35</v>
      </c>
      <c r="C31" s="60"/>
      <c r="D31" s="61"/>
      <c r="E31" s="13"/>
      <c r="F31" s="14"/>
      <c r="G31" s="62" t="s">
        <v>21</v>
      </c>
      <c r="H31" s="15"/>
      <c r="I31" s="63">
        <v>1</v>
      </c>
      <c r="J31" s="64" t="str">
        <f t="shared" ref="J31:J32" si="2">IF(AND(H31&lt;&gt;"",I31&lt;&gt;""),H31*I31,"")</f>
        <v/>
      </c>
      <c r="K31" s="65" t="str">
        <f t="shared" ref="K31:K32" si="3">IF(J31&lt;&gt;"",J31*IF($E$17="platiteľ DPH",1.23,1),"")</f>
        <v/>
      </c>
    </row>
    <row r="32" spans="1:13" ht="25.5" customHeight="1" x14ac:dyDescent="0.25">
      <c r="A32" s="22">
        <f>A28*IF(B32&lt;&gt;"",1,0)</f>
        <v>1</v>
      </c>
      <c r="B32" s="66" t="s">
        <v>36</v>
      </c>
      <c r="C32" s="67"/>
      <c r="D32" s="68"/>
      <c r="E32" s="16"/>
      <c r="F32" s="17"/>
      <c r="G32" s="69" t="s">
        <v>21</v>
      </c>
      <c r="H32" s="18"/>
      <c r="I32" s="70">
        <v>1</v>
      </c>
      <c r="J32" s="71" t="str">
        <f t="shared" si="2"/>
        <v/>
      </c>
      <c r="K32" s="72" t="str">
        <f t="shared" si="3"/>
        <v/>
      </c>
    </row>
    <row r="33" spans="1:13" ht="25.5" customHeight="1" x14ac:dyDescent="0.25">
      <c r="A33" s="22">
        <f>A26*IF(B33&lt;&gt;"",1,0)</f>
        <v>1</v>
      </c>
      <c r="B33" s="66" t="s">
        <v>37</v>
      </c>
      <c r="C33" s="67"/>
      <c r="D33" s="68"/>
      <c r="E33" s="16"/>
      <c r="F33" s="17"/>
      <c r="G33" s="69" t="s">
        <v>21</v>
      </c>
      <c r="H33" s="18"/>
      <c r="I33" s="70">
        <v>1</v>
      </c>
      <c r="J33" s="71" t="str">
        <f t="shared" si="0"/>
        <v/>
      </c>
      <c r="K33" s="72" t="str">
        <f t="shared" si="1"/>
        <v/>
      </c>
    </row>
    <row r="34" spans="1:13" ht="25.5" customHeight="1" x14ac:dyDescent="0.25">
      <c r="A34" s="22">
        <f>A26*IF(B34&lt;&gt;"",1,0)</f>
        <v>1</v>
      </c>
      <c r="B34" s="66" t="s">
        <v>38</v>
      </c>
      <c r="C34" s="67"/>
      <c r="D34" s="68"/>
      <c r="E34" s="16"/>
      <c r="F34" s="17"/>
      <c r="G34" s="69" t="s">
        <v>21</v>
      </c>
      <c r="H34" s="18"/>
      <c r="I34" s="70">
        <v>1</v>
      </c>
      <c r="J34" s="71" t="str">
        <f t="shared" si="0"/>
        <v/>
      </c>
      <c r="K34" s="72" t="str">
        <f t="shared" si="1"/>
        <v/>
      </c>
    </row>
    <row r="35" spans="1:13" ht="25.5" customHeight="1" thickBot="1" x14ac:dyDescent="0.3">
      <c r="A35" s="22">
        <f>A26*IF(B35&lt;&gt;"",1,0)</f>
        <v>1</v>
      </c>
      <c r="B35" s="73" t="s">
        <v>39</v>
      </c>
      <c r="C35" s="74"/>
      <c r="D35" s="75"/>
      <c r="E35" s="19"/>
      <c r="F35" s="20"/>
      <c r="G35" s="76" t="s">
        <v>21</v>
      </c>
      <c r="H35" s="21"/>
      <c r="I35" s="77">
        <v>1</v>
      </c>
      <c r="J35" s="78" t="str">
        <f t="shared" si="0"/>
        <v/>
      </c>
      <c r="K35" s="79" t="str">
        <f t="shared" si="1"/>
        <v/>
      </c>
    </row>
    <row r="36" spans="1:13" ht="25.5" customHeight="1" thickBot="1" x14ac:dyDescent="0.3">
      <c r="A36" s="22">
        <f>A27*IF(B36&lt;&gt;"",1,0)</f>
        <v>1</v>
      </c>
      <c r="B36" s="73" t="s">
        <v>40</v>
      </c>
      <c r="C36" s="74"/>
      <c r="D36" s="75"/>
      <c r="E36" s="19"/>
      <c r="F36" s="20"/>
      <c r="G36" s="76" t="s">
        <v>21</v>
      </c>
      <c r="H36" s="21"/>
      <c r="I36" s="77">
        <v>1</v>
      </c>
      <c r="J36" s="78" t="str">
        <f t="shared" ref="J36" si="4">IF(AND(H36&lt;&gt;"",I36&lt;&gt;""),H36*I36,"")</f>
        <v/>
      </c>
      <c r="K36" s="79" t="str">
        <f t="shared" ref="K36" si="5">IF(J36&lt;&gt;"",J36*IF($E$17="platiteľ DPH",1.23,1),"")</f>
        <v/>
      </c>
    </row>
    <row r="37" spans="1:13" ht="25.5" customHeight="1" x14ac:dyDescent="0.25">
      <c r="A37" s="22">
        <f>A26</f>
        <v>1</v>
      </c>
      <c r="B37" s="80" t="s">
        <v>22</v>
      </c>
      <c r="C37" s="81"/>
      <c r="D37" s="82" t="s">
        <v>23</v>
      </c>
      <c r="E37" s="83" t="s">
        <v>24</v>
      </c>
      <c r="F37" s="84"/>
      <c r="G37" s="62" t="s">
        <v>24</v>
      </c>
      <c r="H37" s="15"/>
      <c r="I37" s="63">
        <v>1</v>
      </c>
      <c r="J37" s="64" t="str">
        <f t="shared" si="0"/>
        <v/>
      </c>
      <c r="K37" s="65" t="str">
        <f t="shared" si="1"/>
        <v/>
      </c>
    </row>
    <row r="38" spans="1:13" ht="25.5" customHeight="1" thickBot="1" x14ac:dyDescent="0.3">
      <c r="A38" s="22">
        <f>A26</f>
        <v>1</v>
      </c>
      <c r="B38" s="85"/>
      <c r="C38" s="86"/>
      <c r="D38" s="87" t="s">
        <v>25</v>
      </c>
      <c r="E38" s="88" t="s">
        <v>24</v>
      </c>
      <c r="F38" s="89"/>
      <c r="G38" s="76" t="s">
        <v>24</v>
      </c>
      <c r="H38" s="21"/>
      <c r="I38" s="77">
        <v>1</v>
      </c>
      <c r="J38" s="78" t="str">
        <f t="shared" si="0"/>
        <v/>
      </c>
      <c r="K38" s="79" t="str">
        <f t="shared" si="1"/>
        <v/>
      </c>
    </row>
    <row r="39" spans="1:13" ht="25.5" customHeight="1" thickBot="1" x14ac:dyDescent="0.3">
      <c r="A39" s="22">
        <f>A26</f>
        <v>1</v>
      </c>
      <c r="B39" s="90"/>
      <c r="C39" s="91"/>
      <c r="D39" s="91"/>
      <c r="E39" s="91"/>
      <c r="F39" s="91"/>
      <c r="G39" s="91"/>
      <c r="H39" s="92"/>
      <c r="I39" s="92" t="s">
        <v>26</v>
      </c>
      <c r="J39" s="93" t="str">
        <f>IF(SUM(J29:J38)&gt;0,SUM(J29:J38),"")</f>
        <v/>
      </c>
      <c r="K39" s="93" t="str">
        <f>IF(SUM(K29:K38)&gt;0,SUM(K29:K38),"")</f>
        <v/>
      </c>
    </row>
    <row r="40" spans="1:13" x14ac:dyDescent="0.25">
      <c r="A40" s="22">
        <f>A26</f>
        <v>1</v>
      </c>
      <c r="B40" s="94" t="s">
        <v>27</v>
      </c>
    </row>
    <row r="41" spans="1:13" x14ac:dyDescent="0.25">
      <c r="A41" s="22">
        <f>A26</f>
        <v>1</v>
      </c>
    </row>
    <row r="42" spans="1:13" x14ac:dyDescent="0.25">
      <c r="A42" s="22">
        <f>A26</f>
        <v>1</v>
      </c>
    </row>
    <row r="43" spans="1:13" x14ac:dyDescent="0.25">
      <c r="A43" s="22">
        <f>A26*IF([1]summary!$K$24="",1,0)</f>
        <v>1</v>
      </c>
      <c r="C43" s="95" t="s">
        <v>28</v>
      </c>
      <c r="D43" s="96"/>
      <c r="E43" s="96"/>
      <c r="F43" s="96"/>
      <c r="G43" s="96"/>
      <c r="H43" s="96"/>
      <c r="I43" s="96"/>
      <c r="J43" s="97"/>
    </row>
    <row r="44" spans="1:13" x14ac:dyDescent="0.25">
      <c r="A44" s="22">
        <f>A43</f>
        <v>1</v>
      </c>
    </row>
    <row r="45" spans="1:13" x14ac:dyDescent="0.25">
      <c r="A45" s="22">
        <f>A43</f>
        <v>1</v>
      </c>
      <c r="C45" s="104"/>
      <c r="D45" s="104"/>
      <c r="F45" s="104"/>
      <c r="G45" s="104"/>
      <c r="H45" s="104">
        <v>1</v>
      </c>
      <c r="I45" s="104"/>
      <c r="J45" s="104"/>
      <c r="K45" s="104"/>
    </row>
    <row r="46" spans="1:13" x14ac:dyDescent="0.25">
      <c r="A46" s="22">
        <v>1</v>
      </c>
      <c r="C46" s="105" t="s">
        <v>29</v>
      </c>
      <c r="D46" s="106"/>
      <c r="F46" s="104"/>
      <c r="G46" s="104"/>
      <c r="H46" s="104"/>
      <c r="I46" s="104"/>
      <c r="J46" s="104"/>
      <c r="K46" s="104"/>
    </row>
    <row r="47" spans="1:13" s="98" customFormat="1" x14ac:dyDescent="0.25">
      <c r="A47" s="22">
        <v>1</v>
      </c>
      <c r="C47" s="105"/>
      <c r="D47" s="107"/>
      <c r="F47" s="107"/>
      <c r="G47" s="107"/>
      <c r="H47" s="107"/>
      <c r="I47" s="107"/>
      <c r="J47" s="107"/>
      <c r="K47" s="107"/>
      <c r="M47" s="99"/>
    </row>
    <row r="48" spans="1:13" s="98" customFormat="1" ht="15" customHeight="1" x14ac:dyDescent="0.25">
      <c r="A48" s="22">
        <v>1</v>
      </c>
      <c r="C48" s="105" t="s">
        <v>30</v>
      </c>
      <c r="D48" s="108"/>
      <c r="F48" s="107"/>
      <c r="G48" s="109"/>
      <c r="H48" s="109"/>
      <c r="I48" s="109"/>
      <c r="J48" s="109"/>
      <c r="K48" s="109"/>
      <c r="M48" s="99"/>
    </row>
    <row r="49" spans="1:13" s="98" customFormat="1" x14ac:dyDescent="0.25">
      <c r="A49" s="22">
        <v>1</v>
      </c>
      <c r="C49" s="107"/>
      <c r="D49" s="107"/>
      <c r="F49" s="110"/>
      <c r="G49" s="111" t="s">
        <v>44</v>
      </c>
      <c r="H49" s="111"/>
      <c r="I49" s="111"/>
      <c r="J49" s="111"/>
      <c r="K49" s="111"/>
      <c r="M49" s="99"/>
    </row>
    <row r="50" spans="1:13" s="98" customFormat="1" x14ac:dyDescent="0.25">
      <c r="A50" s="22">
        <v>1</v>
      </c>
      <c r="F50" s="100"/>
      <c r="G50" s="101"/>
      <c r="H50" s="101"/>
      <c r="I50" s="101"/>
      <c r="J50" s="101"/>
      <c r="K50" s="101"/>
      <c r="M50" s="99"/>
    </row>
    <row r="51" spans="1:13" ht="15" customHeight="1" x14ac:dyDescent="0.25">
      <c r="A51" s="22">
        <v>1</v>
      </c>
      <c r="B51" s="102" t="s">
        <v>31</v>
      </c>
      <c r="C51" s="102"/>
      <c r="D51" s="102"/>
      <c r="E51" s="102"/>
      <c r="F51" s="102"/>
      <c r="G51" s="102"/>
      <c r="H51" s="102"/>
      <c r="I51" s="102"/>
      <c r="J51" s="102"/>
      <c r="K51" s="102"/>
      <c r="L51" s="103"/>
    </row>
    <row r="52" spans="1:13" x14ac:dyDescent="0.25">
      <c r="A52" s="22">
        <v>1</v>
      </c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3"/>
    </row>
  </sheetData>
  <sheetProtection algorithmName="SHA-512" hashValue="YWe1PLTo7PiqqNUWyq9mZUjK0zMrwuVxho+zC4tYCUe68fznFF3ZjCUPqHOd1aV0W0HpRNySqiU5S/WL3MN+kw==" saltValue="7iFszVLgfln8CEJYZomZLw==" spinCount="100000" sheet="1" formatCells="0" formatColumns="0" formatRows="0" selectLockedCells="1"/>
  <mergeCells count="53">
    <mergeCell ref="C43:J43"/>
    <mergeCell ref="G49:K49"/>
    <mergeCell ref="B51:K52"/>
    <mergeCell ref="B34:D34"/>
    <mergeCell ref="E34:F34"/>
    <mergeCell ref="B35:D35"/>
    <mergeCell ref="E35:F35"/>
    <mergeCell ref="B37:C38"/>
    <mergeCell ref="E37:F37"/>
    <mergeCell ref="E38:F38"/>
    <mergeCell ref="B36:D36"/>
    <mergeCell ref="E36:F36"/>
    <mergeCell ref="B29:D29"/>
    <mergeCell ref="E29:F29"/>
    <mergeCell ref="B30:D30"/>
    <mergeCell ref="E30:F30"/>
    <mergeCell ref="B33:D33"/>
    <mergeCell ref="E33:F33"/>
    <mergeCell ref="B31:D31"/>
    <mergeCell ref="E31:F31"/>
    <mergeCell ref="B32:D32"/>
    <mergeCell ref="E32:F32"/>
    <mergeCell ref="C23:D23"/>
    <mergeCell ref="E23:G23"/>
    <mergeCell ref="B26:C26"/>
    <mergeCell ref="D26:J26"/>
    <mergeCell ref="B28:D28"/>
    <mergeCell ref="E28:F28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J3:K3"/>
    <mergeCell ref="B4:K4"/>
    <mergeCell ref="B6:K6"/>
    <mergeCell ref="B8:K10"/>
    <mergeCell ref="C12:G12"/>
    <mergeCell ref="C13:D13"/>
    <mergeCell ref="E13:G13"/>
  </mergeCells>
  <conditionalFormatting sqref="E18:G18">
    <cfRule type="expression" dxfId="0" priority="15">
      <formula>AND($E$17="neplatca DPH")</formula>
    </cfRule>
  </conditionalFormatting>
  <dataValidations count="1">
    <dataValidation type="list" allowBlank="1" showInputMessage="1" showErrorMessage="1" sqref="E17:G17" xr:uid="{9B15C05D-9523-4CFC-990C-F63CB2C743F9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2026-03-30T15:00:07Z</dcterms:created>
  <dcterms:modified xsi:type="dcterms:W3CDTF">2026-03-30T15:08:08Z</dcterms:modified>
</cp:coreProperties>
</file>