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14_OOPP2026/Finál Jožka/"/>
    </mc:Choice>
  </mc:AlternateContent>
  <xr:revisionPtr revIDLastSave="0" documentId="8_{52CF62B9-7103-4646-976E-3EE788BBD495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6" l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 s="1"/>
  <c r="H56" i="6"/>
  <c r="I56" i="6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/>
  <c r="H43" i="6"/>
  <c r="I43" i="6" s="1"/>
  <c r="H37" i="6"/>
  <c r="I37" i="6" s="1"/>
  <c r="H32" i="6"/>
  <c r="I32" i="6" s="1"/>
  <c r="H30" i="6"/>
  <c r="I30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1" i="6"/>
  <c r="I31" i="6" s="1"/>
  <c r="H33" i="6"/>
  <c r="I33" i="6" s="1"/>
  <c r="H34" i="6"/>
  <c r="I34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4" i="6"/>
  <c r="I44" i="6" s="1"/>
  <c r="H21" i="6"/>
  <c r="I21" i="6" s="1"/>
  <c r="H20" i="6"/>
  <c r="I20" i="6" s="1"/>
  <c r="F66" i="6"/>
  <c r="H18" i="6"/>
  <c r="F18" i="6"/>
  <c r="I65" i="6" l="1"/>
</calcChain>
</file>

<file path=xl/sharedStrings.xml><?xml version="1.0" encoding="utf-8"?>
<sst xmlns="http://schemas.openxmlformats.org/spreadsheetml/2006/main" count="166" uniqueCount="119">
  <si>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</si>
  <si>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</si>
  <si>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</si>
  <si>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</si>
  <si>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</si>
  <si>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</si>
  <si>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</si>
  <si>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</si>
  <si>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</si>
  <si>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</si>
  <si>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</si>
  <si>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</si>
  <si>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</si>
  <si>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</si>
  <si>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</si>
  <si>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</si>
  <si>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</si>
  <si>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</si>
  <si>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</si>
  <si>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</si>
  <si>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</si>
  <si>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</si>
  <si>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</si>
  <si>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</si>
  <si>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</si>
  <si>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</si>
  <si>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</si>
  <si>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</si>
  <si>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</si>
  <si>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</si>
  <si>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</si>
  <si>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</si>
  <si>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</si>
  <si>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</si>
  <si>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</si>
  <si>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</si>
  <si>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</si>
  <si>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</si>
  <si>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</si>
  <si>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</si>
  <si>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</si>
  <si>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</si>
  <si>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</si>
  <si>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</si>
  <si>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</si>
  <si>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</si>
  <si>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</si>
  <si>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</si>
  <si>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</si>
  <si>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</si>
  <si>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</si>
  <si>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</si>
  <si>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</si>
  <si>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</si>
  <si>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</si>
  <si>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</si>
  <si>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</si>
  <si>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</si>
  <si>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</si>
  <si>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</si>
  <si>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</si>
  <si>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Pracovné rukavice - letné</t>
  </si>
  <si>
    <t>Pracovné rukavice - zimné</t>
  </si>
  <si>
    <t>Vesta - reflexná</t>
  </si>
  <si>
    <t>Plášť</t>
  </si>
  <si>
    <t>Pracovná blúza - monterková</t>
  </si>
  <si>
    <t>Krátke nohavice - monterkové</t>
  </si>
  <si>
    <t>Gumené čižmy</t>
  </si>
  <si>
    <t>Predpokladané množstvo</t>
  </si>
  <si>
    <t>Pomocné kritérium hodnotenia č. 1 v prípade rovnosti ponúk</t>
  </si>
  <si>
    <t>Pomocné kritérium hodnotenia č. 2 v prípade rovnosti ponúk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</si>
  <si>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</si>
  <si>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Som platcom DPH</t>
  </si>
  <si>
    <t>Merná jednotka</t>
  </si>
  <si>
    <t>Pol. č.</t>
  </si>
  <si>
    <t>ks</t>
  </si>
  <si>
    <t>pár</t>
  </si>
  <si>
    <t>Príloha č. 2 - Ponuka uchádzača vo výzve č. 14 "Osobné ochranné pracovné prostriedky"</t>
  </si>
  <si>
    <t>Letná čiapka - šiltovka TYP 1</t>
  </si>
  <si>
    <t>Letná čiapka - šiltovka TYP 2</t>
  </si>
  <si>
    <t>Zimná čiapka TYP 1</t>
  </si>
  <si>
    <t>Zimná čiapka TYP 2</t>
  </si>
  <si>
    <t>Termoaktívna funkčná čiapka pod prilbu</t>
  </si>
  <si>
    <t>Ochranná prilba TYP 1</t>
  </si>
  <si>
    <t>Ochranná prilba TYP 2</t>
  </si>
  <si>
    <t xml:space="preserve"> Dielektrické rukavice</t>
  </si>
  <si>
    <t>Tričko – krátky rukáv (pánske)</t>
  </si>
  <si>
    <t>Tričko – krátky rukáv (dámske)</t>
  </si>
  <si>
    <t>Tričko - krátky rukáv s reflexnými prvkami</t>
  </si>
  <si>
    <t>Tričko - dlhý rukáv (pánske)</t>
  </si>
  <si>
    <t>Tričko - dlhý rukáv (dámske)</t>
  </si>
  <si>
    <t>Polokošela - krátky rukáv</t>
  </si>
  <si>
    <t>Polokošela - dlhý rukáv</t>
  </si>
  <si>
    <t>Mikina TYP 1 (pánska)</t>
  </si>
  <si>
    <t>Mikina TYP 2 (dámska)</t>
  </si>
  <si>
    <t>Mikina TYP 3</t>
  </si>
  <si>
    <t>Pracovná bunda - zimná reflexná TYP 1</t>
  </si>
  <si>
    <t>Pracovná bunda - zimná reflexná TYP 2</t>
  </si>
  <si>
    <t>Softshellová bunda TYP 1</t>
  </si>
  <si>
    <t>Softshellová bunda TYP 2</t>
  </si>
  <si>
    <t>Softshellová bunda TYP 3</t>
  </si>
  <si>
    <t>Softshellová bunda TYP 4</t>
  </si>
  <si>
    <t>Vesta - reflexná s vreckami</t>
  </si>
  <si>
    <t>Plášť do dažda - reflexný</t>
  </si>
  <si>
    <t>Softshellové nohavice (pánske)</t>
  </si>
  <si>
    <t>Softshellové nohavice (dámske)</t>
  </si>
  <si>
    <t xml:space="preserve">Pracovné kraťasy </t>
  </si>
  <si>
    <t xml:space="preserve">Vesta - civilná softshell </t>
  </si>
  <si>
    <t>Nohavice - monterkové TYP 1</t>
  </si>
  <si>
    <t>Nohavice - monterkové TYP 2</t>
  </si>
  <si>
    <t>Bezpečnostná obuv TYP 1 - zimná členková</t>
  </si>
  <si>
    <t>Bezpečnostná obuv TYP 2 - celoročná členková</t>
  </si>
  <si>
    <t xml:space="preserve">Bezpečnostná obuv TYP 3 - celoročné poltopánky </t>
  </si>
  <si>
    <t xml:space="preserve">Pracovná obuv - celoročné poltopánky (outdoorového typu) </t>
  </si>
  <si>
    <t>Šlapky pracovné</t>
  </si>
  <si>
    <t>Ochranné okuliare</t>
  </si>
  <si>
    <r>
      <t>*</t>
    </r>
    <r>
      <rPr>
        <sz val="8"/>
        <rFont val="Calibri"/>
        <family val="2"/>
        <charset val="238"/>
        <scheme val="minor"/>
      </rPr>
      <t>Max. lehota dodania tovaru je</t>
    </r>
    <r>
      <rPr>
        <b/>
        <sz val="8"/>
        <rFont val="Calibri"/>
        <family val="2"/>
        <charset val="238"/>
        <scheme val="minor"/>
      </rPr>
      <t xml:space="preserve"> 14 kalendárnych dní </t>
    </r>
    <r>
      <rPr>
        <sz val="8"/>
        <rFont val="Calibri"/>
        <family val="2"/>
        <charset val="238"/>
        <scheme val="minor"/>
      </rPr>
      <t xml:space="preserve">a preto pomocné kritérium môže byť </t>
    </r>
    <r>
      <rPr>
        <b/>
        <sz val="8"/>
        <rFont val="Calibri"/>
        <family val="2"/>
        <charset val="238"/>
        <scheme val="minor"/>
      </rPr>
      <t xml:space="preserve">rovné alebo nižšie </t>
    </r>
    <r>
      <rPr>
        <sz val="8"/>
        <rFont val="Calibri"/>
        <family val="2"/>
        <charset val="238"/>
        <scheme val="minor"/>
      </rPr>
      <t>ako táto max. hodnota.</t>
    </r>
  </si>
  <si>
    <r>
      <t xml:space="preserve">Jednotková cena v eur bez DPH uvedená v pol. č. 11: </t>
    </r>
    <r>
      <rPr>
        <b/>
        <sz val="11"/>
        <rFont val="Calibri"/>
        <family val="2"/>
        <charset val="238"/>
        <scheme val="minor"/>
      </rPr>
      <t>Tričko - krátky rukáv (pánske)</t>
    </r>
    <r>
      <rPr>
        <sz val="11"/>
        <rFont val="Calibri"/>
        <family val="2"/>
        <charset val="238"/>
        <scheme val="minor"/>
      </rPr>
      <t>**</t>
    </r>
  </si>
  <si>
    <r>
      <t xml:space="preserve">** Jednotková cena bez DPH </t>
    </r>
    <r>
      <rPr>
        <b/>
        <sz val="8"/>
        <rFont val="Calibri"/>
        <family val="2"/>
        <charset val="238"/>
        <scheme val="minor"/>
      </rPr>
      <t>je prevedená automaticky</t>
    </r>
    <r>
      <rPr>
        <sz val="8"/>
        <rFont val="Calibri"/>
        <family val="2"/>
        <charset val="238"/>
        <scheme val="minor"/>
      </rPr>
      <t xml:space="preserve"> z položkového rozpočtu z tab. "Kritérium č. 1: Cena s DPH" (t. j. stĺpec G/riadok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</si>
</sst>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1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0" fontId="3" fillId="5" borderId="60" xfId="2" applyFont="1" applyFill="1" applyBorder="1" applyProtection="1">
      <protection hidden="1"/>
    </xf>
    <xf numFmtId="0" fontId="6" fillId="0" borderId="56" xfId="0" applyFont="1" applyBorder="1" applyAlignment="1">
      <alignment vertical="center"/>
    </xf>
    <xf numFmtId="0" fontId="5" fillId="6" borderId="61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justify" vertical="center"/>
    </xf>
    <xf numFmtId="0" fontId="0" fillId="6" borderId="62" xfId="0" applyFill="1" applyBorder="1" applyAlignment="1">
      <alignment horizontal="left" vertical="center" wrapText="1" indent="1"/>
    </xf>
    <xf numFmtId="0" fontId="6" fillId="6" borderId="62" xfId="0" applyFont="1" applyFill="1" applyBorder="1" applyAlignment="1">
      <alignment horizontal="left" vertical="center" wrapText="1" indent="1"/>
    </xf>
    <xf numFmtId="0" fontId="2" fillId="6" borderId="62" xfId="0" applyFont="1" applyFill="1" applyBorder="1" applyAlignment="1">
      <alignment horizontal="center" vertical="center" wrapText="1"/>
    </xf>
    <xf numFmtId="0" fontId="21" fillId="6" borderId="62" xfId="4" applyFill="1" applyBorder="1" applyAlignment="1">
      <alignment horizontal="left" vertical="center" wrapText="1" indent="1"/>
    </xf>
    <xf numFmtId="0" fontId="0" fillId="6" borderId="62" xfId="0" applyFill="1" applyBorder="1" applyAlignment="1" applyProtection="1">
      <alignment horizontal="left" vertical="center" wrapText="1" indent="1"/>
      <protection locked="0"/>
    </xf>
    <xf numFmtId="0" fontId="0" fillId="6" borderId="62" xfId="0" applyFill="1" applyBorder="1" applyAlignment="1">
      <alignment horizontal="left" wrapText="1" indent="1"/>
    </xf>
    <xf numFmtId="165" fontId="22" fillId="7" borderId="63" xfId="2" applyNumberFormat="1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 wrapText="1"/>
    </xf>
    <xf numFmtId="0" fontId="3" fillId="6" borderId="69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8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5" fillId="6" borderId="57" xfId="2" applyFont="1" applyFill="1" applyBorder="1" applyAlignment="1">
      <alignment horizontal="center" wrapText="1"/>
    </xf>
    <xf numFmtId="0" fontId="15" fillId="6" borderId="50" xfId="2" applyFont="1" applyFill="1" applyBorder="1" applyAlignment="1">
      <alignment horizontal="center" wrapText="1"/>
    </xf>
    <xf numFmtId="0" fontId="11" fillId="6" borderId="65" xfId="2" applyFont="1" applyFill="1" applyBorder="1" applyAlignment="1">
      <alignment horizontal="left" vertical="center" wrapText="1"/>
    </xf>
    <xf numFmtId="0" fontId="11" fillId="6" borderId="66" xfId="2" applyFont="1" applyFill="1" applyBorder="1" applyAlignment="1">
      <alignment horizontal="left" vertical="center" wrapText="1"/>
    </xf>
    <xf numFmtId="0" fontId="11" fillId="6" borderId="67" xfId="2" applyFont="1" applyFill="1" applyBorder="1" applyAlignment="1">
      <alignment horizontal="left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38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20" xfId="2" applyFont="1" applyFill="1" applyBorder="1" applyAlignment="1">
      <alignment horizontal="center"/>
    </xf>
    <xf numFmtId="0" fontId="18" fillId="0" borderId="39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14" fillId="7" borderId="17" xfId="2" applyFont="1" applyFill="1" applyBorder="1" applyAlignment="1">
      <alignment horizontal="center" vertical="center" wrapText="1"/>
    </xf>
    <xf numFmtId="0" fontId="14" fillId="7" borderId="18" xfId="2" applyFont="1" applyFill="1" applyBorder="1" applyAlignment="1">
      <alignment horizontal="center" vertical="center" wrapText="1"/>
    </xf>
    <xf numFmtId="0" fontId="14" fillId="7" borderId="19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5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165" fontId="15" fillId="6" borderId="47" xfId="0" applyNumberFormat="1" applyFont="1" applyFill="1" applyBorder="1" applyAlignment="1">
      <alignment horizontal="center" vertical="center" wrapText="1"/>
    </xf>
    <xf numFmtId="165" fontId="15" fillId="6" borderId="19" xfId="0" applyNumberFormat="1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left" vertical="center" wrapText="1"/>
    </xf>
    <xf numFmtId="0" fontId="10" fillId="6" borderId="18" xfId="2" applyFont="1" applyFill="1" applyBorder="1" applyAlignment="1">
      <alignment horizontal="left" vertical="center" wrapText="1"/>
    </xf>
    <xf numFmtId="0" fontId="10" fillId="6" borderId="20" xfId="2" applyFont="1" applyFill="1" applyBorder="1" applyAlignment="1">
      <alignment horizontal="left" vertical="center" wrapText="1"/>
    </xf>
    <xf numFmtId="2" fontId="17" fillId="0" borderId="35" xfId="2" applyNumberFormat="1" applyFont="1" applyFill="1" applyBorder="1" applyAlignment="1">
      <alignment horizontal="left"/>
    </xf>
    <xf numFmtId="2" fontId="17" fillId="0" borderId="44" xfId="2" applyNumberFormat="1" applyFont="1" applyFill="1" applyBorder="1" applyAlignment="1">
      <alignment horizontal="left"/>
    </xf>
    <xf numFmtId="2" fontId="17" fillId="0" borderId="23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4" xfId="2" applyFont="1" applyFill="1" applyBorder="1" applyAlignment="1">
      <alignment horizontal="left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3" fillId="6" borderId="53" xfId="2" applyFont="1" applyFill="1" applyBorder="1" applyAlignment="1">
      <alignment horizontal="center"/>
    </xf>
    <xf numFmtId="0" fontId="3" fillId="6" borderId="66" xfId="2" applyFont="1" applyFill="1" applyBorder="1" applyAlignment="1">
      <alignment horizontal="center"/>
    </xf>
    <xf numFmtId="0" fontId="3" fillId="6" borderId="67" xfId="2" applyFont="1" applyFill="1" applyBorder="1" applyAlignment="1">
      <alignment horizontal="center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164" fontId="20" fillId="0" borderId="64" xfId="2" applyNumberFormat="1" applyFont="1" applyFill="1" applyBorder="1" applyAlignment="1">
      <alignment horizontal="right"/>
    </xf>
    <xf numFmtId="164" fontId="20" fillId="0" borderId="49" xfId="2" applyNumberFormat="1" applyFont="1" applyFill="1" applyBorder="1" applyAlignment="1">
      <alignment horizontal="right"/>
    </xf>
    <xf numFmtId="164" fontId="20" fillId="0" borderId="50" xfId="2" applyNumberFormat="1" applyFont="1" applyFill="1" applyBorder="1" applyAlignment="1">
      <alignment horizontal="right"/>
    </xf>
    <xf numFmtId="0" fontId="18" fillId="0" borderId="47" xfId="2" applyFont="1" applyFill="1" applyBorder="1" applyAlignment="1">
      <alignment horizontal="left"/>
    </xf>
    <xf numFmtId="0" fontId="18" fillId="0" borderId="18" xfId="2" applyFont="1" applyFill="1" applyBorder="1" applyAlignment="1">
      <alignment horizontal="left"/>
    </xf>
    <xf numFmtId="0" fontId="20" fillId="0" borderId="48" xfId="2" applyFont="1" applyFill="1" applyBorder="1" applyAlignment="1">
      <alignment horizontal="left"/>
    </xf>
    <xf numFmtId="0" fontId="20" fillId="0" borderId="49" xfId="2" applyFont="1" applyFill="1" applyBorder="1" applyAlignment="1">
      <alignment horizontal="left"/>
    </xf>
    <xf numFmtId="0" fontId="20" fillId="0" borderId="72" xfId="2" applyFont="1" applyFill="1" applyBorder="1" applyAlignment="1">
      <alignment horizontal="left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5" fontId="0" fillId="5" borderId="52" xfId="2" applyNumberFormat="1" applyFont="1" applyFill="1" applyBorder="1" applyAlignment="1">
      <alignment horizontal="center" vertical="center"/>
    </xf>
    <xf numFmtId="165" fontId="1" fillId="0" borderId="58" xfId="2" applyNumberFormat="1" applyFont="1" applyFill="1" applyBorder="1" applyAlignment="1">
      <alignment horizontal="center" vertical="center"/>
    </xf>
    <xf numFmtId="165" fontId="0" fillId="0" borderId="59" xfId="2" applyNumberFormat="1" applyFont="1" applyFill="1" applyBorder="1" applyAlignment="1">
      <alignment horizontal="center" vertical="center"/>
    </xf>
    <xf numFmtId="165" fontId="0" fillId="5" borderId="34" xfId="2" applyNumberFormat="1" applyFont="1" applyFill="1" applyBorder="1" applyAlignment="1">
      <alignment horizontal="center" vertical="center"/>
    </xf>
    <xf numFmtId="165" fontId="1" fillId="0" borderId="21" xfId="2" applyNumberFormat="1" applyFont="1" applyFill="1" applyBorder="1" applyAlignment="1">
      <alignment horizontal="center" vertical="center"/>
    </xf>
    <xf numFmtId="165" fontId="0" fillId="0" borderId="46" xfId="2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/>
    </xf>
    <xf numFmtId="0" fontId="10" fillId="6" borderId="74" xfId="0" applyFont="1" applyFill="1" applyBorder="1" applyAlignment="1">
      <alignment horizontal="center" vertical="center"/>
    </xf>
    <xf numFmtId="0" fontId="10" fillId="6" borderId="71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10" fillId="6" borderId="32" xfId="0" applyFont="1" applyFill="1" applyBorder="1" applyAlignment="1">
      <alignment horizontal="left" vertical="center"/>
    </xf>
    <xf numFmtId="0" fontId="10" fillId="6" borderId="76" xfId="0" applyFont="1" applyFill="1" applyBorder="1" applyAlignment="1">
      <alignment horizontal="left" vertical="center"/>
    </xf>
    <xf numFmtId="0" fontId="10" fillId="6" borderId="73" xfId="0" applyFont="1" applyFill="1" applyBorder="1" applyAlignment="1">
      <alignment horizontal="left" vertical="center"/>
    </xf>
    <xf numFmtId="0" fontId="10" fillId="6" borderId="77" xfId="0" applyFont="1" applyFill="1" applyBorder="1" applyAlignment="1">
      <alignment horizontal="left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left" vertical="center"/>
    </xf>
    <xf numFmtId="0" fontId="25" fillId="0" borderId="1" xfId="2" applyFont="1" applyFill="1" applyBorder="1" applyAlignment="1">
      <alignment horizontal="left" vertical="center"/>
    </xf>
    <xf numFmtId="0" fontId="25" fillId="0" borderId="70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412750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78"/>
  <sheetViews>
    <sheetView showGridLines="0" tabSelected="1" zoomScaleNormal="100" zoomScaleSheetLayoutView="160" workbookViewId="0">
      <selection activeCell="J74" sqref="J74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54296875" customWidth="1"/>
    <col min="8" max="8" width="9.453125" customWidth="1"/>
    <col min="9" max="9" width="13.81640625" customWidth="1"/>
  </cols>
  <sheetData>
    <row r="1" spans="2:9" ht="25.5" customHeight="1" x14ac:dyDescent="0.45">
      <c r="B1" s="50" t="s">
        <v>59</v>
      </c>
      <c r="C1" s="50"/>
      <c r="D1" s="50"/>
      <c r="E1" s="50"/>
      <c r="F1" s="50"/>
      <c r="G1" s="50"/>
      <c r="H1" s="50"/>
      <c r="I1" s="50"/>
    </row>
    <row r="2" spans="2:9" ht="25.5" customHeight="1" x14ac:dyDescent="0.45">
      <c r="B2" s="51" t="s">
        <v>43</v>
      </c>
      <c r="C2" s="51"/>
      <c r="D2" s="51"/>
      <c r="E2" s="51"/>
      <c r="F2" s="51"/>
      <c r="G2" s="51"/>
      <c r="H2" s="51"/>
      <c r="I2" s="51"/>
    </row>
    <row r="3" spans="2:9" ht="15" thickBot="1" x14ac:dyDescent="0.4">
      <c r="B3" s="81"/>
      <c r="C3" s="81"/>
      <c r="D3" s="81"/>
      <c r="E3" s="81"/>
      <c r="F3" s="81"/>
    </row>
    <row r="4" spans="2:9" ht="45.75" customHeight="1" thickBot="1" x14ac:dyDescent="0.4">
      <c r="B4" s="57" t="s">
        <v>77</v>
      </c>
      <c r="C4" s="58"/>
      <c r="D4" s="58"/>
      <c r="E4" s="58"/>
      <c r="F4" s="58"/>
      <c r="G4" s="58"/>
      <c r="H4" s="58"/>
      <c r="I4" s="59"/>
    </row>
    <row r="5" spans="2:9" s="14" customFormat="1" ht="15" thickBot="1" x14ac:dyDescent="0.4">
      <c r="B5" s="60"/>
      <c r="C5" s="61"/>
      <c r="D5" s="61"/>
      <c r="E5" s="61"/>
      <c r="F5" s="61"/>
      <c r="G5" s="61"/>
      <c r="H5" s="61"/>
      <c r="I5" s="61"/>
    </row>
    <row r="6" spans="2:9" ht="17.149999999999999" customHeight="1" x14ac:dyDescent="0.35">
      <c r="B6" s="66" t="s">
        <v>0</v>
      </c>
      <c r="C6" s="67"/>
      <c r="D6" s="67"/>
      <c r="E6" s="67"/>
      <c r="F6" s="62"/>
      <c r="G6" s="62"/>
      <c r="H6" s="62"/>
      <c r="I6" s="63"/>
    </row>
    <row r="7" spans="2:9" ht="17.149999999999999" customHeight="1" thickBot="1" x14ac:dyDescent="0.4">
      <c r="B7" s="68" t="s">
        <v>1</v>
      </c>
      <c r="C7" s="69"/>
      <c r="D7" s="69"/>
      <c r="E7" s="69"/>
      <c r="F7" s="70" t="s">
        <v>72</v>
      </c>
      <c r="G7" s="71"/>
      <c r="H7" s="64"/>
      <c r="I7" s="65"/>
    </row>
    <row r="8" spans="2:9" s="14" customFormat="1" ht="15" thickBot="1" x14ac:dyDescent="0.4">
      <c r="B8" s="52"/>
      <c r="C8" s="53"/>
      <c r="D8" s="53"/>
      <c r="E8" s="53"/>
      <c r="F8" s="53"/>
      <c r="G8" s="53"/>
      <c r="H8" s="53"/>
      <c r="I8" s="53"/>
    </row>
    <row r="9" spans="2:9" ht="30" customHeight="1" x14ac:dyDescent="0.35">
      <c r="B9" s="82" t="s">
        <v>2</v>
      </c>
      <c r="C9" s="83"/>
      <c r="D9" s="83"/>
      <c r="E9" s="83"/>
      <c r="F9" s="83"/>
      <c r="G9" s="83"/>
      <c r="H9" s="83"/>
      <c r="I9" s="84"/>
    </row>
    <row r="10" spans="2:9" ht="36.75" customHeight="1" x14ac:dyDescent="0.35">
      <c r="B10" s="131" t="s">
        <v>50</v>
      </c>
      <c r="C10" s="132"/>
      <c r="D10" s="132"/>
      <c r="E10" s="132"/>
      <c r="F10" s="132"/>
      <c r="G10" s="132"/>
      <c r="H10" s="133"/>
      <c r="I10" s="22"/>
    </row>
    <row r="11" spans="2:9" ht="45" customHeight="1" x14ac:dyDescent="0.35">
      <c r="B11" s="75" t="s">
        <v>39</v>
      </c>
      <c r="C11" s="76"/>
      <c r="D11" s="76"/>
      <c r="E11" s="76"/>
      <c r="F11" s="76"/>
      <c r="G11" s="76"/>
      <c r="H11" s="77"/>
      <c r="I11" s="12"/>
    </row>
    <row r="12" spans="2:9" ht="45" customHeight="1" x14ac:dyDescent="0.35">
      <c r="B12" s="115" t="s">
        <v>3</v>
      </c>
      <c r="C12" s="116"/>
      <c r="D12" s="116"/>
      <c r="E12" s="116"/>
      <c r="F12" s="116"/>
      <c r="G12" s="116"/>
      <c r="H12" s="117"/>
      <c r="I12" s="12"/>
    </row>
    <row r="13" spans="2:9" ht="45" customHeight="1" x14ac:dyDescent="0.35">
      <c r="B13" s="115" t="s">
        <v>44</v>
      </c>
      <c r="C13" s="116"/>
      <c r="D13" s="116"/>
      <c r="E13" s="116"/>
      <c r="F13" s="116"/>
      <c r="G13" s="116"/>
      <c r="H13" s="117"/>
      <c r="I13" s="12"/>
    </row>
    <row r="14" spans="2:9" ht="45" customHeight="1" thickBot="1" x14ac:dyDescent="0.4">
      <c r="B14" s="78" t="s">
        <v>42</v>
      </c>
      <c r="C14" s="79"/>
      <c r="D14" s="79"/>
      <c r="E14" s="79"/>
      <c r="F14" s="79"/>
      <c r="G14" s="79"/>
      <c r="H14" s="80"/>
      <c r="I14" s="13"/>
    </row>
    <row r="15" spans="2:9" s="14" customFormat="1" ht="15" thickBot="1" x14ac:dyDescent="0.4">
      <c r="B15" s="52"/>
      <c r="C15" s="53"/>
      <c r="D15" s="53"/>
      <c r="E15" s="53"/>
      <c r="F15" s="53"/>
      <c r="G15" s="53"/>
      <c r="H15" s="53"/>
      <c r="I15" s="54"/>
    </row>
    <row r="16" spans="2:9" ht="24" customHeight="1" thickBot="1" x14ac:dyDescent="0.4">
      <c r="B16" s="72" t="s">
        <v>40</v>
      </c>
      <c r="C16" s="73"/>
      <c r="D16" s="73"/>
      <c r="E16" s="73"/>
      <c r="F16" s="73"/>
      <c r="G16" s="73"/>
      <c r="H16" s="73"/>
      <c r="I16" s="74"/>
    </row>
    <row r="17" spans="2:9" ht="15.65" customHeight="1" x14ac:dyDescent="0.35">
      <c r="B17" s="86" t="s">
        <v>4</v>
      </c>
      <c r="C17" s="87"/>
      <c r="D17" s="85"/>
      <c r="E17" s="21" t="s">
        <v>5</v>
      </c>
      <c r="F17" s="55" t="s">
        <v>6</v>
      </c>
      <c r="G17" s="85"/>
      <c r="H17" s="55" t="s">
        <v>7</v>
      </c>
      <c r="I17" s="56"/>
    </row>
    <row r="18" spans="2:9" ht="20.149999999999999" customHeight="1" thickBot="1" x14ac:dyDescent="0.4">
      <c r="B18" s="112" t="s">
        <v>41</v>
      </c>
      <c r="C18" s="113"/>
      <c r="D18" s="114"/>
      <c r="E18" s="17">
        <v>100</v>
      </c>
      <c r="F18" s="109" t="str">
        <f>IF(E18=100,"neuplatňuje sa","sem doplň minimum")</f>
        <v>neuplatňuje sa</v>
      </c>
      <c r="G18" s="110"/>
      <c r="H18" s="109" t="str">
        <f>IF(E18=100,"neuplatňuje sa","sem doplň maximum")</f>
        <v>neuplatňuje sa</v>
      </c>
      <c r="I18" s="111"/>
    </row>
    <row r="19" spans="2:9" ht="31" customHeight="1" thickBot="1" x14ac:dyDescent="0.4">
      <c r="B19" s="18" t="s">
        <v>74</v>
      </c>
      <c r="C19" s="126" t="s">
        <v>45</v>
      </c>
      <c r="D19" s="127"/>
      <c r="E19" s="33" t="s">
        <v>73</v>
      </c>
      <c r="F19" s="19" t="s">
        <v>68</v>
      </c>
      <c r="G19" s="19" t="s">
        <v>47</v>
      </c>
      <c r="H19" s="19" t="s">
        <v>60</v>
      </c>
      <c r="I19" s="20" t="s">
        <v>49</v>
      </c>
    </row>
    <row r="20" spans="2:9" ht="17.149999999999999" customHeight="1" x14ac:dyDescent="0.35">
      <c r="B20" s="140">
        <v>1</v>
      </c>
      <c r="C20" s="149" t="s">
        <v>78</v>
      </c>
      <c r="D20" s="150"/>
      <c r="E20" s="142" t="s">
        <v>75</v>
      </c>
      <c r="F20" s="157">
        <v>15</v>
      </c>
      <c r="G20" s="134">
        <v>0</v>
      </c>
      <c r="H20" s="135">
        <f>IF(F$7="Som platcom DPH",G20*0.23,0)</f>
        <v>0</v>
      </c>
      <c r="I20" s="136">
        <f t="shared" ref="I20:I44" si="0">SUM(G20+H20)*F20</f>
        <v>0</v>
      </c>
    </row>
    <row r="21" spans="2:9" ht="17.149999999999999" customHeight="1" x14ac:dyDescent="0.35">
      <c r="B21" s="140">
        <v>2</v>
      </c>
      <c r="C21" s="151" t="s">
        <v>79</v>
      </c>
      <c r="D21" s="152"/>
      <c r="E21" s="142" t="s">
        <v>75</v>
      </c>
      <c r="F21" s="158">
        <v>15</v>
      </c>
      <c r="G21" s="137">
        <v>0</v>
      </c>
      <c r="H21" s="138">
        <f t="shared" ref="H21:H44" si="1">IF(F$7="Som platcom DPH",G21*0.23,0)</f>
        <v>0</v>
      </c>
      <c r="I21" s="139">
        <f t="shared" si="0"/>
        <v>0</v>
      </c>
    </row>
    <row r="22" spans="2:9" ht="17.149999999999999" customHeight="1" x14ac:dyDescent="0.35">
      <c r="B22" s="140">
        <v>3</v>
      </c>
      <c r="C22" s="153" t="s">
        <v>80</v>
      </c>
      <c r="D22" s="154"/>
      <c r="E22" s="142" t="s">
        <v>75</v>
      </c>
      <c r="F22" s="158">
        <v>20</v>
      </c>
      <c r="G22" s="137">
        <v>0</v>
      </c>
      <c r="H22" s="138">
        <f t="shared" ref="H22" si="2">IF(F$7="Som platcom DPH",G22*0.23,0)</f>
        <v>0</v>
      </c>
      <c r="I22" s="139">
        <f t="shared" ref="I22" si="3">SUM(G22+H22)*F22</f>
        <v>0</v>
      </c>
    </row>
    <row r="23" spans="2:9" ht="17.149999999999999" customHeight="1" x14ac:dyDescent="0.35">
      <c r="B23" s="141">
        <v>4</v>
      </c>
      <c r="C23" s="153" t="s">
        <v>81</v>
      </c>
      <c r="D23" s="154"/>
      <c r="E23" s="143" t="s">
        <v>75</v>
      </c>
      <c r="F23" s="146">
        <v>20</v>
      </c>
      <c r="G23" s="137">
        <v>0</v>
      </c>
      <c r="H23" s="138">
        <f t="shared" si="1"/>
        <v>0</v>
      </c>
      <c r="I23" s="139">
        <f t="shared" si="0"/>
        <v>0</v>
      </c>
    </row>
    <row r="24" spans="2:9" ht="17.149999999999999" customHeight="1" x14ac:dyDescent="0.35">
      <c r="B24" s="141">
        <v>5</v>
      </c>
      <c r="C24" s="153" t="s">
        <v>82</v>
      </c>
      <c r="D24" s="154"/>
      <c r="E24" s="143" t="s">
        <v>75</v>
      </c>
      <c r="F24" s="146">
        <v>20</v>
      </c>
      <c r="G24" s="137">
        <v>0</v>
      </c>
      <c r="H24" s="138">
        <f t="shared" si="1"/>
        <v>0</v>
      </c>
      <c r="I24" s="139">
        <f t="shared" si="0"/>
        <v>0</v>
      </c>
    </row>
    <row r="25" spans="2:9" ht="17.149999999999999" customHeight="1" x14ac:dyDescent="0.35">
      <c r="B25" s="140">
        <v>6</v>
      </c>
      <c r="C25" s="153" t="s">
        <v>83</v>
      </c>
      <c r="D25" s="154"/>
      <c r="E25" s="143" t="s">
        <v>75</v>
      </c>
      <c r="F25" s="146">
        <v>20</v>
      </c>
      <c r="G25" s="137">
        <v>0</v>
      </c>
      <c r="H25" s="138">
        <f t="shared" si="1"/>
        <v>0</v>
      </c>
      <c r="I25" s="139">
        <f t="shared" si="0"/>
        <v>0</v>
      </c>
    </row>
    <row r="26" spans="2:9" ht="17.149999999999999" customHeight="1" x14ac:dyDescent="0.35">
      <c r="B26" s="140">
        <v>7</v>
      </c>
      <c r="C26" s="153" t="s">
        <v>84</v>
      </c>
      <c r="D26" s="154"/>
      <c r="E26" s="143" t="s">
        <v>75</v>
      </c>
      <c r="F26" s="146">
        <v>5</v>
      </c>
      <c r="G26" s="137">
        <v>0</v>
      </c>
      <c r="H26" s="138">
        <f t="shared" si="1"/>
        <v>0</v>
      </c>
      <c r="I26" s="139">
        <f t="shared" si="0"/>
        <v>0</v>
      </c>
    </row>
    <row r="27" spans="2:9" ht="17.149999999999999" customHeight="1" x14ac:dyDescent="0.35">
      <c r="B27" s="140">
        <v>8</v>
      </c>
      <c r="C27" s="153" t="s">
        <v>61</v>
      </c>
      <c r="D27" s="154"/>
      <c r="E27" s="143" t="s">
        <v>76</v>
      </c>
      <c r="F27" s="159">
        <v>30</v>
      </c>
      <c r="G27" s="137">
        <v>0</v>
      </c>
      <c r="H27" s="138">
        <f t="shared" si="1"/>
        <v>0</v>
      </c>
      <c r="I27" s="139">
        <f t="shared" si="0"/>
        <v>0</v>
      </c>
    </row>
    <row r="28" spans="2:9" ht="17.149999999999999" customHeight="1" x14ac:dyDescent="0.35">
      <c r="B28" s="141">
        <v>9</v>
      </c>
      <c r="C28" s="151" t="s">
        <v>62</v>
      </c>
      <c r="D28" s="152"/>
      <c r="E28" s="143" t="s">
        <v>76</v>
      </c>
      <c r="F28" s="159">
        <v>30</v>
      </c>
      <c r="G28" s="137">
        <v>0</v>
      </c>
      <c r="H28" s="138">
        <f t="shared" si="1"/>
        <v>0</v>
      </c>
      <c r="I28" s="139">
        <f t="shared" si="0"/>
        <v>0</v>
      </c>
    </row>
    <row r="29" spans="2:9" ht="17.149999999999999" customHeight="1" x14ac:dyDescent="0.35">
      <c r="B29" s="141">
        <v>10</v>
      </c>
      <c r="C29" s="151" t="s">
        <v>85</v>
      </c>
      <c r="D29" s="152"/>
      <c r="E29" s="143" t="s">
        <v>76</v>
      </c>
      <c r="F29" s="159">
        <v>2</v>
      </c>
      <c r="G29" s="137">
        <v>0</v>
      </c>
      <c r="H29" s="138">
        <f t="shared" si="1"/>
        <v>0</v>
      </c>
      <c r="I29" s="139">
        <f t="shared" si="0"/>
        <v>0</v>
      </c>
    </row>
    <row r="30" spans="2:9" ht="17.149999999999999" customHeight="1" x14ac:dyDescent="0.35">
      <c r="B30" s="140">
        <v>11</v>
      </c>
      <c r="C30" s="153" t="s">
        <v>86</v>
      </c>
      <c r="D30" s="154"/>
      <c r="E30" s="143" t="s">
        <v>75</v>
      </c>
      <c r="F30" s="146">
        <v>1600</v>
      </c>
      <c r="G30" s="137">
        <v>0</v>
      </c>
      <c r="H30" s="138">
        <f t="shared" ref="H30" si="4">IF(F$7="Som platcom DPH",G30*0.23,0)</f>
        <v>0</v>
      </c>
      <c r="I30" s="139">
        <f t="shared" ref="I30" si="5">SUM(G30+H30)*F30</f>
        <v>0</v>
      </c>
    </row>
    <row r="31" spans="2:9" ht="17.149999999999999" customHeight="1" x14ac:dyDescent="0.35">
      <c r="B31" s="140">
        <v>12</v>
      </c>
      <c r="C31" s="153" t="s">
        <v>87</v>
      </c>
      <c r="D31" s="154"/>
      <c r="E31" s="143" t="s">
        <v>75</v>
      </c>
      <c r="F31" s="146">
        <v>50</v>
      </c>
      <c r="G31" s="137">
        <v>0</v>
      </c>
      <c r="H31" s="138">
        <f t="shared" si="1"/>
        <v>0</v>
      </c>
      <c r="I31" s="139">
        <f t="shared" si="0"/>
        <v>0</v>
      </c>
    </row>
    <row r="32" spans="2:9" ht="17.149999999999999" customHeight="1" x14ac:dyDescent="0.35">
      <c r="B32" s="140">
        <v>13</v>
      </c>
      <c r="C32" s="153" t="s">
        <v>88</v>
      </c>
      <c r="D32" s="154"/>
      <c r="E32" s="143" t="s">
        <v>75</v>
      </c>
      <c r="F32" s="146">
        <v>30</v>
      </c>
      <c r="G32" s="137">
        <v>0</v>
      </c>
      <c r="H32" s="138">
        <f t="shared" ref="H32" si="6">IF(F$7="Som platcom DPH",G32*0.23,0)</f>
        <v>0</v>
      </c>
      <c r="I32" s="139">
        <f t="shared" ref="I32" si="7">SUM(G32+H32)*F32</f>
        <v>0</v>
      </c>
    </row>
    <row r="33" spans="2:9" ht="17.149999999999999" customHeight="1" x14ac:dyDescent="0.35">
      <c r="B33" s="141">
        <v>14</v>
      </c>
      <c r="C33" s="153" t="s">
        <v>89</v>
      </c>
      <c r="D33" s="154"/>
      <c r="E33" s="143" t="s">
        <v>75</v>
      </c>
      <c r="F33" s="146">
        <v>30</v>
      </c>
      <c r="G33" s="137">
        <v>0</v>
      </c>
      <c r="H33" s="138">
        <f t="shared" si="1"/>
        <v>0</v>
      </c>
      <c r="I33" s="139">
        <f t="shared" si="0"/>
        <v>0</v>
      </c>
    </row>
    <row r="34" spans="2:9" ht="17.149999999999999" customHeight="1" x14ac:dyDescent="0.35">
      <c r="B34" s="141">
        <v>15</v>
      </c>
      <c r="C34" s="153" t="s">
        <v>90</v>
      </c>
      <c r="D34" s="154"/>
      <c r="E34" s="143" t="s">
        <v>75</v>
      </c>
      <c r="F34" s="146">
        <v>10</v>
      </c>
      <c r="G34" s="137">
        <v>0</v>
      </c>
      <c r="H34" s="138">
        <f t="shared" si="1"/>
        <v>0</v>
      </c>
      <c r="I34" s="139">
        <f t="shared" si="0"/>
        <v>0</v>
      </c>
    </row>
    <row r="35" spans="2:9" ht="17.149999999999999" customHeight="1" x14ac:dyDescent="0.35">
      <c r="B35" s="140">
        <v>16</v>
      </c>
      <c r="C35" s="153" t="s">
        <v>91</v>
      </c>
      <c r="D35" s="154"/>
      <c r="E35" s="143" t="s">
        <v>75</v>
      </c>
      <c r="F35" s="146">
        <v>30</v>
      </c>
      <c r="G35" s="137">
        <v>0</v>
      </c>
      <c r="H35" s="138">
        <f t="shared" si="1"/>
        <v>0</v>
      </c>
      <c r="I35" s="139">
        <f t="shared" si="0"/>
        <v>0</v>
      </c>
    </row>
    <row r="36" spans="2:9" ht="17.149999999999999" customHeight="1" x14ac:dyDescent="0.35">
      <c r="B36" s="140">
        <v>17</v>
      </c>
      <c r="C36" s="153" t="s">
        <v>92</v>
      </c>
      <c r="D36" s="154"/>
      <c r="E36" s="143" t="s">
        <v>75</v>
      </c>
      <c r="F36" s="146">
        <v>30</v>
      </c>
      <c r="G36" s="137">
        <v>0</v>
      </c>
      <c r="H36" s="138">
        <f t="shared" si="1"/>
        <v>0</v>
      </c>
      <c r="I36" s="139">
        <f t="shared" si="0"/>
        <v>0</v>
      </c>
    </row>
    <row r="37" spans="2:9" ht="17.149999999999999" customHeight="1" x14ac:dyDescent="0.35">
      <c r="B37" s="140">
        <v>18</v>
      </c>
      <c r="C37" s="153" t="s">
        <v>93</v>
      </c>
      <c r="D37" s="154"/>
      <c r="E37" s="143" t="s">
        <v>75</v>
      </c>
      <c r="F37" s="146">
        <v>15</v>
      </c>
      <c r="G37" s="137">
        <v>0</v>
      </c>
      <c r="H37" s="138">
        <f t="shared" ref="H37" si="8">IF(F$7="Som platcom DPH",G37*0.23,0)</f>
        <v>0</v>
      </c>
      <c r="I37" s="139">
        <f t="shared" ref="I37" si="9">SUM(G37+H37)*F37</f>
        <v>0</v>
      </c>
    </row>
    <row r="38" spans="2:9" ht="17.149999999999999" customHeight="1" x14ac:dyDescent="0.35">
      <c r="B38" s="141">
        <v>19</v>
      </c>
      <c r="C38" s="153" t="s">
        <v>94</v>
      </c>
      <c r="D38" s="154"/>
      <c r="E38" s="143" t="s">
        <v>75</v>
      </c>
      <c r="F38" s="146">
        <v>10</v>
      </c>
      <c r="G38" s="137">
        <v>0</v>
      </c>
      <c r="H38" s="138">
        <f t="shared" si="1"/>
        <v>0</v>
      </c>
      <c r="I38" s="139">
        <f t="shared" si="0"/>
        <v>0</v>
      </c>
    </row>
    <row r="39" spans="2:9" ht="17.149999999999999" customHeight="1" x14ac:dyDescent="0.35">
      <c r="B39" s="141">
        <v>20</v>
      </c>
      <c r="C39" s="153" t="s">
        <v>95</v>
      </c>
      <c r="D39" s="154"/>
      <c r="E39" s="143" t="s">
        <v>75</v>
      </c>
      <c r="F39" s="146">
        <v>20</v>
      </c>
      <c r="G39" s="137">
        <v>0</v>
      </c>
      <c r="H39" s="138">
        <f t="shared" si="1"/>
        <v>0</v>
      </c>
      <c r="I39" s="139">
        <f t="shared" si="0"/>
        <v>0</v>
      </c>
    </row>
    <row r="40" spans="2:9" ht="17.149999999999999" customHeight="1" x14ac:dyDescent="0.35">
      <c r="B40" s="140">
        <v>21</v>
      </c>
      <c r="C40" s="153" t="s">
        <v>96</v>
      </c>
      <c r="D40" s="154"/>
      <c r="E40" s="143" t="s">
        <v>75</v>
      </c>
      <c r="F40" s="146">
        <v>10</v>
      </c>
      <c r="G40" s="137">
        <v>0</v>
      </c>
      <c r="H40" s="138">
        <f t="shared" si="1"/>
        <v>0</v>
      </c>
      <c r="I40" s="139">
        <f t="shared" si="0"/>
        <v>0</v>
      </c>
    </row>
    <row r="41" spans="2:9" ht="17.149999999999999" customHeight="1" x14ac:dyDescent="0.35">
      <c r="B41" s="140">
        <v>22</v>
      </c>
      <c r="C41" s="153" t="s">
        <v>97</v>
      </c>
      <c r="D41" s="154"/>
      <c r="E41" s="143" t="s">
        <v>75</v>
      </c>
      <c r="F41" s="146">
        <v>3</v>
      </c>
      <c r="G41" s="137">
        <v>0</v>
      </c>
      <c r="H41" s="138">
        <f t="shared" si="1"/>
        <v>0</v>
      </c>
      <c r="I41" s="139">
        <f t="shared" si="0"/>
        <v>0</v>
      </c>
    </row>
    <row r="42" spans="2:9" ht="17.149999999999999" customHeight="1" x14ac:dyDescent="0.35">
      <c r="B42" s="140">
        <v>23</v>
      </c>
      <c r="C42" s="153" t="s">
        <v>98</v>
      </c>
      <c r="D42" s="154"/>
      <c r="E42" s="143" t="s">
        <v>75</v>
      </c>
      <c r="F42" s="146">
        <v>10</v>
      </c>
      <c r="G42" s="137">
        <v>0</v>
      </c>
      <c r="H42" s="138">
        <f t="shared" si="1"/>
        <v>0</v>
      </c>
      <c r="I42" s="139">
        <f t="shared" si="0"/>
        <v>0</v>
      </c>
    </row>
    <row r="43" spans="2:9" ht="17.149999999999999" customHeight="1" x14ac:dyDescent="0.35">
      <c r="B43" s="141">
        <v>24</v>
      </c>
      <c r="C43" s="153" t="s">
        <v>99</v>
      </c>
      <c r="D43" s="154"/>
      <c r="E43" s="143" t="s">
        <v>75</v>
      </c>
      <c r="F43" s="146">
        <v>3</v>
      </c>
      <c r="G43" s="137">
        <v>0</v>
      </c>
      <c r="H43" s="138">
        <f t="shared" ref="H43" si="10">IF(F$7="Som platcom DPH",G43*0.23,0)</f>
        <v>0</v>
      </c>
      <c r="I43" s="139">
        <f t="shared" ref="I43" si="11">SUM(G43+H43)*F43</f>
        <v>0</v>
      </c>
    </row>
    <row r="44" spans="2:9" ht="17.149999999999999" customHeight="1" x14ac:dyDescent="0.35">
      <c r="B44" s="141">
        <v>25</v>
      </c>
      <c r="C44" s="153" t="s">
        <v>100</v>
      </c>
      <c r="D44" s="154"/>
      <c r="E44" s="143" t="s">
        <v>75</v>
      </c>
      <c r="F44" s="146">
        <v>10</v>
      </c>
      <c r="G44" s="137">
        <v>0</v>
      </c>
      <c r="H44" s="138">
        <f t="shared" si="1"/>
        <v>0</v>
      </c>
      <c r="I44" s="139">
        <f t="shared" si="0"/>
        <v>0</v>
      </c>
    </row>
    <row r="45" spans="2:9" ht="17.149999999999999" customHeight="1" x14ac:dyDescent="0.35">
      <c r="B45" s="140">
        <v>26</v>
      </c>
      <c r="C45" s="153" t="s">
        <v>101</v>
      </c>
      <c r="D45" s="154"/>
      <c r="E45" s="143" t="s">
        <v>75</v>
      </c>
      <c r="F45" s="146">
        <v>20</v>
      </c>
      <c r="G45" s="137">
        <v>0</v>
      </c>
      <c r="H45" s="138">
        <f t="shared" ref="H45:H64" si="12">IF(F$7="Som platcom DPH",G45*0.23,0)</f>
        <v>0</v>
      </c>
      <c r="I45" s="139">
        <f t="shared" ref="I45:I64" si="13">SUM(G45+H45)*F45</f>
        <v>0</v>
      </c>
    </row>
    <row r="46" spans="2:9" ht="17.149999999999999" customHeight="1" x14ac:dyDescent="0.35">
      <c r="B46" s="140">
        <v>27</v>
      </c>
      <c r="C46" s="151" t="s">
        <v>63</v>
      </c>
      <c r="D46" s="152"/>
      <c r="E46" s="143" t="s">
        <v>75</v>
      </c>
      <c r="F46" s="146">
        <v>50</v>
      </c>
      <c r="G46" s="137">
        <v>0</v>
      </c>
      <c r="H46" s="138">
        <f t="shared" si="12"/>
        <v>0</v>
      </c>
      <c r="I46" s="139">
        <f t="shared" si="13"/>
        <v>0</v>
      </c>
    </row>
    <row r="47" spans="2:9" ht="17.149999999999999" customHeight="1" x14ac:dyDescent="0.35">
      <c r="B47" s="140">
        <v>28</v>
      </c>
      <c r="C47" s="151" t="s">
        <v>102</v>
      </c>
      <c r="D47" s="152"/>
      <c r="E47" s="143" t="s">
        <v>75</v>
      </c>
      <c r="F47" s="146">
        <v>20</v>
      </c>
      <c r="G47" s="137">
        <v>0</v>
      </c>
      <c r="H47" s="138">
        <f t="shared" si="12"/>
        <v>0</v>
      </c>
      <c r="I47" s="139">
        <f t="shared" si="13"/>
        <v>0</v>
      </c>
    </row>
    <row r="48" spans="2:9" ht="17.149999999999999" customHeight="1" x14ac:dyDescent="0.35">
      <c r="B48" s="141">
        <v>29</v>
      </c>
      <c r="C48" s="151" t="s">
        <v>103</v>
      </c>
      <c r="D48" s="152"/>
      <c r="E48" s="143" t="s">
        <v>75</v>
      </c>
      <c r="F48" s="146">
        <v>10</v>
      </c>
      <c r="G48" s="137">
        <v>0</v>
      </c>
      <c r="H48" s="138">
        <f t="shared" si="12"/>
        <v>0</v>
      </c>
      <c r="I48" s="139">
        <f t="shared" si="13"/>
        <v>0</v>
      </c>
    </row>
    <row r="49" spans="2:9" ht="17.149999999999999" customHeight="1" x14ac:dyDescent="0.35">
      <c r="B49" s="141">
        <v>30</v>
      </c>
      <c r="C49" s="153" t="s">
        <v>64</v>
      </c>
      <c r="D49" s="154"/>
      <c r="E49" s="143" t="s">
        <v>75</v>
      </c>
      <c r="F49" s="146">
        <v>1</v>
      </c>
      <c r="G49" s="137">
        <v>0</v>
      </c>
      <c r="H49" s="138">
        <f t="shared" si="12"/>
        <v>0</v>
      </c>
      <c r="I49" s="139">
        <f t="shared" si="13"/>
        <v>0</v>
      </c>
    </row>
    <row r="50" spans="2:9" ht="17.149999999999999" customHeight="1" x14ac:dyDescent="0.35">
      <c r="B50" s="140">
        <v>31</v>
      </c>
      <c r="C50" s="153" t="s">
        <v>104</v>
      </c>
      <c r="D50" s="154"/>
      <c r="E50" s="143" t="s">
        <v>75</v>
      </c>
      <c r="F50" s="146">
        <v>10</v>
      </c>
      <c r="G50" s="137">
        <v>0</v>
      </c>
      <c r="H50" s="138">
        <f t="shared" si="12"/>
        <v>0</v>
      </c>
      <c r="I50" s="139">
        <f t="shared" si="13"/>
        <v>0</v>
      </c>
    </row>
    <row r="51" spans="2:9" ht="17.149999999999999" customHeight="1" x14ac:dyDescent="0.35">
      <c r="B51" s="140">
        <v>32</v>
      </c>
      <c r="C51" s="153" t="s">
        <v>105</v>
      </c>
      <c r="D51" s="154"/>
      <c r="E51" s="143" t="s">
        <v>75</v>
      </c>
      <c r="F51" s="146">
        <v>3</v>
      </c>
      <c r="G51" s="137">
        <v>0</v>
      </c>
      <c r="H51" s="138">
        <f t="shared" si="12"/>
        <v>0</v>
      </c>
      <c r="I51" s="139">
        <f t="shared" si="13"/>
        <v>0</v>
      </c>
    </row>
    <row r="52" spans="2:9" ht="17.149999999999999" customHeight="1" x14ac:dyDescent="0.35">
      <c r="B52" s="140">
        <v>33</v>
      </c>
      <c r="C52" s="153" t="s">
        <v>106</v>
      </c>
      <c r="D52" s="154"/>
      <c r="E52" s="143" t="s">
        <v>75</v>
      </c>
      <c r="F52" s="146">
        <v>10</v>
      </c>
      <c r="G52" s="137">
        <v>0</v>
      </c>
      <c r="H52" s="138">
        <f t="shared" si="12"/>
        <v>0</v>
      </c>
      <c r="I52" s="139">
        <f t="shared" si="13"/>
        <v>0</v>
      </c>
    </row>
    <row r="53" spans="2:9" ht="17.149999999999999" customHeight="1" x14ac:dyDescent="0.35">
      <c r="B53" s="141">
        <v>34</v>
      </c>
      <c r="C53" s="153" t="s">
        <v>107</v>
      </c>
      <c r="D53" s="154"/>
      <c r="E53" s="143" t="s">
        <v>75</v>
      </c>
      <c r="F53" s="146">
        <v>5</v>
      </c>
      <c r="G53" s="137">
        <v>0</v>
      </c>
      <c r="H53" s="138">
        <f t="shared" si="12"/>
        <v>0</v>
      </c>
      <c r="I53" s="139">
        <f t="shared" si="13"/>
        <v>0</v>
      </c>
    </row>
    <row r="54" spans="2:9" ht="17.149999999999999" customHeight="1" x14ac:dyDescent="0.35">
      <c r="B54" s="141">
        <v>35</v>
      </c>
      <c r="C54" s="151" t="s">
        <v>108</v>
      </c>
      <c r="D54" s="152"/>
      <c r="E54" s="143" t="s">
        <v>75</v>
      </c>
      <c r="F54" s="146">
        <v>5</v>
      </c>
      <c r="G54" s="137">
        <v>0</v>
      </c>
      <c r="H54" s="138">
        <f t="shared" si="12"/>
        <v>0</v>
      </c>
      <c r="I54" s="139">
        <f t="shared" si="13"/>
        <v>0</v>
      </c>
    </row>
    <row r="55" spans="2:9" ht="17.149999999999999" customHeight="1" x14ac:dyDescent="0.35">
      <c r="B55" s="140">
        <v>36</v>
      </c>
      <c r="C55" s="151" t="s">
        <v>109</v>
      </c>
      <c r="D55" s="152"/>
      <c r="E55" s="143" t="s">
        <v>75</v>
      </c>
      <c r="F55" s="146">
        <v>5</v>
      </c>
      <c r="G55" s="137">
        <v>0</v>
      </c>
      <c r="H55" s="138">
        <f t="shared" si="12"/>
        <v>0</v>
      </c>
      <c r="I55" s="139">
        <f t="shared" si="13"/>
        <v>0</v>
      </c>
    </row>
    <row r="56" spans="2:9" ht="17.149999999999999" customHeight="1" x14ac:dyDescent="0.35">
      <c r="B56" s="140">
        <v>37</v>
      </c>
      <c r="C56" s="151" t="s">
        <v>65</v>
      </c>
      <c r="D56" s="152"/>
      <c r="E56" s="143" t="s">
        <v>75</v>
      </c>
      <c r="F56" s="146">
        <v>5</v>
      </c>
      <c r="G56" s="137">
        <v>0</v>
      </c>
      <c r="H56" s="138">
        <f t="shared" si="12"/>
        <v>0</v>
      </c>
      <c r="I56" s="139">
        <f t="shared" si="13"/>
        <v>0</v>
      </c>
    </row>
    <row r="57" spans="2:9" ht="17.149999999999999" customHeight="1" x14ac:dyDescent="0.35">
      <c r="B57" s="140">
        <v>38</v>
      </c>
      <c r="C57" s="153" t="s">
        <v>66</v>
      </c>
      <c r="D57" s="154"/>
      <c r="E57" s="143" t="s">
        <v>75</v>
      </c>
      <c r="F57" s="146">
        <v>5</v>
      </c>
      <c r="G57" s="137">
        <v>0</v>
      </c>
      <c r="H57" s="138">
        <f t="shared" si="12"/>
        <v>0</v>
      </c>
      <c r="I57" s="139">
        <f t="shared" si="13"/>
        <v>0</v>
      </c>
    </row>
    <row r="58" spans="2:9" ht="17.149999999999999" customHeight="1" x14ac:dyDescent="0.35">
      <c r="B58" s="141">
        <v>39</v>
      </c>
      <c r="C58" s="153" t="s">
        <v>110</v>
      </c>
      <c r="D58" s="154"/>
      <c r="E58" s="143" t="s">
        <v>76</v>
      </c>
      <c r="F58" s="146">
        <v>5</v>
      </c>
      <c r="G58" s="137">
        <v>0</v>
      </c>
      <c r="H58" s="138">
        <f t="shared" si="12"/>
        <v>0</v>
      </c>
      <c r="I58" s="139">
        <f t="shared" si="13"/>
        <v>0</v>
      </c>
    </row>
    <row r="59" spans="2:9" ht="17.149999999999999" customHeight="1" x14ac:dyDescent="0.35">
      <c r="B59" s="141">
        <v>40</v>
      </c>
      <c r="C59" s="153" t="s">
        <v>111</v>
      </c>
      <c r="D59" s="154"/>
      <c r="E59" s="143" t="s">
        <v>76</v>
      </c>
      <c r="F59" s="146">
        <v>5</v>
      </c>
      <c r="G59" s="137">
        <v>0</v>
      </c>
      <c r="H59" s="138">
        <f t="shared" si="12"/>
        <v>0</v>
      </c>
      <c r="I59" s="139">
        <f t="shared" si="13"/>
        <v>0</v>
      </c>
    </row>
    <row r="60" spans="2:9" ht="17.149999999999999" customHeight="1" x14ac:dyDescent="0.35">
      <c r="B60" s="140">
        <v>41</v>
      </c>
      <c r="C60" s="153" t="s">
        <v>112</v>
      </c>
      <c r="D60" s="154"/>
      <c r="E60" s="143" t="s">
        <v>76</v>
      </c>
      <c r="F60" s="146">
        <v>10</v>
      </c>
      <c r="G60" s="137">
        <v>0</v>
      </c>
      <c r="H60" s="138">
        <f t="shared" si="12"/>
        <v>0</v>
      </c>
      <c r="I60" s="139">
        <f t="shared" si="13"/>
        <v>0</v>
      </c>
    </row>
    <row r="61" spans="2:9" ht="17.149999999999999" customHeight="1" x14ac:dyDescent="0.35">
      <c r="B61" s="140">
        <v>42</v>
      </c>
      <c r="C61" s="153" t="s">
        <v>113</v>
      </c>
      <c r="D61" s="154"/>
      <c r="E61" s="143" t="s">
        <v>76</v>
      </c>
      <c r="F61" s="146">
        <v>20</v>
      </c>
      <c r="G61" s="137">
        <v>0</v>
      </c>
      <c r="H61" s="138">
        <f t="shared" si="12"/>
        <v>0</v>
      </c>
      <c r="I61" s="139">
        <f t="shared" si="13"/>
        <v>0</v>
      </c>
    </row>
    <row r="62" spans="2:9" ht="17.149999999999999" customHeight="1" x14ac:dyDescent="0.35">
      <c r="B62" s="140">
        <v>43</v>
      </c>
      <c r="C62" s="153" t="s">
        <v>114</v>
      </c>
      <c r="D62" s="154"/>
      <c r="E62" s="143" t="s">
        <v>76</v>
      </c>
      <c r="F62" s="146">
        <v>1</v>
      </c>
      <c r="G62" s="137">
        <v>0</v>
      </c>
      <c r="H62" s="138">
        <f t="shared" si="12"/>
        <v>0</v>
      </c>
      <c r="I62" s="139">
        <f t="shared" si="13"/>
        <v>0</v>
      </c>
    </row>
    <row r="63" spans="2:9" ht="17.149999999999999" customHeight="1" x14ac:dyDescent="0.35">
      <c r="B63" s="141">
        <v>44</v>
      </c>
      <c r="C63" s="153" t="s">
        <v>67</v>
      </c>
      <c r="D63" s="154"/>
      <c r="E63" s="144" t="s">
        <v>76</v>
      </c>
      <c r="F63" s="147">
        <v>3</v>
      </c>
      <c r="G63" s="137">
        <v>0</v>
      </c>
      <c r="H63" s="138">
        <f t="shared" si="12"/>
        <v>0</v>
      </c>
      <c r="I63" s="139">
        <f t="shared" si="13"/>
        <v>0</v>
      </c>
    </row>
    <row r="64" spans="2:9" ht="17.149999999999999" customHeight="1" thickBot="1" x14ac:dyDescent="0.4">
      <c r="B64" s="141">
        <v>45</v>
      </c>
      <c r="C64" s="155" t="s">
        <v>115</v>
      </c>
      <c r="D64" s="156"/>
      <c r="E64" s="145" t="s">
        <v>75</v>
      </c>
      <c r="F64" s="148">
        <v>10</v>
      </c>
      <c r="G64" s="137">
        <v>0</v>
      </c>
      <c r="H64" s="138">
        <f t="shared" si="12"/>
        <v>0</v>
      </c>
      <c r="I64" s="139">
        <f t="shared" si="13"/>
        <v>0</v>
      </c>
    </row>
    <row r="65" spans="2:9" ht="26.5" customHeight="1" thickBot="1" x14ac:dyDescent="0.4">
      <c r="B65" s="121" t="s">
        <v>46</v>
      </c>
      <c r="C65" s="122"/>
      <c r="D65" s="122"/>
      <c r="E65" s="122"/>
      <c r="F65" s="122"/>
      <c r="G65" s="122"/>
      <c r="H65" s="122"/>
      <c r="I65" s="32">
        <f>SUM(I20:I64)</f>
        <v>0</v>
      </c>
    </row>
    <row r="66" spans="2:9" ht="16" customHeight="1" x14ac:dyDescent="0.35">
      <c r="B66" s="128" t="s">
        <v>9</v>
      </c>
      <c r="C66" s="129"/>
      <c r="D66" s="129"/>
      <c r="E66" s="130"/>
      <c r="F66" s="123" t="str">
        <f>IF(E18=100,"Toto je jediné kritérium a prepočet na body sa preto neuplatňuje",IF(B18="čím menej, tým lepšie",(E18*(H18-I65)/(H18-F18)),(E18*(I65-F18)/(H18-F18))))</f>
        <v>Toto je jediné kritérium a prepočet na body sa preto neuplatňuje</v>
      </c>
      <c r="G66" s="124"/>
      <c r="H66" s="124"/>
      <c r="I66" s="125"/>
    </row>
    <row r="67" spans="2:9" ht="15" customHeight="1" thickBot="1" x14ac:dyDescent="0.4">
      <c r="B67" s="118"/>
      <c r="C67" s="119"/>
      <c r="D67" s="119"/>
      <c r="E67" s="119"/>
      <c r="F67" s="119"/>
      <c r="G67" s="119"/>
      <c r="H67" s="119"/>
      <c r="I67" s="120"/>
    </row>
    <row r="68" spans="2:9" ht="23.15" customHeight="1" thickBot="1" x14ac:dyDescent="0.4">
      <c r="B68" s="37" t="s">
        <v>69</v>
      </c>
      <c r="C68" s="38"/>
      <c r="D68" s="38"/>
      <c r="E68" s="38"/>
      <c r="F68" s="38"/>
      <c r="G68" s="38"/>
      <c r="H68" s="38"/>
      <c r="I68" s="39"/>
    </row>
    <row r="69" spans="2:9" ht="15" customHeight="1" x14ac:dyDescent="0.35">
      <c r="B69" s="40"/>
      <c r="C69" s="41"/>
      <c r="D69" s="41"/>
      <c r="E69" s="41"/>
      <c r="F69" s="41"/>
      <c r="G69" s="42"/>
      <c r="H69" s="43" t="s">
        <v>8</v>
      </c>
      <c r="I69" s="44"/>
    </row>
    <row r="70" spans="2:9" s="16" customFormat="1" ht="26.25" customHeight="1" thickBot="1" x14ac:dyDescent="0.4">
      <c r="B70" s="45" t="s">
        <v>71</v>
      </c>
      <c r="C70" s="46"/>
      <c r="D70" s="46"/>
      <c r="E70" s="46"/>
      <c r="F70" s="46"/>
      <c r="G70" s="47"/>
      <c r="H70" s="48"/>
      <c r="I70" s="49"/>
    </row>
    <row r="71" spans="2:9" s="16" customFormat="1" ht="17.149999999999999" customHeight="1" x14ac:dyDescent="0.35">
      <c r="B71" s="160" t="s">
        <v>116</v>
      </c>
      <c r="C71" s="161"/>
      <c r="D71" s="161"/>
      <c r="E71" s="161"/>
      <c r="F71" s="161"/>
      <c r="G71" s="161"/>
      <c r="H71" s="161"/>
      <c r="I71" s="162"/>
    </row>
    <row r="72" spans="2:9" ht="12" customHeight="1" thickBot="1" x14ac:dyDescent="0.4">
      <c r="B72" s="34"/>
      <c r="C72" s="35"/>
      <c r="D72" s="35"/>
      <c r="E72" s="35"/>
      <c r="F72" s="35"/>
      <c r="G72" s="35"/>
      <c r="H72" s="35"/>
      <c r="I72" s="36"/>
    </row>
    <row r="73" spans="2:9" ht="24.65" customHeight="1" thickBot="1" x14ac:dyDescent="0.4">
      <c r="B73" s="37" t="s">
        <v>70</v>
      </c>
      <c r="C73" s="38"/>
      <c r="D73" s="38"/>
      <c r="E73" s="38"/>
      <c r="F73" s="38"/>
      <c r="G73" s="38"/>
      <c r="H73" s="38"/>
      <c r="I73" s="39"/>
    </row>
    <row r="74" spans="2:9" ht="31" customHeight="1" thickBot="1" x14ac:dyDescent="0.4">
      <c r="B74" s="106" t="s">
        <v>117</v>
      </c>
      <c r="C74" s="107"/>
      <c r="D74" s="107"/>
      <c r="E74" s="107"/>
      <c r="F74" s="107"/>
      <c r="G74" s="108"/>
      <c r="H74" s="104">
        <f>G30</f>
        <v>0</v>
      </c>
      <c r="I74" s="105"/>
    </row>
    <row r="75" spans="2:9" s="16" customFormat="1" ht="11.5" customHeight="1" x14ac:dyDescent="0.35">
      <c r="B75" s="163" t="s">
        <v>118</v>
      </c>
      <c r="C75" s="163"/>
      <c r="D75" s="163"/>
      <c r="E75" s="163"/>
      <c r="F75" s="163"/>
      <c r="G75" s="163"/>
      <c r="H75" s="163"/>
      <c r="I75" s="163"/>
    </row>
    <row r="76" spans="2:9" ht="8.5" customHeight="1" thickBot="1" x14ac:dyDescent="0.4">
      <c r="B76" s="15"/>
      <c r="C76" s="15"/>
      <c r="D76" s="15"/>
      <c r="E76" s="15"/>
      <c r="F76" s="15"/>
    </row>
    <row r="77" spans="2:9" ht="15.65" customHeight="1" x14ac:dyDescent="0.35">
      <c r="B77" s="94" t="s">
        <v>10</v>
      </c>
      <c r="C77" s="95"/>
      <c r="D77" s="96"/>
      <c r="E77" s="100" t="s">
        <v>48</v>
      </c>
      <c r="F77" s="101"/>
      <c r="G77" s="88" t="s">
        <v>11</v>
      </c>
      <c r="H77" s="89"/>
      <c r="I77" s="90"/>
    </row>
    <row r="78" spans="2:9" ht="11.5" customHeight="1" thickBot="1" x14ac:dyDescent="0.4">
      <c r="B78" s="97"/>
      <c r="C78" s="98"/>
      <c r="D78" s="99"/>
      <c r="E78" s="102"/>
      <c r="F78" s="103"/>
      <c r="G78" s="91"/>
      <c r="H78" s="92"/>
      <c r="I78" s="93"/>
    </row>
  </sheetData>
  <mergeCells count="89">
    <mergeCell ref="C61:D61"/>
    <mergeCell ref="C62:D62"/>
    <mergeCell ref="C63:D63"/>
    <mergeCell ref="C64:D64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19:D19"/>
    <mergeCell ref="B66:E66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5:D45"/>
    <mergeCell ref="C33:D33"/>
    <mergeCell ref="C34:D34"/>
    <mergeCell ref="C35:D35"/>
    <mergeCell ref="B67:I67"/>
    <mergeCell ref="B65:H65"/>
    <mergeCell ref="F66:I66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B3:F3"/>
    <mergeCell ref="B9:I9"/>
    <mergeCell ref="F17:G17"/>
    <mergeCell ref="B17:D17"/>
    <mergeCell ref="G77:I78"/>
    <mergeCell ref="B77:D78"/>
    <mergeCell ref="E77:F78"/>
    <mergeCell ref="H74:I74"/>
    <mergeCell ref="B74:G74"/>
    <mergeCell ref="B73:I73"/>
    <mergeCell ref="B75:I75"/>
    <mergeCell ref="F18:G18"/>
    <mergeCell ref="H18:I18"/>
    <mergeCell ref="B18:D18"/>
    <mergeCell ref="B13:H13"/>
    <mergeCell ref="B12:H12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0:H10"/>
    <mergeCell ref="B16:I16"/>
    <mergeCell ref="B11:H11"/>
    <mergeCell ref="B14:H14"/>
    <mergeCell ref="B71:I71"/>
    <mergeCell ref="B72:I72"/>
    <mergeCell ref="B68:I68"/>
    <mergeCell ref="B69:G69"/>
    <mergeCell ref="H69:I69"/>
    <mergeCell ref="B70:G70"/>
    <mergeCell ref="H70:I70"/>
  </mergeCells>
  <phoneticPr fontId="24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412750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4" t="s">
        <v>51</v>
      </c>
    </row>
    <row r="3" spans="2:2" x14ac:dyDescent="0.35">
      <c r="B3" s="25"/>
    </row>
    <row r="4" spans="2:2" x14ac:dyDescent="0.35">
      <c r="B4" s="26" t="s">
        <v>13</v>
      </c>
    </row>
    <row r="5" spans="2:2" x14ac:dyDescent="0.35">
      <c r="B5" s="27"/>
    </row>
    <row r="6" spans="2:2" x14ac:dyDescent="0.35">
      <c r="B6" s="28" t="s">
        <v>14</v>
      </c>
    </row>
    <row r="7" spans="2:2" x14ac:dyDescent="0.35">
      <c r="B7" s="26"/>
    </row>
    <row r="8" spans="2:2" ht="60.75" customHeight="1" x14ac:dyDescent="0.35">
      <c r="B8" s="29" t="s">
        <v>52</v>
      </c>
    </row>
    <row r="9" spans="2:2" x14ac:dyDescent="0.35">
      <c r="B9" s="29"/>
    </row>
    <row r="10" spans="2:2" x14ac:dyDescent="0.35">
      <c r="B10" s="30" t="s">
        <v>53</v>
      </c>
    </row>
    <row r="11" spans="2:2" x14ac:dyDescent="0.35">
      <c r="B11" s="30" t="s">
        <v>54</v>
      </c>
    </row>
    <row r="12" spans="2:2" x14ac:dyDescent="0.35">
      <c r="B12" s="30" t="s">
        <v>55</v>
      </c>
    </row>
    <row r="13" spans="2:2" x14ac:dyDescent="0.35">
      <c r="B13" s="30" t="s">
        <v>56</v>
      </c>
    </row>
    <row r="14" spans="2:2" x14ac:dyDescent="0.35">
      <c r="B14" s="26"/>
    </row>
    <row r="15" spans="2:2" ht="29" x14ac:dyDescent="0.35">
      <c r="B15" s="29" t="s">
        <v>57</v>
      </c>
    </row>
    <row r="16" spans="2:2" x14ac:dyDescent="0.35">
      <c r="B16" s="31"/>
    </row>
    <row r="17" spans="2:2" ht="29" x14ac:dyDescent="0.35">
      <c r="B17" s="26" t="s">
        <v>58</v>
      </c>
    </row>
    <row r="18" spans="2:2" ht="15" thickBot="1" x14ac:dyDescent="0.4">
      <c r="B18" s="23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2026-05-07T16:22:45Z</cp:lastPrinted>
  <dcterms:created xsi:type="dcterms:W3CDTF">2022-09-22T09:41:16Z</dcterms:created>
  <dcterms:modified xsi:type="dcterms:W3CDTF">2026-05-07T16:31:13Z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