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75&amp;76-Interiérové vybavenie pre MsP/Výzva č. 76/"/>
    </mc:Choice>
  </mc:AlternateContent>
  <xr:revisionPtr revIDLastSave="0" documentId="8_{A07E1DB3-F560-4C5E-8E69-F059E81923BE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ríloha č. 2a_výzva č. 76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'Príloha č. 2a_výzva č. 76'!$B$4:$I$41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6" l="1"/>
  <c r="H27" i="6"/>
  <c r="I27" i="6" s="1"/>
  <c r="H26" i="6"/>
  <c r="I26" i="6" s="1"/>
  <c r="H25" i="6"/>
  <c r="I25" i="6" s="1"/>
  <c r="H24" i="6"/>
  <c r="I24" i="6" s="1"/>
  <c r="H23" i="6"/>
  <c r="I23" i="6" s="1"/>
  <c r="H22" i="6"/>
  <c r="I22" i="6" s="1"/>
  <c r="H21" i="6"/>
  <c r="H37" i="6" l="1"/>
  <c r="XFD30" i="6" l="1"/>
  <c r="H20" i="6" l="1"/>
  <c r="I20" i="6" s="1"/>
  <c r="F29" i="6"/>
  <c r="H18" i="6"/>
  <c r="F18" i="6"/>
  <c r="I28" i="6" l="1"/>
  <c r="XFD28" i="6" s="1"/>
</calcChain>
</file>

<file path=xl/sharedStrings.xml><?xml version="1.0" encoding="utf-8"?>
<sst xmlns="http://schemas.openxmlformats.org/spreadsheetml/2006/main" count="85" uniqueCount="80">
  <si>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</si>
  <si>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</si>
  <si>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</si>
  <si>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</si>
  <si>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</si>
  <si>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</si>
  <si>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</si>
  <si>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</si>
  <si>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</si>
  <si>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</si>
  <si>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</si>
  <si>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</si>
  <si>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</si>
  <si>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</si>
  <si>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</si>
  <si>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</si>
  <si>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</si>
  <si>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</si>
  <si>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</si>
  <si>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</si>
  <si>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</si>
  <si>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</si>
  <si>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</si>
  <si>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</si>
  <si>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</si>
  <si>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</si>
  <si>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</si>
  <si>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</si>
  <si>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</si>
  <si>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</si>
  <si>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</si>
  <si>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</si>
  <si>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</si>
  <si>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</si>
  <si>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</si>
  <si>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</si>
  <si>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</si>
  <si>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</si>
  <si>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</si>
  <si>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</si>
  <si>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</si>
  <si>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</si>
  <si>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</si>
  <si>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</si>
  <si>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</si>
  <si>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</si>
  <si>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</si>
  <si>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</si>
  <si>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</si>
  <si>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</si>
  <si>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</si>
  <si>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</si>
  <si>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</si>
  <si>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</si>
  <si>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</si>
  <si>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</si>
  <si>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</si>
  <si>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</si>
  <si>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</si>
  <si>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</si>
  <si>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1</t>
  </si>
  <si>
    <t>Jednotková cena bez DPH</t>
  </si>
  <si>
    <t>Výška DPH</t>
  </si>
  <si>
    <t xml:space="preserve">Celková cena s DPH </t>
  </si>
  <si>
    <t xml:space="preserve">Predpokladané množstvo </t>
  </si>
  <si>
    <t>Pomocné kritérium hodnotenia 1 v prípade rovnosti ponúk</t>
  </si>
  <si>
    <t>Pomocné kritérium hodnotenia 2 v prípade rovnosti ponúk</t>
  </si>
  <si>
    <r>
      <t>** Jednotková cena bez DPH</t>
    </r>
    <r>
      <rPr>
        <b/>
        <sz val="9"/>
        <rFont val="Calibri"/>
        <family val="2"/>
        <charset val="238"/>
        <scheme val="minor"/>
      </rPr>
      <t xml:space="preserve"> je prevedená automaticky</t>
    </r>
    <r>
      <rPr>
        <sz val="9"/>
        <rFont val="Calibri"/>
        <family val="2"/>
        <charset val="238"/>
        <scheme val="minor"/>
      </rPr>
      <t xml:space="preserve"> z položkového rozpočtu z tab. "Kritérium č. 1: Cena s DPH" (t. j. stĺpec G/riadok 20)</t>
    </r>
  </si>
  <si>
    <t>Príloha č. 2a - Ponuka uchádzača pre časť 1 "Drevený nábytok" vo výzve č. 76 "Interiérové vybavenie pre MsP"</t>
  </si>
  <si>
    <r>
      <t xml:space="preserve">Lehota dodania čiastkovej objednávky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</si>
  <si>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9"/>
        <rFont val="Calibri"/>
        <family val="2"/>
        <charset val="238"/>
        <scheme val="minor"/>
      </rPr>
      <t>Max. lehota dodania tovaru je</t>
    </r>
    <r>
      <rPr>
        <b/>
        <sz val="9"/>
        <rFont val="Calibri"/>
        <family val="2"/>
        <charset val="238"/>
        <scheme val="minor"/>
      </rPr>
      <t xml:space="preserve"> 25 kalendárnych dní </t>
    </r>
    <r>
      <rPr>
        <sz val="9"/>
        <rFont val="Calibri"/>
        <family val="2"/>
        <charset val="238"/>
        <scheme val="minor"/>
      </rPr>
      <t xml:space="preserve">a preto pomocné kritérium môže byť </t>
    </r>
    <r>
      <rPr>
        <b/>
        <sz val="9"/>
        <rFont val="Calibri"/>
        <family val="2"/>
        <charset val="238"/>
        <scheme val="minor"/>
      </rPr>
      <t xml:space="preserve">rovné alebo nižšie </t>
    </r>
    <r>
      <rPr>
        <sz val="9"/>
        <rFont val="Calibri"/>
        <family val="2"/>
        <charset val="238"/>
        <scheme val="minor"/>
      </rPr>
      <t>ako táto max. hodnota.</t>
    </r>
  </si>
  <si>
    <r>
      <t xml:space="preserve">Jednotková cena v eur bez DPH </t>
    </r>
    <r>
      <rPr>
        <b/>
        <sz val="12"/>
        <rFont val="Calibri"/>
        <family val="2"/>
        <charset val="238"/>
        <scheme val="minor"/>
      </rPr>
      <t>uvedená</t>
    </r>
    <r>
      <rPr>
        <sz val="12"/>
        <rFont val="Calibri"/>
        <family val="2"/>
        <charset val="238"/>
        <scheme val="minor"/>
      </rPr>
      <t xml:space="preserve"> v pol. č. 1: Skriňa dvojdverová**</t>
    </r>
  </si>
  <si>
    <t xml:space="preserve">Skriňa dvojdverová </t>
  </si>
  <si>
    <t>Skriňa 3/5 uzamykateľná</t>
  </si>
  <si>
    <t>Skriňový nadstavec otvorený - typ I</t>
  </si>
  <si>
    <t>Skriňový nadstavec otvorený - typ II</t>
  </si>
  <si>
    <t>Skriňa policová - otvorená</t>
  </si>
  <si>
    <t>Stôl kancelársky "160"</t>
  </si>
  <si>
    <t>Stôl kancelársky "140"</t>
  </si>
  <si>
    <t>Zásuvkový kontajner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</si>
</sst>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4" tint="-0.249977111117893"/>
      <name val="Calibri Light"/>
      <family val="2"/>
      <charset val="238"/>
      <scheme val="maj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5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3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3" fillId="5" borderId="61" xfId="2" applyFont="1" applyFill="1" applyBorder="1" applyProtection="1">
      <protection hidden="1"/>
    </xf>
    <xf numFmtId="0" fontId="6" fillId="0" borderId="55" xfId="0" applyFont="1" applyBorder="1" applyAlignment="1">
      <alignment vertical="center"/>
    </xf>
    <xf numFmtId="0" fontId="5" fillId="6" borderId="62" xfId="0" applyFont="1" applyFill="1" applyBorder="1" applyAlignment="1">
      <alignment horizontal="center" vertical="center"/>
    </xf>
    <xf numFmtId="0" fontId="6" fillId="6" borderId="63" xfId="0" applyFont="1" applyFill="1" applyBorder="1" applyAlignment="1">
      <alignment horizontal="justify" vertical="center"/>
    </xf>
    <xf numFmtId="0" fontId="0" fillId="6" borderId="63" xfId="0" applyFill="1" applyBorder="1" applyAlignment="1">
      <alignment horizontal="left" vertical="center" wrapText="1" indent="1"/>
    </xf>
    <xf numFmtId="0" fontId="6" fillId="6" borderId="63" xfId="0" applyFont="1" applyFill="1" applyBorder="1" applyAlignment="1">
      <alignment horizontal="left" vertical="center" wrapText="1" indent="1"/>
    </xf>
    <xf numFmtId="0" fontId="2" fillId="6" borderId="63" xfId="0" applyFont="1" applyFill="1" applyBorder="1" applyAlignment="1">
      <alignment horizontal="center" vertical="center" wrapText="1"/>
    </xf>
    <xf numFmtId="0" fontId="22" fillId="6" borderId="63" xfId="4" applyFill="1" applyBorder="1" applyAlignment="1">
      <alignment horizontal="left" vertical="center" wrapText="1" indent="1"/>
    </xf>
    <xf numFmtId="0" fontId="0" fillId="6" borderId="63" xfId="0" applyFill="1" applyBorder="1" applyAlignment="1" applyProtection="1">
      <alignment horizontal="left" vertical="center" wrapText="1" indent="1"/>
      <protection locked="0"/>
    </xf>
    <xf numFmtId="0" fontId="0" fillId="6" borderId="63" xfId="0" applyFill="1" applyBorder="1" applyAlignment="1">
      <alignment horizontal="left" wrapText="1" indent="1"/>
    </xf>
    <xf numFmtId="0" fontId="23" fillId="0" borderId="3" xfId="2" applyFont="1" applyFill="1" applyBorder="1" applyAlignment="1">
      <alignment horizontal="left" wrapText="1"/>
    </xf>
    <xf numFmtId="0" fontId="23" fillId="0" borderId="50" xfId="2" applyFont="1" applyFill="1" applyBorder="1" applyAlignment="1">
      <alignment horizontal="center" wrapText="1"/>
    </xf>
    <xf numFmtId="0" fontId="23" fillId="0" borderId="20" xfId="2" applyFont="1" applyFill="1" applyBorder="1" applyAlignment="1">
      <alignment horizontal="center" wrapText="1"/>
    </xf>
    <xf numFmtId="0" fontId="26" fillId="6" borderId="56" xfId="0" applyFont="1" applyFill="1" applyBorder="1" applyAlignment="1">
      <alignment horizontal="left" vertical="center"/>
    </xf>
    <xf numFmtId="0" fontId="14" fillId="0" borderId="58" xfId="0" applyFont="1" applyBorder="1" applyAlignment="1">
      <alignment horizontal="center" vertical="center"/>
    </xf>
    <xf numFmtId="165" fontId="26" fillId="5" borderId="58" xfId="2" applyNumberFormat="1" applyFont="1" applyFill="1" applyBorder="1" applyAlignment="1">
      <alignment horizontal="center" vertical="center"/>
    </xf>
    <xf numFmtId="165" fontId="26" fillId="0" borderId="58" xfId="2" applyNumberFormat="1" applyFont="1" applyFill="1" applyBorder="1" applyAlignment="1">
      <alignment horizontal="center" vertical="center"/>
    </xf>
    <xf numFmtId="165" fontId="26" fillId="0" borderId="59" xfId="2" applyNumberFormat="1" applyFont="1" applyFill="1" applyBorder="1" applyAlignment="1">
      <alignment horizontal="center" vertical="center"/>
    </xf>
    <xf numFmtId="0" fontId="26" fillId="6" borderId="45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165" fontId="26" fillId="5" borderId="33" xfId="2" applyNumberFormat="1" applyFont="1" applyFill="1" applyBorder="1" applyAlignment="1">
      <alignment horizontal="center" vertical="center"/>
    </xf>
    <xf numFmtId="165" fontId="26" fillId="0" borderId="33" xfId="2" applyNumberFormat="1" applyFont="1" applyFill="1" applyBorder="1" applyAlignment="1">
      <alignment horizontal="center" vertical="center"/>
    </xf>
    <xf numFmtId="165" fontId="26" fillId="0" borderId="46" xfId="2" applyNumberFormat="1" applyFont="1" applyFill="1" applyBorder="1" applyAlignment="1">
      <alignment horizontal="center" vertical="center"/>
    </xf>
    <xf numFmtId="0" fontId="26" fillId="6" borderId="66" xfId="0" applyFont="1" applyFill="1" applyBorder="1" applyAlignment="1">
      <alignment horizontal="left" vertical="center"/>
    </xf>
    <xf numFmtId="0" fontId="14" fillId="0" borderId="70" xfId="0" applyFont="1" applyBorder="1" applyAlignment="1">
      <alignment horizontal="center" vertical="center"/>
    </xf>
    <xf numFmtId="165" fontId="26" fillId="5" borderId="70" xfId="2" applyNumberFormat="1" applyFont="1" applyFill="1" applyBorder="1" applyAlignment="1">
      <alignment horizontal="center" vertical="center"/>
    </xf>
    <xf numFmtId="165" fontId="26" fillId="0" borderId="70" xfId="2" applyNumberFormat="1" applyFont="1" applyFill="1" applyBorder="1" applyAlignment="1">
      <alignment horizontal="center" vertical="center"/>
    </xf>
    <xf numFmtId="165" fontId="26" fillId="0" borderId="71" xfId="2" applyNumberFormat="1" applyFont="1" applyFill="1" applyBorder="1" applyAlignment="1">
      <alignment horizontal="center" vertical="center"/>
    </xf>
    <xf numFmtId="165" fontId="20" fillId="7" borderId="65" xfId="2" applyNumberFormat="1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left" vertical="top"/>
    </xf>
    <xf numFmtId="0" fontId="19" fillId="0" borderId="1" xfId="2" applyFont="1" applyFill="1" applyBorder="1" applyAlignment="1">
      <alignment horizontal="left" vertical="top"/>
    </xf>
    <xf numFmtId="0" fontId="2" fillId="0" borderId="32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3" fillId="0" borderId="32" xfId="0" applyFont="1" applyBorder="1" applyAlignment="1">
      <alignment horizontal="left" vertical="center"/>
    </xf>
    <xf numFmtId="0" fontId="23" fillId="0" borderId="64" xfId="0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0" fontId="23" fillId="0" borderId="68" xfId="0" applyFont="1" applyBorder="1" applyAlignment="1">
      <alignment horizontal="left" vertical="center"/>
    </xf>
    <xf numFmtId="0" fontId="23" fillId="0" borderId="69" xfId="0" applyFont="1" applyBorder="1" applyAlignment="1">
      <alignment horizontal="left" vertical="center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18" fillId="0" borderId="39" xfId="2" applyFont="1" applyFill="1" applyBorder="1" applyAlignment="1">
      <alignment horizontal="left"/>
    </xf>
    <xf numFmtId="0" fontId="18" fillId="0" borderId="34" xfId="2" applyFont="1" applyFill="1" applyBorder="1" applyAlignment="1">
      <alignment horizontal="left"/>
    </xf>
    <xf numFmtId="0" fontId="20" fillId="7" borderId="18" xfId="2" applyFont="1" applyFill="1" applyBorder="1" applyAlignment="1">
      <alignment horizontal="left" vertical="center"/>
    </xf>
    <xf numFmtId="0" fontId="20" fillId="7" borderId="19" xfId="2" applyFont="1" applyFill="1" applyBorder="1" applyAlignment="1">
      <alignment horizontal="left" vertical="center"/>
    </xf>
    <xf numFmtId="164" fontId="21" fillId="0" borderId="38" xfId="2" applyNumberFormat="1" applyFont="1" applyFill="1" applyBorder="1" applyAlignment="1">
      <alignment horizontal="right"/>
    </xf>
    <xf numFmtId="164" fontId="21" fillId="0" borderId="19" xfId="2" applyNumberFormat="1" applyFont="1" applyFill="1" applyBorder="1" applyAlignment="1">
      <alignment horizontal="right"/>
    </xf>
    <xf numFmtId="164" fontId="21" fillId="0" borderId="20" xfId="2" applyNumberFormat="1" applyFont="1" applyFill="1" applyBorder="1" applyAlignment="1">
      <alignment horizontal="right"/>
    </xf>
    <xf numFmtId="0" fontId="2" fillId="0" borderId="57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2" fontId="17" fillId="0" borderId="35" xfId="2" applyNumberFormat="1" applyFont="1" applyFill="1" applyBorder="1" applyAlignment="1">
      <alignment horizontal="left"/>
    </xf>
    <xf numFmtId="2" fontId="17" fillId="0" borderId="44" xfId="2" applyNumberFormat="1" applyFont="1" applyFill="1" applyBorder="1" applyAlignment="1">
      <alignment horizontal="left"/>
    </xf>
    <xf numFmtId="2" fontId="17" fillId="0" borderId="23" xfId="2" applyNumberFormat="1" applyFont="1" applyFill="1" applyBorder="1" applyAlignment="1">
      <alignment horizontal="left"/>
    </xf>
    <xf numFmtId="0" fontId="17" fillId="0" borderId="25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4" xfId="2" applyFont="1" applyFill="1" applyBorder="1" applyAlignment="1">
      <alignment horizontal="left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23" fillId="0" borderId="47" xfId="2" applyFont="1" applyFill="1" applyBorder="1" applyAlignment="1">
      <alignment wrapText="1"/>
    </xf>
    <xf numFmtId="0" fontId="23" fillId="0" borderId="19" xfId="2" applyFont="1" applyFill="1" applyBorder="1" applyAlignment="1">
      <alignment wrapText="1"/>
    </xf>
    <xf numFmtId="0" fontId="23" fillId="0" borderId="21" xfId="2" applyFont="1" applyFill="1" applyBorder="1" applyAlignment="1">
      <alignment wrapText="1"/>
    </xf>
    <xf numFmtId="0" fontId="24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43" xfId="2" applyFont="1" applyFill="1" applyBorder="1" applyAlignment="1">
      <alignment horizontal="left"/>
    </xf>
    <xf numFmtId="0" fontId="24" fillId="6" borderId="18" xfId="2" applyFont="1" applyFill="1" applyBorder="1" applyAlignment="1">
      <alignment horizontal="center" vertical="center" wrapText="1"/>
    </xf>
    <xf numFmtId="0" fontId="24" fillId="6" borderId="19" xfId="2" applyFont="1" applyFill="1" applyBorder="1" applyAlignment="1">
      <alignment horizontal="center" vertical="center" wrapText="1"/>
    </xf>
    <xf numFmtId="0" fontId="24" fillId="6" borderId="20" xfId="2" applyFont="1" applyFill="1" applyBorder="1" applyAlignment="1">
      <alignment horizontal="center" vertical="center" wrapText="1"/>
    </xf>
    <xf numFmtId="0" fontId="3" fillId="6" borderId="3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8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3" fillId="7" borderId="19" xfId="2" applyFont="1" applyFill="1" applyBorder="1" applyAlignment="1">
      <alignment horizontal="center" vertical="center" wrapText="1"/>
    </xf>
    <xf numFmtId="0" fontId="13" fillId="7" borderId="20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18" fillId="0" borderId="42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5" fillId="6" borderId="31" xfId="2" applyFont="1" applyFill="1" applyBorder="1" applyAlignment="1">
      <alignment horizontal="left" vertical="center" wrapText="1"/>
    </xf>
    <xf numFmtId="0" fontId="15" fillId="6" borderId="17" xfId="2" applyFont="1" applyFill="1" applyBorder="1" applyAlignment="1">
      <alignment horizontal="left" vertical="center" wrapText="1"/>
    </xf>
    <xf numFmtId="0" fontId="15" fillId="6" borderId="22" xfId="2" applyFont="1" applyFill="1" applyBorder="1" applyAlignment="1">
      <alignment horizontal="left" vertical="center" wrapText="1"/>
    </xf>
    <xf numFmtId="0" fontId="23" fillId="5" borderId="52" xfId="0" applyFont="1" applyFill="1" applyBorder="1" applyAlignment="1">
      <alignment horizontal="center" wrapText="1"/>
    </xf>
    <xf numFmtId="0" fontId="23" fillId="5" borderId="53" xfId="0" applyFont="1" applyFill="1" applyBorder="1" applyAlignment="1">
      <alignment horizontal="center" wrapText="1"/>
    </xf>
    <xf numFmtId="0" fontId="10" fillId="5" borderId="40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0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1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4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9" fillId="8" borderId="20" xfId="2" applyFont="1" applyFill="1" applyBorder="1" applyAlignment="1">
      <alignment horizontal="center" vertical="center" wrapText="1"/>
    </xf>
    <xf numFmtId="0" fontId="15" fillId="6" borderId="41" xfId="2" applyFont="1" applyFill="1" applyBorder="1" applyAlignment="1">
      <alignment horizontal="center" wrapText="1"/>
    </xf>
    <xf numFmtId="0" fontId="15" fillId="6" borderId="43" xfId="2" applyFont="1" applyFill="1" applyBorder="1" applyAlignment="1">
      <alignment horizontal="center" wrapText="1"/>
    </xf>
    <xf numFmtId="0" fontId="11" fillId="6" borderId="48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51" xfId="2" applyFont="1" applyFill="1" applyBorder="1" applyAlignment="1">
      <alignment horizontal="center"/>
    </xf>
    <xf numFmtId="0" fontId="25" fillId="0" borderId="1" xfId="2" applyFont="1" applyFill="1" applyBorder="1" applyAlignment="1">
      <alignment horizontal="left" vertical="top"/>
    </xf>
    <xf numFmtId="0" fontId="14" fillId="6" borderId="31" xfId="2" applyFont="1" applyFill="1" applyBorder="1" applyAlignment="1">
      <alignment horizontal="left" vertical="center" wrapText="1"/>
    </xf>
    <xf numFmtId="0" fontId="14" fillId="6" borderId="17" xfId="2" applyFont="1" applyFill="1" applyBorder="1" applyAlignment="1">
      <alignment horizontal="left" vertical="center" wrapText="1"/>
    </xf>
    <xf numFmtId="0" fontId="14" fillId="6" borderId="22" xfId="2" applyFont="1" applyFill="1" applyBorder="1" applyAlignment="1">
      <alignment horizontal="left" vertical="center" wrapText="1"/>
    </xf>
    <xf numFmtId="165" fontId="23" fillId="5" borderId="52" xfId="0" applyNumberFormat="1" applyFont="1" applyFill="1" applyBorder="1" applyAlignment="1">
      <alignment horizontal="center" vertical="center" wrapText="1"/>
    </xf>
    <xf numFmtId="0" fontId="23" fillId="5" borderId="53" xfId="0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25400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25400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25400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139700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25400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590550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XFD41"/>
  <sheetViews>
    <sheetView showGridLines="0" tabSelected="1" topLeftCell="A17" zoomScale="85" zoomScaleNormal="85" zoomScaleSheetLayoutView="160" workbookViewId="0">
      <selection activeCell="N35" sqref="N35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20.453125" style="14" customWidth="1"/>
    <col min="6" max="6" width="23.90625" customWidth="1"/>
    <col min="7" max="7" width="27.08984375" customWidth="1"/>
    <col min="8" max="8" width="13.1796875" customWidth="1"/>
    <col min="9" max="9" width="19.26953125" customWidth="1"/>
  </cols>
  <sheetData>
    <row r="1" spans="2:9" ht="25.5" customHeight="1" x14ac:dyDescent="0.55000000000000004">
      <c r="B1" s="89" t="s">
        <v>48</v>
      </c>
      <c r="C1" s="89"/>
      <c r="D1" s="89"/>
      <c r="E1" s="89"/>
      <c r="F1" s="89"/>
      <c r="G1" s="89"/>
      <c r="H1" s="89"/>
      <c r="I1" s="89"/>
    </row>
    <row r="2" spans="2:9" ht="25.5" customHeight="1" x14ac:dyDescent="0.45">
      <c r="B2" s="90" t="s">
        <v>44</v>
      </c>
      <c r="C2" s="90"/>
      <c r="D2" s="90"/>
      <c r="E2" s="90"/>
      <c r="F2" s="90"/>
      <c r="G2" s="90"/>
      <c r="H2" s="90"/>
      <c r="I2" s="90"/>
    </row>
    <row r="3" spans="2:9" ht="15" thickBot="1" x14ac:dyDescent="0.4">
      <c r="B3" s="111"/>
      <c r="C3" s="111"/>
      <c r="D3" s="111"/>
      <c r="E3" s="111"/>
      <c r="F3" s="111"/>
    </row>
    <row r="4" spans="2:9" ht="45.75" customHeight="1" thickBot="1" x14ac:dyDescent="0.4">
      <c r="B4" s="94" t="s">
        <v>68</v>
      </c>
      <c r="C4" s="95"/>
      <c r="D4" s="95"/>
      <c r="E4" s="95"/>
      <c r="F4" s="95"/>
      <c r="G4" s="95"/>
      <c r="H4" s="95"/>
      <c r="I4" s="96"/>
    </row>
    <row r="5" spans="2:9" s="14" customFormat="1" ht="15" thickBot="1" x14ac:dyDescent="0.4">
      <c r="B5" s="97"/>
      <c r="C5" s="98"/>
      <c r="D5" s="98"/>
      <c r="E5" s="98"/>
      <c r="F5" s="98"/>
      <c r="G5" s="98"/>
      <c r="H5" s="98"/>
      <c r="I5" s="98"/>
    </row>
    <row r="6" spans="2:9" ht="17.149999999999999" customHeight="1" x14ac:dyDescent="0.35">
      <c r="B6" s="103" t="s">
        <v>0</v>
      </c>
      <c r="C6" s="104"/>
      <c r="D6" s="104"/>
      <c r="E6" s="104"/>
      <c r="F6" s="99"/>
      <c r="G6" s="99"/>
      <c r="H6" s="99"/>
      <c r="I6" s="100"/>
    </row>
    <row r="7" spans="2:9" ht="17.149999999999999" customHeight="1" thickBot="1" x14ac:dyDescent="0.4">
      <c r="B7" s="105" t="s">
        <v>1</v>
      </c>
      <c r="C7" s="106"/>
      <c r="D7" s="106"/>
      <c r="E7" s="106"/>
      <c r="F7" s="107" t="s">
        <v>2</v>
      </c>
      <c r="G7" s="108"/>
      <c r="H7" s="101"/>
      <c r="I7" s="102"/>
    </row>
    <row r="8" spans="2:9" s="14" customFormat="1" ht="15" thickBot="1" x14ac:dyDescent="0.4">
      <c r="B8" s="109"/>
      <c r="C8" s="110"/>
      <c r="D8" s="110"/>
      <c r="E8" s="110"/>
      <c r="F8" s="110"/>
      <c r="G8" s="110"/>
      <c r="H8" s="110"/>
      <c r="I8" s="110"/>
    </row>
    <row r="9" spans="2:9" ht="30" customHeight="1" x14ac:dyDescent="0.35">
      <c r="B9" s="61" t="s">
        <v>3</v>
      </c>
      <c r="C9" s="62"/>
      <c r="D9" s="62"/>
      <c r="E9" s="62"/>
      <c r="F9" s="62"/>
      <c r="G9" s="62"/>
      <c r="H9" s="62"/>
      <c r="I9" s="63"/>
    </row>
    <row r="10" spans="2:9" ht="36.75" customHeight="1" x14ac:dyDescent="0.35">
      <c r="B10" s="112" t="s">
        <v>50</v>
      </c>
      <c r="C10" s="113"/>
      <c r="D10" s="113"/>
      <c r="E10" s="113"/>
      <c r="F10" s="113"/>
      <c r="G10" s="113"/>
      <c r="H10" s="114"/>
      <c r="I10" s="21"/>
    </row>
    <row r="11" spans="2:9" ht="45" customHeight="1" x14ac:dyDescent="0.35">
      <c r="B11" s="118" t="s">
        <v>40</v>
      </c>
      <c r="C11" s="119"/>
      <c r="D11" s="119"/>
      <c r="E11" s="119"/>
      <c r="F11" s="119"/>
      <c r="G11" s="119"/>
      <c r="H11" s="120"/>
      <c r="I11" s="12"/>
    </row>
    <row r="12" spans="2:9" ht="45" customHeight="1" x14ac:dyDescent="0.35">
      <c r="B12" s="83" t="s">
        <v>4</v>
      </c>
      <c r="C12" s="84"/>
      <c r="D12" s="84"/>
      <c r="E12" s="84"/>
      <c r="F12" s="84"/>
      <c r="G12" s="84"/>
      <c r="H12" s="85"/>
      <c r="I12" s="12"/>
    </row>
    <row r="13" spans="2:9" ht="45" customHeight="1" x14ac:dyDescent="0.35">
      <c r="B13" s="83" t="s">
        <v>45</v>
      </c>
      <c r="C13" s="84"/>
      <c r="D13" s="84"/>
      <c r="E13" s="84"/>
      <c r="F13" s="84"/>
      <c r="G13" s="84"/>
      <c r="H13" s="85"/>
      <c r="I13" s="12"/>
    </row>
    <row r="14" spans="2:9" ht="45" customHeight="1" thickBot="1" x14ac:dyDescent="0.4">
      <c r="B14" s="80" t="s">
        <v>43</v>
      </c>
      <c r="C14" s="81"/>
      <c r="D14" s="81"/>
      <c r="E14" s="81"/>
      <c r="F14" s="81"/>
      <c r="G14" s="81"/>
      <c r="H14" s="82"/>
      <c r="I14" s="13"/>
    </row>
    <row r="15" spans="2:9" s="14" customFormat="1" ht="15" thickBot="1" x14ac:dyDescent="0.4">
      <c r="B15" s="91"/>
      <c r="C15" s="92"/>
      <c r="D15" s="92"/>
      <c r="E15" s="92"/>
      <c r="F15" s="92"/>
      <c r="G15" s="92"/>
      <c r="H15" s="92"/>
      <c r="I15" s="92"/>
    </row>
    <row r="16" spans="2:9" ht="30.5" customHeight="1" thickBot="1" x14ac:dyDescent="0.4">
      <c r="B16" s="115" t="s">
        <v>41</v>
      </c>
      <c r="C16" s="116"/>
      <c r="D16" s="116"/>
      <c r="E16" s="116"/>
      <c r="F16" s="116"/>
      <c r="G16" s="116"/>
      <c r="H16" s="116"/>
      <c r="I16" s="117"/>
    </row>
    <row r="17" spans="2:9 16384:16384" ht="15.65" customHeight="1" x14ac:dyDescent="0.35">
      <c r="B17" s="121" t="s">
        <v>5</v>
      </c>
      <c r="C17" s="122"/>
      <c r="D17" s="65"/>
      <c r="E17" s="18" t="s">
        <v>6</v>
      </c>
      <c r="F17" s="64" t="s">
        <v>7</v>
      </c>
      <c r="G17" s="65"/>
      <c r="H17" s="64" t="s">
        <v>8</v>
      </c>
      <c r="I17" s="93"/>
    </row>
    <row r="18" spans="2:9 16384:16384" ht="14" customHeight="1" thickBot="1" x14ac:dyDescent="0.4">
      <c r="B18" s="77" t="s">
        <v>42</v>
      </c>
      <c r="C18" s="78"/>
      <c r="D18" s="79"/>
      <c r="E18" s="17">
        <v>100</v>
      </c>
      <c r="F18" s="74" t="str">
        <f>IF(E18=100,"neuplatňuje sa","sem doplň minimum")</f>
        <v>neuplatňuje sa</v>
      </c>
      <c r="G18" s="75"/>
      <c r="H18" s="74" t="str">
        <f>IF(E18=100,"neuplatňuje sa","sem doplň maximum")</f>
        <v>neuplatňuje sa</v>
      </c>
      <c r="I18" s="76"/>
    </row>
    <row r="19" spans="2:9 16384:16384" ht="27.5" customHeight="1" thickBot="1" x14ac:dyDescent="0.4">
      <c r="B19" s="31" t="s">
        <v>59</v>
      </c>
      <c r="C19" s="86" t="s">
        <v>46</v>
      </c>
      <c r="D19" s="87"/>
      <c r="E19" s="88"/>
      <c r="F19" s="32" t="s">
        <v>64</v>
      </c>
      <c r="G19" s="32" t="s">
        <v>61</v>
      </c>
      <c r="H19" s="32" t="s">
        <v>62</v>
      </c>
      <c r="I19" s="33" t="s">
        <v>63</v>
      </c>
    </row>
    <row r="20" spans="2:9 16384:16384" ht="17.149999999999999" customHeight="1" x14ac:dyDescent="0.35">
      <c r="B20" s="34" t="s">
        <v>60</v>
      </c>
      <c r="C20" s="71" t="s">
        <v>72</v>
      </c>
      <c r="D20" s="72"/>
      <c r="E20" s="73"/>
      <c r="F20" s="35">
        <v>10</v>
      </c>
      <c r="G20" s="36">
        <v>0</v>
      </c>
      <c r="H20" s="37">
        <f>IF(F$7="Som platcom DPH",G20*0.23,0)</f>
        <v>0</v>
      </c>
      <c r="I20" s="38">
        <f t="shared" ref="I20:I27" si="0">SUM(G20+H20)*F20</f>
        <v>0</v>
      </c>
    </row>
    <row r="21" spans="2:9 16384:16384" ht="17.149999999999999" customHeight="1" x14ac:dyDescent="0.35">
      <c r="B21" s="39">
        <v>2</v>
      </c>
      <c r="C21" s="52" t="s">
        <v>73</v>
      </c>
      <c r="D21" s="53"/>
      <c r="E21" s="54"/>
      <c r="F21" s="40">
        <v>5</v>
      </c>
      <c r="G21" s="41">
        <v>0</v>
      </c>
      <c r="H21" s="42">
        <f t="shared" ref="H21:H27" si="1">IF(F$7="Som platcom DPH",G21*0.23,0)</f>
        <v>0</v>
      </c>
      <c r="I21" s="43">
        <f t="shared" si="0"/>
        <v>0</v>
      </c>
    </row>
    <row r="22" spans="2:9 16384:16384" ht="17.149999999999999" customHeight="1" x14ac:dyDescent="0.35">
      <c r="B22" s="39">
        <v>3</v>
      </c>
      <c r="C22" s="52" t="s">
        <v>74</v>
      </c>
      <c r="D22" s="53"/>
      <c r="E22" s="54"/>
      <c r="F22" s="40">
        <v>10</v>
      </c>
      <c r="G22" s="41">
        <v>0</v>
      </c>
      <c r="H22" s="42">
        <f t="shared" si="1"/>
        <v>0</v>
      </c>
      <c r="I22" s="43">
        <f t="shared" si="0"/>
        <v>0</v>
      </c>
    </row>
    <row r="23" spans="2:9 16384:16384" ht="17.149999999999999" customHeight="1" x14ac:dyDescent="0.35">
      <c r="B23" s="39">
        <v>4</v>
      </c>
      <c r="C23" s="52" t="s">
        <v>75</v>
      </c>
      <c r="D23" s="53"/>
      <c r="E23" s="54"/>
      <c r="F23" s="40">
        <v>5</v>
      </c>
      <c r="G23" s="41">
        <v>0</v>
      </c>
      <c r="H23" s="42">
        <f t="shared" si="1"/>
        <v>0</v>
      </c>
      <c r="I23" s="43">
        <f t="shared" si="0"/>
        <v>0</v>
      </c>
    </row>
    <row r="24" spans="2:9 16384:16384" ht="17.149999999999999" customHeight="1" x14ac:dyDescent="0.35">
      <c r="B24" s="39">
        <v>5</v>
      </c>
      <c r="C24" s="52" t="s">
        <v>76</v>
      </c>
      <c r="D24" s="53"/>
      <c r="E24" s="54"/>
      <c r="F24" s="40">
        <v>5</v>
      </c>
      <c r="G24" s="41">
        <v>0</v>
      </c>
      <c r="H24" s="42">
        <f t="shared" si="1"/>
        <v>0</v>
      </c>
      <c r="I24" s="43">
        <f t="shared" si="0"/>
        <v>0</v>
      </c>
    </row>
    <row r="25" spans="2:9 16384:16384" ht="17.149999999999999" customHeight="1" x14ac:dyDescent="0.35">
      <c r="B25" s="39">
        <v>6</v>
      </c>
      <c r="C25" s="55" t="s">
        <v>77</v>
      </c>
      <c r="D25" s="56"/>
      <c r="E25" s="57"/>
      <c r="F25" s="40">
        <v>30</v>
      </c>
      <c r="G25" s="41">
        <v>0</v>
      </c>
      <c r="H25" s="42">
        <f t="shared" si="1"/>
        <v>0</v>
      </c>
      <c r="I25" s="43">
        <f t="shared" si="0"/>
        <v>0</v>
      </c>
    </row>
    <row r="26" spans="2:9 16384:16384" ht="17.149999999999999" customHeight="1" x14ac:dyDescent="0.35">
      <c r="B26" s="39">
        <v>7</v>
      </c>
      <c r="C26" s="55" t="s">
        <v>78</v>
      </c>
      <c r="D26" s="56"/>
      <c r="E26" s="57"/>
      <c r="F26" s="40">
        <v>10</v>
      </c>
      <c r="G26" s="41">
        <v>0</v>
      </c>
      <c r="H26" s="42">
        <f t="shared" si="1"/>
        <v>0</v>
      </c>
      <c r="I26" s="43">
        <f t="shared" si="0"/>
        <v>0</v>
      </c>
    </row>
    <row r="27" spans="2:9 16384:16384" ht="17.149999999999999" customHeight="1" thickBot="1" x14ac:dyDescent="0.4">
      <c r="B27" s="44">
        <v>8</v>
      </c>
      <c r="C27" s="58" t="s">
        <v>79</v>
      </c>
      <c r="D27" s="59"/>
      <c r="E27" s="60"/>
      <c r="F27" s="45">
        <v>50</v>
      </c>
      <c r="G27" s="46">
        <v>0</v>
      </c>
      <c r="H27" s="47">
        <f t="shared" si="1"/>
        <v>0</v>
      </c>
      <c r="I27" s="48">
        <f t="shared" si="0"/>
        <v>0</v>
      </c>
    </row>
    <row r="28" spans="2:9 16384:16384" ht="31" customHeight="1" thickBot="1" x14ac:dyDescent="0.4">
      <c r="B28" s="66" t="s">
        <v>47</v>
      </c>
      <c r="C28" s="67"/>
      <c r="D28" s="67"/>
      <c r="E28" s="67"/>
      <c r="F28" s="67"/>
      <c r="G28" s="67"/>
      <c r="H28" s="67"/>
      <c r="I28" s="49">
        <f>SUM(I20:I27)</f>
        <v>0</v>
      </c>
      <c r="XFD28">
        <f>SUM(B28:XFC28)</f>
        <v>0</v>
      </c>
    </row>
    <row r="29" spans="2:9 16384:16384" ht="16" customHeight="1" thickBot="1" x14ac:dyDescent="0.4">
      <c r="B29" s="19" t="s">
        <v>10</v>
      </c>
      <c r="C29" s="20"/>
      <c r="D29" s="20"/>
      <c r="E29" s="20"/>
      <c r="F29" s="68" t="str">
        <f>IF(E18=100,"Toto je jediné kritérium a prepočet na body sa preto neuplatňuje",IF(B18="čím menej, tým lepšie",(E18*(H18-I28)/(H18-F18)),(E18*(I28-F18)/(H18-F18))))</f>
        <v>Toto je jediné kritérium a prepočet na body sa preto neuplatňuje</v>
      </c>
      <c r="G29" s="69"/>
      <c r="H29" s="69"/>
      <c r="I29" s="70"/>
    </row>
    <row r="30" spans="2:9 16384:16384" ht="17.5" customHeight="1" thickBot="1" x14ac:dyDescent="0.4">
      <c r="B30" s="109"/>
      <c r="C30" s="110"/>
      <c r="D30" s="110"/>
      <c r="E30" s="110"/>
      <c r="F30" s="110"/>
      <c r="G30" s="110"/>
      <c r="H30" s="110"/>
      <c r="I30" s="110"/>
      <c r="XFD30">
        <f>SUM(B30:XFC30)</f>
        <v>0</v>
      </c>
    </row>
    <row r="31" spans="2:9 16384:16384" ht="30.5" customHeight="1" thickBot="1" x14ac:dyDescent="0.4">
      <c r="B31" s="144" t="s">
        <v>65</v>
      </c>
      <c r="C31" s="145"/>
      <c r="D31" s="145"/>
      <c r="E31" s="145"/>
      <c r="F31" s="145"/>
      <c r="G31" s="145"/>
      <c r="H31" s="145"/>
      <c r="I31" s="146"/>
    </row>
    <row r="32" spans="2:9 16384:16384" ht="20.5" customHeight="1" x14ac:dyDescent="0.35">
      <c r="B32" s="149"/>
      <c r="C32" s="150"/>
      <c r="D32" s="150"/>
      <c r="E32" s="150"/>
      <c r="F32" s="150"/>
      <c r="G32" s="151"/>
      <c r="H32" s="147" t="s">
        <v>9</v>
      </c>
      <c r="I32" s="148"/>
    </row>
    <row r="33" spans="2:9" s="16" customFormat="1" ht="29.5" customHeight="1" thickBot="1" x14ac:dyDescent="0.4">
      <c r="B33" s="123" t="s">
        <v>69</v>
      </c>
      <c r="C33" s="124"/>
      <c r="D33" s="124"/>
      <c r="E33" s="124"/>
      <c r="F33" s="124"/>
      <c r="G33" s="125"/>
      <c r="H33" s="126"/>
      <c r="I33" s="127"/>
    </row>
    <row r="34" spans="2:9" s="16" customFormat="1" ht="29" customHeight="1" thickBot="1" x14ac:dyDescent="0.4">
      <c r="B34" s="152" t="s">
        <v>70</v>
      </c>
      <c r="C34" s="152"/>
      <c r="D34" s="152"/>
      <c r="E34" s="152"/>
      <c r="F34" s="152"/>
      <c r="G34" s="152"/>
      <c r="H34" s="152"/>
      <c r="I34" s="152"/>
    </row>
    <row r="35" spans="2:9" ht="31" customHeight="1" thickBot="1" x14ac:dyDescent="0.4">
      <c r="B35" s="144" t="s">
        <v>66</v>
      </c>
      <c r="C35" s="145"/>
      <c r="D35" s="145"/>
      <c r="E35" s="145"/>
      <c r="F35" s="145"/>
      <c r="G35" s="145"/>
      <c r="H35" s="145"/>
      <c r="I35" s="146"/>
    </row>
    <row r="36" spans="2:9" ht="20.5" customHeight="1" x14ac:dyDescent="0.35">
      <c r="B36" s="149"/>
      <c r="C36" s="150"/>
      <c r="D36" s="150"/>
      <c r="E36" s="150"/>
      <c r="F36" s="150"/>
      <c r="G36" s="151"/>
      <c r="H36" s="147" t="s">
        <v>9</v>
      </c>
      <c r="I36" s="148"/>
    </row>
    <row r="37" spans="2:9" s="16" customFormat="1" ht="29.5" customHeight="1" thickBot="1" x14ac:dyDescent="0.4">
      <c r="B37" s="153" t="s">
        <v>71</v>
      </c>
      <c r="C37" s="154"/>
      <c r="D37" s="154"/>
      <c r="E37" s="154"/>
      <c r="F37" s="154"/>
      <c r="G37" s="155"/>
      <c r="H37" s="156">
        <f>G20</f>
        <v>0</v>
      </c>
      <c r="I37" s="157"/>
    </row>
    <row r="38" spans="2:9" s="16" customFormat="1" ht="25" customHeight="1" x14ac:dyDescent="0.35">
      <c r="B38" s="50" t="s">
        <v>67</v>
      </c>
      <c r="C38" s="51"/>
      <c r="D38" s="51"/>
      <c r="E38" s="51"/>
      <c r="F38" s="51"/>
      <c r="G38" s="51"/>
      <c r="H38" s="51"/>
      <c r="I38" s="51"/>
    </row>
    <row r="39" spans="2:9" ht="25" customHeight="1" thickBot="1" x14ac:dyDescent="0.4">
      <c r="B39" s="15"/>
      <c r="C39" s="15"/>
      <c r="D39" s="15"/>
      <c r="E39" s="15"/>
      <c r="F39" s="15"/>
    </row>
    <row r="40" spans="2:9" ht="15" customHeight="1" x14ac:dyDescent="0.35">
      <c r="B40" s="134" t="s">
        <v>11</v>
      </c>
      <c r="C40" s="135"/>
      <c r="D40" s="136"/>
      <c r="E40" s="140" t="s">
        <v>49</v>
      </c>
      <c r="F40" s="141"/>
      <c r="G40" s="128" t="s">
        <v>12</v>
      </c>
      <c r="H40" s="129"/>
      <c r="I40" s="130"/>
    </row>
    <row r="41" spans="2:9" ht="15" customHeight="1" thickBot="1" x14ac:dyDescent="0.4">
      <c r="B41" s="137"/>
      <c r="C41" s="138"/>
      <c r="D41" s="139"/>
      <c r="E41" s="142"/>
      <c r="F41" s="143"/>
      <c r="G41" s="131"/>
      <c r="H41" s="132"/>
      <c r="I41" s="133"/>
    </row>
  </sheetData>
  <mergeCells count="52">
    <mergeCell ref="G40:I41"/>
    <mergeCell ref="B40:D41"/>
    <mergeCell ref="E40:F41"/>
    <mergeCell ref="B31:I31"/>
    <mergeCell ref="H32:I32"/>
    <mergeCell ref="B32:G32"/>
    <mergeCell ref="B34:I34"/>
    <mergeCell ref="B35:I35"/>
    <mergeCell ref="B36:G36"/>
    <mergeCell ref="H36:I36"/>
    <mergeCell ref="B37:G37"/>
    <mergeCell ref="H37:I37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10:H10"/>
    <mergeCell ref="B16:I16"/>
    <mergeCell ref="B11:H11"/>
    <mergeCell ref="B9:I9"/>
    <mergeCell ref="F17:G17"/>
    <mergeCell ref="B28:H28"/>
    <mergeCell ref="F29:I29"/>
    <mergeCell ref="C23:E23"/>
    <mergeCell ref="C20:E20"/>
    <mergeCell ref="C24:E24"/>
    <mergeCell ref="F18:G18"/>
    <mergeCell ref="H18:I18"/>
    <mergeCell ref="B18:D18"/>
    <mergeCell ref="B14:H14"/>
    <mergeCell ref="B13:H13"/>
    <mergeCell ref="B12:H12"/>
    <mergeCell ref="C19:E19"/>
    <mergeCell ref="B17:D17"/>
    <mergeCell ref="B38:I38"/>
    <mergeCell ref="C21:E21"/>
    <mergeCell ref="C22:E22"/>
    <mergeCell ref="C25:E25"/>
    <mergeCell ref="C26:E26"/>
    <mergeCell ref="C27:E27"/>
    <mergeCell ref="B33:G33"/>
    <mergeCell ref="B30:I30"/>
    <mergeCell ref="H33:I33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25400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139700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590550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3" t="s">
        <v>51</v>
      </c>
    </row>
    <row r="3" spans="2:2" x14ac:dyDescent="0.35">
      <c r="B3" s="24"/>
    </row>
    <row r="4" spans="2:2" x14ac:dyDescent="0.35">
      <c r="B4" s="25" t="s">
        <v>14</v>
      </c>
    </row>
    <row r="5" spans="2:2" x14ac:dyDescent="0.35">
      <c r="B5" s="26"/>
    </row>
    <row r="6" spans="2:2" x14ac:dyDescent="0.35">
      <c r="B6" s="27" t="s">
        <v>15</v>
      </c>
    </row>
    <row r="7" spans="2:2" x14ac:dyDescent="0.35">
      <c r="B7" s="25"/>
    </row>
    <row r="8" spans="2:2" ht="60.75" customHeight="1" x14ac:dyDescent="0.35">
      <c r="B8" s="28" t="s">
        <v>52</v>
      </c>
    </row>
    <row r="9" spans="2:2" x14ac:dyDescent="0.35">
      <c r="B9" s="28"/>
    </row>
    <row r="10" spans="2:2" x14ac:dyDescent="0.35">
      <c r="B10" s="29" t="s">
        <v>53</v>
      </c>
    </row>
    <row r="11" spans="2:2" x14ac:dyDescent="0.35">
      <c r="B11" s="29" t="s">
        <v>54</v>
      </c>
    </row>
    <row r="12" spans="2:2" x14ac:dyDescent="0.35">
      <c r="B12" s="29" t="s">
        <v>55</v>
      </c>
    </row>
    <row r="13" spans="2:2" x14ac:dyDescent="0.35">
      <c r="B13" s="29" t="s">
        <v>56</v>
      </c>
    </row>
    <row r="14" spans="2:2" x14ac:dyDescent="0.35">
      <c r="B14" s="25"/>
    </row>
    <row r="15" spans="2:2" ht="29" x14ac:dyDescent="0.35">
      <c r="B15" s="28" t="s">
        <v>57</v>
      </c>
    </row>
    <row r="16" spans="2:2" x14ac:dyDescent="0.35">
      <c r="B16" s="30"/>
    </row>
    <row r="17" spans="2:2" ht="29" x14ac:dyDescent="0.35">
      <c r="B17" s="25" t="s">
        <v>58</v>
      </c>
    </row>
    <row r="18" spans="2:2" ht="15" thickBot="1" x14ac:dyDescent="0.4">
      <c r="B18" s="22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Príloha č. 2a_výzva č. 76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'Príloha č. 2a_výzva č. 76'!Oblasť_tlače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2026-04-22T15:25:57Z</cp:lastPrinted>
  <dcterms:created xsi:type="dcterms:W3CDTF">2022-09-22T09:41:16Z</dcterms:created>
  <dcterms:modified xsi:type="dcterms:W3CDTF">2026-04-23T04:54:58Z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