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dmin\Desktop\VO new\Tofako\Auto opakovanie\PD + Rozpočet\"/>
    </mc:Choice>
  </mc:AlternateContent>
  <xr:revisionPtr revIDLastSave="0" documentId="13_ncr:1_{FA6B5F15-89C8-4FE3-BFFE-461A7ABE843E}" xr6:coauthVersionLast="47" xr6:coauthVersionMax="47" xr10:uidLastSave="{00000000-0000-0000-0000-000000000000}"/>
  <bookViews>
    <workbookView xWindow="-108" yWindow="-108" windowWidth="23256" windowHeight="12456" tabRatio="899" xr2:uid="{00000000-000D-0000-FFFF-FFFF00000000}"/>
  </bookViews>
  <sheets>
    <sheet name="Rekapitulácia stavby" sheetId="1" r:id="rId1"/>
  </sheets>
  <definedNames>
    <definedName name="_xlnm.Print_Titles" localSheetId="0">'Rekapitulácia stavby'!$92:$92</definedName>
    <definedName name="_xlnm.Print_Area" localSheetId="0">'Rekapitulácia stavby'!$D$4:$AO$76,'Rekapitulácia stavby'!$C$82:$AQ$102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01" i="1" l="1"/>
  <c r="AX101" i="1"/>
  <c r="AY100" i="1"/>
  <c r="AX100" i="1"/>
  <c r="AY99" i="1"/>
  <c r="AX99" i="1"/>
  <c r="AY98" i="1"/>
  <c r="AX98" i="1"/>
  <c r="AY97" i="1"/>
  <c r="AX97" i="1"/>
  <c r="AY96" i="1"/>
  <c r="AX96" i="1"/>
  <c r="AY95" i="1"/>
  <c r="AX95" i="1"/>
  <c r="L90" i="1"/>
  <c r="AM90" i="1"/>
  <c r="AM89" i="1"/>
  <c r="L89" i="1"/>
  <c r="AM87" i="1"/>
  <c r="L87" i="1"/>
  <c r="L85" i="1"/>
  <c r="AS94" i="1"/>
  <c r="AZ95" i="1" l="1"/>
  <c r="BB95" i="1"/>
  <c r="AV95" i="1"/>
  <c r="BC95" i="1"/>
  <c r="BD95" i="1"/>
  <c r="AU100" i="1"/>
  <c r="AU98" i="1"/>
  <c r="BB96" i="1"/>
  <c r="BD100" i="1"/>
  <c r="BD101" i="1"/>
  <c r="BD96" i="1"/>
  <c r="AV100" i="1"/>
  <c r="AV97" i="1"/>
  <c r="BD98" i="1"/>
  <c r="BC98" i="1"/>
  <c r="AZ98" i="1"/>
  <c r="AZ99" i="1"/>
  <c r="BB99" i="1"/>
  <c r="BD97" i="1"/>
  <c r="BC97" i="1"/>
  <c r="BB98" i="1"/>
  <c r="AV99" i="1"/>
  <c r="AZ100" i="1"/>
  <c r="AV96" i="1"/>
  <c r="AV101" i="1"/>
  <c r="BC96" i="1"/>
  <c r="BC100" i="1"/>
  <c r="BC101" i="1"/>
  <c r="AZ96" i="1"/>
  <c r="BB100" i="1"/>
  <c r="AZ101" i="1"/>
  <c r="AZ97" i="1"/>
  <c r="BB97" i="1"/>
  <c r="AV98" i="1"/>
  <c r="BC99" i="1"/>
  <c r="BD99" i="1"/>
  <c r="BB101" i="1"/>
  <c r="AU99" i="1" l="1"/>
  <c r="AU97" i="1"/>
  <c r="AU101" i="1"/>
  <c r="AW96" i="1"/>
  <c r="AT96" i="1" s="1"/>
  <c r="BA101" i="1"/>
  <c r="AW97" i="1"/>
  <c r="AT97" i="1" s="1"/>
  <c r="BA98" i="1"/>
  <c r="BA99" i="1"/>
  <c r="AW100" i="1"/>
  <c r="AT100" i="1"/>
  <c r="BD94" i="1"/>
  <c r="W33" i="1" s="1"/>
  <c r="AZ94" i="1"/>
  <c r="BA97" i="1"/>
  <c r="AW98" i="1"/>
  <c r="AT98" i="1" s="1"/>
  <c r="AW99" i="1"/>
  <c r="AT99" i="1"/>
  <c r="BA100" i="1"/>
  <c r="AW101" i="1"/>
  <c r="AT101" i="1" s="1"/>
  <c r="BA96" i="1"/>
  <c r="BC94" i="1"/>
  <c r="AY94" i="1" s="1"/>
  <c r="BB94" i="1"/>
  <c r="AX94" i="1" s="1"/>
  <c r="AU95" i="1" l="1"/>
  <c r="AU96" i="1"/>
  <c r="W31" i="1"/>
  <c r="AV94" i="1"/>
  <c r="W32" i="1"/>
  <c r="AU94" i="1" l="1"/>
  <c r="AN95" i="1"/>
  <c r="AN94" i="1" l="1"/>
  <c r="BA95" i="1"/>
  <c r="BA94" i="1" s="1"/>
  <c r="AW94" i="1" s="1"/>
  <c r="AG94" i="1"/>
  <c r="AT94" i="1"/>
  <c r="AW95" i="1" l="1"/>
  <c r="AT95" i="1" s="1"/>
  <c r="W29" i="1"/>
  <c r="AK29" i="1" s="1"/>
  <c r="AK35" i="1" s="1"/>
</calcChain>
</file>

<file path=xl/sharedStrings.xml><?xml version="1.0" encoding="utf-8"?>
<sst xmlns="http://schemas.openxmlformats.org/spreadsheetml/2006/main" count="185" uniqueCount="84">
  <si>
    <t>Export Komplet</t>
  </si>
  <si>
    <t/>
  </si>
  <si>
    <t>2.0</t>
  </si>
  <si>
    <t>False</t>
  </si>
  <si>
    <t>{85179531-4a42-419c-b365-2b9c8e79418c}</t>
  </si>
  <si>
    <t>&gt;&gt;  skryté stĺpce  &lt;&lt;</t>
  </si>
  <si>
    <t>0,01</t>
  </si>
  <si>
    <t>23</t>
  </si>
  <si>
    <t>v ---  nižšie sa nachádzajú doplnkové a pomocné údaje k zostavám  --- v</t>
  </si>
  <si>
    <t>0,001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</si>
  <si>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</si>
  <si>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</si>
  <si>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</si>
  <si>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</si>
  <si>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</si>
  <si>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</si>
  <si>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</si>
  <si>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</si>
  <si>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</si>
  <si>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</si>
  <si>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</si>
  <si>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</si>
  <si>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</si>
  <si>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</si>
  <si>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</si>
  <si>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</si>
  <si>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</si>
  <si>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</si>
  <si>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</si>
  <si>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</si>
  <si>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</si>
  <si>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</si>
  <si>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</si>
  <si>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</si>
  <si>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</si>
  <si>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</si>
  <si>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</si>
  <si>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</si>
  <si>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</si>
  <si>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</si>
  <si>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</si>
  <si>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</si>
  <si>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</si>
  <si>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</si>
  <si>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</si>
  <si>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</si>
  <si>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</si>
  <si>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</si>
  <si>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</si>
  <si>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</si>
  <si>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</si>
  <si>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</si>
  <si>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</si>
  <si>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</si>
  <si>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</si>
  <si>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</si>
  <si>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</si>
  <si>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</si>
  <si>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</si>
  <si>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</si>
  <si>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</si>
  <si>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</si>
  <si>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</si>
  <si>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</si>
  <si>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</si>
  <si>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</si>
  <si>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</si>
  <si>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</si>
  <si>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</si>
  <si>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</si>
  <si>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Objekt1</t>
  </si>
  <si>
    <t>Stavba</t>
  </si>
  <si>
    <t>STA</t>
  </si>
  <si>
    <t>1</t>
  </si>
  <si>
    <t>{a0985b51-5423-42d1-bbd0-20d49cc571aa}</t>
  </si>
  <si>
    <t>{fe240f9c-c33f-4850-86af-cec39eeb02c2}</t>
  </si>
  <si>
    <t>{0736667b-4f45-4903-b11f-297148e2eaea}</t>
  </si>
  <si>
    <t>{458edf39-1e4f-4131-a168-4cd69d7d547d}</t>
  </si>
  <si>
    <t>{9a9d493c-1bbf-4e43-a651-8f9a9e562640}</t>
  </si>
  <si>
    <t>{c4465307-f382-4442-8e22-12894b8b363c}</t>
  </si>
  <si>
    <t>{339c67af-a619-46a0-9a6b-72aa9dc4c3e1}</t>
  </si>
  <si>
    <t>Súpis prác k 20.04.2026</t>
  </si>
  <si>
    <t xml:space="preserve"> Predajňa TOFAKO, Šturova Košice</t>
  </si>
  <si>
    <t xml:space="preserve"> Tofako s.r.o., Sečovce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</si>
</sst>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27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C00000"/>
      <name val="Arial CE"/>
      <family val="2"/>
      <charset val="238"/>
    </font>
    <font>
      <sz val="11"/>
      <color rgb="FFC0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4" xfId="0" applyBorder="1"/>
    <xf numFmtId="0" fontId="0" fillId="0" borderId="3" xfId="0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6" fillId="4" borderId="0" xfId="0" applyFont="1" applyFill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4" fillId="0" borderId="14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4" fontId="14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3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8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left" vertical="center" wrapText="1"/>
    </xf>
    <xf numFmtId="4" fontId="9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16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1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abSelected="1" workbookViewId="0">
      <selection activeCell="BE45" sqref="BE45"/>
    </sheetView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7" t="s">
        <v>0</v>
      </c>
      <c r="AZ1" s="7" t="s">
        <v>1</v>
      </c>
      <c r="BA1" s="7" t="s">
        <v>2</v>
      </c>
      <c r="BB1" s="7" t="s">
        <v>1</v>
      </c>
      <c r="BT1" s="7" t="s">
        <v>3</v>
      </c>
      <c r="BU1" s="7" t="s">
        <v>3</v>
      </c>
      <c r="BV1" s="7" t="s">
        <v>4</v>
      </c>
    </row>
    <row r="2" spans="1:74" ht="36.9" customHeight="1" x14ac:dyDescent="0.2">
      <c r="AR2" s="105" t="s">
        <v>5</v>
      </c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S2" s="8" t="s">
        <v>6</v>
      </c>
      <c r="BT2" s="8" t="s">
        <v>7</v>
      </c>
    </row>
    <row r="3" spans="1:74" ht="6.9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  <c r="BS3" s="8" t="s">
        <v>6</v>
      </c>
      <c r="BT3" s="8" t="s">
        <v>7</v>
      </c>
    </row>
    <row r="4" spans="1:74" ht="24.9" customHeight="1" x14ac:dyDescent="0.2">
      <c r="B4" s="11"/>
      <c r="D4" s="12" t="s">
        <v>81</v>
      </c>
      <c r="AR4" s="11"/>
      <c r="AS4" s="13" t="s">
        <v>8</v>
      </c>
      <c r="BS4" s="8" t="s">
        <v>9</v>
      </c>
    </row>
    <row r="5" spans="1:74" ht="12" customHeight="1" x14ac:dyDescent="0.2">
      <c r="B5" s="11"/>
      <c r="D5" s="14" t="s">
        <v>10</v>
      </c>
      <c r="K5" s="116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R5" s="11"/>
      <c r="BS5" s="8" t="s">
        <v>6</v>
      </c>
    </row>
    <row r="6" spans="1:74" ht="36.9" customHeight="1" x14ac:dyDescent="0.2">
      <c r="B6" s="11"/>
      <c r="D6" s="16" t="s">
        <v>11</v>
      </c>
      <c r="K6" s="99" t="s">
        <v>82</v>
      </c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R6" s="11"/>
      <c r="BS6" s="8" t="s">
        <v>6</v>
      </c>
    </row>
    <row r="7" spans="1:74" ht="12" customHeight="1" x14ac:dyDescent="0.2">
      <c r="B7" s="11"/>
      <c r="D7" s="17" t="s">
        <v>12</v>
      </c>
      <c r="K7" s="15" t="s">
        <v>1</v>
      </c>
      <c r="AK7" s="17" t="s">
        <v>13</v>
      </c>
      <c r="AN7" s="15" t="s">
        <v>1</v>
      </c>
      <c r="AR7" s="11"/>
      <c r="BS7" s="8" t="s">
        <v>6</v>
      </c>
    </row>
    <row r="8" spans="1:74" ht="12" customHeight="1" x14ac:dyDescent="0.2">
      <c r="B8" s="11"/>
      <c r="D8" s="17" t="s">
        <v>14</v>
      </c>
      <c r="K8" s="15" t="s">
        <v>15</v>
      </c>
      <c r="AK8" s="17" t="s">
        <v>16</v>
      </c>
      <c r="AN8" s="74">
        <v>46121</v>
      </c>
      <c r="AR8" s="11"/>
      <c r="BS8" s="8" t="s">
        <v>6</v>
      </c>
    </row>
    <row r="9" spans="1:74" ht="14.4" customHeight="1" x14ac:dyDescent="0.2">
      <c r="B9" s="11"/>
      <c r="AR9" s="11"/>
      <c r="BS9" s="8" t="s">
        <v>6</v>
      </c>
    </row>
    <row r="10" spans="1:74" ht="12" customHeight="1" x14ac:dyDescent="0.2">
      <c r="B10" s="11"/>
      <c r="D10" s="17" t="s">
        <v>17</v>
      </c>
      <c r="AK10" s="17" t="s">
        <v>18</v>
      </c>
      <c r="AN10" s="15" t="s">
        <v>1</v>
      </c>
      <c r="AR10" s="11"/>
      <c r="BS10" s="8" t="s">
        <v>6</v>
      </c>
    </row>
    <row r="11" spans="1:74" ht="18.45" customHeight="1" x14ac:dyDescent="0.2">
      <c r="B11" s="11"/>
      <c r="E11" s="15" t="s">
        <v>83</v>
      </c>
      <c r="AK11" s="17" t="s">
        <v>19</v>
      </c>
      <c r="AN11" s="15" t="s">
        <v>1</v>
      </c>
      <c r="AR11" s="11"/>
      <c r="BS11" s="8" t="s">
        <v>6</v>
      </c>
    </row>
    <row r="12" spans="1:74" ht="6.9" customHeight="1" x14ac:dyDescent="0.2">
      <c r="B12" s="11"/>
      <c r="AR12" s="11"/>
      <c r="BS12" s="8" t="s">
        <v>6</v>
      </c>
    </row>
    <row r="13" spans="1:74" ht="12" customHeight="1" x14ac:dyDescent="0.2">
      <c r="B13" s="11"/>
      <c r="D13" s="17" t="s">
        <v>20</v>
      </c>
      <c r="AK13" s="17" t="s">
        <v>18</v>
      </c>
      <c r="AN13" s="15" t="s">
        <v>1</v>
      </c>
      <c r="AR13" s="11"/>
      <c r="BS13" s="8" t="s">
        <v>6</v>
      </c>
    </row>
    <row r="14" spans="1:74" ht="13.2" x14ac:dyDescent="0.2">
      <c r="B14" s="11"/>
      <c r="E14" s="15"/>
      <c r="AK14" s="17" t="s">
        <v>19</v>
      </c>
      <c r="AN14" s="15" t="s">
        <v>1</v>
      </c>
      <c r="AR14" s="11"/>
      <c r="BS14" s="8" t="s">
        <v>6</v>
      </c>
    </row>
    <row r="15" spans="1:74" ht="6.9" customHeight="1" x14ac:dyDescent="0.2">
      <c r="B15" s="11"/>
      <c r="AR15" s="11"/>
      <c r="BS15" s="8" t="s">
        <v>3</v>
      </c>
    </row>
    <row r="16" spans="1:74" ht="12" customHeight="1" x14ac:dyDescent="0.2">
      <c r="B16" s="11"/>
      <c r="D16" s="17" t="s">
        <v>21</v>
      </c>
      <c r="AK16" s="17" t="s">
        <v>18</v>
      </c>
      <c r="AN16" s="15" t="s">
        <v>1</v>
      </c>
      <c r="AR16" s="11"/>
      <c r="BS16" s="8" t="s">
        <v>3</v>
      </c>
    </row>
    <row r="17" spans="2:71" ht="18.45" customHeight="1" x14ac:dyDescent="0.2">
      <c r="B17" s="11"/>
      <c r="E17" s="15" t="s">
        <v>15</v>
      </c>
      <c r="AK17" s="17" t="s">
        <v>19</v>
      </c>
      <c r="AN17" s="15" t="s">
        <v>1</v>
      </c>
      <c r="AR17" s="11"/>
      <c r="BS17" s="8" t="s">
        <v>22</v>
      </c>
    </row>
    <row r="18" spans="2:71" ht="6.9" customHeight="1" x14ac:dyDescent="0.2">
      <c r="B18" s="11"/>
      <c r="AR18" s="11"/>
      <c r="BS18" s="8" t="s">
        <v>6</v>
      </c>
    </row>
    <row r="19" spans="2:71" ht="12" customHeight="1" x14ac:dyDescent="0.2">
      <c r="B19" s="11"/>
      <c r="D19" s="17" t="s">
        <v>23</v>
      </c>
      <c r="AK19" s="17" t="s">
        <v>18</v>
      </c>
      <c r="AN19" s="15" t="s">
        <v>1</v>
      </c>
      <c r="AR19" s="11"/>
      <c r="BS19" s="8" t="s">
        <v>6</v>
      </c>
    </row>
    <row r="20" spans="2:71" ht="18.45" customHeight="1" x14ac:dyDescent="0.2">
      <c r="B20" s="11"/>
      <c r="E20" s="15" t="s">
        <v>15</v>
      </c>
      <c r="AK20" s="17" t="s">
        <v>19</v>
      </c>
      <c r="AN20" s="15" t="s">
        <v>1</v>
      </c>
      <c r="AR20" s="11"/>
      <c r="BS20" s="8" t="s">
        <v>22</v>
      </c>
    </row>
    <row r="21" spans="2:71" ht="6.9" customHeight="1" x14ac:dyDescent="0.2">
      <c r="B21" s="11"/>
      <c r="AR21" s="11"/>
    </row>
    <row r="22" spans="2:71" ht="12" customHeight="1" x14ac:dyDescent="0.2">
      <c r="B22" s="11"/>
      <c r="D22" s="17" t="s">
        <v>24</v>
      </c>
      <c r="AR22" s="11"/>
    </row>
    <row r="23" spans="2:71" ht="16.5" customHeight="1" x14ac:dyDescent="0.2">
      <c r="B23" s="11"/>
      <c r="E23" s="101" t="s">
        <v>1</v>
      </c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R23" s="11"/>
    </row>
    <row r="24" spans="2:71" ht="6.9" customHeight="1" x14ac:dyDescent="0.2">
      <c r="B24" s="11"/>
      <c r="AR24" s="11"/>
    </row>
    <row r="25" spans="2:71" ht="6.9" customHeight="1" x14ac:dyDescent="0.2">
      <c r="B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R25" s="11"/>
    </row>
    <row r="26" spans="2:71" s="1" customFormat="1" ht="25.95" customHeight="1" x14ac:dyDescent="0.2">
      <c r="B26" s="19"/>
      <c r="D26" s="20" t="s">
        <v>25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102">
        <v>109015.55</v>
      </c>
      <c r="AL26" s="103"/>
      <c r="AM26" s="103"/>
      <c r="AN26" s="103"/>
      <c r="AO26" s="103"/>
      <c r="AR26" s="19"/>
    </row>
    <row r="27" spans="2:71" s="1" customFormat="1" ht="6.9" customHeight="1" x14ac:dyDescent="0.2">
      <c r="B27" s="19"/>
      <c r="AR27" s="19"/>
    </row>
    <row r="28" spans="2:71" s="1" customFormat="1" ht="13.2" x14ac:dyDescent="0.2">
      <c r="B28" s="19"/>
      <c r="L28" s="104" t="s">
        <v>26</v>
      </c>
      <c r="M28" s="104"/>
      <c r="N28" s="104"/>
      <c r="O28" s="104"/>
      <c r="P28" s="104"/>
      <c r="W28" s="104" t="s">
        <v>27</v>
      </c>
      <c r="X28" s="104"/>
      <c r="Y28" s="104"/>
      <c r="Z28" s="104"/>
      <c r="AA28" s="104"/>
      <c r="AB28" s="104"/>
      <c r="AC28" s="104"/>
      <c r="AD28" s="104"/>
      <c r="AE28" s="104"/>
      <c r="AK28" s="104" t="s">
        <v>28</v>
      </c>
      <c r="AL28" s="104"/>
      <c r="AM28" s="104"/>
      <c r="AN28" s="104"/>
      <c r="AO28" s="104"/>
      <c r="AR28" s="19"/>
    </row>
    <row r="29" spans="2:71" s="2" customFormat="1" ht="14.4" customHeight="1" x14ac:dyDescent="0.2">
      <c r="B29" s="22"/>
      <c r="D29" s="17" t="s">
        <v>29</v>
      </c>
      <c r="F29" s="23" t="s">
        <v>30</v>
      </c>
      <c r="L29" s="115">
        <v>0.23</v>
      </c>
      <c r="M29" s="114"/>
      <c r="N29" s="114"/>
      <c r="O29" s="114"/>
      <c r="P29" s="114"/>
      <c r="W29" s="113">
        <f>AK26</f>
        <v>109015.55</v>
      </c>
      <c r="X29" s="114"/>
      <c r="Y29" s="114"/>
      <c r="Z29" s="114"/>
      <c r="AA29" s="114"/>
      <c r="AB29" s="114"/>
      <c r="AC29" s="114"/>
      <c r="AD29" s="114"/>
      <c r="AE29" s="114"/>
      <c r="AK29" s="113">
        <f>W29*0.23</f>
        <v>25073.576500000003</v>
      </c>
      <c r="AL29" s="114"/>
      <c r="AM29" s="114"/>
      <c r="AN29" s="114"/>
      <c r="AO29" s="114"/>
      <c r="AP29" s="24"/>
      <c r="AQ29" s="24"/>
      <c r="AR29" s="25"/>
      <c r="AS29" s="24"/>
      <c r="AT29" s="24"/>
      <c r="AU29" s="24"/>
      <c r="AV29" s="24"/>
      <c r="AW29" s="24"/>
      <c r="AX29" s="24"/>
      <c r="AY29" s="24"/>
      <c r="AZ29" s="24"/>
    </row>
    <row r="30" spans="2:71" s="2" customFormat="1" ht="14.4" customHeight="1" x14ac:dyDescent="0.2">
      <c r="B30" s="22"/>
      <c r="F30" s="23" t="s">
        <v>31</v>
      </c>
      <c r="AR30" s="22"/>
    </row>
    <row r="31" spans="2:71" s="2" customFormat="1" ht="14.4" hidden="1" customHeight="1" x14ac:dyDescent="0.2">
      <c r="B31" s="22"/>
      <c r="F31" s="17" t="s">
        <v>32</v>
      </c>
      <c r="L31" s="115">
        <v>0.23</v>
      </c>
      <c r="M31" s="114"/>
      <c r="N31" s="114"/>
      <c r="O31" s="114"/>
      <c r="P31" s="114"/>
      <c r="W31" s="113" t="e">
        <f>ROUND(BB94, 2)</f>
        <v>#REF!</v>
      </c>
      <c r="X31" s="114"/>
      <c r="Y31" s="114"/>
      <c r="Z31" s="114"/>
      <c r="AA31" s="114"/>
      <c r="AB31" s="114"/>
      <c r="AC31" s="114"/>
      <c r="AD31" s="114"/>
      <c r="AE31" s="114"/>
      <c r="AK31" s="113">
        <v>0</v>
      </c>
      <c r="AL31" s="114"/>
      <c r="AM31" s="114"/>
      <c r="AN31" s="114"/>
      <c r="AO31" s="114"/>
      <c r="AR31" s="22"/>
    </row>
    <row r="32" spans="2:71" s="2" customFormat="1" ht="14.4" hidden="1" customHeight="1" x14ac:dyDescent="0.2">
      <c r="B32" s="22"/>
      <c r="F32" s="17" t="s">
        <v>33</v>
      </c>
      <c r="L32" s="115">
        <v>0.23</v>
      </c>
      <c r="M32" s="114"/>
      <c r="N32" s="114"/>
      <c r="O32" s="114"/>
      <c r="P32" s="114"/>
      <c r="W32" s="113" t="e">
        <f>ROUND(BC94, 2)</f>
        <v>#REF!</v>
      </c>
      <c r="X32" s="114"/>
      <c r="Y32" s="114"/>
      <c r="Z32" s="114"/>
      <c r="AA32" s="114"/>
      <c r="AB32" s="114"/>
      <c r="AC32" s="114"/>
      <c r="AD32" s="114"/>
      <c r="AE32" s="114"/>
      <c r="AK32" s="113">
        <v>0</v>
      </c>
      <c r="AL32" s="114"/>
      <c r="AM32" s="114"/>
      <c r="AN32" s="114"/>
      <c r="AO32" s="114"/>
      <c r="AR32" s="22"/>
    </row>
    <row r="33" spans="2:57" s="2" customFormat="1" ht="14.4" hidden="1" customHeight="1" x14ac:dyDescent="0.2">
      <c r="B33" s="22"/>
      <c r="F33" s="23" t="s">
        <v>34</v>
      </c>
      <c r="L33" s="106">
        <v>0</v>
      </c>
      <c r="M33" s="107"/>
      <c r="N33" s="107"/>
      <c r="O33" s="107"/>
      <c r="P33" s="107"/>
      <c r="Q33" s="24"/>
      <c r="R33" s="24"/>
      <c r="S33" s="24"/>
      <c r="T33" s="24"/>
      <c r="U33" s="24"/>
      <c r="V33" s="24"/>
      <c r="W33" s="108" t="e">
        <f>ROUND(BD94, 2)</f>
        <v>#REF!</v>
      </c>
      <c r="X33" s="107"/>
      <c r="Y33" s="107"/>
      <c r="Z33" s="107"/>
      <c r="AA33" s="107"/>
      <c r="AB33" s="107"/>
      <c r="AC33" s="107"/>
      <c r="AD33" s="107"/>
      <c r="AE33" s="107"/>
      <c r="AF33" s="24"/>
      <c r="AG33" s="24"/>
      <c r="AH33" s="24"/>
      <c r="AI33" s="24"/>
      <c r="AJ33" s="24"/>
      <c r="AK33" s="108">
        <v>0</v>
      </c>
      <c r="AL33" s="107"/>
      <c r="AM33" s="107"/>
      <c r="AN33" s="107"/>
      <c r="AO33" s="107"/>
      <c r="AP33" s="24"/>
      <c r="AQ33" s="24"/>
      <c r="AR33" s="25"/>
      <c r="AS33" s="24"/>
      <c r="AT33" s="24"/>
      <c r="AU33" s="24"/>
      <c r="AV33" s="24"/>
      <c r="AW33" s="24"/>
      <c r="AX33" s="24"/>
      <c r="AY33" s="24"/>
      <c r="AZ33" s="24"/>
    </row>
    <row r="34" spans="2:57" s="1" customFormat="1" ht="6.9" customHeight="1" x14ac:dyDescent="0.2">
      <c r="B34" s="19"/>
      <c r="AR34" s="19"/>
    </row>
    <row r="35" spans="2:57" s="1" customFormat="1" ht="25.95" customHeight="1" x14ac:dyDescent="0.2">
      <c r="B35" s="19"/>
      <c r="C35" s="26"/>
      <c r="D35" s="27" t="s">
        <v>35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9" t="s">
        <v>36</v>
      </c>
      <c r="U35" s="28"/>
      <c r="V35" s="28"/>
      <c r="W35" s="28"/>
      <c r="X35" s="112" t="s">
        <v>37</v>
      </c>
      <c r="Y35" s="110"/>
      <c r="Z35" s="110"/>
      <c r="AA35" s="110"/>
      <c r="AB35" s="110"/>
      <c r="AC35" s="28"/>
      <c r="AD35" s="28"/>
      <c r="AE35" s="28"/>
      <c r="AF35" s="28"/>
      <c r="AG35" s="28"/>
      <c r="AH35" s="28"/>
      <c r="AI35" s="28"/>
      <c r="AJ35" s="28"/>
      <c r="AK35" s="109">
        <f>AK26+AK29</f>
        <v>134089.12650000001</v>
      </c>
      <c r="AL35" s="110"/>
      <c r="AM35" s="110"/>
      <c r="AN35" s="110"/>
      <c r="AO35" s="111"/>
      <c r="AP35" s="26"/>
      <c r="AQ35" s="26"/>
      <c r="AR35" s="19"/>
    </row>
    <row r="36" spans="2:57" s="1" customFormat="1" ht="6.9" customHeight="1" x14ac:dyDescent="0.2">
      <c r="B36" s="19"/>
      <c r="AR36" s="19"/>
    </row>
    <row r="37" spans="2:57" s="1" customFormat="1" ht="14.4" customHeight="1" x14ac:dyDescent="0.2">
      <c r="B37" s="19"/>
      <c r="AR37" s="19"/>
    </row>
    <row r="38" spans="2:57" ht="14.4" customHeight="1" x14ac:dyDescent="0.2">
      <c r="B38" s="11"/>
      <c r="AR38" s="11"/>
      <c r="BE38" s="76"/>
    </row>
    <row r="39" spans="2:57" ht="14.4" customHeight="1" x14ac:dyDescent="0.2">
      <c r="B39" s="11"/>
      <c r="AR39" s="11"/>
    </row>
    <row r="40" spans="2:57" ht="14.4" customHeight="1" x14ac:dyDescent="0.2">
      <c r="B40" s="11"/>
      <c r="AR40" s="11"/>
    </row>
    <row r="41" spans="2:57" ht="14.4" customHeight="1" x14ac:dyDescent="0.2">
      <c r="B41" s="11"/>
      <c r="AR41" s="11"/>
    </row>
    <row r="42" spans="2:57" ht="14.4" customHeight="1" x14ac:dyDescent="0.2">
      <c r="B42" s="11"/>
      <c r="AR42" s="11"/>
    </row>
    <row r="43" spans="2:57" ht="14.4" customHeight="1" x14ac:dyDescent="0.2">
      <c r="B43" s="11"/>
      <c r="AR43" s="11"/>
    </row>
    <row r="44" spans="2:57" ht="14.4" customHeight="1" x14ac:dyDescent="0.2">
      <c r="B44" s="11"/>
      <c r="AR44" s="11"/>
    </row>
    <row r="45" spans="2:57" ht="14.4" customHeight="1" x14ac:dyDescent="0.2">
      <c r="B45" s="11"/>
      <c r="AR45" s="11"/>
    </row>
    <row r="46" spans="2:57" ht="14.4" customHeight="1" x14ac:dyDescent="0.2">
      <c r="B46" s="11"/>
      <c r="AR46" s="11"/>
    </row>
    <row r="47" spans="2:57" ht="14.4" customHeight="1" x14ac:dyDescent="0.2">
      <c r="B47" s="11"/>
      <c r="AR47" s="11"/>
    </row>
    <row r="48" spans="2:57" ht="21" customHeight="1" x14ac:dyDescent="0.2">
      <c r="B48" s="11"/>
      <c r="AR48" s="11"/>
    </row>
    <row r="49" spans="2:44" s="1" customFormat="1" ht="14.4" customHeight="1" x14ac:dyDescent="0.2">
      <c r="B49" s="19"/>
      <c r="D49" s="30" t="s">
        <v>38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0" t="s">
        <v>39</v>
      </c>
      <c r="AI49" s="31"/>
      <c r="AJ49" s="31"/>
      <c r="AK49" s="31"/>
      <c r="AL49" s="31"/>
      <c r="AM49" s="31"/>
      <c r="AN49" s="31"/>
      <c r="AO49" s="31"/>
      <c r="AR49" s="19"/>
    </row>
    <row r="50" spans="2:44" x14ac:dyDescent="0.2">
      <c r="B50" s="11"/>
      <c r="AR50" s="11"/>
    </row>
    <row r="51" spans="2:44" x14ac:dyDescent="0.2">
      <c r="B51" s="11"/>
      <c r="AR51" s="11"/>
    </row>
    <row r="52" spans="2:44" x14ac:dyDescent="0.2">
      <c r="B52" s="11"/>
      <c r="AR52" s="11"/>
    </row>
    <row r="53" spans="2:44" x14ac:dyDescent="0.2">
      <c r="B53" s="11"/>
      <c r="AR53" s="11"/>
    </row>
    <row r="54" spans="2:44" x14ac:dyDescent="0.2">
      <c r="B54" s="11"/>
      <c r="AR54" s="11"/>
    </row>
    <row r="55" spans="2:44" x14ac:dyDescent="0.2">
      <c r="B55" s="11"/>
      <c r="AR55" s="11"/>
    </row>
    <row r="56" spans="2:44" x14ac:dyDescent="0.2">
      <c r="B56" s="11"/>
      <c r="AR56" s="11"/>
    </row>
    <row r="57" spans="2:44" x14ac:dyDescent="0.2">
      <c r="B57" s="11"/>
      <c r="AR57" s="11"/>
    </row>
    <row r="58" spans="2:44" x14ac:dyDescent="0.2">
      <c r="B58" s="11"/>
      <c r="AR58" s="11"/>
    </row>
    <row r="59" spans="2:44" x14ac:dyDescent="0.2">
      <c r="B59" s="11"/>
      <c r="AR59" s="11"/>
    </row>
    <row r="60" spans="2:44" s="1" customFormat="1" ht="13.2" x14ac:dyDescent="0.2">
      <c r="B60" s="19"/>
      <c r="D60" s="32" t="s">
        <v>40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2" t="s">
        <v>41</v>
      </c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32" t="s">
        <v>40</v>
      </c>
      <c r="AI60" s="21"/>
      <c r="AJ60" s="21"/>
      <c r="AK60" s="21"/>
      <c r="AL60" s="21"/>
      <c r="AM60" s="32" t="s">
        <v>41</v>
      </c>
      <c r="AN60" s="21"/>
      <c r="AO60" s="21"/>
      <c r="AR60" s="19"/>
    </row>
    <row r="61" spans="2:44" x14ac:dyDescent="0.2">
      <c r="B61" s="11"/>
      <c r="AR61" s="11"/>
    </row>
    <row r="62" spans="2:44" x14ac:dyDescent="0.2">
      <c r="B62" s="11"/>
      <c r="AR62" s="11"/>
    </row>
    <row r="63" spans="2:44" x14ac:dyDescent="0.2">
      <c r="B63" s="11"/>
      <c r="AR63" s="11"/>
    </row>
    <row r="64" spans="2:44" s="1" customFormat="1" ht="13.2" x14ac:dyDescent="0.2">
      <c r="B64" s="19"/>
      <c r="D64" s="30" t="s">
        <v>42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0" t="s">
        <v>43</v>
      </c>
      <c r="AI64" s="31"/>
      <c r="AJ64" s="31"/>
      <c r="AK64" s="31"/>
      <c r="AL64" s="31"/>
      <c r="AM64" s="31"/>
      <c r="AN64" s="31"/>
      <c r="AO64" s="31"/>
      <c r="AR64" s="19"/>
    </row>
    <row r="65" spans="2:44" x14ac:dyDescent="0.2">
      <c r="B65" s="11"/>
      <c r="AR65" s="11"/>
    </row>
    <row r="66" spans="2:44" x14ac:dyDescent="0.2">
      <c r="B66" s="11"/>
      <c r="AR66" s="11"/>
    </row>
    <row r="67" spans="2:44" x14ac:dyDescent="0.2">
      <c r="B67" s="11"/>
      <c r="AR67" s="11"/>
    </row>
    <row r="68" spans="2:44" x14ac:dyDescent="0.2">
      <c r="B68" s="11"/>
      <c r="AR68" s="11"/>
    </row>
    <row r="69" spans="2:44" x14ac:dyDescent="0.2">
      <c r="B69" s="11"/>
      <c r="AR69" s="11"/>
    </row>
    <row r="70" spans="2:44" x14ac:dyDescent="0.2">
      <c r="B70" s="11"/>
      <c r="AR70" s="11"/>
    </row>
    <row r="71" spans="2:44" x14ac:dyDescent="0.2">
      <c r="B71" s="11"/>
      <c r="AR71" s="11"/>
    </row>
    <row r="72" spans="2:44" x14ac:dyDescent="0.2">
      <c r="B72" s="11"/>
      <c r="AR72" s="11"/>
    </row>
    <row r="73" spans="2:44" x14ac:dyDescent="0.2">
      <c r="B73" s="11"/>
      <c r="AR73" s="11"/>
    </row>
    <row r="74" spans="2:44" x14ac:dyDescent="0.2">
      <c r="B74" s="11"/>
      <c r="AR74" s="11"/>
    </row>
    <row r="75" spans="2:44" s="1" customFormat="1" ht="13.2" x14ac:dyDescent="0.2">
      <c r="B75" s="19"/>
      <c r="D75" s="32" t="s">
        <v>40</v>
      </c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32" t="s">
        <v>41</v>
      </c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32" t="s">
        <v>40</v>
      </c>
      <c r="AI75" s="21"/>
      <c r="AJ75" s="21"/>
      <c r="AK75" s="21"/>
      <c r="AL75" s="21"/>
      <c r="AM75" s="32" t="s">
        <v>41</v>
      </c>
      <c r="AN75" s="21"/>
      <c r="AO75" s="21"/>
      <c r="AR75" s="19"/>
    </row>
    <row r="76" spans="2:44" s="1" customFormat="1" x14ac:dyDescent="0.2">
      <c r="B76" s="19"/>
      <c r="AR76" s="19"/>
    </row>
    <row r="77" spans="2:44" s="1" customFormat="1" ht="6.9" customHeight="1" x14ac:dyDescent="0.2"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19"/>
    </row>
    <row r="81" spans="1:91" s="1" customFormat="1" ht="6.9" customHeight="1" x14ac:dyDescent="0.2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19"/>
    </row>
    <row r="82" spans="1:91" s="1" customFormat="1" ht="24.9" customHeight="1" x14ac:dyDescent="0.2">
      <c r="B82" s="19"/>
      <c r="C82" s="12" t="s">
        <v>44</v>
      </c>
      <c r="AR82" s="19"/>
    </row>
    <row r="83" spans="1:91" s="1" customFormat="1" ht="6.9" customHeight="1" x14ac:dyDescent="0.2">
      <c r="B83" s="19"/>
      <c r="AR83" s="19"/>
    </row>
    <row r="84" spans="1:91" s="3" customFormat="1" ht="12" customHeight="1" x14ac:dyDescent="0.2">
      <c r="B84" s="37"/>
      <c r="C84" s="17" t="s">
        <v>10</v>
      </c>
      <c r="AR84" s="37"/>
    </row>
    <row r="85" spans="1:91" s="4" customFormat="1" ht="36.9" customHeight="1" x14ac:dyDescent="0.2">
      <c r="B85" s="38"/>
      <c r="C85" s="39" t="s">
        <v>11</v>
      </c>
      <c r="L85" s="77" t="str">
        <f>K6</f>
        <v xml:space="preserve"> Predajňa TOFAKO, Šturova Košice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R85" s="38"/>
    </row>
    <row r="86" spans="1:91" s="1" customFormat="1" ht="6.9" customHeight="1" x14ac:dyDescent="0.2">
      <c r="B86" s="19"/>
      <c r="AR86" s="19"/>
    </row>
    <row r="87" spans="1:91" s="1" customFormat="1" ht="12" customHeight="1" x14ac:dyDescent="0.2">
      <c r="B87" s="19"/>
      <c r="C87" s="17" t="s">
        <v>14</v>
      </c>
      <c r="L87" s="40" t="str">
        <f>IF(K8="","",K8)</f>
        <v xml:space="preserve"> </v>
      </c>
      <c r="AI87" s="17" t="s">
        <v>16</v>
      </c>
      <c r="AM87" s="79">
        <f>IF(AN8= "","",AN8)</f>
        <v>46121</v>
      </c>
      <c r="AN87" s="79"/>
      <c r="AR87" s="19"/>
    </row>
    <row r="88" spans="1:91" s="1" customFormat="1" ht="6.9" customHeight="1" x14ac:dyDescent="0.2">
      <c r="B88" s="19"/>
      <c r="AR88" s="19"/>
    </row>
    <row r="89" spans="1:91" s="1" customFormat="1" ht="15.15" customHeight="1" x14ac:dyDescent="0.2">
      <c r="B89" s="19"/>
      <c r="C89" s="17" t="s">
        <v>17</v>
      </c>
      <c r="L89" s="3" t="str">
        <f>IF(E11= "","",E11)</f>
        <v xml:space="preserve"> Tofako s.r.o., Sečovce</v>
      </c>
      <c r="AI89" s="17" t="s">
        <v>21</v>
      </c>
      <c r="AM89" s="80" t="str">
        <f>IF(E17="","",E17)</f>
        <v xml:space="preserve"> </v>
      </c>
      <c r="AN89" s="81"/>
      <c r="AO89" s="81"/>
      <c r="AP89" s="81"/>
      <c r="AR89" s="19"/>
      <c r="AS89" s="82" t="s">
        <v>45</v>
      </c>
      <c r="AT89" s="83"/>
      <c r="AU89" s="41"/>
      <c r="AV89" s="41"/>
      <c r="AW89" s="41"/>
      <c r="AX89" s="41"/>
      <c r="AY89" s="41"/>
      <c r="AZ89" s="41"/>
      <c r="BA89" s="41"/>
      <c r="BB89" s="41"/>
      <c r="BC89" s="41"/>
      <c r="BD89" s="42"/>
    </row>
    <row r="90" spans="1:91" s="1" customFormat="1" ht="15.15" customHeight="1" x14ac:dyDescent="0.2">
      <c r="B90" s="19"/>
      <c r="C90" s="17" t="s">
        <v>20</v>
      </c>
      <c r="L90" s="3" t="str">
        <f>IF(E14="","",E14)</f>
        <v/>
      </c>
      <c r="AI90" s="17" t="s">
        <v>23</v>
      </c>
      <c r="AM90" s="80" t="str">
        <f>IF(E20="","",E20)</f>
        <v xml:space="preserve"> </v>
      </c>
      <c r="AN90" s="81"/>
      <c r="AO90" s="81"/>
      <c r="AP90" s="81"/>
      <c r="AR90" s="19"/>
      <c r="AS90" s="84"/>
      <c r="AT90" s="85"/>
      <c r="BD90" s="43"/>
    </row>
    <row r="91" spans="1:91" s="1" customFormat="1" ht="10.95" customHeight="1" x14ac:dyDescent="0.2">
      <c r="B91" s="19"/>
      <c r="AR91" s="19"/>
      <c r="AS91" s="84"/>
      <c r="AT91" s="85"/>
      <c r="BD91" s="43"/>
    </row>
    <row r="92" spans="1:91" s="1" customFormat="1" ht="29.25" customHeight="1" x14ac:dyDescent="0.2">
      <c r="B92" s="19"/>
      <c r="C92" s="86" t="s">
        <v>46</v>
      </c>
      <c r="D92" s="87"/>
      <c r="E92" s="87"/>
      <c r="F92" s="87"/>
      <c r="G92" s="87"/>
      <c r="H92" s="44"/>
      <c r="I92" s="88" t="s">
        <v>47</v>
      </c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90" t="s">
        <v>48</v>
      </c>
      <c r="AH92" s="87"/>
      <c r="AI92" s="87"/>
      <c r="AJ92" s="87"/>
      <c r="AK92" s="87"/>
      <c r="AL92" s="87"/>
      <c r="AM92" s="87"/>
      <c r="AN92" s="88" t="s">
        <v>49</v>
      </c>
      <c r="AO92" s="87"/>
      <c r="AP92" s="89"/>
      <c r="AQ92" s="45" t="s">
        <v>50</v>
      </c>
      <c r="AR92" s="19"/>
      <c r="AS92" s="46" t="s">
        <v>51</v>
      </c>
      <c r="AT92" s="47" t="s">
        <v>52</v>
      </c>
      <c r="AU92" s="47" t="s">
        <v>53</v>
      </c>
      <c r="AV92" s="47" t="s">
        <v>54</v>
      </c>
      <c r="AW92" s="47" t="s">
        <v>55</v>
      </c>
      <c r="AX92" s="47" t="s">
        <v>56</v>
      </c>
      <c r="AY92" s="47" t="s">
        <v>57</v>
      </c>
      <c r="AZ92" s="47" t="s">
        <v>58</v>
      </c>
      <c r="BA92" s="47" t="s">
        <v>59</v>
      </c>
      <c r="BB92" s="47" t="s">
        <v>60</v>
      </c>
      <c r="BC92" s="47" t="s">
        <v>61</v>
      </c>
      <c r="BD92" s="48" t="s">
        <v>62</v>
      </c>
    </row>
    <row r="93" spans="1:91" s="1" customFormat="1" ht="10.95" customHeight="1" x14ac:dyDescent="0.2">
      <c r="B93" s="19"/>
      <c r="AR93" s="19"/>
      <c r="AS93" s="49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2"/>
    </row>
    <row r="94" spans="1:91" s="5" customFormat="1" ht="32.4" customHeight="1" x14ac:dyDescent="0.2">
      <c r="B94" s="50"/>
      <c r="C94" s="51" t="s">
        <v>63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94">
        <f>ROUND(SUM(AG95:AG101),2)</f>
        <v>109015.55</v>
      </c>
      <c r="AH94" s="94"/>
      <c r="AI94" s="94"/>
      <c r="AJ94" s="94"/>
      <c r="AK94" s="94"/>
      <c r="AL94" s="94"/>
      <c r="AM94" s="94"/>
      <c r="AN94" s="95">
        <f>AN95+AN96</f>
        <v>134089.12650000001</v>
      </c>
      <c r="AO94" s="95"/>
      <c r="AP94" s="95"/>
      <c r="AQ94" s="53" t="s">
        <v>1</v>
      </c>
      <c r="AR94" s="50"/>
      <c r="AS94" s="54">
        <f>ROUND(SUM(AS95:AS101),2)</f>
        <v>0</v>
      </c>
      <c r="AT94" s="55" t="e">
        <f t="shared" ref="AT94:AT101" si="0">ROUND(SUM(AV94:AW94),2)</f>
        <v>#REF!</v>
      </c>
      <c r="AU94" s="56" t="e">
        <f>ROUND(SUM(AU95:AU101),5)</f>
        <v>#REF!</v>
      </c>
      <c r="AV94" s="55" t="e">
        <f>ROUND(AZ94*#REF!,2)</f>
        <v>#REF!</v>
      </c>
      <c r="AW94" s="55" t="e">
        <f>ROUND(BA94*L29,2)</f>
        <v>#REF!</v>
      </c>
      <c r="AX94" s="55" t="e">
        <f>ROUND(BB94*#REF!,2)</f>
        <v>#REF!</v>
      </c>
      <c r="AY94" s="55" t="e">
        <f>ROUND(BC94*L29,2)</f>
        <v>#REF!</v>
      </c>
      <c r="AZ94" s="55" t="e">
        <f>ROUND(SUM(AZ95:AZ101),2)</f>
        <v>#REF!</v>
      </c>
      <c r="BA94" s="55" t="e">
        <f>ROUND(SUM(BA95:BA101),2)</f>
        <v>#REF!</v>
      </c>
      <c r="BB94" s="55" t="e">
        <f>ROUND(SUM(BB95:BB101),2)</f>
        <v>#REF!</v>
      </c>
      <c r="BC94" s="55" t="e">
        <f>ROUND(SUM(BC95:BC101),2)</f>
        <v>#REF!</v>
      </c>
      <c r="BD94" s="57" t="e">
        <f>ROUND(SUM(BD95:BD101),2)</f>
        <v>#REF!</v>
      </c>
      <c r="BS94" s="58" t="s">
        <v>64</v>
      </c>
      <c r="BT94" s="58" t="s">
        <v>65</v>
      </c>
      <c r="BU94" s="59" t="s">
        <v>66</v>
      </c>
      <c r="BV94" s="58" t="s">
        <v>67</v>
      </c>
      <c r="BW94" s="58" t="s">
        <v>4</v>
      </c>
      <c r="BX94" s="58" t="s">
        <v>68</v>
      </c>
      <c r="CL94" s="58" t="s">
        <v>1</v>
      </c>
    </row>
    <row r="95" spans="1:91" s="6" customFormat="1" ht="16.5" customHeight="1" x14ac:dyDescent="0.2">
      <c r="A95" s="60" t="s">
        <v>69</v>
      </c>
      <c r="B95" s="61"/>
      <c r="C95" s="62"/>
      <c r="D95" s="93" t="s">
        <v>70</v>
      </c>
      <c r="E95" s="93"/>
      <c r="F95" s="93"/>
      <c r="G95" s="93"/>
      <c r="H95" s="93"/>
      <c r="I95" s="63"/>
      <c r="J95" s="93" t="s">
        <v>71</v>
      </c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1">
        <v>109015.55</v>
      </c>
      <c r="AH95" s="92"/>
      <c r="AI95" s="92"/>
      <c r="AJ95" s="92"/>
      <c r="AK95" s="92"/>
      <c r="AL95" s="92"/>
      <c r="AM95" s="92"/>
      <c r="AN95" s="91">
        <f>AG95*1.23</f>
        <v>134089.12650000001</v>
      </c>
      <c r="AO95" s="92"/>
      <c r="AP95" s="92"/>
      <c r="AQ95" s="64" t="s">
        <v>72</v>
      </c>
      <c r="AR95" s="61"/>
      <c r="AS95" s="65">
        <v>0</v>
      </c>
      <c r="AT95" s="66" t="e">
        <f t="shared" si="0"/>
        <v>#REF!</v>
      </c>
      <c r="AU95" s="67" t="e">
        <f>#REF!</f>
        <v>#REF!</v>
      </c>
      <c r="AV95" s="66" t="e">
        <f>#REF!</f>
        <v>#REF!</v>
      </c>
      <c r="AW95" s="66" t="e">
        <f>#REF!</f>
        <v>#REF!</v>
      </c>
      <c r="AX95" s="66" t="e">
        <f>#REF!</f>
        <v>#REF!</v>
      </c>
      <c r="AY95" s="66" t="e">
        <f>#REF!</f>
        <v>#REF!</v>
      </c>
      <c r="AZ95" s="66" t="e">
        <f>#REF!</f>
        <v>#REF!</v>
      </c>
      <c r="BA95" s="66" t="e">
        <f>#REF!</f>
        <v>#REF!</v>
      </c>
      <c r="BB95" s="66" t="e">
        <f>#REF!</f>
        <v>#REF!</v>
      </c>
      <c r="BC95" s="66" t="e">
        <f>#REF!</f>
        <v>#REF!</v>
      </c>
      <c r="BD95" s="68" t="e">
        <f>#REF!</f>
        <v>#REF!</v>
      </c>
      <c r="BT95" s="69" t="s">
        <v>73</v>
      </c>
      <c r="BV95" s="69" t="s">
        <v>67</v>
      </c>
      <c r="BW95" s="69" t="s">
        <v>74</v>
      </c>
      <c r="BX95" s="69" t="s">
        <v>4</v>
      </c>
      <c r="CL95" s="69" t="s">
        <v>1</v>
      </c>
      <c r="CM95" s="69" t="s">
        <v>65</v>
      </c>
    </row>
    <row r="96" spans="1:91" s="6" customFormat="1" ht="16.5" customHeight="1" x14ac:dyDescent="0.2">
      <c r="A96" s="60" t="s">
        <v>69</v>
      </c>
      <c r="B96" s="61"/>
      <c r="C96" s="62"/>
      <c r="D96" s="93"/>
      <c r="E96" s="93"/>
      <c r="F96" s="93"/>
      <c r="G96" s="93"/>
      <c r="H96" s="93"/>
      <c r="I96" s="6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1"/>
      <c r="AH96" s="92"/>
      <c r="AI96" s="92"/>
      <c r="AJ96" s="92"/>
      <c r="AK96" s="92"/>
      <c r="AL96" s="92"/>
      <c r="AM96" s="92"/>
      <c r="AN96" s="91"/>
      <c r="AO96" s="92"/>
      <c r="AP96" s="92"/>
      <c r="AQ96" s="64" t="s">
        <v>72</v>
      </c>
      <c r="AR96" s="61"/>
      <c r="AS96" s="65">
        <v>0</v>
      </c>
      <c r="AT96" s="66" t="e">
        <f t="shared" si="0"/>
        <v>#REF!</v>
      </c>
      <c r="AU96" s="67" t="e">
        <f>#REF!</f>
        <v>#REF!</v>
      </c>
      <c r="AV96" s="66" t="e">
        <f>#REF!</f>
        <v>#REF!</v>
      </c>
      <c r="AW96" s="66" t="e">
        <f>#REF!</f>
        <v>#REF!</v>
      </c>
      <c r="AX96" s="66" t="e">
        <f>#REF!</f>
        <v>#REF!</v>
      </c>
      <c r="AY96" s="66" t="e">
        <f>#REF!</f>
        <v>#REF!</v>
      </c>
      <c r="AZ96" s="66" t="e">
        <f>#REF!</f>
        <v>#REF!</v>
      </c>
      <c r="BA96" s="66" t="e">
        <f>#REF!</f>
        <v>#REF!</v>
      </c>
      <c r="BB96" s="66" t="e">
        <f>#REF!</f>
        <v>#REF!</v>
      </c>
      <c r="BC96" s="66" t="e">
        <f>#REF!</f>
        <v>#REF!</v>
      </c>
      <c r="BD96" s="68" t="e">
        <f>#REF!</f>
        <v>#REF!</v>
      </c>
      <c r="BT96" s="69" t="s">
        <v>73</v>
      </c>
      <c r="BV96" s="69" t="s">
        <v>67</v>
      </c>
      <c r="BW96" s="69" t="s">
        <v>75</v>
      </c>
      <c r="BX96" s="69" t="s">
        <v>4</v>
      </c>
      <c r="CL96" s="69" t="s">
        <v>1</v>
      </c>
      <c r="CM96" s="69" t="s">
        <v>65</v>
      </c>
    </row>
    <row r="97" spans="1:91" s="6" customFormat="1" ht="16.5" customHeight="1" x14ac:dyDescent="0.2">
      <c r="A97" s="60" t="s">
        <v>69</v>
      </c>
      <c r="B97" s="61"/>
      <c r="C97" s="62"/>
      <c r="D97" s="96"/>
      <c r="E97" s="96"/>
      <c r="F97" s="96"/>
      <c r="G97" s="96"/>
      <c r="H97" s="96"/>
      <c r="I97" s="75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7"/>
      <c r="AH97" s="98"/>
      <c r="AI97" s="98"/>
      <c r="AJ97" s="98"/>
      <c r="AK97" s="98"/>
      <c r="AL97" s="98"/>
      <c r="AM97" s="98"/>
      <c r="AN97" s="97"/>
      <c r="AO97" s="98"/>
      <c r="AP97" s="98"/>
      <c r="AQ97" s="64" t="s">
        <v>72</v>
      </c>
      <c r="AR97" s="61"/>
      <c r="AS97" s="65">
        <v>0</v>
      </c>
      <c r="AT97" s="66" t="e">
        <f t="shared" si="0"/>
        <v>#REF!</v>
      </c>
      <c r="AU97" s="67" t="e">
        <f>#REF!</f>
        <v>#REF!</v>
      </c>
      <c r="AV97" s="66" t="e">
        <f>#REF!</f>
        <v>#REF!</v>
      </c>
      <c r="AW97" s="66" t="e">
        <f>#REF!</f>
        <v>#REF!</v>
      </c>
      <c r="AX97" s="66" t="e">
        <f>#REF!</f>
        <v>#REF!</v>
      </c>
      <c r="AY97" s="66" t="e">
        <f>#REF!</f>
        <v>#REF!</v>
      </c>
      <c r="AZ97" s="66" t="e">
        <f>#REF!</f>
        <v>#REF!</v>
      </c>
      <c r="BA97" s="66" t="e">
        <f>#REF!</f>
        <v>#REF!</v>
      </c>
      <c r="BB97" s="66" t="e">
        <f>#REF!</f>
        <v>#REF!</v>
      </c>
      <c r="BC97" s="66" t="e">
        <f>#REF!</f>
        <v>#REF!</v>
      </c>
      <c r="BD97" s="68" t="e">
        <f>#REF!</f>
        <v>#REF!</v>
      </c>
      <c r="BT97" s="69" t="s">
        <v>73</v>
      </c>
      <c r="BV97" s="69" t="s">
        <v>67</v>
      </c>
      <c r="BW97" s="69" t="s">
        <v>76</v>
      </c>
      <c r="BX97" s="69" t="s">
        <v>4</v>
      </c>
      <c r="CL97" s="69" t="s">
        <v>1</v>
      </c>
      <c r="CM97" s="69" t="s">
        <v>65</v>
      </c>
    </row>
    <row r="98" spans="1:91" s="6" customFormat="1" ht="16.5" customHeight="1" x14ac:dyDescent="0.2">
      <c r="A98" s="60" t="s">
        <v>69</v>
      </c>
      <c r="B98" s="61"/>
      <c r="C98" s="62"/>
      <c r="D98" s="96"/>
      <c r="E98" s="96"/>
      <c r="F98" s="96"/>
      <c r="G98" s="96"/>
      <c r="H98" s="96"/>
      <c r="I98" s="75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7"/>
      <c r="AH98" s="98"/>
      <c r="AI98" s="98"/>
      <c r="AJ98" s="98"/>
      <c r="AK98" s="98"/>
      <c r="AL98" s="98"/>
      <c r="AM98" s="98"/>
      <c r="AN98" s="97"/>
      <c r="AO98" s="98"/>
      <c r="AP98" s="98"/>
      <c r="AQ98" s="64" t="s">
        <v>72</v>
      </c>
      <c r="AR98" s="61"/>
      <c r="AS98" s="65">
        <v>0</v>
      </c>
      <c r="AT98" s="66" t="e">
        <f t="shared" si="0"/>
        <v>#REF!</v>
      </c>
      <c r="AU98" s="67" t="e">
        <f>#REF!</f>
        <v>#REF!</v>
      </c>
      <c r="AV98" s="66" t="e">
        <f>#REF!</f>
        <v>#REF!</v>
      </c>
      <c r="AW98" s="66" t="e">
        <f>#REF!</f>
        <v>#REF!</v>
      </c>
      <c r="AX98" s="66" t="e">
        <f>#REF!</f>
        <v>#REF!</v>
      </c>
      <c r="AY98" s="66" t="e">
        <f>#REF!</f>
        <v>#REF!</v>
      </c>
      <c r="AZ98" s="66" t="e">
        <f>#REF!</f>
        <v>#REF!</v>
      </c>
      <c r="BA98" s="66" t="e">
        <f>#REF!</f>
        <v>#REF!</v>
      </c>
      <c r="BB98" s="66" t="e">
        <f>#REF!</f>
        <v>#REF!</v>
      </c>
      <c r="BC98" s="66" t="e">
        <f>#REF!</f>
        <v>#REF!</v>
      </c>
      <c r="BD98" s="68" t="e">
        <f>#REF!</f>
        <v>#REF!</v>
      </c>
      <c r="BT98" s="69" t="s">
        <v>73</v>
      </c>
      <c r="BV98" s="69" t="s">
        <v>67</v>
      </c>
      <c r="BW98" s="69" t="s">
        <v>77</v>
      </c>
      <c r="BX98" s="69" t="s">
        <v>4</v>
      </c>
      <c r="CL98" s="69" t="s">
        <v>1</v>
      </c>
      <c r="CM98" s="69" t="s">
        <v>65</v>
      </c>
    </row>
    <row r="99" spans="1:91" s="6" customFormat="1" ht="16.5" customHeight="1" x14ac:dyDescent="0.2">
      <c r="A99" s="60" t="s">
        <v>69</v>
      </c>
      <c r="B99" s="61"/>
      <c r="C99" s="62"/>
      <c r="D99" s="96"/>
      <c r="E99" s="96"/>
      <c r="F99" s="96"/>
      <c r="G99" s="96"/>
      <c r="H99" s="96"/>
      <c r="I99" s="75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7"/>
      <c r="AH99" s="98"/>
      <c r="AI99" s="98"/>
      <c r="AJ99" s="98"/>
      <c r="AK99" s="98"/>
      <c r="AL99" s="98"/>
      <c r="AM99" s="98"/>
      <c r="AN99" s="97"/>
      <c r="AO99" s="98"/>
      <c r="AP99" s="98"/>
      <c r="AQ99" s="64" t="s">
        <v>72</v>
      </c>
      <c r="AR99" s="61"/>
      <c r="AS99" s="65">
        <v>0</v>
      </c>
      <c r="AT99" s="66" t="e">
        <f t="shared" si="0"/>
        <v>#REF!</v>
      </c>
      <c r="AU99" s="67" t="e">
        <f>#REF!</f>
        <v>#REF!</v>
      </c>
      <c r="AV99" s="66" t="e">
        <f>#REF!</f>
        <v>#REF!</v>
      </c>
      <c r="AW99" s="66" t="e">
        <f>#REF!</f>
        <v>#REF!</v>
      </c>
      <c r="AX99" s="66" t="e">
        <f>#REF!</f>
        <v>#REF!</v>
      </c>
      <c r="AY99" s="66" t="e">
        <f>#REF!</f>
        <v>#REF!</v>
      </c>
      <c r="AZ99" s="66" t="e">
        <f>#REF!</f>
        <v>#REF!</v>
      </c>
      <c r="BA99" s="66" t="e">
        <f>#REF!</f>
        <v>#REF!</v>
      </c>
      <c r="BB99" s="66" t="e">
        <f>#REF!</f>
        <v>#REF!</v>
      </c>
      <c r="BC99" s="66" t="e">
        <f>#REF!</f>
        <v>#REF!</v>
      </c>
      <c r="BD99" s="68" t="e">
        <f>#REF!</f>
        <v>#REF!</v>
      </c>
      <c r="BT99" s="69" t="s">
        <v>73</v>
      </c>
      <c r="BV99" s="69" t="s">
        <v>67</v>
      </c>
      <c r="BW99" s="69" t="s">
        <v>78</v>
      </c>
      <c r="BX99" s="69" t="s">
        <v>4</v>
      </c>
      <c r="CL99" s="69" t="s">
        <v>1</v>
      </c>
      <c r="CM99" s="69" t="s">
        <v>65</v>
      </c>
    </row>
    <row r="100" spans="1:91" s="6" customFormat="1" ht="16.5" customHeight="1" x14ac:dyDescent="0.2">
      <c r="A100" s="60" t="s">
        <v>69</v>
      </c>
      <c r="B100" s="61"/>
      <c r="C100" s="62"/>
      <c r="D100" s="96"/>
      <c r="E100" s="96"/>
      <c r="F100" s="96"/>
      <c r="G100" s="96"/>
      <c r="H100" s="96"/>
      <c r="I100" s="75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7"/>
      <c r="AH100" s="98"/>
      <c r="AI100" s="98"/>
      <c r="AJ100" s="98"/>
      <c r="AK100" s="98"/>
      <c r="AL100" s="98"/>
      <c r="AM100" s="98"/>
      <c r="AN100" s="97"/>
      <c r="AO100" s="98"/>
      <c r="AP100" s="98"/>
      <c r="AQ100" s="64" t="s">
        <v>72</v>
      </c>
      <c r="AR100" s="61"/>
      <c r="AS100" s="65">
        <v>0</v>
      </c>
      <c r="AT100" s="66" t="e">
        <f t="shared" si="0"/>
        <v>#REF!</v>
      </c>
      <c r="AU100" s="67" t="e">
        <f>#REF!</f>
        <v>#REF!</v>
      </c>
      <c r="AV100" s="66" t="e">
        <f>#REF!</f>
        <v>#REF!</v>
      </c>
      <c r="AW100" s="66" t="e">
        <f>#REF!</f>
        <v>#REF!</v>
      </c>
      <c r="AX100" s="66" t="e">
        <f>#REF!</f>
        <v>#REF!</v>
      </c>
      <c r="AY100" s="66" t="e">
        <f>#REF!</f>
        <v>#REF!</v>
      </c>
      <c r="AZ100" s="66" t="e">
        <f>#REF!</f>
        <v>#REF!</v>
      </c>
      <c r="BA100" s="66" t="e">
        <f>#REF!</f>
        <v>#REF!</v>
      </c>
      <c r="BB100" s="66" t="e">
        <f>#REF!</f>
        <v>#REF!</v>
      </c>
      <c r="BC100" s="66" t="e">
        <f>#REF!</f>
        <v>#REF!</v>
      </c>
      <c r="BD100" s="68" t="e">
        <f>#REF!</f>
        <v>#REF!</v>
      </c>
      <c r="BT100" s="69" t="s">
        <v>73</v>
      </c>
      <c r="BV100" s="69" t="s">
        <v>67</v>
      </c>
      <c r="BW100" s="69" t="s">
        <v>79</v>
      </c>
      <c r="BX100" s="69" t="s">
        <v>4</v>
      </c>
      <c r="CL100" s="69" t="s">
        <v>1</v>
      </c>
      <c r="CM100" s="69" t="s">
        <v>65</v>
      </c>
    </row>
    <row r="101" spans="1:91" s="6" customFormat="1" ht="16.5" customHeight="1" x14ac:dyDescent="0.2">
      <c r="A101" s="60" t="s">
        <v>69</v>
      </c>
      <c r="B101" s="61"/>
      <c r="C101" s="62"/>
      <c r="D101" s="96"/>
      <c r="E101" s="96"/>
      <c r="F101" s="96"/>
      <c r="G101" s="96"/>
      <c r="H101" s="96"/>
      <c r="I101" s="75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7"/>
      <c r="AH101" s="98"/>
      <c r="AI101" s="98"/>
      <c r="AJ101" s="98"/>
      <c r="AK101" s="98"/>
      <c r="AL101" s="98"/>
      <c r="AM101" s="98"/>
      <c r="AN101" s="97"/>
      <c r="AO101" s="98"/>
      <c r="AP101" s="98"/>
      <c r="AQ101" s="64" t="s">
        <v>72</v>
      </c>
      <c r="AR101" s="61"/>
      <c r="AS101" s="70">
        <v>0</v>
      </c>
      <c r="AT101" s="71" t="e">
        <f t="shared" si="0"/>
        <v>#REF!</v>
      </c>
      <c r="AU101" s="72" t="e">
        <f>#REF!</f>
        <v>#REF!</v>
      </c>
      <c r="AV101" s="71" t="e">
        <f>#REF!</f>
        <v>#REF!</v>
      </c>
      <c r="AW101" s="71" t="e">
        <f>#REF!</f>
        <v>#REF!</v>
      </c>
      <c r="AX101" s="71" t="e">
        <f>#REF!</f>
        <v>#REF!</v>
      </c>
      <c r="AY101" s="71" t="e">
        <f>#REF!</f>
        <v>#REF!</v>
      </c>
      <c r="AZ101" s="71" t="e">
        <f>#REF!</f>
        <v>#REF!</v>
      </c>
      <c r="BA101" s="71" t="e">
        <f>#REF!</f>
        <v>#REF!</v>
      </c>
      <c r="BB101" s="71" t="e">
        <f>#REF!</f>
        <v>#REF!</v>
      </c>
      <c r="BC101" s="71" t="e">
        <f>#REF!</f>
        <v>#REF!</v>
      </c>
      <c r="BD101" s="73" t="e">
        <f>#REF!</f>
        <v>#REF!</v>
      </c>
      <c r="BT101" s="69" t="s">
        <v>73</v>
      </c>
      <c r="BV101" s="69" t="s">
        <v>67</v>
      </c>
      <c r="BW101" s="69" t="s">
        <v>80</v>
      </c>
      <c r="BX101" s="69" t="s">
        <v>4</v>
      </c>
      <c r="CL101" s="69" t="s">
        <v>1</v>
      </c>
      <c r="CM101" s="69" t="s">
        <v>65</v>
      </c>
    </row>
    <row r="102" spans="1:91" s="1" customFormat="1" ht="30" customHeight="1" x14ac:dyDescent="0.2">
      <c r="B102" s="19"/>
      <c r="AR102" s="19"/>
    </row>
    <row r="103" spans="1:91" s="1" customFormat="1" ht="6.9" customHeight="1" x14ac:dyDescent="0.2"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19"/>
    </row>
  </sheetData>
  <mergeCells count="61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AK29:AO29"/>
    <mergeCell ref="L29:P29"/>
    <mergeCell ref="W29:AE29"/>
    <mergeCell ref="K5:AJ5"/>
    <mergeCell ref="K6:AJ6"/>
    <mergeCell ref="E23:AN23"/>
    <mergeCell ref="AK26:AO26"/>
    <mergeCell ref="L28:P28"/>
    <mergeCell ref="W28:AE28"/>
    <mergeCell ref="AK28:AO28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L85:AJ85"/>
    <mergeCell ref="AM87:AN87"/>
    <mergeCell ref="AM89:AP89"/>
    <mergeCell ref="AS89:AT91"/>
    <mergeCell ref="AM90:AP90"/>
  </mergeCells>
  <hyperlinks>
    <hyperlink ref="A95" location="'Objekt1 - Stavba'!C2" display="/" xr:uid="{00000000-0004-0000-0000-000000000000}"/>
    <hyperlink ref="A96" location="'Objekt2 - ZTI'!C2" display="/" xr:uid="{00000000-0004-0000-0000-000001000000}"/>
    <hyperlink ref="A97" location="'Objekt3 - Vykurovanie'!C2" display="/" xr:uid="{00000000-0004-0000-0000-000002000000}"/>
    <hyperlink ref="A98" location="'Objekt4 - Fotovoltaika'!C2" display="/" xr:uid="{00000000-0004-0000-0000-000003000000}"/>
    <hyperlink ref="A99" location="'Objekt5 - EL-Inštalácia'!C2" display="/" xr:uid="{00000000-0004-0000-0000-000004000000}"/>
    <hyperlink ref="A100" location="'Objekt6 - EL-Bleskozvod'!C2" display="/" xr:uid="{00000000-0004-0000-0000-000005000000}"/>
    <hyperlink ref="A101" location="'Objekt7 - EL-Rozvádzač RP2'!C2" display="/" xr:uid="{00000000-0004-0000-0000-000006000000}"/>
  </hyperlinks>
  <pageMargins left="0.39370078740157483" right="0.39370078740157483" top="0.39370078740157483" bottom="0.39370078740157483" header="0" footer="0"/>
  <pageSetup paperSize="9" scale="74" fitToHeight="100" orientation="portrait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Rekapitulácia stavby</vt:lpstr>
      <vt:lpstr>'Rekapitulácia stavby'!Názvy_tlače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DESKTOP-1C61TNB\Braňo</dc:creator>
  <cp:lastModifiedBy>Stano Rízek</cp:lastModifiedBy>
  <cp:lastPrinted>2026-04-24T08:18:51Z</cp:lastPrinted>
  <dcterms:created xsi:type="dcterms:W3CDTF">2025-02-19T05:42:09Z</dcterms:created>
  <dcterms:modified xsi:type="dcterms:W3CDTF">2026-04-24T08:35:37Z</dcterms:modified>
</cp:coreProperties>
</file>