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n44549\Desktop\2026\Odpady\"/>
    </mc:Choice>
  </mc:AlternateContent>
  <xr:revisionPtr revIDLastSave="0" documentId="13_ncr:1_{EDDBCF72-14A2-45EC-91A2-9CEEF36E58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Kalkulácia pre časť 2" sheetId="3" r:id="rId1"/>
    <sheet name="Hárok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3" l="1"/>
  <c r="J58" i="3" s="1"/>
  <c r="J61" i="3"/>
  <c r="J59" i="3"/>
  <c r="I60" i="3"/>
  <c r="J60" i="3" s="1"/>
  <c r="J48" i="3"/>
  <c r="J49" i="3"/>
  <c r="J50" i="3"/>
  <c r="J51" i="3"/>
  <c r="J52" i="3"/>
  <c r="J53" i="3"/>
  <c r="J54" i="3"/>
  <c r="I48" i="3"/>
  <c r="J47" i="3"/>
  <c r="J38" i="3"/>
  <c r="J39" i="3"/>
  <c r="J40" i="3"/>
  <c r="J41" i="3"/>
  <c r="J42" i="3"/>
  <c r="J36" i="3"/>
  <c r="I40" i="3"/>
  <c r="F14" i="3"/>
  <c r="F18" i="3"/>
  <c r="E11" i="3"/>
  <c r="F11" i="3" s="1"/>
  <c r="E12" i="3"/>
  <c r="F12" i="3" s="1"/>
  <c r="E13" i="3"/>
  <c r="F13" i="3" s="1"/>
  <c r="E14" i="3"/>
  <c r="E15" i="3"/>
  <c r="F15" i="3" s="1"/>
  <c r="E16" i="3"/>
  <c r="F16" i="3" s="1"/>
  <c r="E17" i="3"/>
  <c r="F17" i="3" s="1"/>
  <c r="E18" i="3"/>
  <c r="E19" i="3"/>
  <c r="F19" i="3" s="1"/>
  <c r="E9" i="3"/>
  <c r="F9" i="3" s="1"/>
  <c r="F20" i="3" s="1"/>
  <c r="E10" i="3"/>
  <c r="F10" i="3" s="1"/>
  <c r="E26" i="3"/>
  <c r="F26" i="3" s="1"/>
  <c r="J62" i="3" l="1"/>
  <c r="I53" i="3"/>
  <c r="I52" i="3" l="1"/>
  <c r="I59" i="3" l="1"/>
  <c r="I61" i="3" l="1"/>
  <c r="E28" i="3"/>
  <c r="F28" i="3" s="1"/>
  <c r="I38" i="3"/>
  <c r="I37" i="3"/>
  <c r="J37" i="3" s="1"/>
  <c r="E24" i="3"/>
  <c r="F24" i="3" s="1"/>
  <c r="I62" i="3" l="1"/>
  <c r="I50" i="3" l="1"/>
  <c r="I54" i="3"/>
  <c r="I51" i="3"/>
  <c r="I49" i="3"/>
  <c r="I47" i="3"/>
  <c r="I46" i="3"/>
  <c r="J46" i="3" s="1"/>
  <c r="J55" i="3" s="1"/>
  <c r="I42" i="3"/>
  <c r="I41" i="3"/>
  <c r="I39" i="3"/>
  <c r="I36" i="3"/>
  <c r="I35" i="3"/>
  <c r="J35" i="3" s="1"/>
  <c r="J43" i="3" s="1"/>
  <c r="E31" i="3" l="1"/>
  <c r="F31" i="3" s="1"/>
  <c r="E30" i="3"/>
  <c r="F30" i="3" s="1"/>
  <c r="E29" i="3"/>
  <c r="F29" i="3" s="1"/>
  <c r="E27" i="3"/>
  <c r="F27" i="3" s="1"/>
  <c r="E25" i="3"/>
  <c r="F25" i="3" s="1"/>
  <c r="E23" i="3"/>
  <c r="F23" i="3" s="1"/>
  <c r="F32" i="3" l="1"/>
  <c r="H64" i="3" s="1"/>
  <c r="E20" i="3"/>
  <c r="I55" i="3"/>
  <c r="I43" i="3"/>
</calcChain>
</file>

<file path=xl/sharedStrings.xml><?xml version="1.0" encoding="utf-8"?>
<sst xmlns="http://schemas.openxmlformats.org/spreadsheetml/2006/main" count="197" uniqueCount="134">
  <si>
    <t>kontajner lisovací 20 - 30m3 180104</t>
  </si>
  <si>
    <t>kontajner 1100L 150106</t>
  </si>
  <si>
    <t>kontajner 6 - 7m3 150106</t>
  </si>
  <si>
    <t>kontajner 20 - 30m3 150101</t>
  </si>
  <si>
    <t>kontajner 1100L 150102</t>
  </si>
  <si>
    <t>kontajner 1100L 150107</t>
  </si>
  <si>
    <t xml:space="preserve">Interval rok </t>
  </si>
  <si>
    <t>ODVOZ</t>
  </si>
  <si>
    <t>VYPRÁZDNENIE</t>
  </si>
  <si>
    <t>počet kont/KS</t>
  </si>
  <si>
    <t>dni v týždni</t>
  </si>
  <si>
    <t>interval x v týždni</t>
  </si>
  <si>
    <t>JAZDNY VYKON/abrol/150101</t>
  </si>
  <si>
    <t>JAZDNY VYKON/lis.abrol/180104</t>
  </si>
  <si>
    <t>JAZDNY VYKON/vkk/150106</t>
  </si>
  <si>
    <t>JAZDNY VYKON/abrol/150106</t>
  </si>
  <si>
    <t xml:space="preserve">väčšie </t>
  </si>
  <si>
    <t>menšie</t>
  </si>
  <si>
    <t>ODVOZ O 1100L/180104</t>
  </si>
  <si>
    <t>ODVOZ SZ 1100L/150102</t>
  </si>
  <si>
    <t>ODVOZ SZ 1100L/150107</t>
  </si>
  <si>
    <t>MAN</t>
  </si>
  <si>
    <t>OBR</t>
  </si>
  <si>
    <t>ODVOZ O 1100L/150106</t>
  </si>
  <si>
    <t>zmiešané obaly</t>
  </si>
  <si>
    <t>obaly z papiera a lepenky</t>
  </si>
  <si>
    <t>obaly z plastov</t>
  </si>
  <si>
    <t>obaly zo skla</t>
  </si>
  <si>
    <t>Zmesi betónu, tehál. obkladačiek, dlaždíc a keramiky</t>
  </si>
  <si>
    <t>biologicky rozložiteľný odpad</t>
  </si>
  <si>
    <t>objemný odpad</t>
  </si>
  <si>
    <t>CENA</t>
  </si>
  <si>
    <t>MJ</t>
  </si>
  <si>
    <t>objednávka</t>
  </si>
  <si>
    <t>Špecifikácia cenovej ponuky</t>
  </si>
  <si>
    <t>utorok</t>
  </si>
  <si>
    <t>piatok</t>
  </si>
  <si>
    <t>pond. až sobota</t>
  </si>
  <si>
    <t>Interval rok</t>
  </si>
  <si>
    <t>KONTAJNER /ODPAD</t>
  </si>
  <si>
    <t>odpady, ktorých zber a zneškodňovanie nepodliehajú  ..</t>
  </si>
  <si>
    <t>absorbenty, filtračné materiály, handry na čistenie ..</t>
  </si>
  <si>
    <t>zmiešané odpady zo stavieb a demolácií iné ako ...</t>
  </si>
  <si>
    <t xml:space="preserve">DODANIE KONTAJNEROV </t>
  </si>
  <si>
    <t>Mimoriadne vývozy a mimoriadné dodanie kontajnerov</t>
  </si>
  <si>
    <t>zemina a kamenivo iné ako uvedené v 170503</t>
  </si>
  <si>
    <t>štvrtok</t>
  </si>
  <si>
    <t>sobota</t>
  </si>
  <si>
    <t>každý 6 deň</t>
  </si>
  <si>
    <t>1/ mes.</t>
  </si>
  <si>
    <r>
      <t>kontajner 6 - 8m</t>
    </r>
    <r>
      <rPr>
        <sz val="10"/>
        <color theme="1"/>
        <rFont val="Calibri"/>
        <family val="2"/>
        <charset val="238"/>
      </rPr>
      <t>³</t>
    </r>
  </si>
  <si>
    <r>
      <t>kontajner 16 - 30m</t>
    </r>
    <r>
      <rPr>
        <sz val="10"/>
        <color theme="1"/>
        <rFont val="Calibri"/>
        <family val="2"/>
        <charset val="238"/>
      </rPr>
      <t>³</t>
    </r>
  </si>
  <si>
    <r>
      <t>kontajner 9-20m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nízky</t>
    </r>
  </si>
  <si>
    <t>18 01 04</t>
  </si>
  <si>
    <t>15 01 06</t>
  </si>
  <si>
    <t>15 01 01</t>
  </si>
  <si>
    <t>15 01 02</t>
  </si>
  <si>
    <t>15 01 07</t>
  </si>
  <si>
    <t>15 02 03</t>
  </si>
  <si>
    <t>17 01 07</t>
  </si>
  <si>
    <t>17 09 04</t>
  </si>
  <si>
    <t>20 02 01</t>
  </si>
  <si>
    <t>17 05 04</t>
  </si>
  <si>
    <t>20 03 07</t>
  </si>
  <si>
    <r>
      <t>kontajner 12 - 20m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- nízky </t>
    </r>
  </si>
  <si>
    <t>počet kontajnerov/ks</t>
  </si>
  <si>
    <r>
      <t>kontajner 6 - 8m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17 09 04</t>
    </r>
  </si>
  <si>
    <t>kontajner 1100L   18 01 04</t>
  </si>
  <si>
    <r>
      <t>kontajner lisovací  30m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18 01 04</t>
    </r>
  </si>
  <si>
    <r>
      <t>kontajner lisovací 30m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15 01 01</t>
    </r>
  </si>
  <si>
    <r>
      <t>kontajner 16m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20 03 07</t>
    </r>
  </si>
  <si>
    <r>
      <t>kontajner 6 - 8m</t>
    </r>
    <r>
      <rPr>
        <sz val="10"/>
        <rFont val="Calibri"/>
        <family val="2"/>
        <charset val="238"/>
      </rPr>
      <t>³</t>
    </r>
    <r>
      <rPr>
        <sz val="10"/>
        <rFont val="Calibri"/>
        <family val="2"/>
        <charset val="238"/>
        <scheme val="minor"/>
      </rPr>
      <t xml:space="preserve">   15 01 06</t>
    </r>
  </si>
  <si>
    <r>
      <t>kontajner 30m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15 01 01</t>
    </r>
  </si>
  <si>
    <t>kontajner 1100L   15 01 02</t>
  </si>
  <si>
    <t>kontajner 1100L   15 01 07</t>
  </si>
  <si>
    <t>JAZDNY VYKON/vkk/15 01 06</t>
  </si>
  <si>
    <t>JAZDNY VYKON/lis.abrol/18 01 04</t>
  </si>
  <si>
    <t>JAZDNY VYKON/vkk/17 09 04</t>
  </si>
  <si>
    <t>JAZDNY VYKON/lis abrol/15 01 01</t>
  </si>
  <si>
    <t>JAZDNY VYKON/ 20 03 07</t>
  </si>
  <si>
    <t>ODVOZ SZ 1100L/15 01 02</t>
  </si>
  <si>
    <t>ODVOZ SZ 1100L/15 01 07</t>
  </si>
  <si>
    <r>
      <t>kontajner lisovací 30m</t>
    </r>
    <r>
      <rPr>
        <sz val="10"/>
        <color theme="1"/>
        <rFont val="Calibri"/>
        <family val="2"/>
        <charset val="238"/>
      </rPr>
      <t xml:space="preserve">³ </t>
    </r>
    <r>
      <rPr>
        <sz val="10"/>
        <color theme="1"/>
        <rFont val="Calibri"/>
        <family val="2"/>
        <charset val="238"/>
        <scheme val="minor"/>
      </rPr>
      <t xml:space="preserve">  18 01 04</t>
    </r>
  </si>
  <si>
    <r>
      <t>kontajner 6 - 8m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15 01 06</t>
    </r>
  </si>
  <si>
    <r>
      <t>kontajner 6 - 8m</t>
    </r>
    <r>
      <rPr>
        <sz val="10"/>
        <color theme="1"/>
        <rFont val="Calibri"/>
        <family val="2"/>
        <charset val="238"/>
      </rPr>
      <t xml:space="preserve">³ </t>
    </r>
    <r>
      <rPr>
        <sz val="10"/>
        <color theme="1"/>
        <rFont val="Calibri"/>
        <family val="2"/>
        <charset val="238"/>
        <scheme val="minor"/>
      </rPr>
      <t xml:space="preserve">  17 09 04</t>
    </r>
  </si>
  <si>
    <r>
      <t>kontajner 16 -30 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20 03 07</t>
    </r>
  </si>
  <si>
    <t>kontajner 1100L    15 01 02</t>
  </si>
  <si>
    <t>kontajner 1100L     15 01 07</t>
  </si>
  <si>
    <t>ODVOZ O 1100L/18 01 04</t>
  </si>
  <si>
    <t>JAZDNY VYKON/lis.abrol/15 01 01</t>
  </si>
  <si>
    <t>JAZDNY VYKON/abrol/15 01 01</t>
  </si>
  <si>
    <t>ODVOZ VYKON/abrol/20 02 01</t>
  </si>
  <si>
    <r>
      <t>kontajner lisovací 30m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18 01 04</t>
    </r>
  </si>
  <si>
    <t>kontajner 1100L     18 01 04</t>
  </si>
  <si>
    <r>
      <t>kontajner 16 -30 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   20 03 07</t>
    </r>
  </si>
  <si>
    <r>
      <t>kontajner lisovací 30m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  15 01 01</t>
    </r>
  </si>
  <si>
    <r>
      <t>kontajner  30m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 15 01 01</t>
    </r>
  </si>
  <si>
    <r>
      <t>kontajner 16 -30 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   20 02 01</t>
    </r>
  </si>
  <si>
    <r>
      <t>kontajner 6 - 8m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Calibri"/>
        <family val="2"/>
        <charset val="238"/>
        <scheme val="minor"/>
      </rPr>
      <t xml:space="preserve">    17 09 04 - </t>
    </r>
    <r>
      <rPr>
        <b/>
        <sz val="10"/>
        <color theme="1"/>
        <rFont val="Calibri"/>
        <family val="2"/>
        <charset val="238"/>
        <scheme val="minor"/>
      </rPr>
      <t>vlastný kontajner</t>
    </r>
  </si>
  <si>
    <t>kontajner 1100L      15 01 07</t>
  </si>
  <si>
    <t>Množstvo v (t)
/12 mesiacov</t>
  </si>
  <si>
    <t xml:space="preserve">JC v EUR bez DPH </t>
  </si>
  <si>
    <t xml:space="preserve">Cena za 1 mesiac v EUR </t>
  </si>
  <si>
    <t>Počet mesiacov</t>
  </si>
  <si>
    <t>Cena celkom</t>
  </si>
  <si>
    <t xml:space="preserve">Cena celkom </t>
  </si>
  <si>
    <t xml:space="preserve">Celková cena v EUR bez DPH/ 12 mesiacov </t>
  </si>
  <si>
    <t xml:space="preserve">Celková cena v EUR bez DPH/ 24 mesiacov </t>
  </si>
  <si>
    <t>Názov odpadu</t>
  </si>
  <si>
    <t>Číslo odpadu</t>
  </si>
  <si>
    <t>počet kont/ks</t>
  </si>
  <si>
    <t>Cena</t>
  </si>
  <si>
    <t>JC v EUR bez DPH</t>
  </si>
  <si>
    <t>AREÁL č. 1 SNP</t>
  </si>
  <si>
    <t>Časť 2: Nie nebezpečný odpad, objemný a komunálny odpad</t>
  </si>
  <si>
    <t>Názov predmetu zákazky:</t>
  </si>
  <si>
    <t>Nakládka, odvoz a zneškodnenie/zhodnotenie odpadu</t>
  </si>
  <si>
    <t>Identifikačné údaje:</t>
  </si>
  <si>
    <t>Obchodné meno:</t>
  </si>
  <si>
    <t>Sídlo:</t>
  </si>
  <si>
    <t>IČO:</t>
  </si>
  <si>
    <t>V .................................., dňa: ...............</t>
  </si>
  <si>
    <t xml:space="preserve">           meno, priezvisko, funkcia oprávnenej osoby</t>
  </si>
  <si>
    <t xml:space="preserve">                                                         pečiatka a podpis</t>
  </si>
  <si>
    <t xml:space="preserve">CENOVÁ PONUKA - KALKULÁCIA CENY 
(pre účel PKT k určeniu PHZ)
</t>
  </si>
  <si>
    <t>Celková cena v EUR bez DPH /24 mesiacov</t>
  </si>
  <si>
    <t>Celková cena v EUR bez DPH /12 mesiacov</t>
  </si>
  <si>
    <t>Celková cena v EUR bez DPH/12 mesiacov</t>
  </si>
  <si>
    <t>Celková cena v EUR bez DPH/24 mesiacov</t>
  </si>
  <si>
    <t>Celková cena v EUR bez DPH/ 12 mesiacov</t>
  </si>
  <si>
    <t>Celková cena v EUR bez DPH/ 24 mesiacov</t>
  </si>
  <si>
    <t>Celková cena v EUR bez DPH za 24 mesiacov</t>
  </si>
  <si>
    <t>Množstvo (ks)</t>
  </si>
  <si>
    <t>AREÁL č. 2  RASTISLAVOVA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</si>
</sst>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 applyFill="1"/>
    <xf numFmtId="164" fontId="4" fillId="0" borderId="0" xfId="0" applyNumberFormat="1" applyFont="1" applyFill="1"/>
    <xf numFmtId="0" fontId="0" fillId="0" borderId="0" xfId="0" applyFont="1" applyAlignment="1">
      <alignment horizontal="center" vertic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/>
    <xf numFmtId="49" fontId="5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/>
    <xf numFmtId="49" fontId="5" fillId="0" borderId="8" xfId="0" applyNumberFormat="1" applyFont="1" applyBorder="1" applyAlignment="1">
      <alignment horizontal="center" vertical="center"/>
    </xf>
    <xf numFmtId="0" fontId="5" fillId="0" borderId="8" xfId="0" applyFont="1" applyBorder="1"/>
    <xf numFmtId="164" fontId="5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64" fontId="5" fillId="0" borderId="8" xfId="0" applyNumberFormat="1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5" fillId="0" borderId="9" xfId="0" applyNumberFormat="1" applyFont="1" applyBorder="1"/>
    <xf numFmtId="164" fontId="5" fillId="0" borderId="10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165" fontId="5" fillId="2" borderId="6" xfId="0" applyNumberFormat="1" applyFont="1" applyFill="1" applyBorder="1"/>
    <xf numFmtId="0" fontId="5" fillId="0" borderId="8" xfId="0" applyFont="1" applyBorder="1" applyAlignment="1">
      <alignment horizontal="center"/>
    </xf>
    <xf numFmtId="0" fontId="5" fillId="0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/>
    <xf numFmtId="164" fontId="7" fillId="2" borderId="1" xfId="0" applyNumberFormat="1" applyFont="1" applyFill="1" applyBorder="1"/>
    <xf numFmtId="165" fontId="5" fillId="0" borderId="10" xfId="0" applyNumberFormat="1" applyFont="1" applyBorder="1"/>
    <xf numFmtId="165" fontId="5" fillId="0" borderId="9" xfId="0" applyNumberFormat="1" applyFont="1" applyBorder="1"/>
    <xf numFmtId="165" fontId="7" fillId="2" borderId="6" xfId="0" applyNumberFormat="1" applyFont="1" applyFill="1" applyBorder="1"/>
    <xf numFmtId="0" fontId="7" fillId="5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8" xfId="0" applyFont="1" applyBorder="1" applyAlignment="1">
      <alignment horizontal="left"/>
    </xf>
    <xf numFmtId="0" fontId="5" fillId="0" borderId="8" xfId="0" applyNumberFormat="1" applyFont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5" fontId="5" fillId="5" borderId="6" xfId="0" applyNumberFormat="1" applyFont="1" applyFill="1" applyBorder="1"/>
    <xf numFmtId="165" fontId="5" fillId="0" borderId="14" xfId="0" applyNumberFormat="1" applyFont="1" applyBorder="1"/>
    <xf numFmtId="164" fontId="7" fillId="5" borderId="1" xfId="0" applyNumberFormat="1" applyFont="1" applyFill="1" applyBorder="1"/>
    <xf numFmtId="0" fontId="4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6" borderId="5" xfId="0" applyNumberFormat="1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64" fontId="5" fillId="4" borderId="10" xfId="0" applyNumberFormat="1" applyFont="1" applyFill="1" applyBorder="1"/>
    <xf numFmtId="164" fontId="5" fillId="0" borderId="14" xfId="0" applyNumberFormat="1" applyFont="1" applyBorder="1"/>
    <xf numFmtId="164" fontId="7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showGridLines="0" tabSelected="1" view="pageLayout" topLeftCell="A49" zoomScaleNormal="100" workbookViewId="0">
      <selection activeCell="B42" sqref="B42"/>
    </sheetView>
  </sheetViews>
  <sheetFormatPr defaultRowHeight="15" x14ac:dyDescent="0.25"/>
  <cols>
    <col min="1" max="1" width="35" customWidth="1"/>
    <col min="2" max="2" width="46" customWidth="1"/>
    <col min="3" max="3" width="11.85546875" customWidth="1"/>
    <col min="4" max="4" width="13.7109375" customWidth="1"/>
    <col min="5" max="5" width="14.7109375" customWidth="1"/>
    <col min="6" max="7" width="15.7109375" customWidth="1"/>
    <col min="8" max="8" width="19.28515625" customWidth="1"/>
    <col min="9" max="9" width="13.42578125" customWidth="1"/>
    <col min="10" max="10" width="14.85546875" customWidth="1"/>
  </cols>
  <sheetData>
    <row r="1" spans="1:10" ht="43.5" customHeight="1" x14ac:dyDescent="0.25">
      <c r="B1" s="74" t="s">
        <v>124</v>
      </c>
      <c r="C1" s="75"/>
      <c r="D1" s="75"/>
      <c r="E1" s="75"/>
      <c r="F1" s="75"/>
    </row>
    <row r="2" spans="1:10" x14ac:dyDescent="0.25">
      <c r="A2" t="s">
        <v>115</v>
      </c>
    </row>
    <row r="3" spans="1:10" x14ac:dyDescent="0.25">
      <c r="A3" s="76" t="s">
        <v>116</v>
      </c>
      <c r="B3" s="76"/>
    </row>
    <row r="4" spans="1:10" x14ac:dyDescent="0.25">
      <c r="A4" s="70"/>
      <c r="B4" s="70"/>
    </row>
    <row r="5" spans="1:10" x14ac:dyDescent="0.25">
      <c r="A5" s="76" t="s">
        <v>114</v>
      </c>
      <c r="B5" s="76"/>
    </row>
    <row r="6" spans="1:10" ht="18.75" x14ac:dyDescent="0.3">
      <c r="A6" s="4"/>
      <c r="B6" s="5"/>
      <c r="C6" s="5"/>
      <c r="D6" s="5"/>
      <c r="E6" s="5"/>
      <c r="F6" s="5"/>
      <c r="G6" s="5"/>
      <c r="H6" s="5"/>
      <c r="I6" s="5"/>
      <c r="J6" s="5"/>
    </row>
    <row r="7" spans="1:10" ht="19.5" thickBot="1" x14ac:dyDescent="0.35">
      <c r="A7" s="4" t="s">
        <v>34</v>
      </c>
      <c r="B7" s="5"/>
      <c r="C7" s="5"/>
      <c r="D7" s="5"/>
      <c r="E7" s="5"/>
      <c r="F7" s="5"/>
      <c r="G7" s="5"/>
      <c r="H7" s="5"/>
      <c r="I7" s="5"/>
      <c r="J7" s="5"/>
    </row>
    <row r="8" spans="1:10" ht="40.5" customHeight="1" thickBot="1" x14ac:dyDescent="0.35">
      <c r="A8" s="24" t="s">
        <v>109</v>
      </c>
      <c r="B8" s="25" t="s">
        <v>108</v>
      </c>
      <c r="C8" s="26" t="s">
        <v>100</v>
      </c>
      <c r="D8" s="26" t="s">
        <v>101</v>
      </c>
      <c r="E8" s="36" t="s">
        <v>106</v>
      </c>
      <c r="F8" s="26" t="s">
        <v>107</v>
      </c>
      <c r="G8" s="6"/>
      <c r="H8" s="6"/>
      <c r="I8" s="6"/>
      <c r="J8" s="5"/>
    </row>
    <row r="9" spans="1:10" ht="18.75" x14ac:dyDescent="0.3">
      <c r="A9" s="18" t="s">
        <v>53</v>
      </c>
      <c r="B9" s="19" t="s">
        <v>40</v>
      </c>
      <c r="C9" s="32">
        <v>650</v>
      </c>
      <c r="D9" s="34"/>
      <c r="E9" s="38">
        <f>C9*D9</f>
        <v>0</v>
      </c>
      <c r="F9" s="17">
        <f>E9*2</f>
        <v>0</v>
      </c>
      <c r="G9" s="6"/>
      <c r="H9" s="6"/>
      <c r="I9" s="6"/>
      <c r="J9" s="5"/>
    </row>
    <row r="10" spans="1:10" ht="18.75" x14ac:dyDescent="0.3">
      <c r="A10" s="13" t="s">
        <v>54</v>
      </c>
      <c r="B10" s="10" t="s">
        <v>24</v>
      </c>
      <c r="C10" s="32">
        <v>60</v>
      </c>
      <c r="D10" s="35"/>
      <c r="E10" s="39">
        <f>C10*D10</f>
        <v>0</v>
      </c>
      <c r="F10" s="17">
        <f>E10*2</f>
        <v>0</v>
      </c>
      <c r="G10" s="6"/>
      <c r="H10" s="6"/>
      <c r="I10" s="6"/>
      <c r="J10" s="5"/>
    </row>
    <row r="11" spans="1:10" ht="18.75" x14ac:dyDescent="0.3">
      <c r="A11" s="13" t="s">
        <v>55</v>
      </c>
      <c r="B11" s="10" t="s">
        <v>25</v>
      </c>
      <c r="C11" s="32">
        <v>83</v>
      </c>
      <c r="D11" s="35"/>
      <c r="E11" s="39">
        <f t="shared" ref="E11:E19" si="0">C11*D11</f>
        <v>0</v>
      </c>
      <c r="F11" s="17">
        <f t="shared" ref="F11:F19" si="1">E11*2</f>
        <v>0</v>
      </c>
      <c r="G11" s="6"/>
      <c r="H11" s="6"/>
      <c r="I11" s="6"/>
      <c r="J11" s="5"/>
    </row>
    <row r="12" spans="1:10" ht="18.75" x14ac:dyDescent="0.3">
      <c r="A12" s="13" t="s">
        <v>56</v>
      </c>
      <c r="B12" s="10" t="s">
        <v>26</v>
      </c>
      <c r="C12" s="32">
        <v>15</v>
      </c>
      <c r="D12" s="35"/>
      <c r="E12" s="39">
        <f t="shared" si="0"/>
        <v>0</v>
      </c>
      <c r="F12" s="17">
        <f t="shared" si="1"/>
        <v>0</v>
      </c>
      <c r="G12" s="6"/>
      <c r="H12" s="6"/>
      <c r="I12" s="6"/>
      <c r="J12" s="5"/>
    </row>
    <row r="13" spans="1:10" ht="18.75" x14ac:dyDescent="0.3">
      <c r="A13" s="13" t="s">
        <v>57</v>
      </c>
      <c r="B13" s="10" t="s">
        <v>27</v>
      </c>
      <c r="C13" s="32">
        <v>10</v>
      </c>
      <c r="D13" s="35"/>
      <c r="E13" s="39">
        <f t="shared" si="0"/>
        <v>0</v>
      </c>
      <c r="F13" s="17">
        <f t="shared" si="1"/>
        <v>0</v>
      </c>
      <c r="G13" s="6"/>
      <c r="H13" s="6"/>
      <c r="I13" s="6"/>
      <c r="J13" s="5"/>
    </row>
    <row r="14" spans="1:10" ht="18.75" x14ac:dyDescent="0.3">
      <c r="A14" s="13" t="s">
        <v>58</v>
      </c>
      <c r="B14" s="10" t="s">
        <v>41</v>
      </c>
      <c r="C14" s="32">
        <v>4</v>
      </c>
      <c r="D14" s="35"/>
      <c r="E14" s="39">
        <f t="shared" si="0"/>
        <v>0</v>
      </c>
      <c r="F14" s="17">
        <f t="shared" si="1"/>
        <v>0</v>
      </c>
      <c r="G14" s="6"/>
      <c r="H14" s="6"/>
      <c r="I14" s="6"/>
      <c r="J14" s="5"/>
    </row>
    <row r="15" spans="1:10" ht="18.75" x14ac:dyDescent="0.3">
      <c r="A15" s="13" t="s">
        <v>59</v>
      </c>
      <c r="B15" s="10" t="s">
        <v>28</v>
      </c>
      <c r="C15" s="32">
        <v>10</v>
      </c>
      <c r="D15" s="35"/>
      <c r="E15" s="39">
        <f t="shared" si="0"/>
        <v>0</v>
      </c>
      <c r="F15" s="17">
        <f t="shared" si="1"/>
        <v>0</v>
      </c>
      <c r="G15" s="6"/>
      <c r="H15" s="6"/>
      <c r="I15" s="6"/>
      <c r="J15" s="5"/>
    </row>
    <row r="16" spans="1:10" ht="18.75" x14ac:dyDescent="0.3">
      <c r="A16" s="13" t="s">
        <v>60</v>
      </c>
      <c r="B16" s="10" t="s">
        <v>42</v>
      </c>
      <c r="C16" s="32">
        <v>83</v>
      </c>
      <c r="D16" s="35"/>
      <c r="E16" s="39">
        <f t="shared" si="0"/>
        <v>0</v>
      </c>
      <c r="F16" s="17">
        <f t="shared" si="1"/>
        <v>0</v>
      </c>
      <c r="G16" s="6"/>
      <c r="H16" s="7"/>
      <c r="I16" s="8"/>
      <c r="J16" s="5"/>
    </row>
    <row r="17" spans="1:10" ht="18.75" x14ac:dyDescent="0.3">
      <c r="A17" s="13" t="s">
        <v>61</v>
      </c>
      <c r="B17" s="10" t="s">
        <v>29</v>
      </c>
      <c r="C17" s="32">
        <v>30</v>
      </c>
      <c r="D17" s="35"/>
      <c r="E17" s="39">
        <f t="shared" si="0"/>
        <v>0</v>
      </c>
      <c r="F17" s="17">
        <f t="shared" si="1"/>
        <v>0</v>
      </c>
      <c r="G17" s="6"/>
      <c r="H17" s="6"/>
      <c r="I17" s="6"/>
      <c r="J17" s="5"/>
    </row>
    <row r="18" spans="1:10" ht="18.75" x14ac:dyDescent="0.3">
      <c r="A18" s="14" t="s">
        <v>62</v>
      </c>
      <c r="B18" s="15" t="s">
        <v>45</v>
      </c>
      <c r="C18" s="32">
        <v>10</v>
      </c>
      <c r="D18" s="35"/>
      <c r="E18" s="39">
        <f t="shared" si="0"/>
        <v>0</v>
      </c>
      <c r="F18" s="17">
        <f t="shared" si="1"/>
        <v>0</v>
      </c>
      <c r="G18" s="6"/>
      <c r="H18" s="6"/>
      <c r="I18" s="6"/>
      <c r="J18" s="5"/>
    </row>
    <row r="19" spans="1:10" ht="19.5" thickBot="1" x14ac:dyDescent="0.35">
      <c r="A19" s="13" t="s">
        <v>63</v>
      </c>
      <c r="B19" s="10" t="s">
        <v>30</v>
      </c>
      <c r="C19" s="33">
        <v>95</v>
      </c>
      <c r="D19" s="35"/>
      <c r="E19" s="39">
        <f t="shared" si="0"/>
        <v>0</v>
      </c>
      <c r="F19" s="91">
        <f t="shared" si="1"/>
        <v>0</v>
      </c>
      <c r="G19" s="6"/>
      <c r="H19" s="6"/>
      <c r="I19" s="6"/>
      <c r="J19" s="5"/>
    </row>
    <row r="20" spans="1:10" ht="19.5" thickBot="1" x14ac:dyDescent="0.35">
      <c r="A20" s="81" t="s">
        <v>105</v>
      </c>
      <c r="B20" s="81"/>
      <c r="C20" s="81"/>
      <c r="D20" s="81"/>
      <c r="E20" s="90">
        <f>SUM(E9:E19)</f>
        <v>0</v>
      </c>
      <c r="F20" s="92">
        <f>SUM(F9:F19)</f>
        <v>0</v>
      </c>
      <c r="G20" s="6"/>
      <c r="H20" s="6"/>
      <c r="I20" s="6"/>
      <c r="J20" s="5"/>
    </row>
    <row r="21" spans="1:10" ht="19.5" thickBot="1" x14ac:dyDescent="0.35">
      <c r="A21" s="6"/>
      <c r="B21" s="6"/>
      <c r="C21" s="6"/>
      <c r="D21" s="6"/>
      <c r="E21" s="9"/>
      <c r="F21" s="6"/>
      <c r="G21" s="6"/>
      <c r="H21" s="6"/>
      <c r="I21" s="6"/>
      <c r="J21" s="5"/>
    </row>
    <row r="22" spans="1:10" ht="39" thickBot="1" x14ac:dyDescent="0.35">
      <c r="A22" s="29" t="s">
        <v>43</v>
      </c>
      <c r="B22" s="29" t="s">
        <v>102</v>
      </c>
      <c r="C22" s="30" t="s">
        <v>103</v>
      </c>
      <c r="D22" s="31" t="s">
        <v>132</v>
      </c>
      <c r="E22" s="37" t="s">
        <v>126</v>
      </c>
      <c r="F22" s="30" t="s">
        <v>125</v>
      </c>
      <c r="G22" s="6"/>
      <c r="H22" s="6"/>
      <c r="I22" s="6"/>
      <c r="J22" s="5"/>
    </row>
    <row r="23" spans="1:10" ht="18.75" x14ac:dyDescent="0.3">
      <c r="A23" s="19" t="s">
        <v>68</v>
      </c>
      <c r="B23" s="20"/>
      <c r="C23" s="27">
        <v>12</v>
      </c>
      <c r="D23" s="22">
        <v>2</v>
      </c>
      <c r="E23" s="38">
        <f t="shared" ref="E23:E31" si="2">(B23*C23)*D23</f>
        <v>0</v>
      </c>
      <c r="F23" s="17">
        <f>E23*2</f>
        <v>0</v>
      </c>
      <c r="G23" s="6"/>
      <c r="H23" s="6"/>
      <c r="I23" s="6"/>
      <c r="J23" s="5"/>
    </row>
    <row r="24" spans="1:10" ht="18.75" x14ac:dyDescent="0.3">
      <c r="A24" s="10" t="s">
        <v>69</v>
      </c>
      <c r="B24" s="11"/>
      <c r="C24" s="16">
        <v>12</v>
      </c>
      <c r="D24" s="23">
        <v>2</v>
      </c>
      <c r="E24" s="39">
        <f t="shared" si="2"/>
        <v>0</v>
      </c>
      <c r="F24" s="17">
        <f>E24*2</f>
        <v>0</v>
      </c>
      <c r="G24" s="6"/>
      <c r="H24" s="6"/>
      <c r="I24" s="6"/>
      <c r="J24" s="5"/>
    </row>
    <row r="25" spans="1:10" ht="18.75" x14ac:dyDescent="0.3">
      <c r="A25" s="10" t="s">
        <v>67</v>
      </c>
      <c r="B25" s="11"/>
      <c r="C25" s="16">
        <v>12</v>
      </c>
      <c r="D25" s="23">
        <v>16</v>
      </c>
      <c r="E25" s="39">
        <f t="shared" si="2"/>
        <v>0</v>
      </c>
      <c r="F25" s="17">
        <f t="shared" ref="F25:F31" si="3">E25*2</f>
        <v>0</v>
      </c>
      <c r="G25" s="6"/>
      <c r="H25" s="6"/>
      <c r="I25" s="6"/>
      <c r="J25" s="5"/>
    </row>
    <row r="26" spans="1:10" ht="18.75" x14ac:dyDescent="0.3">
      <c r="A26" s="10" t="s">
        <v>70</v>
      </c>
      <c r="B26" s="11"/>
      <c r="C26" s="16">
        <v>12</v>
      </c>
      <c r="D26" s="23">
        <v>2</v>
      </c>
      <c r="E26" s="39">
        <f t="shared" si="2"/>
        <v>0</v>
      </c>
      <c r="F26" s="17">
        <f t="shared" si="3"/>
        <v>0</v>
      </c>
      <c r="G26" s="6"/>
      <c r="H26" s="6"/>
      <c r="I26" s="6"/>
      <c r="J26" s="5"/>
    </row>
    <row r="27" spans="1:10" ht="18.75" x14ac:dyDescent="0.3">
      <c r="A27" s="15" t="s">
        <v>71</v>
      </c>
      <c r="B27" s="11"/>
      <c r="C27" s="16">
        <v>12</v>
      </c>
      <c r="D27" s="23">
        <v>2</v>
      </c>
      <c r="E27" s="39">
        <f t="shared" si="2"/>
        <v>0</v>
      </c>
      <c r="F27" s="17">
        <f t="shared" si="3"/>
        <v>0</v>
      </c>
      <c r="G27" s="6"/>
      <c r="H27" s="6"/>
      <c r="I27" s="6"/>
      <c r="J27" s="5"/>
    </row>
    <row r="28" spans="1:10" ht="18.75" x14ac:dyDescent="0.3">
      <c r="A28" s="10" t="s">
        <v>66</v>
      </c>
      <c r="B28" s="11"/>
      <c r="C28" s="16">
        <v>12</v>
      </c>
      <c r="D28" s="23">
        <v>1</v>
      </c>
      <c r="E28" s="39">
        <f t="shared" si="2"/>
        <v>0</v>
      </c>
      <c r="F28" s="17">
        <f t="shared" si="3"/>
        <v>0</v>
      </c>
      <c r="G28" s="6"/>
      <c r="H28" s="6"/>
      <c r="I28" s="6"/>
      <c r="J28" s="5"/>
    </row>
    <row r="29" spans="1:10" ht="18.75" x14ac:dyDescent="0.3">
      <c r="A29" s="10" t="s">
        <v>72</v>
      </c>
      <c r="B29" s="11"/>
      <c r="C29" s="16">
        <v>12</v>
      </c>
      <c r="D29" s="23">
        <v>1</v>
      </c>
      <c r="E29" s="39">
        <f t="shared" si="2"/>
        <v>0</v>
      </c>
      <c r="F29" s="17">
        <f t="shared" si="3"/>
        <v>0</v>
      </c>
      <c r="G29" s="6"/>
      <c r="H29" s="6"/>
      <c r="I29" s="6"/>
      <c r="J29" s="5"/>
    </row>
    <row r="30" spans="1:10" ht="18.75" x14ac:dyDescent="0.3">
      <c r="A30" s="10" t="s">
        <v>73</v>
      </c>
      <c r="B30" s="11"/>
      <c r="C30" s="16">
        <v>12</v>
      </c>
      <c r="D30" s="23">
        <v>12</v>
      </c>
      <c r="E30" s="39">
        <f t="shared" si="2"/>
        <v>0</v>
      </c>
      <c r="F30" s="17">
        <f t="shared" si="3"/>
        <v>0</v>
      </c>
      <c r="G30" s="6"/>
      <c r="H30" s="6"/>
      <c r="I30" s="6"/>
      <c r="J30" s="5"/>
    </row>
    <row r="31" spans="1:10" ht="19.5" thickBot="1" x14ac:dyDescent="0.35">
      <c r="A31" s="10" t="s">
        <v>74</v>
      </c>
      <c r="B31" s="11"/>
      <c r="C31" s="16">
        <v>12</v>
      </c>
      <c r="D31" s="23">
        <v>4</v>
      </c>
      <c r="E31" s="39">
        <f t="shared" si="2"/>
        <v>0</v>
      </c>
      <c r="F31" s="91">
        <f t="shared" si="3"/>
        <v>0</v>
      </c>
      <c r="G31" s="6"/>
      <c r="H31" s="6"/>
      <c r="I31" s="6"/>
      <c r="J31" s="5"/>
    </row>
    <row r="32" spans="1:10" ht="19.5" thickBot="1" x14ac:dyDescent="0.35">
      <c r="A32" s="82" t="s">
        <v>104</v>
      </c>
      <c r="B32" s="83"/>
      <c r="C32" s="83"/>
      <c r="D32" s="83"/>
      <c r="E32" s="83"/>
      <c r="F32" s="51">
        <f>SUM(F23:F31)</f>
        <v>0</v>
      </c>
      <c r="G32" s="6"/>
      <c r="H32" s="6"/>
      <c r="I32" s="6"/>
      <c r="J32" s="5"/>
    </row>
    <row r="33" spans="1:10" ht="19.5" thickBot="1" x14ac:dyDescent="0.35">
      <c r="A33" s="6"/>
      <c r="B33" s="6"/>
      <c r="C33" s="6"/>
      <c r="D33" s="9"/>
      <c r="E33" s="6"/>
      <c r="F33" s="6"/>
      <c r="G33" s="6"/>
      <c r="H33" s="6"/>
      <c r="I33" s="6"/>
      <c r="J33" s="5"/>
    </row>
    <row r="34" spans="1:10" ht="51.75" thickBot="1" x14ac:dyDescent="0.3">
      <c r="A34" s="47" t="s">
        <v>113</v>
      </c>
      <c r="B34" s="47" t="s">
        <v>39</v>
      </c>
      <c r="C34" s="47" t="s">
        <v>32</v>
      </c>
      <c r="D34" s="48" t="s">
        <v>112</v>
      </c>
      <c r="E34" s="47" t="s">
        <v>6</v>
      </c>
      <c r="F34" s="47" t="s">
        <v>10</v>
      </c>
      <c r="G34" s="47" t="s">
        <v>110</v>
      </c>
      <c r="H34" s="47" t="s">
        <v>11</v>
      </c>
      <c r="I34" s="49" t="s">
        <v>127</v>
      </c>
      <c r="J34" s="50" t="s">
        <v>128</v>
      </c>
    </row>
    <row r="35" spans="1:10" x14ac:dyDescent="0.25">
      <c r="A35" s="19" t="s">
        <v>76</v>
      </c>
      <c r="B35" s="19" t="s">
        <v>82</v>
      </c>
      <c r="C35" s="45" t="s">
        <v>22</v>
      </c>
      <c r="D35" s="20"/>
      <c r="E35" s="22">
        <v>61</v>
      </c>
      <c r="F35" s="46" t="s">
        <v>48</v>
      </c>
      <c r="G35" s="27">
        <v>1</v>
      </c>
      <c r="H35" s="27">
        <v>1</v>
      </c>
      <c r="I35" s="38">
        <f>(E35*D35)</f>
        <v>0</v>
      </c>
      <c r="J35" s="28">
        <f>I35*2</f>
        <v>0</v>
      </c>
    </row>
    <row r="36" spans="1:10" x14ac:dyDescent="0.25">
      <c r="A36" s="10" t="s">
        <v>75</v>
      </c>
      <c r="B36" s="10" t="s">
        <v>83</v>
      </c>
      <c r="C36" s="40" t="s">
        <v>22</v>
      </c>
      <c r="D36" s="11"/>
      <c r="E36" s="23">
        <v>52</v>
      </c>
      <c r="F36" s="10" t="s">
        <v>46</v>
      </c>
      <c r="G36" s="16">
        <v>1</v>
      </c>
      <c r="H36" s="16">
        <v>1</v>
      </c>
      <c r="I36" s="39">
        <f>(E36*D36)</f>
        <v>0</v>
      </c>
      <c r="J36" s="17">
        <f>I36*2</f>
        <v>0</v>
      </c>
    </row>
    <row r="37" spans="1:10" x14ac:dyDescent="0.25">
      <c r="A37" s="10" t="s">
        <v>75</v>
      </c>
      <c r="B37" s="10" t="s">
        <v>83</v>
      </c>
      <c r="C37" s="40" t="s">
        <v>22</v>
      </c>
      <c r="D37" s="11"/>
      <c r="E37" s="23">
        <v>52</v>
      </c>
      <c r="F37" s="10" t="s">
        <v>35</v>
      </c>
      <c r="G37" s="16">
        <v>1</v>
      </c>
      <c r="H37" s="16">
        <v>1</v>
      </c>
      <c r="I37" s="39">
        <f>SUM(E37*D37)</f>
        <v>0</v>
      </c>
      <c r="J37" s="17">
        <f t="shared" ref="J37:J42" si="4">I37*2</f>
        <v>0</v>
      </c>
    </row>
    <row r="38" spans="1:10" x14ac:dyDescent="0.25">
      <c r="A38" s="10" t="s">
        <v>77</v>
      </c>
      <c r="B38" s="10" t="s">
        <v>84</v>
      </c>
      <c r="C38" s="40" t="s">
        <v>22</v>
      </c>
      <c r="D38" s="11"/>
      <c r="E38" s="23">
        <v>52</v>
      </c>
      <c r="F38" s="10" t="s">
        <v>33</v>
      </c>
      <c r="G38" s="16">
        <v>1</v>
      </c>
      <c r="H38" s="16">
        <v>1</v>
      </c>
      <c r="I38" s="39">
        <f>SUM(D38*E38)</f>
        <v>0</v>
      </c>
      <c r="J38" s="17">
        <f t="shared" si="4"/>
        <v>0</v>
      </c>
    </row>
    <row r="39" spans="1:10" x14ac:dyDescent="0.25">
      <c r="A39" s="10" t="s">
        <v>78</v>
      </c>
      <c r="B39" s="10" t="s">
        <v>69</v>
      </c>
      <c r="C39" s="40" t="s">
        <v>22</v>
      </c>
      <c r="D39" s="11"/>
      <c r="E39" s="23">
        <v>18</v>
      </c>
      <c r="F39" s="10" t="s">
        <v>33</v>
      </c>
      <c r="G39" s="16">
        <v>1</v>
      </c>
      <c r="H39" s="16">
        <v>0.5</v>
      </c>
      <c r="I39" s="39">
        <f>(E39*D39)</f>
        <v>0</v>
      </c>
      <c r="J39" s="17">
        <f t="shared" si="4"/>
        <v>0</v>
      </c>
    </row>
    <row r="40" spans="1:10" x14ac:dyDescent="0.25">
      <c r="A40" s="10" t="s">
        <v>79</v>
      </c>
      <c r="B40" s="10" t="s">
        <v>85</v>
      </c>
      <c r="C40" s="40" t="s">
        <v>22</v>
      </c>
      <c r="D40" s="11"/>
      <c r="E40" s="23">
        <v>52</v>
      </c>
      <c r="F40" s="10" t="s">
        <v>33</v>
      </c>
      <c r="G40" s="16">
        <v>1</v>
      </c>
      <c r="H40" s="16">
        <v>1</v>
      </c>
      <c r="I40" s="39">
        <f>(E40*D40)</f>
        <v>0</v>
      </c>
      <c r="J40" s="17">
        <f t="shared" si="4"/>
        <v>0</v>
      </c>
    </row>
    <row r="41" spans="1:10" x14ac:dyDescent="0.25">
      <c r="A41" s="10" t="s">
        <v>80</v>
      </c>
      <c r="B41" s="10" t="s">
        <v>86</v>
      </c>
      <c r="C41" s="40" t="s">
        <v>21</v>
      </c>
      <c r="D41" s="11"/>
      <c r="E41" s="23">
        <v>208</v>
      </c>
      <c r="F41" s="10"/>
      <c r="G41" s="16">
        <v>4</v>
      </c>
      <c r="H41" s="16">
        <v>1</v>
      </c>
      <c r="I41" s="39">
        <f>(E41*D41)</f>
        <v>0</v>
      </c>
      <c r="J41" s="17">
        <f t="shared" si="4"/>
        <v>0</v>
      </c>
    </row>
    <row r="42" spans="1:10" ht="15.75" thickBot="1" x14ac:dyDescent="0.3">
      <c r="A42" s="10" t="s">
        <v>81</v>
      </c>
      <c r="B42" s="10" t="s">
        <v>87</v>
      </c>
      <c r="C42" s="40" t="s">
        <v>21</v>
      </c>
      <c r="D42" s="11"/>
      <c r="E42" s="23">
        <v>52</v>
      </c>
      <c r="F42" s="10"/>
      <c r="G42" s="16">
        <v>1</v>
      </c>
      <c r="H42" s="16">
        <v>0.5</v>
      </c>
      <c r="I42" s="39">
        <f>(E42*D42)</f>
        <v>0</v>
      </c>
      <c r="J42" s="17">
        <f t="shared" si="4"/>
        <v>0</v>
      </c>
    </row>
    <row r="43" spans="1:10" ht="15.75" thickBot="1" x14ac:dyDescent="0.3">
      <c r="A43" s="84" t="s">
        <v>105</v>
      </c>
      <c r="B43" s="85"/>
      <c r="C43" s="85"/>
      <c r="D43" s="85"/>
      <c r="E43" s="85"/>
      <c r="F43" s="85"/>
      <c r="G43" s="85"/>
      <c r="H43" s="85"/>
      <c r="I43" s="44">
        <f>SUM(I35:I42)</f>
        <v>0</v>
      </c>
      <c r="J43" s="52">
        <f>SUM(J35:J42)</f>
        <v>0</v>
      </c>
    </row>
    <row r="44" spans="1:10" ht="19.5" thickBot="1" x14ac:dyDescent="0.35">
      <c r="A44" s="6"/>
      <c r="B44" s="6"/>
      <c r="C44" s="6"/>
      <c r="D44" s="6"/>
      <c r="E44" s="9"/>
      <c r="F44" s="6"/>
      <c r="G44" s="6"/>
      <c r="H44" s="6"/>
      <c r="I44" s="6"/>
      <c r="J44" s="5"/>
    </row>
    <row r="45" spans="1:10" ht="39" thickBot="1" x14ac:dyDescent="0.3">
      <c r="A45" s="47" t="s">
        <v>133</v>
      </c>
      <c r="B45" s="47" t="s">
        <v>39</v>
      </c>
      <c r="C45" s="47" t="s">
        <v>32</v>
      </c>
      <c r="D45" s="47" t="s">
        <v>111</v>
      </c>
      <c r="E45" s="47" t="s">
        <v>6</v>
      </c>
      <c r="F45" s="47" t="s">
        <v>10</v>
      </c>
      <c r="G45" s="47" t="s">
        <v>9</v>
      </c>
      <c r="H45" s="47" t="s">
        <v>11</v>
      </c>
      <c r="I45" s="49" t="s">
        <v>129</v>
      </c>
      <c r="J45" s="50" t="s">
        <v>128</v>
      </c>
    </row>
    <row r="46" spans="1:10" x14ac:dyDescent="0.25">
      <c r="A46" s="19" t="s">
        <v>76</v>
      </c>
      <c r="B46" s="19" t="s">
        <v>92</v>
      </c>
      <c r="C46" s="45" t="s">
        <v>22</v>
      </c>
      <c r="D46" s="20"/>
      <c r="E46" s="22">
        <v>25</v>
      </c>
      <c r="F46" s="19" t="s">
        <v>36</v>
      </c>
      <c r="G46" s="27">
        <v>1</v>
      </c>
      <c r="H46" s="27">
        <v>0.5</v>
      </c>
      <c r="I46" s="54">
        <f t="shared" ref="I46:I54" si="5">(E46*D46)</f>
        <v>0</v>
      </c>
      <c r="J46" s="21">
        <f>I46*2</f>
        <v>0</v>
      </c>
    </row>
    <row r="47" spans="1:10" x14ac:dyDescent="0.25">
      <c r="A47" s="15" t="s">
        <v>88</v>
      </c>
      <c r="B47" s="10" t="s">
        <v>93</v>
      </c>
      <c r="C47" s="40" t="s">
        <v>21</v>
      </c>
      <c r="D47" s="11"/>
      <c r="E47" s="23">
        <v>5080</v>
      </c>
      <c r="F47" s="10" t="s">
        <v>37</v>
      </c>
      <c r="G47" s="16">
        <v>16</v>
      </c>
      <c r="H47" s="16">
        <v>6</v>
      </c>
      <c r="I47" s="53">
        <f t="shared" si="5"/>
        <v>0</v>
      </c>
      <c r="J47" s="12">
        <f>I47*2</f>
        <v>0</v>
      </c>
    </row>
    <row r="48" spans="1:10" x14ac:dyDescent="0.25">
      <c r="A48" s="10" t="s">
        <v>79</v>
      </c>
      <c r="B48" s="10" t="s">
        <v>94</v>
      </c>
      <c r="C48" s="40" t="s">
        <v>22</v>
      </c>
      <c r="D48" s="11"/>
      <c r="E48" s="23">
        <v>24</v>
      </c>
      <c r="F48" s="10" t="s">
        <v>33</v>
      </c>
      <c r="G48" s="16">
        <v>1</v>
      </c>
      <c r="H48" s="16">
        <v>0.5</v>
      </c>
      <c r="I48" s="53">
        <f t="shared" si="5"/>
        <v>0</v>
      </c>
      <c r="J48" s="12">
        <f t="shared" ref="J48:J54" si="6">I48*2</f>
        <v>0</v>
      </c>
    </row>
    <row r="49" spans="1:10" x14ac:dyDescent="0.25">
      <c r="A49" s="10" t="s">
        <v>89</v>
      </c>
      <c r="B49" s="10" t="s">
        <v>95</v>
      </c>
      <c r="C49" s="40" t="s">
        <v>22</v>
      </c>
      <c r="D49" s="11"/>
      <c r="E49" s="23">
        <v>12</v>
      </c>
      <c r="F49" s="10" t="s">
        <v>33</v>
      </c>
      <c r="G49" s="16">
        <v>1</v>
      </c>
      <c r="H49" s="16" t="s">
        <v>49</v>
      </c>
      <c r="I49" s="53">
        <f t="shared" si="5"/>
        <v>0</v>
      </c>
      <c r="J49" s="12">
        <f t="shared" si="6"/>
        <v>0</v>
      </c>
    </row>
    <row r="50" spans="1:10" x14ac:dyDescent="0.25">
      <c r="A50" s="10" t="s">
        <v>90</v>
      </c>
      <c r="B50" s="10" t="s">
        <v>96</v>
      </c>
      <c r="C50" s="40" t="s">
        <v>22</v>
      </c>
      <c r="D50" s="11"/>
      <c r="E50" s="23">
        <v>52</v>
      </c>
      <c r="F50" s="10" t="s">
        <v>47</v>
      </c>
      <c r="G50" s="16">
        <v>1</v>
      </c>
      <c r="H50" s="16">
        <v>1</v>
      </c>
      <c r="I50" s="53">
        <f t="shared" si="5"/>
        <v>0</v>
      </c>
      <c r="J50" s="12">
        <f t="shared" si="6"/>
        <v>0</v>
      </c>
    </row>
    <row r="51" spans="1:10" x14ac:dyDescent="0.25">
      <c r="A51" s="10" t="s">
        <v>80</v>
      </c>
      <c r="B51" s="10" t="s">
        <v>86</v>
      </c>
      <c r="C51" s="40" t="s">
        <v>21</v>
      </c>
      <c r="D51" s="11"/>
      <c r="E51" s="23">
        <v>416</v>
      </c>
      <c r="F51" s="10"/>
      <c r="G51" s="16">
        <v>8</v>
      </c>
      <c r="H51" s="16">
        <v>1</v>
      </c>
      <c r="I51" s="53">
        <f t="shared" si="5"/>
        <v>0</v>
      </c>
      <c r="J51" s="12">
        <f t="shared" si="6"/>
        <v>0</v>
      </c>
    </row>
    <row r="52" spans="1:10" x14ac:dyDescent="0.25">
      <c r="A52" s="10" t="s">
        <v>91</v>
      </c>
      <c r="B52" s="10" t="s">
        <v>97</v>
      </c>
      <c r="C52" s="40" t="s">
        <v>22</v>
      </c>
      <c r="D52" s="11"/>
      <c r="E52" s="23">
        <v>15</v>
      </c>
      <c r="F52" s="10" t="s">
        <v>33</v>
      </c>
      <c r="G52" s="16">
        <v>1</v>
      </c>
      <c r="H52" s="16"/>
      <c r="I52" s="53">
        <f t="shared" si="5"/>
        <v>0</v>
      </c>
      <c r="J52" s="12">
        <f t="shared" si="6"/>
        <v>0</v>
      </c>
    </row>
    <row r="53" spans="1:10" x14ac:dyDescent="0.25">
      <c r="A53" s="10" t="s">
        <v>77</v>
      </c>
      <c r="B53" s="10" t="s">
        <v>98</v>
      </c>
      <c r="C53" s="40" t="s">
        <v>22</v>
      </c>
      <c r="D53" s="11"/>
      <c r="E53" s="23">
        <v>52</v>
      </c>
      <c r="F53" s="10" t="s">
        <v>33</v>
      </c>
      <c r="G53" s="16">
        <v>1</v>
      </c>
      <c r="H53" s="16">
        <v>1</v>
      </c>
      <c r="I53" s="53">
        <f t="shared" si="5"/>
        <v>0</v>
      </c>
      <c r="J53" s="12">
        <f t="shared" si="6"/>
        <v>0</v>
      </c>
    </row>
    <row r="54" spans="1:10" ht="15.75" thickBot="1" x14ac:dyDescent="0.3">
      <c r="A54" s="10" t="s">
        <v>81</v>
      </c>
      <c r="B54" s="10" t="s">
        <v>99</v>
      </c>
      <c r="C54" s="40" t="s">
        <v>21</v>
      </c>
      <c r="D54" s="11"/>
      <c r="E54" s="23">
        <v>52</v>
      </c>
      <c r="F54" s="10"/>
      <c r="G54" s="16">
        <v>2</v>
      </c>
      <c r="H54" s="16">
        <v>0.5</v>
      </c>
      <c r="I54" s="53">
        <f t="shared" si="5"/>
        <v>0</v>
      </c>
      <c r="J54" s="68">
        <f t="shared" si="6"/>
        <v>0</v>
      </c>
    </row>
    <row r="55" spans="1:10" ht="15.75" thickBot="1" x14ac:dyDescent="0.3">
      <c r="A55" s="86" t="s">
        <v>104</v>
      </c>
      <c r="B55" s="87"/>
      <c r="C55" s="87"/>
      <c r="D55" s="87"/>
      <c r="E55" s="87"/>
      <c r="F55" s="87"/>
      <c r="G55" s="87"/>
      <c r="H55" s="87"/>
      <c r="I55" s="55">
        <f>SUM(I46:I54)</f>
        <v>0</v>
      </c>
      <c r="J55" s="52">
        <f>SUM(J46:J54)</f>
        <v>0</v>
      </c>
    </row>
    <row r="56" spans="1:10" ht="19.5" thickBot="1" x14ac:dyDescent="0.35">
      <c r="A56" s="6"/>
      <c r="B56" s="6"/>
      <c r="C56" s="6"/>
      <c r="D56" s="9"/>
      <c r="E56" s="6"/>
      <c r="F56" s="6"/>
      <c r="G56" s="6"/>
      <c r="H56" s="6"/>
      <c r="I56" s="6"/>
      <c r="J56" s="5"/>
    </row>
    <row r="57" spans="1:10" ht="39" thickBot="1" x14ac:dyDescent="0.3">
      <c r="A57" s="61" t="s">
        <v>44</v>
      </c>
      <c r="B57" s="62"/>
      <c r="C57" s="61" t="s">
        <v>32</v>
      </c>
      <c r="D57" s="63" t="s">
        <v>31</v>
      </c>
      <c r="E57" s="64" t="s">
        <v>38</v>
      </c>
      <c r="F57" s="61" t="s">
        <v>10</v>
      </c>
      <c r="G57" s="65" t="s">
        <v>65</v>
      </c>
      <c r="H57" s="61" t="s">
        <v>11</v>
      </c>
      <c r="I57" s="66" t="s">
        <v>129</v>
      </c>
      <c r="J57" s="56" t="s">
        <v>130</v>
      </c>
    </row>
    <row r="58" spans="1:10" x14ac:dyDescent="0.25">
      <c r="A58" s="58" t="s">
        <v>58</v>
      </c>
      <c r="B58" s="19" t="s">
        <v>50</v>
      </c>
      <c r="C58" s="59" t="s">
        <v>22</v>
      </c>
      <c r="D58" s="20"/>
      <c r="E58" s="60">
        <v>4</v>
      </c>
      <c r="F58" s="27" t="s">
        <v>33</v>
      </c>
      <c r="G58" s="27">
        <v>1</v>
      </c>
      <c r="H58" s="19"/>
      <c r="I58" s="17">
        <f>SUM(D58*E58)</f>
        <v>0</v>
      </c>
      <c r="J58" s="17">
        <f>I58*2</f>
        <v>0</v>
      </c>
    </row>
    <row r="59" spans="1:10" x14ac:dyDescent="0.25">
      <c r="A59" s="41" t="s">
        <v>59</v>
      </c>
      <c r="B59" s="10" t="s">
        <v>64</v>
      </c>
      <c r="C59" s="42" t="s">
        <v>22</v>
      </c>
      <c r="D59" s="11"/>
      <c r="E59" s="43">
        <v>30</v>
      </c>
      <c r="F59" s="16" t="s">
        <v>33</v>
      </c>
      <c r="G59" s="16">
        <v>1</v>
      </c>
      <c r="H59" s="10"/>
      <c r="I59" s="17">
        <f>SUM(D59*E59)</f>
        <v>0</v>
      </c>
      <c r="J59" s="17">
        <f>I59*2</f>
        <v>0</v>
      </c>
    </row>
    <row r="60" spans="1:10" x14ac:dyDescent="0.25">
      <c r="A60" s="41" t="s">
        <v>62</v>
      </c>
      <c r="B60" s="10" t="s">
        <v>52</v>
      </c>
      <c r="C60" s="42" t="s">
        <v>22</v>
      </c>
      <c r="D60" s="11"/>
      <c r="E60" s="43">
        <v>5</v>
      </c>
      <c r="F60" s="16" t="s">
        <v>33</v>
      </c>
      <c r="G60" s="16">
        <v>2</v>
      </c>
      <c r="H60" s="10"/>
      <c r="I60" s="17">
        <f>SUM(D60*E60)</f>
        <v>0</v>
      </c>
      <c r="J60" s="17">
        <f t="shared" ref="J60:J61" si="7">I60*2</f>
        <v>0</v>
      </c>
    </row>
    <row r="61" spans="1:10" ht="15.75" thickBot="1" x14ac:dyDescent="0.3">
      <c r="A61" s="41" t="s">
        <v>61</v>
      </c>
      <c r="B61" s="10" t="s">
        <v>51</v>
      </c>
      <c r="C61" s="42" t="s">
        <v>22</v>
      </c>
      <c r="D61" s="11"/>
      <c r="E61" s="43">
        <v>15</v>
      </c>
      <c r="F61" s="16" t="s">
        <v>33</v>
      </c>
      <c r="G61" s="16">
        <v>1</v>
      </c>
      <c r="H61" s="10"/>
      <c r="I61" s="17">
        <f>SUM(D61*E61)</f>
        <v>0</v>
      </c>
      <c r="J61" s="17">
        <f t="shared" si="7"/>
        <v>0</v>
      </c>
    </row>
    <row r="62" spans="1:10" ht="15.75" thickBot="1" x14ac:dyDescent="0.3">
      <c r="A62" s="88" t="s">
        <v>104</v>
      </c>
      <c r="B62" s="89"/>
      <c r="C62" s="89"/>
      <c r="D62" s="89"/>
      <c r="E62" s="89"/>
      <c r="F62" s="89"/>
      <c r="G62" s="89"/>
      <c r="H62" s="89"/>
      <c r="I62" s="67">
        <f>SUM(I58:I61)</f>
        <v>0</v>
      </c>
      <c r="J62" s="69">
        <f>SUM(J58:J61)</f>
        <v>0</v>
      </c>
    </row>
    <row r="63" spans="1:10" ht="19.5" thickBot="1" x14ac:dyDescent="0.35">
      <c r="A63" s="6"/>
      <c r="B63" s="6"/>
      <c r="C63" s="6"/>
      <c r="D63" s="6"/>
      <c r="E63" s="6"/>
      <c r="F63" s="6"/>
      <c r="G63" s="6"/>
      <c r="H63" s="6"/>
      <c r="I63" s="6"/>
      <c r="J63" s="5"/>
    </row>
    <row r="64" spans="1:10" ht="19.5" thickBot="1" x14ac:dyDescent="0.35">
      <c r="A64" s="79" t="s">
        <v>131</v>
      </c>
      <c r="B64" s="80"/>
      <c r="C64" s="80"/>
      <c r="D64" s="80"/>
      <c r="E64" s="80"/>
      <c r="F64" s="80"/>
      <c r="G64" s="80"/>
      <c r="H64" s="77">
        <f>(F20+F32+J43+J55+J62)</f>
        <v>0</v>
      </c>
      <c r="I64" s="78"/>
      <c r="J64" s="5"/>
    </row>
    <row r="65" spans="1:10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5"/>
    </row>
    <row r="66" spans="1:10" ht="18.7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x14ac:dyDescent="0.25">
      <c r="A67" s="71" t="s">
        <v>117</v>
      </c>
      <c r="B67" s="3"/>
      <c r="C67" s="3"/>
      <c r="D67" s="3"/>
      <c r="E67" s="3"/>
      <c r="F67" s="3"/>
      <c r="G67" s="3"/>
      <c r="H67" s="3"/>
      <c r="I67" s="3"/>
      <c r="J67" s="3"/>
    </row>
    <row r="68" spans="1:10" ht="22.5" customHeight="1" x14ac:dyDescent="0.25">
      <c r="A68" s="57" t="s">
        <v>118</v>
      </c>
    </row>
    <row r="69" spans="1:10" ht="18.75" customHeight="1" x14ac:dyDescent="0.25">
      <c r="A69" s="57" t="s">
        <v>119</v>
      </c>
      <c r="C69" s="72" t="s">
        <v>122</v>
      </c>
      <c r="D69" s="72"/>
      <c r="E69" s="72"/>
      <c r="F69" s="73"/>
      <c r="G69" s="73"/>
    </row>
    <row r="70" spans="1:10" ht="17.25" customHeight="1" x14ac:dyDescent="0.25">
      <c r="A70" s="57" t="s">
        <v>120</v>
      </c>
      <c r="C70" s="72" t="s">
        <v>123</v>
      </c>
      <c r="D70" s="72"/>
      <c r="E70" s="72"/>
    </row>
    <row r="72" spans="1:10" x14ac:dyDescent="0.25">
      <c r="A72" s="57" t="s">
        <v>121</v>
      </c>
    </row>
  </sheetData>
  <mergeCells count="13">
    <mergeCell ref="H64:I64"/>
    <mergeCell ref="A64:G64"/>
    <mergeCell ref="A20:D20"/>
    <mergeCell ref="A32:E32"/>
    <mergeCell ref="A43:H43"/>
    <mergeCell ref="A55:H55"/>
    <mergeCell ref="A62:H62"/>
    <mergeCell ref="C69:E69"/>
    <mergeCell ref="F69:G69"/>
    <mergeCell ref="C70:E70"/>
    <mergeCell ref="B1:F1"/>
    <mergeCell ref="A5:B5"/>
    <mergeCell ref="A3:B3"/>
  </mergeCells>
  <pageMargins left="0.25" right="0.25" top="0.75" bottom="0.75" header="0.3" footer="0.3"/>
  <pageSetup paperSize="9" scale="71" fitToHeight="0" orientation="landscape" r:id="rId1"/>
  <headerFooter>
    <oddHeader>&amp;L&amp;"-,Tučné"Príloha č. 2 - Cenová ponuka - kalkulácia ceny pre časť 2</oddHeader>
  </headerFooter>
  <ignoredErrors>
    <ignoredError sqref="A9 A10:A19 A58:A6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9"/>
  <sheetViews>
    <sheetView workbookViewId="0">
      <selection activeCell="B3" sqref="B3:F20"/>
    </sheetView>
  </sheetViews>
  <sheetFormatPr defaultRowHeight="15" x14ac:dyDescent="0.25"/>
  <cols>
    <col min="2" max="2" width="7.5703125" bestFit="1" customWidth="1"/>
    <col min="3" max="3" width="32.28515625" bestFit="1" customWidth="1"/>
    <col min="4" max="4" width="5.42578125" bestFit="1" customWidth="1"/>
    <col min="5" max="5" width="7" bestFit="1" customWidth="1"/>
    <col min="6" max="6" width="3" bestFit="1" customWidth="1"/>
  </cols>
  <sheetData>
    <row r="3" spans="2:6" x14ac:dyDescent="0.25">
      <c r="C3" t="s">
        <v>8</v>
      </c>
      <c r="F3" s="1"/>
    </row>
    <row r="4" spans="2:6" x14ac:dyDescent="0.25">
      <c r="C4" t="s">
        <v>0</v>
      </c>
      <c r="F4" s="1">
        <v>2</v>
      </c>
    </row>
    <row r="5" spans="2:6" ht="14.45" x14ac:dyDescent="0.3">
      <c r="C5" t="s">
        <v>1</v>
      </c>
      <c r="F5" s="1">
        <v>10</v>
      </c>
    </row>
    <row r="6" spans="2:6" ht="14.45" x14ac:dyDescent="0.3">
      <c r="C6" t="s">
        <v>2</v>
      </c>
      <c r="F6" s="1">
        <v>2</v>
      </c>
    </row>
    <row r="7" spans="2:6" ht="14.45" x14ac:dyDescent="0.3">
      <c r="C7" t="s">
        <v>3</v>
      </c>
      <c r="F7" s="1">
        <v>3</v>
      </c>
    </row>
    <row r="8" spans="2:6" ht="14.45" x14ac:dyDescent="0.3">
      <c r="C8" t="s">
        <v>4</v>
      </c>
      <c r="F8" s="1">
        <v>12</v>
      </c>
    </row>
    <row r="9" spans="2:6" ht="14.45" x14ac:dyDescent="0.3">
      <c r="C9" t="s">
        <v>5</v>
      </c>
      <c r="F9" s="1">
        <v>4</v>
      </c>
    </row>
    <row r="10" spans="2:6" ht="14.45" x14ac:dyDescent="0.3">
      <c r="F10" s="1"/>
    </row>
    <row r="11" spans="2:6" ht="14.45" x14ac:dyDescent="0.3">
      <c r="C11" t="s">
        <v>7</v>
      </c>
      <c r="F11" s="1"/>
    </row>
    <row r="12" spans="2:6" ht="14.45" x14ac:dyDescent="0.3">
      <c r="C12" t="s">
        <v>12</v>
      </c>
      <c r="D12" t="s">
        <v>22</v>
      </c>
      <c r="E12" s="2">
        <v>55</v>
      </c>
      <c r="F12" s="1"/>
    </row>
    <row r="13" spans="2:6" ht="14.45" x14ac:dyDescent="0.3">
      <c r="C13" t="s">
        <v>13</v>
      </c>
      <c r="D13" t="s">
        <v>22</v>
      </c>
      <c r="E13" s="2">
        <v>55</v>
      </c>
      <c r="F13" s="1"/>
    </row>
    <row r="14" spans="2:6" x14ac:dyDescent="0.25">
      <c r="B14" t="s">
        <v>17</v>
      </c>
      <c r="C14" t="s">
        <v>14</v>
      </c>
      <c r="D14" t="s">
        <v>22</v>
      </c>
      <c r="E14" s="2">
        <v>55</v>
      </c>
      <c r="F14" s="1"/>
    </row>
    <row r="15" spans="2:6" x14ac:dyDescent="0.25">
      <c r="B15" t="s">
        <v>16</v>
      </c>
      <c r="C15" t="s">
        <v>15</v>
      </c>
      <c r="D15" t="s">
        <v>22</v>
      </c>
      <c r="E15" s="2">
        <v>55</v>
      </c>
      <c r="F15" s="1"/>
    </row>
    <row r="16" spans="2:6" ht="14.45" x14ac:dyDescent="0.3">
      <c r="C16" t="s">
        <v>18</v>
      </c>
      <c r="D16" t="s">
        <v>21</v>
      </c>
      <c r="E16" s="2">
        <v>3.5</v>
      </c>
      <c r="F16" s="1"/>
    </row>
    <row r="17" spans="3:6" ht="14.45" x14ac:dyDescent="0.3">
      <c r="C17" t="s">
        <v>23</v>
      </c>
      <c r="D17" t="s">
        <v>21</v>
      </c>
      <c r="E17" s="2">
        <v>3.5</v>
      </c>
      <c r="F17" s="1"/>
    </row>
    <row r="18" spans="3:6" ht="14.45" x14ac:dyDescent="0.3">
      <c r="C18" t="s">
        <v>19</v>
      </c>
      <c r="D18" t="s">
        <v>21</v>
      </c>
      <c r="E18" s="2">
        <v>3.5</v>
      </c>
      <c r="F18" s="1"/>
    </row>
    <row r="19" spans="3:6" ht="14.45" x14ac:dyDescent="0.3">
      <c r="C19" t="s">
        <v>20</v>
      </c>
      <c r="D19" t="s">
        <v>21</v>
      </c>
      <c r="E19" s="2">
        <v>3.5</v>
      </c>
      <c r="F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Kalkulácia pre časť 2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2026-04-30T11:04:15Z</cp:lastPrinted>
  <dcterms:created xsi:type="dcterms:W3CDTF">2019-04-05T12:07:23Z</dcterms:created>
  <dcterms:modified xsi:type="dcterms:W3CDTF">2026-04-30T11:21:42Z</dcterms:modified>
</cp:coreProperties>
</file>