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12 LS Šaštín\Súťaž\"/>
    </mc:Choice>
  </mc:AlternateContent>
  <xr:revisionPtr revIDLastSave="0" documentId="13_ncr:1_{BBD473B1-B2F3-4C65-9F3D-862FCEDB9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LS Šaštín" sheetId="1" r:id="rId1"/>
    <sheet name="Vysvetlívky" sheetId="3" r:id="rId2"/>
  </sheets>
  <definedNames>
    <definedName name="_xlnm.Print_Area" localSheetId="0">' LS Šaštín'!$A$1:$O$41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8" i="1" l="1"/>
  <c r="O23" i="1" l="1"/>
  <c r="P23" i="1" s="1"/>
  <c r="O19" i="1" l="1"/>
  <c r="P19" i="1" s="1"/>
  <c r="P18" i="1"/>
  <c r="O20" i="1"/>
  <c r="P20" i="1" s="1"/>
  <c r="O21" i="1"/>
  <c r="P21" i="1" s="1"/>
  <c r="O22" i="1"/>
  <c r="P22" i="1" s="1"/>
  <c r="F24" i="1" l="1"/>
  <c r="L26" i="1"/>
  <c r="E24" i="1" l="1"/>
  <c r="O13" i="1" l="1"/>
  <c r="P13" i="1" s="1"/>
  <c r="O14" i="1"/>
  <c r="P14" i="1" s="1"/>
  <c r="O16" i="1"/>
  <c r="P16" i="1" s="1"/>
  <c r="O17" i="1"/>
  <c r="P17" i="1" s="1"/>
  <c r="O15" i="1" l="1"/>
  <c r="P15" i="1" s="1"/>
  <c r="G24" i="1" l="1"/>
  <c r="P12" i="1"/>
  <c r="O24" i="1" l="1"/>
  <c r="P24" i="1" s="1"/>
  <c r="O26" i="1" l="1"/>
  <c r="P26" i="1" l="1"/>
  <c r="O28" i="1"/>
  <c r="O27" i="1" s="1"/>
</calcChain>
</file>

<file path=xl/sharedStrings.xml><?xml version="1.0" encoding="utf-8"?>
<sst xmlns="http://schemas.openxmlformats.org/spreadsheetml/2006/main" count="150" uniqueCount="99">
  <si>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</si>
  <si>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</si>
  <si>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</si>
  <si>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</si>
  <si>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</si>
  <si>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</si>
  <si>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</si>
  <si>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</si>
  <si>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</si>
  <si>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</si>
  <si>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</si>
  <si>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</si>
  <si>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</si>
  <si>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</si>
  <si>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</si>
  <si>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</si>
  <si>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</si>
  <si>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</si>
  <si>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</si>
  <si>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</si>
  <si>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</si>
  <si>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</si>
  <si>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</si>
  <si>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</si>
  <si>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</si>
  <si>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</si>
  <si>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</si>
  <si>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</si>
  <si>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</si>
  <si>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</si>
  <si>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</si>
  <si>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</si>
  <si>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</si>
  <si>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</si>
  <si>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</si>
  <si>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</si>
  <si>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</si>
  <si>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</si>
  <si>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</si>
  <si>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</si>
  <si>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</si>
  <si>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</si>
  <si>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</si>
  <si>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</si>
  <si>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</si>
  <si>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</si>
  <si>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</si>
  <si>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</si>
  <si>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</si>
  <si>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</si>
  <si>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</si>
  <si>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</si>
  <si>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</si>
  <si>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</si>
  <si>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</si>
  <si>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</si>
  <si>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</si>
  <si>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</si>
  <si>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</si>
  <si>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</si>
  <si>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</si>
  <si>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</si>
  <si>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</si>
  <si>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</si>
  <si>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</si>
  <si>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</si>
  <si>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</si>
  <si>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</si>
  <si>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Približovacia vzdialenosť P-VM | VM-OM | P-OM (m)</t>
  </si>
  <si>
    <t xml:space="preserve"> Ing. Róbert Smolarčík</t>
  </si>
  <si>
    <t>DPH 23%</t>
  </si>
  <si>
    <t>AV</t>
  </si>
  <si>
    <t>príloha č. 5 Zmluvy o dielo</t>
  </si>
  <si>
    <t>OZ Karpaty</t>
  </si>
  <si>
    <t>Lesnícke služby v ťažbovom procese na OZ Karpaty na roky 2022-2026 - výzva DNS č. 12/2026 LS Šaštín</t>
  </si>
  <si>
    <t>Lesnícke služby v ťažbovom procese na OZ Karpaty, VC Šaštín</t>
  </si>
  <si>
    <t>LO Doliny</t>
  </si>
  <si>
    <t>GS063-383 1</t>
  </si>
  <si>
    <t>1,2,4a,7</t>
  </si>
  <si>
    <t>0</t>
  </si>
  <si>
    <t>- | - | 200</t>
  </si>
  <si>
    <t>LO Bulkovec</t>
  </si>
  <si>
    <t>GS063-160 0</t>
  </si>
  <si>
    <t>10</t>
  </si>
  <si>
    <t>- | - | 350</t>
  </si>
  <si>
    <t>LO Piesky</t>
  </si>
  <si>
    <t>GS064-358A0</t>
  </si>
  <si>
    <t>- | - | 300</t>
  </si>
  <si>
    <t>GS064-360 1</t>
  </si>
  <si>
    <t>GS064-361 0</t>
  </si>
  <si>
    <t>- | - | 500</t>
  </si>
  <si>
    <t>GS064-362A0</t>
  </si>
  <si>
    <t>- | - | 400</t>
  </si>
  <si>
    <t>GS064-363A0</t>
  </si>
  <si>
    <t>5</t>
  </si>
  <si>
    <t>GS064-364A0</t>
  </si>
  <si>
    <t>GS064-365A0</t>
  </si>
  <si>
    <t>GS064-368 1</t>
  </si>
  <si>
    <t>* Požiadavky  Požadovaný termín vykonania zákazky: do 31.6.2026 Objednávateľ na požiadanie dodávateľa prác umožní obhliadku porastov. Kontaktná osoba: Martin Kostelný  0905574388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</si>
</sst>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4" fontId="6" fillId="3" borderId="15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3" fontId="10" fillId="3" borderId="30" xfId="0" applyNumberFormat="1" applyFont="1" applyFill="1" applyBorder="1" applyAlignment="1">
      <alignment horizontal="right" vertical="center"/>
    </xf>
    <xf numFmtId="0" fontId="10" fillId="3" borderId="30" xfId="0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32" xfId="0" applyFont="1" applyFill="1" applyBorder="1"/>
    <xf numFmtId="0" fontId="0" fillId="3" borderId="29" xfId="0" applyFill="1" applyBorder="1"/>
    <xf numFmtId="0" fontId="10" fillId="3" borderId="19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right" vertical="center" wrapText="1"/>
    </xf>
    <xf numFmtId="0" fontId="10" fillId="3" borderId="22" xfId="0" applyFont="1" applyFill="1" applyBorder="1" applyAlignment="1">
      <alignment horizontal="right" vertical="center" wrapText="1"/>
    </xf>
    <xf numFmtId="0" fontId="10" fillId="3" borderId="43" xfId="0" applyFont="1" applyFill="1" applyBorder="1" applyAlignment="1">
      <alignment horizontal="right" vertical="center" wrapText="1"/>
    </xf>
    <xf numFmtId="4" fontId="10" fillId="3" borderId="28" xfId="0" applyNumberFormat="1" applyFont="1" applyFill="1" applyBorder="1" applyAlignment="1">
      <alignment horizontal="center" vertical="center"/>
    </xf>
    <xf numFmtId="4" fontId="6" fillId="3" borderId="44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10" fillId="3" borderId="45" xfId="0" applyFont="1" applyFill="1" applyBorder="1" applyAlignment="1">
      <alignment horizontal="right" vertical="center" wrapText="1"/>
    </xf>
    <xf numFmtId="0" fontId="10" fillId="3" borderId="39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4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10" fillId="3" borderId="23" xfId="0" applyNumberFormat="1" applyFont="1" applyFill="1" applyBorder="1" applyAlignment="1">
      <alignment horizontal="center" vertical="center"/>
    </xf>
    <xf numFmtId="4" fontId="10" fillId="3" borderId="20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right" vertical="center"/>
    </xf>
    <xf numFmtId="0" fontId="10" fillId="3" borderId="51" xfId="0" applyFont="1" applyFill="1" applyBorder="1" applyAlignment="1">
      <alignment horizontal="right" vertical="center" wrapText="1"/>
    </xf>
    <xf numFmtId="0" fontId="10" fillId="3" borderId="32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indent="2"/>
    </xf>
    <xf numFmtId="0" fontId="6" fillId="3" borderId="6" xfId="0" applyFont="1" applyFill="1" applyBorder="1" applyAlignment="1">
      <alignment horizontal="right" vertical="center" indent="2"/>
    </xf>
    <xf numFmtId="0" fontId="6" fillId="3" borderId="7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2" borderId="1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14" fillId="3" borderId="35" xfId="0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7" fillId="0" borderId="5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34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view="pageBreakPreview" topLeftCell="A6" zoomScaleNormal="100" zoomScaleSheetLayoutView="100" workbookViewId="0">
      <selection activeCell="I23" sqref="I2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4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8" t="s">
        <v>62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4" t="s">
        <v>66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72</v>
      </c>
      <c r="O2" s="13"/>
    </row>
    <row r="3" spans="1:16" ht="18" x14ac:dyDescent="0.25">
      <c r="A3" s="15" t="s">
        <v>0</v>
      </c>
      <c r="B3" s="11"/>
      <c r="C3" s="139" t="s">
        <v>74</v>
      </c>
      <c r="D3" s="140"/>
      <c r="E3" s="140"/>
      <c r="F3" s="140"/>
      <c r="G3" s="140"/>
      <c r="H3" s="140"/>
      <c r="I3" s="140"/>
      <c r="J3" s="140"/>
      <c r="K3" s="140"/>
      <c r="L3" s="11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29" t="s">
        <v>75</v>
      </c>
      <c r="C5" s="129"/>
      <c r="D5" s="129"/>
      <c r="E5" s="129"/>
      <c r="F5" s="129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t="s">
        <v>73</v>
      </c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30"/>
      <c r="C7" s="130"/>
      <c r="D7" s="130"/>
      <c r="E7" s="130"/>
      <c r="F7" s="130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27" t="s">
        <v>64</v>
      </c>
      <c r="B8" s="128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thickBot="1" x14ac:dyDescent="0.3">
      <c r="A9" s="46" t="s">
        <v>67</v>
      </c>
      <c r="B9" s="131" t="s">
        <v>2</v>
      </c>
      <c r="C9" s="134" t="s">
        <v>51</v>
      </c>
      <c r="D9" s="135"/>
      <c r="E9" s="136" t="s">
        <v>3</v>
      </c>
      <c r="F9" s="137"/>
      <c r="G9" s="138"/>
      <c r="H9" s="119" t="s">
        <v>4</v>
      </c>
      <c r="I9" s="115" t="s">
        <v>5</v>
      </c>
      <c r="J9" s="122" t="s">
        <v>6</v>
      </c>
      <c r="K9" s="125" t="s">
        <v>68</v>
      </c>
      <c r="L9" s="115" t="s">
        <v>52</v>
      </c>
      <c r="M9" s="115" t="s">
        <v>58</v>
      </c>
      <c r="N9" s="101" t="s">
        <v>56</v>
      </c>
      <c r="O9" s="104" t="s">
        <v>57</v>
      </c>
    </row>
    <row r="10" spans="1:16" ht="21.75" customHeight="1" thickBot="1" x14ac:dyDescent="0.3">
      <c r="A10" s="20"/>
      <c r="B10" s="132"/>
      <c r="C10" s="107" t="s">
        <v>65</v>
      </c>
      <c r="D10" s="108"/>
      <c r="E10" s="107" t="s">
        <v>8</v>
      </c>
      <c r="F10" s="111" t="s">
        <v>9</v>
      </c>
      <c r="G10" s="113" t="s">
        <v>10</v>
      </c>
      <c r="H10" s="120"/>
      <c r="I10" s="116"/>
      <c r="J10" s="123"/>
      <c r="K10" s="125"/>
      <c r="L10" s="116"/>
      <c r="M10" s="116"/>
      <c r="N10" s="102"/>
      <c r="O10" s="105"/>
    </row>
    <row r="11" spans="1:16" ht="50.25" customHeight="1" thickBot="1" x14ac:dyDescent="0.3">
      <c r="A11" s="66"/>
      <c r="B11" s="133"/>
      <c r="C11" s="109"/>
      <c r="D11" s="110"/>
      <c r="E11" s="109"/>
      <c r="F11" s="112"/>
      <c r="G11" s="114"/>
      <c r="H11" s="121"/>
      <c r="I11" s="117"/>
      <c r="J11" s="124"/>
      <c r="K11" s="126"/>
      <c r="L11" s="117"/>
      <c r="M11" s="117"/>
      <c r="N11" s="103"/>
      <c r="O11" s="106"/>
    </row>
    <row r="12" spans="1:16" x14ac:dyDescent="0.25">
      <c r="A12" s="52" t="s">
        <v>76</v>
      </c>
      <c r="B12" s="53" t="s">
        <v>77</v>
      </c>
      <c r="C12" s="141" t="s">
        <v>78</v>
      </c>
      <c r="D12" s="142"/>
      <c r="E12" s="54"/>
      <c r="F12" s="55">
        <v>482.74</v>
      </c>
      <c r="G12" s="61">
        <v>482.74</v>
      </c>
      <c r="H12" s="62" t="s">
        <v>11</v>
      </c>
      <c r="I12" s="23" t="s">
        <v>79</v>
      </c>
      <c r="J12" s="23">
        <v>0.31</v>
      </c>
      <c r="K12" s="71" t="s">
        <v>80</v>
      </c>
      <c r="L12" s="69">
        <v>10203.0599</v>
      </c>
      <c r="M12" s="63" t="s">
        <v>59</v>
      </c>
      <c r="N12" s="64"/>
      <c r="O12" s="65">
        <f t="shared" ref="O12:O21" si="0">SUM(N12*G12)</f>
        <v>0</v>
      </c>
      <c r="P12" s="10" t="str">
        <f>IF( O12=0," ", IF(100-((L12/O12)*100)&gt;20,"viac ako 20%",0))</f>
        <v xml:space="preserve"> </v>
      </c>
    </row>
    <row r="13" spans="1:16" x14ac:dyDescent="0.25">
      <c r="A13" s="52" t="s">
        <v>81</v>
      </c>
      <c r="B13" s="53" t="s">
        <v>82</v>
      </c>
      <c r="C13" s="143" t="s">
        <v>78</v>
      </c>
      <c r="D13" s="144"/>
      <c r="E13" s="54"/>
      <c r="F13" s="55">
        <v>506.36</v>
      </c>
      <c r="G13" s="61">
        <v>506.36</v>
      </c>
      <c r="H13" s="62" t="s">
        <v>11</v>
      </c>
      <c r="I13" s="23" t="s">
        <v>83</v>
      </c>
      <c r="J13" s="23">
        <v>0.40000000000000008</v>
      </c>
      <c r="K13" s="72" t="s">
        <v>84</v>
      </c>
      <c r="L13" s="70">
        <v>8981.7479000000003</v>
      </c>
      <c r="M13" s="22" t="s">
        <v>59</v>
      </c>
      <c r="N13" s="64"/>
      <c r="O13" s="21">
        <f t="shared" si="0"/>
        <v>0</v>
      </c>
      <c r="P13" s="10" t="str">
        <f t="shared" ref="P13:P24" si="1">IF( O13=0," ", IF(100-((L13/O13)*100)&gt;20,"viac ako 20%",0))</f>
        <v xml:space="preserve"> </v>
      </c>
    </row>
    <row r="14" spans="1:16" x14ac:dyDescent="0.25">
      <c r="A14" s="52" t="s">
        <v>85</v>
      </c>
      <c r="B14" s="53" t="s">
        <v>86</v>
      </c>
      <c r="C14" s="143" t="s">
        <v>78</v>
      </c>
      <c r="D14" s="144"/>
      <c r="E14" s="54"/>
      <c r="F14" s="55">
        <v>70</v>
      </c>
      <c r="G14" s="55">
        <v>70</v>
      </c>
      <c r="H14" s="62" t="s">
        <v>71</v>
      </c>
      <c r="I14" s="23" t="s">
        <v>79</v>
      </c>
      <c r="J14" s="23">
        <v>1.31</v>
      </c>
      <c r="K14" s="71" t="s">
        <v>87</v>
      </c>
      <c r="L14" s="70">
        <v>956.83839999999998</v>
      </c>
      <c r="M14" s="22" t="s">
        <v>59</v>
      </c>
      <c r="N14" s="64"/>
      <c r="O14" s="21">
        <f t="shared" si="0"/>
        <v>0</v>
      </c>
      <c r="P14" s="10" t="str">
        <f t="shared" si="1"/>
        <v xml:space="preserve"> </v>
      </c>
    </row>
    <row r="15" spans="1:16" x14ac:dyDescent="0.25">
      <c r="A15" s="52" t="s">
        <v>85</v>
      </c>
      <c r="B15" s="53" t="s">
        <v>88</v>
      </c>
      <c r="C15" s="143" t="s">
        <v>78</v>
      </c>
      <c r="D15" s="144"/>
      <c r="E15" s="54"/>
      <c r="F15" s="55">
        <v>51.5</v>
      </c>
      <c r="G15" s="55">
        <v>51.5</v>
      </c>
      <c r="H15" s="62" t="s">
        <v>71</v>
      </c>
      <c r="I15" s="23" t="s">
        <v>79</v>
      </c>
      <c r="J15" s="23">
        <v>1.8999999999999997</v>
      </c>
      <c r="K15" s="72" t="s">
        <v>87</v>
      </c>
      <c r="L15" s="70">
        <v>526.55700000000002</v>
      </c>
      <c r="M15" s="22" t="s">
        <v>59</v>
      </c>
      <c r="N15" s="64"/>
      <c r="O15" s="21">
        <f t="shared" si="0"/>
        <v>0</v>
      </c>
      <c r="P15" s="10" t="str">
        <f t="shared" si="1"/>
        <v xml:space="preserve"> </v>
      </c>
    </row>
    <row r="16" spans="1:16" x14ac:dyDescent="0.25">
      <c r="A16" s="52" t="s">
        <v>85</v>
      </c>
      <c r="B16" s="53" t="s">
        <v>89</v>
      </c>
      <c r="C16" s="143" t="s">
        <v>78</v>
      </c>
      <c r="D16" s="144"/>
      <c r="E16" s="54"/>
      <c r="F16" s="55">
        <v>40</v>
      </c>
      <c r="G16" s="50">
        <v>40</v>
      </c>
      <c r="H16" s="62" t="s">
        <v>71</v>
      </c>
      <c r="I16" s="23" t="s">
        <v>79</v>
      </c>
      <c r="J16" s="23">
        <v>1.6</v>
      </c>
      <c r="K16" s="71" t="s">
        <v>90</v>
      </c>
      <c r="L16" s="70">
        <v>547.73339999999996</v>
      </c>
      <c r="M16" s="22" t="s">
        <v>59</v>
      </c>
      <c r="N16" s="64"/>
      <c r="O16" s="21">
        <f t="shared" si="0"/>
        <v>0</v>
      </c>
      <c r="P16" s="10" t="str">
        <f t="shared" si="1"/>
        <v xml:space="preserve"> </v>
      </c>
    </row>
    <row r="17" spans="1:16" x14ac:dyDescent="0.25">
      <c r="A17" s="52" t="s">
        <v>85</v>
      </c>
      <c r="B17" s="53" t="s">
        <v>91</v>
      </c>
      <c r="C17" s="143" t="s">
        <v>78</v>
      </c>
      <c r="D17" s="144"/>
      <c r="E17" s="54"/>
      <c r="F17" s="55">
        <v>70</v>
      </c>
      <c r="G17" s="50">
        <v>70</v>
      </c>
      <c r="H17" s="48" t="s">
        <v>71</v>
      </c>
      <c r="I17" s="23" t="s">
        <v>79</v>
      </c>
      <c r="J17" s="23">
        <v>1.3</v>
      </c>
      <c r="K17" s="72" t="s">
        <v>92</v>
      </c>
      <c r="L17" s="70">
        <v>892.57060000000001</v>
      </c>
      <c r="M17" s="22" t="s">
        <v>59</v>
      </c>
      <c r="N17" s="64"/>
      <c r="O17" s="21">
        <f t="shared" si="0"/>
        <v>0</v>
      </c>
      <c r="P17" s="10" t="str">
        <f t="shared" si="1"/>
        <v xml:space="preserve"> </v>
      </c>
    </row>
    <row r="18" spans="1:16" x14ac:dyDescent="0.25">
      <c r="A18" s="52" t="s">
        <v>85</v>
      </c>
      <c r="B18" s="53" t="s">
        <v>93</v>
      </c>
      <c r="C18" s="143" t="s">
        <v>78</v>
      </c>
      <c r="D18" s="144"/>
      <c r="E18" s="54"/>
      <c r="F18" s="55">
        <v>20</v>
      </c>
      <c r="G18" s="50">
        <v>20</v>
      </c>
      <c r="H18" s="62" t="s">
        <v>71</v>
      </c>
      <c r="I18" s="23" t="s">
        <v>94</v>
      </c>
      <c r="J18" s="23">
        <v>0.63</v>
      </c>
      <c r="K18" s="71" t="s">
        <v>87</v>
      </c>
      <c r="L18" s="70">
        <v>336.9126</v>
      </c>
      <c r="M18" s="22" t="s">
        <v>59</v>
      </c>
      <c r="N18" s="64"/>
      <c r="O18" s="21">
        <f t="shared" si="0"/>
        <v>0</v>
      </c>
      <c r="P18" s="10" t="str">
        <f t="shared" si="1"/>
        <v xml:space="preserve"> </v>
      </c>
    </row>
    <row r="19" spans="1:16" x14ac:dyDescent="0.25">
      <c r="A19" s="52" t="s">
        <v>85</v>
      </c>
      <c r="B19" s="53" t="s">
        <v>95</v>
      </c>
      <c r="C19" s="143" t="s">
        <v>78</v>
      </c>
      <c r="D19" s="144"/>
      <c r="E19" s="54"/>
      <c r="F19" s="55">
        <v>50</v>
      </c>
      <c r="G19" s="50">
        <v>50</v>
      </c>
      <c r="H19" s="62" t="s">
        <v>71</v>
      </c>
      <c r="I19" s="23" t="s">
        <v>79</v>
      </c>
      <c r="J19" s="23">
        <v>0.78</v>
      </c>
      <c r="K19" s="72" t="s">
        <v>87</v>
      </c>
      <c r="L19" s="70">
        <v>842.28160000000003</v>
      </c>
      <c r="M19" s="22" t="s">
        <v>59</v>
      </c>
      <c r="N19" s="64"/>
      <c r="O19" s="21">
        <f t="shared" si="0"/>
        <v>0</v>
      </c>
      <c r="P19" s="10" t="str">
        <f t="shared" si="1"/>
        <v xml:space="preserve"> </v>
      </c>
    </row>
    <row r="20" spans="1:16" x14ac:dyDescent="0.25">
      <c r="A20" s="52" t="s">
        <v>85</v>
      </c>
      <c r="B20" s="53" t="s">
        <v>96</v>
      </c>
      <c r="C20" s="143" t="s">
        <v>78</v>
      </c>
      <c r="D20" s="144"/>
      <c r="E20" s="54"/>
      <c r="F20" s="55">
        <v>50</v>
      </c>
      <c r="G20" s="50">
        <v>50</v>
      </c>
      <c r="H20" s="62" t="s">
        <v>71</v>
      </c>
      <c r="I20" s="23" t="s">
        <v>79</v>
      </c>
      <c r="J20" s="23">
        <v>1.3599999999999999</v>
      </c>
      <c r="K20" s="71" t="s">
        <v>87</v>
      </c>
      <c r="L20" s="70">
        <v>702.23</v>
      </c>
      <c r="M20" s="22" t="s">
        <v>59</v>
      </c>
      <c r="N20" s="64"/>
      <c r="O20" s="21">
        <f t="shared" si="0"/>
        <v>0</v>
      </c>
      <c r="P20" s="10" t="str">
        <f t="shared" si="1"/>
        <v xml:space="preserve"> </v>
      </c>
    </row>
    <row r="21" spans="1:16" x14ac:dyDescent="0.25">
      <c r="A21" s="52" t="s">
        <v>85</v>
      </c>
      <c r="B21" s="53" t="s">
        <v>97</v>
      </c>
      <c r="C21" s="143" t="s">
        <v>78</v>
      </c>
      <c r="D21" s="144"/>
      <c r="E21" s="54"/>
      <c r="F21" s="55">
        <v>50</v>
      </c>
      <c r="G21" s="50">
        <v>50</v>
      </c>
      <c r="H21" s="48" t="s">
        <v>71</v>
      </c>
      <c r="I21" s="23" t="s">
        <v>79</v>
      </c>
      <c r="J21" s="23">
        <v>1.1499999999999999</v>
      </c>
      <c r="K21" s="72" t="s">
        <v>87</v>
      </c>
      <c r="L21" s="70">
        <v>511.93040000000002</v>
      </c>
      <c r="M21" s="22" t="s">
        <v>59</v>
      </c>
      <c r="N21" s="64"/>
      <c r="O21" s="21">
        <f t="shared" si="0"/>
        <v>0</v>
      </c>
      <c r="P21" s="10" t="str">
        <f t="shared" si="1"/>
        <v xml:space="preserve"> </v>
      </c>
    </row>
    <row r="22" spans="1:16" x14ac:dyDescent="0.25">
      <c r="A22" s="52"/>
      <c r="B22" s="53"/>
      <c r="C22" s="60"/>
      <c r="D22" s="67"/>
      <c r="E22" s="54"/>
      <c r="F22" s="55"/>
      <c r="G22" s="50"/>
      <c r="H22" s="48"/>
      <c r="I22" s="23"/>
      <c r="J22" s="23"/>
      <c r="K22" s="71"/>
      <c r="L22" s="70"/>
      <c r="M22" s="22" t="s">
        <v>59</v>
      </c>
      <c r="N22" s="64"/>
      <c r="O22" s="21">
        <f t="shared" ref="O22:O23" si="2">SUM(N22*G22)</f>
        <v>0</v>
      </c>
      <c r="P22" s="10" t="str">
        <f t="shared" si="1"/>
        <v xml:space="preserve"> </v>
      </c>
    </row>
    <row r="23" spans="1:16" ht="15.75" thickBot="1" x14ac:dyDescent="0.3">
      <c r="A23" s="52"/>
      <c r="B23" s="53"/>
      <c r="C23" s="60"/>
      <c r="D23" s="68"/>
      <c r="E23" s="54"/>
      <c r="F23" s="55"/>
      <c r="G23" s="74"/>
      <c r="H23" s="48"/>
      <c r="I23" s="23"/>
      <c r="J23" s="23"/>
      <c r="K23" s="71"/>
      <c r="L23" s="70"/>
      <c r="M23" s="22" t="s">
        <v>59</v>
      </c>
      <c r="N23" s="64"/>
      <c r="O23" s="21">
        <f t="shared" si="2"/>
        <v>0</v>
      </c>
      <c r="P23" s="10" t="str">
        <f t="shared" si="1"/>
        <v xml:space="preserve"> </v>
      </c>
    </row>
    <row r="24" spans="1:16" ht="15.75" thickBot="1" x14ac:dyDescent="0.3">
      <c r="A24" s="24"/>
      <c r="B24" s="25"/>
      <c r="C24" s="82"/>
      <c r="D24" s="83"/>
      <c r="E24" s="73">
        <f>SUM(E12:E23)</f>
        <v>0</v>
      </c>
      <c r="F24" s="56">
        <f>SUM(F12:F23)</f>
        <v>1390.6</v>
      </c>
      <c r="G24" s="75">
        <f>SUM(G12:G23)</f>
        <v>1390.6</v>
      </c>
      <c r="H24" s="49"/>
      <c r="I24" s="25"/>
      <c r="J24" s="25"/>
      <c r="K24" s="51"/>
      <c r="L24" s="57"/>
      <c r="M24" s="36" t="s">
        <v>59</v>
      </c>
      <c r="N24" s="58"/>
      <c r="O24" s="36">
        <f>SUM(N24*G24)</f>
        <v>0</v>
      </c>
      <c r="P24" s="10" t="str">
        <f t="shared" si="1"/>
        <v xml:space="preserve"> </v>
      </c>
    </row>
    <row r="25" spans="1:16" ht="15.75" thickBot="1" x14ac:dyDescent="0.3">
      <c r="A25" s="26"/>
      <c r="B25" s="27"/>
      <c r="C25" s="28"/>
      <c r="D25" s="29"/>
      <c r="E25" s="30"/>
      <c r="F25" s="30"/>
      <c r="G25" s="30"/>
      <c r="H25" s="31"/>
      <c r="I25" s="27"/>
      <c r="J25" s="27"/>
      <c r="K25" s="28"/>
      <c r="L25" s="38"/>
      <c r="M25" s="33"/>
      <c r="N25" s="37"/>
      <c r="O25" s="38"/>
      <c r="P25" s="10"/>
    </row>
    <row r="26" spans="1:16" ht="15.75" thickBot="1" x14ac:dyDescent="0.3">
      <c r="A26" s="47"/>
      <c r="B26" s="34"/>
      <c r="C26" s="34"/>
      <c r="D26" s="34"/>
      <c r="E26" s="34"/>
      <c r="F26" s="34"/>
      <c r="G26" s="34"/>
      <c r="H26" s="34"/>
      <c r="I26" s="34"/>
      <c r="J26" s="76" t="s">
        <v>12</v>
      </c>
      <c r="K26" s="76"/>
      <c r="L26" s="38">
        <f>SUM(L12:L23)</f>
        <v>24501.861800000002</v>
      </c>
      <c r="M26" s="35"/>
      <c r="N26" s="39" t="s">
        <v>13</v>
      </c>
      <c r="O26" s="32">
        <f>SUM(O12:O24)</f>
        <v>0</v>
      </c>
      <c r="P26" s="10" t="str">
        <f>IF(O26&gt;L26,"prekročená cena","nižšia ako stanovená")</f>
        <v>nižšia ako stanovená</v>
      </c>
    </row>
    <row r="27" spans="1:16" ht="15.75" thickBot="1" x14ac:dyDescent="0.3">
      <c r="A27" s="77" t="s">
        <v>70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32">
        <f>O28-O26</f>
        <v>0</v>
      </c>
    </row>
    <row r="28" spans="1:16" ht="15.75" thickBot="1" x14ac:dyDescent="0.3">
      <c r="A28" s="77" t="s">
        <v>14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32">
        <f>IF("nie"=MID(I36,1,3),O26,(O26*1.23))</f>
        <v>0</v>
      </c>
    </row>
    <row r="29" spans="1:16" x14ac:dyDescent="0.25">
      <c r="A29" s="90" t="s">
        <v>15</v>
      </c>
      <c r="B29" s="90"/>
      <c r="C29" s="9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</row>
    <row r="30" spans="1:16" x14ac:dyDescent="0.25">
      <c r="A30" s="80" t="s">
        <v>63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</row>
    <row r="31" spans="1:16" ht="25.5" customHeight="1" x14ac:dyDescent="0.25">
      <c r="A31" s="41" t="s">
        <v>55</v>
      </c>
      <c r="B31" s="41"/>
      <c r="C31" s="41"/>
      <c r="D31" s="41"/>
      <c r="E31" s="41"/>
      <c r="F31" s="41"/>
      <c r="G31" s="42" t="s">
        <v>53</v>
      </c>
      <c r="H31" s="41"/>
      <c r="I31" s="41"/>
      <c r="J31" s="43"/>
      <c r="K31" s="43"/>
      <c r="L31" s="43"/>
      <c r="M31" s="43"/>
      <c r="N31" s="43"/>
      <c r="O31" s="43"/>
    </row>
    <row r="32" spans="1:16" ht="15" customHeight="1" x14ac:dyDescent="0.25">
      <c r="A32" s="92" t="s">
        <v>98</v>
      </c>
      <c r="B32" s="93"/>
      <c r="C32" s="93"/>
      <c r="D32" s="93"/>
      <c r="E32" s="94"/>
      <c r="F32" s="91" t="s">
        <v>54</v>
      </c>
      <c r="G32" s="44" t="s">
        <v>16</v>
      </c>
      <c r="H32" s="84"/>
      <c r="I32" s="85"/>
      <c r="J32" s="85"/>
      <c r="K32" s="85"/>
      <c r="L32" s="85"/>
      <c r="M32" s="85"/>
      <c r="N32" s="85"/>
      <c r="O32" s="86"/>
    </row>
    <row r="33" spans="1:15" x14ac:dyDescent="0.25">
      <c r="A33" s="95"/>
      <c r="B33" s="96"/>
      <c r="C33" s="96"/>
      <c r="D33" s="96"/>
      <c r="E33" s="97"/>
      <c r="F33" s="91"/>
      <c r="G33" s="44" t="s">
        <v>17</v>
      </c>
      <c r="H33" s="84"/>
      <c r="I33" s="85"/>
      <c r="J33" s="85"/>
      <c r="K33" s="85"/>
      <c r="L33" s="85"/>
      <c r="M33" s="85"/>
      <c r="N33" s="85"/>
      <c r="O33" s="86"/>
    </row>
    <row r="34" spans="1:15" ht="18" customHeight="1" x14ac:dyDescent="0.25">
      <c r="A34" s="95"/>
      <c r="B34" s="96"/>
      <c r="C34" s="96"/>
      <c r="D34" s="96"/>
      <c r="E34" s="97"/>
      <c r="F34" s="91"/>
      <c r="G34" s="44" t="s">
        <v>18</v>
      </c>
      <c r="H34" s="84"/>
      <c r="I34" s="85"/>
      <c r="J34" s="85"/>
      <c r="K34" s="85"/>
      <c r="L34" s="85"/>
      <c r="M34" s="85"/>
      <c r="N34" s="85"/>
      <c r="O34" s="86"/>
    </row>
    <row r="35" spans="1:15" x14ac:dyDescent="0.25">
      <c r="A35" s="95"/>
      <c r="B35" s="96"/>
      <c r="C35" s="96"/>
      <c r="D35" s="96"/>
      <c r="E35" s="97"/>
      <c r="F35" s="91"/>
      <c r="G35" s="44" t="s">
        <v>19</v>
      </c>
      <c r="H35" s="84"/>
      <c r="I35" s="85"/>
      <c r="J35" s="85"/>
      <c r="K35" s="85"/>
      <c r="L35" s="85"/>
      <c r="M35" s="85"/>
      <c r="N35" s="85"/>
      <c r="O35" s="86"/>
    </row>
    <row r="36" spans="1:15" x14ac:dyDescent="0.25">
      <c r="A36" s="95"/>
      <c r="B36" s="96"/>
      <c r="C36" s="96"/>
      <c r="D36" s="96"/>
      <c r="E36" s="97"/>
      <c r="F36" s="91"/>
      <c r="G36" s="44" t="s">
        <v>20</v>
      </c>
      <c r="H36" s="84"/>
      <c r="I36" s="85"/>
      <c r="J36" s="85"/>
      <c r="K36" s="85"/>
      <c r="L36" s="85"/>
      <c r="M36" s="85"/>
      <c r="N36" s="85"/>
      <c r="O36" s="86"/>
    </row>
    <row r="37" spans="1:15" x14ac:dyDescent="0.25">
      <c r="A37" s="95"/>
      <c r="B37" s="96"/>
      <c r="C37" s="96"/>
      <c r="D37" s="96"/>
      <c r="E37" s="97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95"/>
      <c r="B38" s="96"/>
      <c r="C38" s="96"/>
      <c r="D38" s="96"/>
      <c r="E38" s="97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98"/>
      <c r="B39" s="99"/>
      <c r="C39" s="99"/>
      <c r="D39" s="99"/>
      <c r="E39" s="100"/>
      <c r="F39" s="43"/>
      <c r="G39" s="16"/>
      <c r="H39" s="16"/>
      <c r="I39" s="16"/>
      <c r="J39" s="16" t="s">
        <v>21</v>
      </c>
      <c r="K39" s="16"/>
      <c r="L39" s="87"/>
      <c r="M39" s="88"/>
      <c r="N39" s="89"/>
      <c r="O39" s="16"/>
    </row>
    <row r="40" spans="1:15" x14ac:dyDescent="0.25">
      <c r="A40" s="59" t="s">
        <v>69</v>
      </c>
      <c r="B40" s="43"/>
      <c r="C40" s="43"/>
      <c r="D40" s="43"/>
      <c r="E40" s="43"/>
      <c r="F40" s="43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</sheetData>
  <mergeCells count="44"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A1:L1"/>
    <mergeCell ref="H9:H11"/>
    <mergeCell ref="I9:I11"/>
    <mergeCell ref="J9:J11"/>
    <mergeCell ref="K9:K11"/>
    <mergeCell ref="A8:B8"/>
    <mergeCell ref="B5:F5"/>
    <mergeCell ref="B7:F7"/>
    <mergeCell ref="B9:B11"/>
    <mergeCell ref="C9:D9"/>
    <mergeCell ref="E9:G9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H36:O36"/>
    <mergeCell ref="L39:N39"/>
    <mergeCell ref="A29:C29"/>
    <mergeCell ref="F32:F36"/>
    <mergeCell ref="H32:O32"/>
    <mergeCell ref="H33:O33"/>
    <mergeCell ref="H34:O34"/>
    <mergeCell ref="H35:O35"/>
    <mergeCell ref="A32:E39"/>
    <mergeCell ref="J26:K26"/>
    <mergeCell ref="A27:N27"/>
    <mergeCell ref="A28:N28"/>
    <mergeCell ref="A30:O30"/>
    <mergeCell ref="C24:D24"/>
  </mergeCells>
  <pageMargins left="0.23622047244094491" right="0.23622047244094491" top="0" bottom="0" header="0.31496062992125984" footer="0.31496062992125984"/>
  <pageSetup paperSize="9" scale="79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47" t="s">
        <v>49</v>
      </c>
      <c r="M2" s="147"/>
    </row>
    <row r="3" spans="1:14" x14ac:dyDescent="0.25">
      <c r="A3" s="5" t="s">
        <v>23</v>
      </c>
      <c r="B3" s="148" t="s">
        <v>24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25">
      <c r="A4" s="5" t="s">
        <v>25</v>
      </c>
      <c r="B4" s="148" t="s">
        <v>26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25">
      <c r="A5" s="5" t="s">
        <v>7</v>
      </c>
      <c r="B5" s="148" t="s">
        <v>27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x14ac:dyDescent="0.25">
      <c r="A6" s="5" t="s">
        <v>2</v>
      </c>
      <c r="B6" s="148" t="s">
        <v>28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 x14ac:dyDescent="0.25">
      <c r="A7" s="6" t="s">
        <v>29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4" x14ac:dyDescent="0.25">
      <c r="A8" s="5" t="s">
        <v>11</v>
      </c>
      <c r="B8" s="148" t="s">
        <v>30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</row>
    <row r="9" spans="1:14" x14ac:dyDescent="0.25">
      <c r="A9" s="5" t="s">
        <v>31</v>
      </c>
      <c r="B9" s="148" t="s">
        <v>32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</row>
    <row r="10" spans="1:14" x14ac:dyDescent="0.25">
      <c r="A10" s="5" t="s">
        <v>33</v>
      </c>
      <c r="B10" s="148" t="s">
        <v>34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1:14" x14ac:dyDescent="0.25">
      <c r="A11" s="7" t="s">
        <v>35</v>
      </c>
      <c r="B11" s="148" t="s">
        <v>36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</row>
    <row r="12" spans="1:14" x14ac:dyDescent="0.25">
      <c r="A12" s="8" t="s">
        <v>37</v>
      </c>
      <c r="B12" s="148" t="s">
        <v>38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</row>
    <row r="13" spans="1:14" ht="24" customHeight="1" x14ac:dyDescent="0.25">
      <c r="A13" s="7" t="s">
        <v>39</v>
      </c>
      <c r="B13" s="148" t="s">
        <v>40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ht="16.5" customHeight="1" x14ac:dyDescent="0.25">
      <c r="A14" s="7" t="s">
        <v>5</v>
      </c>
      <c r="B14" s="148" t="s">
        <v>50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x14ac:dyDescent="0.25">
      <c r="A15" s="7" t="s">
        <v>41</v>
      </c>
      <c r="B15" s="148" t="s">
        <v>42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38.25" x14ac:dyDescent="0.25">
      <c r="A16" s="9" t="s">
        <v>43</v>
      </c>
      <c r="B16" s="148" t="s">
        <v>44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28.5" customHeight="1" x14ac:dyDescent="0.25">
      <c r="A17" s="9" t="s">
        <v>45</v>
      </c>
      <c r="B17" s="148" t="s">
        <v>46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27" customHeight="1" x14ac:dyDescent="0.25">
      <c r="A18" s="7" t="s">
        <v>47</v>
      </c>
      <c r="B18" s="148" t="s">
        <v>48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14" ht="75" customHeight="1" x14ac:dyDescent="0.25">
      <c r="A19" s="45" t="s">
        <v>60</v>
      </c>
      <c r="B19" s="149" t="s">
        <v>61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 LS Šaštín</vt:lpstr>
      <vt:lpstr>Vysvetlívky</vt:lpstr>
      <vt:lpstr>' LS Šaštín'!Oblasť_tlače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Tabernaus, Marek</cp:lastModifiedBy>
  <cp:lastPrinted>2025-11-13T07:40:28Z</cp:lastPrinted>
  <dcterms:created xsi:type="dcterms:W3CDTF">2012-08-13T12:29:09Z</dcterms:created>
  <dcterms:modified xsi:type="dcterms:W3CDTF">2026-03-24T08:03:04Z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