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02.PCW10-OL1563.000\Desktop\Tatiana\1.CP_Male zakazky\2026\4_22_Upratovanie SZ a PCL\2.Vyzva\"/>
    </mc:Choice>
  </mc:AlternateContent>
  <xr:revisionPtr revIDLastSave="0" documentId="13_ncr:1_{AC396770-22A7-4214-A0DC-A9A85830139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Zoznam SZ a PCL" sheetId="1" r:id="rId1"/>
  </sheets>
  <definedNames>
    <definedName name="_xlnm._FilterDatabase" localSheetId="0" hidden="1">'Zoznam SZ a PCL'!$A$8:$F$63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19" i="1"/>
  <c r="F64" i="1" l="1"/>
  <c r="D66" i="1" s="1"/>
  <c r="D64" i="1"/>
  <c r="G63" i="1"/>
  <c r="G52" i="1"/>
  <c r="G53" i="1"/>
  <c r="G54" i="1"/>
  <c r="G55" i="1"/>
  <c r="G56" i="1"/>
  <c r="G57" i="1"/>
  <c r="G58" i="1"/>
  <c r="G59" i="1"/>
  <c r="G60" i="1"/>
  <c r="G61" i="1"/>
  <c r="G51" i="1"/>
  <c r="G47" i="1"/>
  <c r="G48" i="1"/>
  <c r="G49" i="1"/>
  <c r="G46" i="1"/>
  <c r="G42" i="1"/>
  <c r="G43" i="1"/>
  <c r="G44" i="1"/>
  <c r="G41" i="1"/>
  <c r="G35" i="1"/>
  <c r="G33" i="1"/>
  <c r="G30" i="1"/>
  <c r="G21" i="1"/>
  <c r="G22" i="1"/>
  <c r="G23" i="1"/>
  <c r="G24" i="1"/>
  <c r="G25" i="1"/>
  <c r="G26" i="1"/>
  <c r="G27" i="1"/>
  <c r="G28" i="1"/>
  <c r="G20" i="1"/>
  <c r="G10" i="1"/>
  <c r="G11" i="1"/>
  <c r="G12" i="1"/>
  <c r="G13" i="1"/>
  <c r="G14" i="1"/>
  <c r="G15" i="1"/>
  <c r="G16" i="1"/>
  <c r="G17" i="1"/>
  <c r="G18" i="1"/>
  <c r="G9" i="1"/>
  <c r="G36" i="1"/>
  <c r="G34" i="1"/>
  <c r="G38" i="1"/>
  <c r="G39" i="1"/>
  <c r="G40" i="1"/>
  <c r="G37" i="1"/>
  <c r="G62" i="1"/>
  <c r="G50" i="1"/>
  <c r="G45" i="1"/>
  <c r="G32" i="1"/>
  <c r="G29" i="1"/>
  <c r="G64" i="1" l="1"/>
</calcChain>
</file>

<file path=xl/sharedStrings.xml><?xml version="1.0" encoding="utf-8"?>
<sst xmlns="http://schemas.openxmlformats.org/spreadsheetml/2006/main" count="236" uniqueCount="186">
  <si>
    <t>1.</t>
  </si>
  <si>
    <t xml:space="preserve">Bosákova (Jungmanova) </t>
  </si>
  <si>
    <t>Petržalka - Bosákova, BA (električková trať)</t>
  </si>
  <si>
    <t>denne</t>
  </si>
  <si>
    <t>2.</t>
  </si>
  <si>
    <t>Cintorín Vrakuňa</t>
  </si>
  <si>
    <t xml:space="preserve">Ružinov -  Popradská, BA </t>
  </si>
  <si>
    <t>3.</t>
  </si>
  <si>
    <t>Čunovo</t>
  </si>
  <si>
    <t>Čunovo - Novosadná, BA</t>
  </si>
  <si>
    <t>4.</t>
  </si>
  <si>
    <t>Karlova Ves - Kuklovská (Majerníkova), BA</t>
  </si>
  <si>
    <t>5.</t>
  </si>
  <si>
    <t>Dolné hony Čiližská</t>
  </si>
  <si>
    <t>Vrakuňa - Dvojkrížna (Čiližská), BA</t>
  </si>
  <si>
    <t>6.</t>
  </si>
  <si>
    <t>len pracovné dni</t>
  </si>
  <si>
    <t>7.</t>
  </si>
  <si>
    <t>Gaštanová -Valašská</t>
  </si>
  <si>
    <t>Staré Mesto - Gaštanová (Valašská), BA</t>
  </si>
  <si>
    <t>8.</t>
  </si>
  <si>
    <t xml:space="preserve">Holíčska </t>
  </si>
  <si>
    <t xml:space="preserve">Petržalka - Holíčska (Šintavská), BA                             </t>
  </si>
  <si>
    <t>9.</t>
  </si>
  <si>
    <t>Jasovská</t>
  </si>
  <si>
    <t>Petržalka - Jasovská (Panónska cesta), BA</t>
  </si>
  <si>
    <t>10.</t>
  </si>
  <si>
    <t>Karlova Ves</t>
  </si>
  <si>
    <t>Karlova Ves - Karloveská, BA</t>
  </si>
  <si>
    <t>11.</t>
  </si>
  <si>
    <t>Koliba</t>
  </si>
  <si>
    <t>Nové Mesto - Jeséniova (Brečtanová), BA</t>
  </si>
  <si>
    <t>12.</t>
  </si>
  <si>
    <t>Komisárky</t>
  </si>
  <si>
    <t xml:space="preserve">Rača - Karpatské nám. (Komisárky), BA               </t>
  </si>
  <si>
    <t>13.</t>
  </si>
  <si>
    <t>Kutlíkova</t>
  </si>
  <si>
    <t xml:space="preserve">Petržalka - Kutlíkova (Starhradská), BA                            </t>
  </si>
  <si>
    <t>14.</t>
  </si>
  <si>
    <t xml:space="preserve">Lamač    </t>
  </si>
  <si>
    <t xml:space="preserve">Lamač - Vrančovičova (Cesta na Klanec), BA       </t>
  </si>
  <si>
    <t>15.</t>
  </si>
  <si>
    <t>Mamateyova-Ovsište</t>
  </si>
  <si>
    <t xml:space="preserve">Petržalka - Mamateyova (Dolnozemská), BA                  </t>
  </si>
  <si>
    <t>16.</t>
  </si>
  <si>
    <t>Na Hriadkach</t>
  </si>
  <si>
    <t xml:space="preserve">D.N.Ves - Na hriadkach (Primoravská), BA                              </t>
  </si>
  <si>
    <t>17.</t>
  </si>
  <si>
    <t xml:space="preserve">Na Pántoch Mäsokombinát </t>
  </si>
  <si>
    <t xml:space="preserve">Rača - Na pántoch, BA  </t>
  </si>
  <si>
    <t>18.</t>
  </si>
  <si>
    <t>Most SNP</t>
  </si>
  <si>
    <t xml:space="preserve">Staré Mesto - obj. pod mostom SNP, BA </t>
  </si>
  <si>
    <t>19.</t>
  </si>
  <si>
    <t>Prokofievova</t>
  </si>
  <si>
    <t>Petržalka - Prokofievova (Fedinova), BA</t>
  </si>
  <si>
    <t>20.</t>
  </si>
  <si>
    <t xml:space="preserve">Trnávka - Rádiová, BA             </t>
  </si>
  <si>
    <t>21.</t>
  </si>
  <si>
    <t>Rustaveliho</t>
  </si>
  <si>
    <t xml:space="preserve">Rača - Rustaveliho (Pri Vinohradoch), BA         </t>
  </si>
  <si>
    <t>22.</t>
  </si>
  <si>
    <t xml:space="preserve">Ružinov - Ružinovská (Astronomická), BA      </t>
  </si>
  <si>
    <t>23.</t>
  </si>
  <si>
    <t xml:space="preserve">Dúbravka - Saratovská (Pri kríži), BA      </t>
  </si>
  <si>
    <t>24.</t>
  </si>
  <si>
    <t>25.</t>
  </si>
  <si>
    <t>Vajnory</t>
  </si>
  <si>
    <t xml:space="preserve">Vajnory - Roľnícka, BA               </t>
  </si>
  <si>
    <t>26.</t>
  </si>
  <si>
    <t xml:space="preserve">St.Mesto-Cesta na Červ.most (K žel. stud.) </t>
  </si>
  <si>
    <t>27.</t>
  </si>
  <si>
    <t>Vrakunská ces.-Súhvezdná</t>
  </si>
  <si>
    <t>28.</t>
  </si>
  <si>
    <t>Vyšehradská</t>
  </si>
  <si>
    <t xml:space="preserve">Petržalka - Vyšehradská (Jantárová cesta), BA                   </t>
  </si>
  <si>
    <t>29.</t>
  </si>
  <si>
    <t>Zlaté piesky</t>
  </si>
  <si>
    <t xml:space="preserve">Nové Mesto - Stará Vajnorská, BA                       </t>
  </si>
  <si>
    <t>30.</t>
  </si>
  <si>
    <t>ŽST Hlavná stanica I</t>
  </si>
  <si>
    <t>Staré Mesto - Nám. F. Liszta (podchod), BA</t>
  </si>
  <si>
    <t>31.</t>
  </si>
  <si>
    <t>ŽST Hlavná stanica II</t>
  </si>
  <si>
    <t>Staré Mesto - Námestie Franza Liszta, BA</t>
  </si>
  <si>
    <t>32.</t>
  </si>
  <si>
    <t>ŽST Nové mesto</t>
  </si>
  <si>
    <t>33.</t>
  </si>
  <si>
    <t>ŽST.Pod. Biskupice</t>
  </si>
  <si>
    <t>Pod. Biskupice - Dvojkrížna (Odeská), BA</t>
  </si>
  <si>
    <t>34.</t>
  </si>
  <si>
    <t>Cintorín Slávičie údolie</t>
  </si>
  <si>
    <t>obratisko linky 31 a 39</t>
  </si>
  <si>
    <t>35.</t>
  </si>
  <si>
    <t xml:space="preserve">Domkárska     </t>
  </si>
  <si>
    <t>budova NDS</t>
  </si>
  <si>
    <t>36.</t>
  </si>
  <si>
    <t>37.</t>
  </si>
  <si>
    <t xml:space="preserve">Slovnaft    </t>
  </si>
  <si>
    <t>38.</t>
  </si>
  <si>
    <t>39.</t>
  </si>
  <si>
    <t>Trnavské mýto</t>
  </si>
  <si>
    <t>40.</t>
  </si>
  <si>
    <t>OC Avion</t>
  </si>
  <si>
    <t>miestnosť v obchodnom centre</t>
  </si>
  <si>
    <t>41.</t>
  </si>
  <si>
    <t>PCL - Hodžovo námestie</t>
  </si>
  <si>
    <t>miestnosť v podchode</t>
  </si>
  <si>
    <t>42.</t>
  </si>
  <si>
    <t>PCL - Hlavná stanica</t>
  </si>
  <si>
    <t>miestnosť pred hlavnou budovou žel. Stanice</t>
  </si>
  <si>
    <t>43.</t>
  </si>
  <si>
    <t>PCL - Mlynarovičová</t>
  </si>
  <si>
    <t>Mlynarovičova 14, Petržalka</t>
  </si>
  <si>
    <t>44.</t>
  </si>
  <si>
    <t>45.</t>
  </si>
  <si>
    <t>Adresa</t>
  </si>
  <si>
    <t>Sociálne zariadenie vodičov MHD a predajne cestovných lístkov</t>
  </si>
  <si>
    <t>46.</t>
  </si>
  <si>
    <t>47.</t>
  </si>
  <si>
    <t>48.</t>
  </si>
  <si>
    <t>Trenčianska ulica, križovanie Ružová dolina</t>
  </si>
  <si>
    <t>Kopčany  - Nesto</t>
  </si>
  <si>
    <t>Kopčianska ulica</t>
  </si>
  <si>
    <t>obratisko električiek  spolu s objektom č. 6</t>
  </si>
  <si>
    <t>Pondelok až sobota</t>
  </si>
  <si>
    <t>PCL Dúbravka</t>
  </si>
  <si>
    <t>Schneidra - Trnavského ( pri Tesco )</t>
  </si>
  <si>
    <t>Rádiová</t>
  </si>
  <si>
    <t xml:space="preserve">Rusovce </t>
  </si>
  <si>
    <t>Rusovce , konečná MHD ŽST</t>
  </si>
  <si>
    <t>49.</t>
  </si>
  <si>
    <t>VW - bunka vedľa vtátnice Volkswagen 5</t>
  </si>
  <si>
    <t xml:space="preserve">               Dopravný podnik Bratislava a.s.</t>
  </si>
  <si>
    <t xml:space="preserve">               Olejkárska 1</t>
  </si>
  <si>
    <t xml:space="preserve">               814 52 Bratislava</t>
  </si>
  <si>
    <t>Dlhé diely - Kuklovská</t>
  </si>
  <si>
    <t xml:space="preserve">Nové Mesto - Račianska (ŽST Vinohrady)                </t>
  </si>
  <si>
    <t>Trenčianska - Ružová dolina</t>
  </si>
  <si>
    <t>Záhorská Bystrica - Pri Vápenickom potoku</t>
  </si>
  <si>
    <t>50.</t>
  </si>
  <si>
    <t>Nové Mesto - Tomášikova 62 (Žel. st. NM)</t>
  </si>
  <si>
    <t xml:space="preserve">Ružinov - Vrakunská cesta 18 (Súhvezdná)           </t>
  </si>
  <si>
    <t>Astronomická - Pošeň</t>
  </si>
  <si>
    <t>P. č.</t>
  </si>
  <si>
    <t xml:space="preserve">Červený most </t>
  </si>
  <si>
    <t>Hlavná stanica - dopr.disp.</t>
  </si>
  <si>
    <t>PCL - Železničná st. Vinohrady</t>
  </si>
  <si>
    <t xml:space="preserve">Saratovská - Pri Kríži </t>
  </si>
  <si>
    <t xml:space="preserve">Strmé Vŕšky </t>
  </si>
  <si>
    <t>VW 1 - Hlavný vchod</t>
  </si>
  <si>
    <t>VW 5 - Opletalová ulica</t>
  </si>
  <si>
    <t>VW Unimo pri vrátnici a pri poliklinike DNV</t>
  </si>
  <si>
    <t>ŽST Vinohrady-Gaštanový hájik</t>
  </si>
  <si>
    <t>Petržalka obratisko električiek Slnečnice</t>
  </si>
  <si>
    <t>Južné mesto - Slnečnice</t>
  </si>
  <si>
    <t>Letisko</t>
  </si>
  <si>
    <t>3x týždenne</t>
  </si>
  <si>
    <t>2x denne</t>
  </si>
  <si>
    <t>Saratov OD</t>
  </si>
  <si>
    <t xml:space="preserve">Dúbravka - Obchodný dom Saratov </t>
  </si>
  <si>
    <t>Slimák OD</t>
  </si>
  <si>
    <t>OD Slimák</t>
  </si>
  <si>
    <t>na zastávke Vlčie Hrdlo - oddychová m.</t>
  </si>
  <si>
    <t>na zastávke Vlčie Hrdlo - WC</t>
  </si>
  <si>
    <t>pondelok a piatok</t>
  </si>
  <si>
    <t xml:space="preserve">pri hl. ceste </t>
  </si>
  <si>
    <t>51.</t>
  </si>
  <si>
    <t>52.</t>
  </si>
  <si>
    <t>53.</t>
  </si>
  <si>
    <t>54.</t>
  </si>
  <si>
    <t xml:space="preserve">každá streda </t>
  </si>
  <si>
    <r>
      <t>Plocha v m</t>
    </r>
    <r>
      <rPr>
        <b/>
        <sz val="10"/>
        <color rgb="FF000000"/>
        <rFont val="Calibri"/>
        <family val="2"/>
        <charset val="238"/>
      </rPr>
      <t>²</t>
    </r>
  </si>
  <si>
    <t>Podkladová tabuľka k Dotazníku uchádzača</t>
  </si>
  <si>
    <t>Cena celkom - finálny finančný objem podľa predpokladanej periodicity na 24 mesiacov</t>
  </si>
  <si>
    <t>Prevádzka / predpokladaná periodicita upratovania objednávateľa</t>
  </si>
  <si>
    <r>
      <rPr>
        <b/>
        <sz val="10"/>
        <color theme="1"/>
        <rFont val="Times New Roman"/>
        <family val="1"/>
        <charset val="238"/>
      </rPr>
      <t>Pozn.</t>
    </r>
    <r>
      <rPr>
        <sz val="10"/>
        <color theme="1"/>
        <rFont val="Times New Roman"/>
        <family val="1"/>
        <charset val="238"/>
      </rPr>
      <t xml:space="preserve"> Uchádzač vyplní žlté polia (cena v EUR bez DPH) a skontroluje si sumárny výpočet (finálny objem ponuky), ktorý prepočíta prednastavený excel.</t>
    </r>
  </si>
  <si>
    <t>Finálny objem ponuky je predpokladaný na 24 mesiacov, ale môže sa meniť podľa operatívnych okolností - napr. dočasná rekonštrukcia sociálneho zariadenia</t>
  </si>
  <si>
    <t>Cena v EUR bez DPH / 1x upratanie celého predmetného sociálneho zariadenia</t>
  </si>
  <si>
    <t>Priemerná cena čistenia / m²</t>
  </si>
  <si>
    <t>súhrn štvorcových metrov za všetky objekty</t>
  </si>
  <si>
    <t>Mliekarenská</t>
  </si>
  <si>
    <t>budova Drutechny</t>
  </si>
  <si>
    <t>55.</t>
  </si>
  <si>
    <t>2x týždenne</t>
  </si>
  <si>
    <t>Príloha č.2a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</si>
</sst>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8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8" fillId="0" borderId="0" xfId="0" applyFont="1" applyAlignment="1">
      <alignment wrapText="1"/>
    </xf>
    <xf numFmtId="0" fontId="4" fillId="0" borderId="0" xfId="0" applyFont="1"/>
    <xf numFmtId="1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1" fontId="6" fillId="5" borderId="2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right" vertical="center" wrapText="1"/>
    </xf>
    <xf numFmtId="0" fontId="5" fillId="5" borderId="3" xfId="0" applyFont="1" applyFill="1" applyBorder="1" applyAlignment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5" borderId="3" xfId="0" applyFont="1" applyFill="1" applyBorder="1" applyAlignment="1">
      <alignment horizontal="left" vertical="center" wrapText="1"/>
    </xf>
    <xf numFmtId="4" fontId="13" fillId="5" borderId="3" xfId="0" applyNumberFormat="1" applyFont="1" applyFill="1" applyBorder="1" applyAlignment="1">
      <alignment vertical="center" wrapText="1"/>
    </xf>
    <xf numFmtId="4" fontId="7" fillId="5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104776</xdr:rowOff>
    </xdr:from>
    <xdr:to>
      <xdr:col>1</xdr:col>
      <xdr:colOff>371475</xdr:colOff>
      <xdr:row>4</xdr:row>
      <xdr:rowOff>29956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325BAC22-4550-4ACA-8C4A-1DF46C160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6"/>
          <a:ext cx="552450" cy="57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2" zoomScaleNormal="100" workbookViewId="0">
      <selection activeCell="G2" sqref="G2"/>
    </sheetView>
  </sheetViews>
  <sheetFormatPr defaultColWidth="9.140625" defaultRowHeight="12.75" x14ac:dyDescent="0.2"/>
  <cols>
    <col min="1" max="1" width="4" style="3" customWidth="1"/>
    <col min="2" max="2" width="27.5703125" style="3" customWidth="1"/>
    <col min="3" max="3" width="37.140625" style="5" customWidth="1"/>
    <col min="4" max="4" width="7.28515625" style="3" customWidth="1"/>
    <col min="5" max="5" width="14.42578125" style="3" customWidth="1"/>
    <col min="6" max="6" width="18.28515625" style="5" customWidth="1"/>
    <col min="7" max="7" width="17.5703125" style="5" customWidth="1"/>
    <col min="8" max="16384" width="9.140625" style="1"/>
  </cols>
  <sheetData>
    <row r="1" spans="1:12" x14ac:dyDescent="0.2">
      <c r="C1" s="3"/>
      <c r="F1" s="28"/>
      <c r="G1" s="28" t="s">
        <v>185</v>
      </c>
    </row>
    <row r="2" spans="1:12" x14ac:dyDescent="0.2">
      <c r="B2" s="3" t="s">
        <v>133</v>
      </c>
      <c r="C2" s="3"/>
      <c r="F2" s="4"/>
      <c r="G2" s="4"/>
    </row>
    <row r="3" spans="1:12" x14ac:dyDescent="0.2">
      <c r="B3" s="3" t="s">
        <v>134</v>
      </c>
      <c r="C3" s="3"/>
    </row>
    <row r="4" spans="1:12" x14ac:dyDescent="0.2">
      <c r="B4" s="3" t="s">
        <v>135</v>
      </c>
      <c r="C4" s="3"/>
    </row>
    <row r="5" spans="1:12" ht="12" customHeight="1" x14ac:dyDescent="0.2">
      <c r="C5" s="3"/>
    </row>
    <row r="6" spans="1:12" ht="15.75" x14ac:dyDescent="0.25">
      <c r="A6" s="39" t="s">
        <v>173</v>
      </c>
      <c r="B6" s="40"/>
      <c r="C6" s="40"/>
      <c r="D6" s="40"/>
      <c r="E6" s="40"/>
      <c r="F6" s="40"/>
      <c r="G6" s="40"/>
    </row>
    <row r="8" spans="1:12" ht="75" customHeight="1" x14ac:dyDescent="0.2">
      <c r="A8" s="6" t="s">
        <v>144</v>
      </c>
      <c r="B8" s="7" t="s">
        <v>117</v>
      </c>
      <c r="C8" s="7" t="s">
        <v>116</v>
      </c>
      <c r="D8" s="7" t="s">
        <v>172</v>
      </c>
      <c r="E8" s="7" t="s">
        <v>175</v>
      </c>
      <c r="F8" s="7" t="s">
        <v>178</v>
      </c>
      <c r="G8" s="7" t="s">
        <v>174</v>
      </c>
    </row>
    <row r="9" spans="1:12" ht="24" customHeight="1" x14ac:dyDescent="0.2">
      <c r="A9" s="24" t="s">
        <v>0</v>
      </c>
      <c r="B9" s="9" t="s">
        <v>143</v>
      </c>
      <c r="C9" s="10" t="s">
        <v>62</v>
      </c>
      <c r="D9" s="8">
        <v>45.08</v>
      </c>
      <c r="E9" s="8" t="s">
        <v>3</v>
      </c>
      <c r="F9" s="32"/>
      <c r="G9" s="34">
        <f>F9*731</f>
        <v>0</v>
      </c>
    </row>
    <row r="10" spans="1:12" ht="24" customHeight="1" x14ac:dyDescent="0.2">
      <c r="A10" s="24" t="s">
        <v>4</v>
      </c>
      <c r="B10" s="9" t="s">
        <v>1</v>
      </c>
      <c r="C10" s="10" t="s">
        <v>2</v>
      </c>
      <c r="D10" s="11">
        <v>12.79</v>
      </c>
      <c r="E10" s="8" t="s">
        <v>3</v>
      </c>
      <c r="F10" s="32"/>
      <c r="G10" s="34">
        <f t="shared" ref="G10:G35" si="0">F10*731</f>
        <v>0</v>
      </c>
    </row>
    <row r="11" spans="1:12" ht="24" customHeight="1" x14ac:dyDescent="0.2">
      <c r="A11" s="24" t="s">
        <v>7</v>
      </c>
      <c r="B11" s="9" t="s">
        <v>91</v>
      </c>
      <c r="C11" s="14" t="s">
        <v>92</v>
      </c>
      <c r="D11" s="8">
        <v>15.84</v>
      </c>
      <c r="E11" s="8" t="s">
        <v>3</v>
      </c>
      <c r="F11" s="32"/>
      <c r="G11" s="34">
        <f t="shared" si="0"/>
        <v>0</v>
      </c>
    </row>
    <row r="12" spans="1:12" ht="24" customHeight="1" x14ac:dyDescent="0.2">
      <c r="A12" s="24" t="s">
        <v>10</v>
      </c>
      <c r="B12" s="9" t="s">
        <v>5</v>
      </c>
      <c r="C12" s="10" t="s">
        <v>6</v>
      </c>
      <c r="D12" s="11">
        <v>24.71</v>
      </c>
      <c r="E12" s="8" t="s">
        <v>3</v>
      </c>
      <c r="F12" s="32"/>
      <c r="G12" s="34">
        <f t="shared" si="0"/>
        <v>0</v>
      </c>
    </row>
    <row r="13" spans="1:12" ht="24" customHeight="1" x14ac:dyDescent="0.2">
      <c r="A13" s="24" t="s">
        <v>12</v>
      </c>
      <c r="B13" s="12" t="s">
        <v>145</v>
      </c>
      <c r="C13" s="10" t="s">
        <v>70</v>
      </c>
      <c r="D13" s="8">
        <v>47.86</v>
      </c>
      <c r="E13" s="8" t="s">
        <v>3</v>
      </c>
      <c r="F13" s="32"/>
      <c r="G13" s="34">
        <f t="shared" si="0"/>
        <v>0</v>
      </c>
    </row>
    <row r="14" spans="1:12" ht="24" customHeight="1" x14ac:dyDescent="0.2">
      <c r="A14" s="24" t="s">
        <v>15</v>
      </c>
      <c r="B14" s="12" t="s">
        <v>8</v>
      </c>
      <c r="C14" s="10" t="s">
        <v>9</v>
      </c>
      <c r="D14" s="8">
        <v>24.71</v>
      </c>
      <c r="E14" s="8" t="s">
        <v>3</v>
      </c>
      <c r="F14" s="32"/>
      <c r="G14" s="34">
        <f t="shared" si="0"/>
        <v>0</v>
      </c>
      <c r="L14" s="2"/>
    </row>
    <row r="15" spans="1:12" ht="24" customHeight="1" x14ac:dyDescent="0.2">
      <c r="A15" s="24" t="s">
        <v>17</v>
      </c>
      <c r="B15" s="9" t="s">
        <v>136</v>
      </c>
      <c r="C15" s="10" t="s">
        <v>11</v>
      </c>
      <c r="D15" s="8">
        <v>18.95</v>
      </c>
      <c r="E15" s="8" t="s">
        <v>3</v>
      </c>
      <c r="F15" s="32"/>
      <c r="G15" s="34">
        <f t="shared" si="0"/>
        <v>0</v>
      </c>
      <c r="L15" s="2"/>
    </row>
    <row r="16" spans="1:12" ht="24" customHeight="1" x14ac:dyDescent="0.2">
      <c r="A16" s="24" t="s">
        <v>20</v>
      </c>
      <c r="B16" s="12" t="s">
        <v>13</v>
      </c>
      <c r="C16" s="10" t="s">
        <v>14</v>
      </c>
      <c r="D16" s="8">
        <v>90.9</v>
      </c>
      <c r="E16" s="8" t="s">
        <v>3</v>
      </c>
      <c r="F16" s="32"/>
      <c r="G16" s="34">
        <f t="shared" si="0"/>
        <v>0</v>
      </c>
      <c r="L16" s="2"/>
    </row>
    <row r="17" spans="1:7" ht="24" customHeight="1" x14ac:dyDescent="0.2">
      <c r="A17" s="24" t="s">
        <v>23</v>
      </c>
      <c r="B17" s="9" t="s">
        <v>94</v>
      </c>
      <c r="C17" s="14" t="s">
        <v>95</v>
      </c>
      <c r="D17" s="8">
        <v>12</v>
      </c>
      <c r="E17" s="8" t="s">
        <v>3</v>
      </c>
      <c r="F17" s="32"/>
      <c r="G17" s="34">
        <f t="shared" si="0"/>
        <v>0</v>
      </c>
    </row>
    <row r="18" spans="1:7" ht="24" customHeight="1" x14ac:dyDescent="0.2">
      <c r="A18" s="24" t="s">
        <v>26</v>
      </c>
      <c r="B18" s="12" t="s">
        <v>18</v>
      </c>
      <c r="C18" s="10" t="s">
        <v>19</v>
      </c>
      <c r="D18" s="8">
        <v>29.19</v>
      </c>
      <c r="E18" s="8" t="s">
        <v>3</v>
      </c>
      <c r="F18" s="32"/>
      <c r="G18" s="34">
        <f t="shared" si="0"/>
        <v>0</v>
      </c>
    </row>
    <row r="19" spans="1:7" ht="24" customHeight="1" x14ac:dyDescent="0.2">
      <c r="A19" s="24" t="s">
        <v>29</v>
      </c>
      <c r="B19" s="9" t="s">
        <v>146</v>
      </c>
      <c r="C19" s="10" t="s">
        <v>84</v>
      </c>
      <c r="D19" s="11">
        <v>54.2</v>
      </c>
      <c r="E19" s="8" t="s">
        <v>171</v>
      </c>
      <c r="F19" s="32"/>
      <c r="G19" s="34">
        <f>F19*104</f>
        <v>0</v>
      </c>
    </row>
    <row r="20" spans="1:7" ht="24" customHeight="1" x14ac:dyDescent="0.2">
      <c r="A20" s="24" t="s">
        <v>32</v>
      </c>
      <c r="B20" s="12" t="s">
        <v>21</v>
      </c>
      <c r="C20" s="10" t="s">
        <v>22</v>
      </c>
      <c r="D20" s="8">
        <v>29.16</v>
      </c>
      <c r="E20" s="8" t="s">
        <v>3</v>
      </c>
      <c r="F20" s="32"/>
      <c r="G20" s="34">
        <f t="shared" si="0"/>
        <v>0</v>
      </c>
    </row>
    <row r="21" spans="1:7" ht="24" customHeight="1" x14ac:dyDescent="0.2">
      <c r="A21" s="24" t="s">
        <v>35</v>
      </c>
      <c r="B21" s="9" t="s">
        <v>24</v>
      </c>
      <c r="C21" s="10" t="s">
        <v>25</v>
      </c>
      <c r="D21" s="8">
        <v>15.4</v>
      </c>
      <c r="E21" s="8" t="s">
        <v>3</v>
      </c>
      <c r="F21" s="32"/>
      <c r="G21" s="34">
        <f t="shared" si="0"/>
        <v>0</v>
      </c>
    </row>
    <row r="22" spans="1:7" ht="24" customHeight="1" x14ac:dyDescent="0.2">
      <c r="A22" s="24" t="s">
        <v>38</v>
      </c>
      <c r="B22" s="12" t="s">
        <v>155</v>
      </c>
      <c r="C22" s="10" t="s">
        <v>154</v>
      </c>
      <c r="D22" s="8">
        <v>48.82</v>
      </c>
      <c r="E22" s="8" t="s">
        <v>3</v>
      </c>
      <c r="F22" s="32"/>
      <c r="G22" s="34">
        <f t="shared" si="0"/>
        <v>0</v>
      </c>
    </row>
    <row r="23" spans="1:7" ht="24" customHeight="1" x14ac:dyDescent="0.2">
      <c r="A23" s="24" t="s">
        <v>41</v>
      </c>
      <c r="B23" s="12" t="s">
        <v>27</v>
      </c>
      <c r="C23" s="10" t="s">
        <v>28</v>
      </c>
      <c r="D23" s="8">
        <v>39.71</v>
      </c>
      <c r="E23" s="8" t="s">
        <v>3</v>
      </c>
      <c r="F23" s="32"/>
      <c r="G23" s="34">
        <f t="shared" si="0"/>
        <v>0</v>
      </c>
    </row>
    <row r="24" spans="1:7" ht="24" customHeight="1" x14ac:dyDescent="0.2">
      <c r="A24" s="24" t="s">
        <v>44</v>
      </c>
      <c r="B24" s="12" t="s">
        <v>30</v>
      </c>
      <c r="C24" s="10" t="s">
        <v>31</v>
      </c>
      <c r="D24" s="13">
        <v>41.92</v>
      </c>
      <c r="E24" s="8" t="s">
        <v>3</v>
      </c>
      <c r="F24" s="32"/>
      <c r="G24" s="34">
        <f t="shared" si="0"/>
        <v>0</v>
      </c>
    </row>
    <row r="25" spans="1:7" ht="24" customHeight="1" x14ac:dyDescent="0.2">
      <c r="A25" s="24" t="s">
        <v>47</v>
      </c>
      <c r="B25" s="12" t="s">
        <v>33</v>
      </c>
      <c r="C25" s="10" t="s">
        <v>34</v>
      </c>
      <c r="D25" s="8">
        <v>58.95</v>
      </c>
      <c r="E25" s="8" t="s">
        <v>3</v>
      </c>
      <c r="F25" s="32"/>
      <c r="G25" s="34">
        <f t="shared" si="0"/>
        <v>0</v>
      </c>
    </row>
    <row r="26" spans="1:7" ht="24" customHeight="1" x14ac:dyDescent="0.2">
      <c r="A26" s="24" t="s">
        <v>50</v>
      </c>
      <c r="B26" s="9" t="s">
        <v>122</v>
      </c>
      <c r="C26" s="14" t="s">
        <v>123</v>
      </c>
      <c r="D26" s="8">
        <v>16</v>
      </c>
      <c r="E26" s="8" t="s">
        <v>3</v>
      </c>
      <c r="F26" s="32"/>
      <c r="G26" s="34">
        <f t="shared" si="0"/>
        <v>0</v>
      </c>
    </row>
    <row r="27" spans="1:7" ht="24" customHeight="1" x14ac:dyDescent="0.2">
      <c r="A27" s="24" t="s">
        <v>53</v>
      </c>
      <c r="B27" s="12" t="s">
        <v>36</v>
      </c>
      <c r="C27" s="10" t="s">
        <v>37</v>
      </c>
      <c r="D27" s="8">
        <v>29.85</v>
      </c>
      <c r="E27" s="8" t="s">
        <v>3</v>
      </c>
      <c r="F27" s="32"/>
      <c r="G27" s="34">
        <f t="shared" si="0"/>
        <v>0</v>
      </c>
    </row>
    <row r="28" spans="1:7" ht="24" customHeight="1" x14ac:dyDescent="0.2">
      <c r="A28" s="24" t="s">
        <v>56</v>
      </c>
      <c r="B28" s="9" t="s">
        <v>39</v>
      </c>
      <c r="C28" s="10" t="s">
        <v>40</v>
      </c>
      <c r="D28" s="8">
        <v>15.74</v>
      </c>
      <c r="E28" s="8" t="s">
        <v>3</v>
      </c>
      <c r="F28" s="32"/>
      <c r="G28" s="34">
        <f t="shared" si="0"/>
        <v>0</v>
      </c>
    </row>
    <row r="29" spans="1:7" ht="24" customHeight="1" x14ac:dyDescent="0.2">
      <c r="A29" s="24" t="s">
        <v>58</v>
      </c>
      <c r="B29" s="9" t="s">
        <v>156</v>
      </c>
      <c r="C29" s="10" t="s">
        <v>156</v>
      </c>
      <c r="D29" s="8">
        <v>12</v>
      </c>
      <c r="E29" s="8" t="s">
        <v>157</v>
      </c>
      <c r="F29" s="32"/>
      <c r="G29" s="34">
        <f>F29*312</f>
        <v>0</v>
      </c>
    </row>
    <row r="30" spans="1:7" ht="24" customHeight="1" x14ac:dyDescent="0.2">
      <c r="A30" s="24" t="s">
        <v>61</v>
      </c>
      <c r="B30" s="12" t="s">
        <v>42</v>
      </c>
      <c r="C30" s="10" t="s">
        <v>43</v>
      </c>
      <c r="D30" s="13">
        <v>37.520000000000003</v>
      </c>
      <c r="E30" s="8" t="s">
        <v>3</v>
      </c>
      <c r="F30" s="32"/>
      <c r="G30" s="34">
        <f t="shared" si="0"/>
        <v>0</v>
      </c>
    </row>
    <row r="31" spans="1:7" ht="24" customHeight="1" x14ac:dyDescent="0.2">
      <c r="A31" s="24" t="s">
        <v>63</v>
      </c>
      <c r="B31" s="12" t="s">
        <v>181</v>
      </c>
      <c r="C31" s="10" t="s">
        <v>182</v>
      </c>
      <c r="D31" s="13">
        <v>18.73</v>
      </c>
      <c r="E31" s="8" t="s">
        <v>184</v>
      </c>
      <c r="F31" s="32"/>
      <c r="G31" s="34">
        <f>F31*208</f>
        <v>0</v>
      </c>
    </row>
    <row r="32" spans="1:7" ht="24" customHeight="1" x14ac:dyDescent="0.2">
      <c r="A32" s="24" t="s">
        <v>65</v>
      </c>
      <c r="B32" s="12" t="s">
        <v>51</v>
      </c>
      <c r="C32" s="10" t="s">
        <v>52</v>
      </c>
      <c r="D32" s="8">
        <v>49.8</v>
      </c>
      <c r="E32" s="8" t="s">
        <v>158</v>
      </c>
      <c r="F32" s="32"/>
      <c r="G32" s="34">
        <f>F32*1460</f>
        <v>0</v>
      </c>
    </row>
    <row r="33" spans="1:7" ht="24" customHeight="1" x14ac:dyDescent="0.2">
      <c r="A33" s="24" t="s">
        <v>66</v>
      </c>
      <c r="B33" s="12" t="s">
        <v>45</v>
      </c>
      <c r="C33" s="10" t="s">
        <v>46</v>
      </c>
      <c r="D33" s="8">
        <v>12.86</v>
      </c>
      <c r="E33" s="8" t="s">
        <v>3</v>
      </c>
      <c r="F33" s="32"/>
      <c r="G33" s="34">
        <f t="shared" si="0"/>
        <v>0</v>
      </c>
    </row>
    <row r="34" spans="1:7" ht="24" customHeight="1" x14ac:dyDescent="0.2">
      <c r="A34" s="24" t="s">
        <v>69</v>
      </c>
      <c r="B34" s="12" t="s">
        <v>48</v>
      </c>
      <c r="C34" s="10" t="s">
        <v>49</v>
      </c>
      <c r="D34" s="8">
        <v>65.099999999999994</v>
      </c>
      <c r="E34" s="8" t="s">
        <v>16</v>
      </c>
      <c r="F34" s="32"/>
      <c r="G34" s="34">
        <f>F34*520</f>
        <v>0</v>
      </c>
    </row>
    <row r="35" spans="1:7" ht="24" customHeight="1" x14ac:dyDescent="0.2">
      <c r="A35" s="24" t="s">
        <v>71</v>
      </c>
      <c r="B35" s="9" t="s">
        <v>103</v>
      </c>
      <c r="C35" s="14" t="s">
        <v>104</v>
      </c>
      <c r="D35" s="11">
        <v>29.43</v>
      </c>
      <c r="E35" s="8" t="s">
        <v>3</v>
      </c>
      <c r="F35" s="32"/>
      <c r="G35" s="34">
        <f t="shared" si="0"/>
        <v>0</v>
      </c>
    </row>
    <row r="36" spans="1:7" ht="24" customHeight="1" x14ac:dyDescent="0.2">
      <c r="A36" s="24" t="s">
        <v>73</v>
      </c>
      <c r="B36" s="9" t="s">
        <v>109</v>
      </c>
      <c r="C36" s="14" t="s">
        <v>110</v>
      </c>
      <c r="D36" s="11">
        <v>20</v>
      </c>
      <c r="E36" s="15" t="s">
        <v>125</v>
      </c>
      <c r="F36" s="32"/>
      <c r="G36" s="34">
        <f>F36*624</f>
        <v>0</v>
      </c>
    </row>
    <row r="37" spans="1:7" ht="24" customHeight="1" x14ac:dyDescent="0.2">
      <c r="A37" s="24" t="s">
        <v>76</v>
      </c>
      <c r="B37" s="9" t="s">
        <v>106</v>
      </c>
      <c r="C37" s="14" t="s">
        <v>107</v>
      </c>
      <c r="D37" s="11">
        <v>150</v>
      </c>
      <c r="E37" s="8" t="s">
        <v>16</v>
      </c>
      <c r="F37" s="32"/>
      <c r="G37" s="34">
        <f>F37*520</f>
        <v>0</v>
      </c>
    </row>
    <row r="38" spans="1:7" ht="24" customHeight="1" x14ac:dyDescent="0.2">
      <c r="A38" s="24" t="s">
        <v>79</v>
      </c>
      <c r="B38" s="9" t="s">
        <v>112</v>
      </c>
      <c r="C38" s="14" t="s">
        <v>113</v>
      </c>
      <c r="D38" s="11">
        <v>31.8</v>
      </c>
      <c r="E38" s="8" t="s">
        <v>16</v>
      </c>
      <c r="F38" s="32"/>
      <c r="G38" s="34">
        <f t="shared" ref="G38:G40" si="1">F38*520</f>
        <v>0</v>
      </c>
    </row>
    <row r="39" spans="1:7" ht="24" customHeight="1" x14ac:dyDescent="0.2">
      <c r="A39" s="24" t="s">
        <v>82</v>
      </c>
      <c r="B39" s="9" t="s">
        <v>147</v>
      </c>
      <c r="C39" s="14" t="s">
        <v>124</v>
      </c>
      <c r="D39" s="11">
        <v>22</v>
      </c>
      <c r="E39" s="8" t="s">
        <v>16</v>
      </c>
      <c r="F39" s="32"/>
      <c r="G39" s="34">
        <f t="shared" si="1"/>
        <v>0</v>
      </c>
    </row>
    <row r="40" spans="1:7" ht="24" customHeight="1" x14ac:dyDescent="0.2">
      <c r="A40" s="24" t="s">
        <v>85</v>
      </c>
      <c r="B40" s="9" t="s">
        <v>126</v>
      </c>
      <c r="C40" s="14" t="s">
        <v>127</v>
      </c>
      <c r="D40" s="11">
        <v>16.05</v>
      </c>
      <c r="E40" s="8" t="s">
        <v>16</v>
      </c>
      <c r="F40" s="32"/>
      <c r="G40" s="34">
        <f t="shared" si="1"/>
        <v>0</v>
      </c>
    </row>
    <row r="41" spans="1:7" ht="24" customHeight="1" x14ac:dyDescent="0.2">
      <c r="A41" s="24" t="s">
        <v>87</v>
      </c>
      <c r="B41" s="9" t="s">
        <v>54</v>
      </c>
      <c r="C41" s="10" t="s">
        <v>55</v>
      </c>
      <c r="D41" s="11">
        <v>15.26</v>
      </c>
      <c r="E41" s="8" t="s">
        <v>3</v>
      </c>
      <c r="F41" s="32"/>
      <c r="G41" s="34">
        <f t="shared" ref="G41:G63" si="2">F41*731</f>
        <v>0</v>
      </c>
    </row>
    <row r="42" spans="1:7" ht="24" customHeight="1" x14ac:dyDescent="0.2">
      <c r="A42" s="24" t="s">
        <v>90</v>
      </c>
      <c r="B42" s="12" t="s">
        <v>128</v>
      </c>
      <c r="C42" s="10" t="s">
        <v>57</v>
      </c>
      <c r="D42" s="13">
        <v>32.06</v>
      </c>
      <c r="E42" s="8" t="s">
        <v>3</v>
      </c>
      <c r="F42" s="32"/>
      <c r="G42" s="34">
        <f t="shared" si="2"/>
        <v>0</v>
      </c>
    </row>
    <row r="43" spans="1:7" ht="24" customHeight="1" x14ac:dyDescent="0.2">
      <c r="A43" s="24" t="s">
        <v>93</v>
      </c>
      <c r="B43" s="16" t="s">
        <v>129</v>
      </c>
      <c r="C43" s="17" t="s">
        <v>130</v>
      </c>
      <c r="D43" s="13">
        <v>18.12</v>
      </c>
      <c r="E43" s="8" t="s">
        <v>3</v>
      </c>
      <c r="F43" s="32"/>
      <c r="G43" s="34">
        <f t="shared" si="2"/>
        <v>0</v>
      </c>
    </row>
    <row r="44" spans="1:7" ht="24" customHeight="1" x14ac:dyDescent="0.2">
      <c r="A44" s="24" t="s">
        <v>96</v>
      </c>
      <c r="B44" s="12" t="s">
        <v>59</v>
      </c>
      <c r="C44" s="10" t="s">
        <v>60</v>
      </c>
      <c r="D44" s="8">
        <v>14.24</v>
      </c>
      <c r="E44" s="8" t="s">
        <v>3</v>
      </c>
      <c r="F44" s="32"/>
      <c r="G44" s="34">
        <f t="shared" si="2"/>
        <v>0</v>
      </c>
    </row>
    <row r="45" spans="1:7" ht="24" customHeight="1" x14ac:dyDescent="0.2">
      <c r="A45" s="24" t="s">
        <v>97</v>
      </c>
      <c r="B45" s="12" t="s">
        <v>159</v>
      </c>
      <c r="C45" s="10" t="s">
        <v>160</v>
      </c>
      <c r="D45" s="8">
        <v>35.4</v>
      </c>
      <c r="E45" s="8" t="s">
        <v>157</v>
      </c>
      <c r="F45" s="32"/>
      <c r="G45" s="34">
        <f>F45*312</f>
        <v>0</v>
      </c>
    </row>
    <row r="46" spans="1:7" ht="24" customHeight="1" x14ac:dyDescent="0.2">
      <c r="A46" s="24" t="s">
        <v>99</v>
      </c>
      <c r="B46" s="9" t="s">
        <v>148</v>
      </c>
      <c r="C46" s="10" t="s">
        <v>64</v>
      </c>
      <c r="D46" s="8">
        <v>71.3</v>
      </c>
      <c r="E46" s="8" t="s">
        <v>3</v>
      </c>
      <c r="F46" s="32"/>
      <c r="G46" s="34">
        <f t="shared" si="2"/>
        <v>0</v>
      </c>
    </row>
    <row r="47" spans="1:7" ht="24" customHeight="1" x14ac:dyDescent="0.2">
      <c r="A47" s="24" t="s">
        <v>100</v>
      </c>
      <c r="B47" s="9" t="s">
        <v>161</v>
      </c>
      <c r="C47" s="10" t="s">
        <v>162</v>
      </c>
      <c r="D47" s="8">
        <v>14</v>
      </c>
      <c r="E47" s="8" t="s">
        <v>3</v>
      </c>
      <c r="F47" s="32"/>
      <c r="G47" s="34">
        <f t="shared" si="2"/>
        <v>0</v>
      </c>
    </row>
    <row r="48" spans="1:7" ht="24" customHeight="1" x14ac:dyDescent="0.2">
      <c r="A48" s="24" t="s">
        <v>102</v>
      </c>
      <c r="B48" s="9" t="s">
        <v>98</v>
      </c>
      <c r="C48" s="14" t="s">
        <v>163</v>
      </c>
      <c r="D48" s="8">
        <v>22.23</v>
      </c>
      <c r="E48" s="8" t="s">
        <v>3</v>
      </c>
      <c r="F48" s="32"/>
      <c r="G48" s="34">
        <f t="shared" si="2"/>
        <v>0</v>
      </c>
    </row>
    <row r="49" spans="1:7" ht="24" customHeight="1" x14ac:dyDescent="0.2">
      <c r="A49" s="24" t="s">
        <v>105</v>
      </c>
      <c r="B49" s="9" t="s">
        <v>98</v>
      </c>
      <c r="C49" s="14" t="s">
        <v>164</v>
      </c>
      <c r="D49" s="8">
        <v>12</v>
      </c>
      <c r="E49" s="8" t="s">
        <v>3</v>
      </c>
      <c r="F49" s="32"/>
      <c r="G49" s="34">
        <f t="shared" si="2"/>
        <v>0</v>
      </c>
    </row>
    <row r="50" spans="1:7" ht="24" customHeight="1" x14ac:dyDescent="0.2">
      <c r="A50" s="24" t="s">
        <v>108</v>
      </c>
      <c r="B50" s="9" t="s">
        <v>149</v>
      </c>
      <c r="C50" s="14" t="s">
        <v>139</v>
      </c>
      <c r="D50" s="8">
        <v>15.01</v>
      </c>
      <c r="E50" s="8" t="s">
        <v>165</v>
      </c>
      <c r="F50" s="32"/>
      <c r="G50" s="34">
        <f>F50*208</f>
        <v>0</v>
      </c>
    </row>
    <row r="51" spans="1:7" ht="24" customHeight="1" x14ac:dyDescent="0.2">
      <c r="A51" s="24" t="s">
        <v>111</v>
      </c>
      <c r="B51" s="9" t="s">
        <v>138</v>
      </c>
      <c r="C51" s="10" t="s">
        <v>121</v>
      </c>
      <c r="D51" s="8">
        <v>32.06</v>
      </c>
      <c r="E51" s="8" t="s">
        <v>3</v>
      </c>
      <c r="F51" s="32"/>
      <c r="G51" s="34">
        <f t="shared" si="2"/>
        <v>0</v>
      </c>
    </row>
    <row r="52" spans="1:7" ht="24" customHeight="1" x14ac:dyDescent="0.2">
      <c r="A52" s="24" t="s">
        <v>114</v>
      </c>
      <c r="B52" s="9" t="s">
        <v>101</v>
      </c>
      <c r="C52" s="14" t="s">
        <v>166</v>
      </c>
      <c r="D52" s="11">
        <v>62.13</v>
      </c>
      <c r="E52" s="8" t="s">
        <v>3</v>
      </c>
      <c r="F52" s="32"/>
      <c r="G52" s="34">
        <f t="shared" si="2"/>
        <v>0</v>
      </c>
    </row>
    <row r="53" spans="1:7" ht="24" customHeight="1" x14ac:dyDescent="0.2">
      <c r="A53" s="24" t="s">
        <v>115</v>
      </c>
      <c r="B53" s="12" t="s">
        <v>67</v>
      </c>
      <c r="C53" s="10" t="s">
        <v>68</v>
      </c>
      <c r="D53" s="8">
        <v>47.46</v>
      </c>
      <c r="E53" s="8" t="s">
        <v>3</v>
      </c>
      <c r="F53" s="32"/>
      <c r="G53" s="34">
        <f t="shared" si="2"/>
        <v>0</v>
      </c>
    </row>
    <row r="54" spans="1:7" ht="24" customHeight="1" x14ac:dyDescent="0.2">
      <c r="A54" s="24" t="s">
        <v>118</v>
      </c>
      <c r="B54" s="12" t="s">
        <v>72</v>
      </c>
      <c r="C54" s="10" t="s">
        <v>142</v>
      </c>
      <c r="D54" s="13">
        <v>37.770000000000003</v>
      </c>
      <c r="E54" s="8" t="s">
        <v>3</v>
      </c>
      <c r="F54" s="32"/>
      <c r="G54" s="34">
        <f t="shared" si="2"/>
        <v>0</v>
      </c>
    </row>
    <row r="55" spans="1:7" ht="24" customHeight="1" x14ac:dyDescent="0.2">
      <c r="A55" s="24" t="s">
        <v>119</v>
      </c>
      <c r="B55" s="9" t="s">
        <v>150</v>
      </c>
      <c r="C55" s="14" t="s">
        <v>152</v>
      </c>
      <c r="D55" s="11">
        <v>12.14</v>
      </c>
      <c r="E55" s="8" t="s">
        <v>3</v>
      </c>
      <c r="F55" s="32"/>
      <c r="G55" s="34">
        <f t="shared" si="2"/>
        <v>0</v>
      </c>
    </row>
    <row r="56" spans="1:7" ht="24" customHeight="1" x14ac:dyDescent="0.2">
      <c r="A56" s="24" t="s">
        <v>120</v>
      </c>
      <c r="B56" s="9" t="s">
        <v>151</v>
      </c>
      <c r="C56" s="14" t="s">
        <v>132</v>
      </c>
      <c r="D56" s="11">
        <v>10</v>
      </c>
      <c r="E56" s="8" t="s">
        <v>3</v>
      </c>
      <c r="F56" s="32"/>
      <c r="G56" s="34">
        <f t="shared" si="2"/>
        <v>0</v>
      </c>
    </row>
    <row r="57" spans="1:7" ht="24" customHeight="1" x14ac:dyDescent="0.2">
      <c r="A57" s="24" t="s">
        <v>131</v>
      </c>
      <c r="B57" s="12" t="s">
        <v>74</v>
      </c>
      <c r="C57" s="10" t="s">
        <v>75</v>
      </c>
      <c r="D57" s="8">
        <v>38.369999999999997</v>
      </c>
      <c r="E57" s="8" t="s">
        <v>3</v>
      </c>
      <c r="F57" s="32"/>
      <c r="G57" s="34">
        <f t="shared" si="2"/>
        <v>0</v>
      </c>
    </row>
    <row r="58" spans="1:7" ht="24" customHeight="1" x14ac:dyDescent="0.2">
      <c r="A58" s="24" t="s">
        <v>140</v>
      </c>
      <c r="B58" s="12" t="s">
        <v>77</v>
      </c>
      <c r="C58" s="10" t="s">
        <v>78</v>
      </c>
      <c r="D58" s="8">
        <v>52.48</v>
      </c>
      <c r="E58" s="8" t="s">
        <v>3</v>
      </c>
      <c r="F58" s="32"/>
      <c r="G58" s="34">
        <f t="shared" si="2"/>
        <v>0</v>
      </c>
    </row>
    <row r="59" spans="1:7" ht="24" customHeight="1" x14ac:dyDescent="0.2">
      <c r="A59" s="24" t="s">
        <v>167</v>
      </c>
      <c r="B59" s="12" t="s">
        <v>80</v>
      </c>
      <c r="C59" s="10" t="s">
        <v>81</v>
      </c>
      <c r="D59" s="8">
        <v>28.55</v>
      </c>
      <c r="E59" s="8" t="s">
        <v>3</v>
      </c>
      <c r="F59" s="32"/>
      <c r="G59" s="34">
        <f t="shared" si="2"/>
        <v>0</v>
      </c>
    </row>
    <row r="60" spans="1:7" ht="24" customHeight="1" x14ac:dyDescent="0.2">
      <c r="A60" s="24" t="s">
        <v>168</v>
      </c>
      <c r="B60" s="9" t="s">
        <v>83</v>
      </c>
      <c r="C60" s="10" t="s">
        <v>84</v>
      </c>
      <c r="D60" s="11">
        <v>73.900000000000006</v>
      </c>
      <c r="E60" s="8" t="s">
        <v>3</v>
      </c>
      <c r="F60" s="32"/>
      <c r="G60" s="34">
        <f t="shared" si="2"/>
        <v>0</v>
      </c>
    </row>
    <row r="61" spans="1:7" ht="24" customHeight="1" x14ac:dyDescent="0.2">
      <c r="A61" s="24" t="s">
        <v>169</v>
      </c>
      <c r="B61" s="9" t="s">
        <v>86</v>
      </c>
      <c r="C61" s="10" t="s">
        <v>141</v>
      </c>
      <c r="D61" s="8">
        <v>29.42</v>
      </c>
      <c r="E61" s="8" t="s">
        <v>3</v>
      </c>
      <c r="F61" s="32"/>
      <c r="G61" s="34">
        <f t="shared" si="2"/>
        <v>0</v>
      </c>
    </row>
    <row r="62" spans="1:7" ht="24" customHeight="1" x14ac:dyDescent="0.2">
      <c r="A62" s="24" t="s">
        <v>170</v>
      </c>
      <c r="B62" s="12" t="s">
        <v>153</v>
      </c>
      <c r="C62" s="10" t="s">
        <v>137</v>
      </c>
      <c r="D62" s="8">
        <v>38.1</v>
      </c>
      <c r="E62" s="8" t="s">
        <v>16</v>
      </c>
      <c r="F62" s="32"/>
      <c r="G62" s="34">
        <f>F62*520</f>
        <v>0</v>
      </c>
    </row>
    <row r="63" spans="1:7" ht="24" customHeight="1" x14ac:dyDescent="0.2">
      <c r="A63" s="24" t="s">
        <v>183</v>
      </c>
      <c r="B63" s="9" t="s">
        <v>88</v>
      </c>
      <c r="C63" s="10" t="s">
        <v>89</v>
      </c>
      <c r="D63" s="13">
        <v>23.19</v>
      </c>
      <c r="E63" s="8" t="s">
        <v>3</v>
      </c>
      <c r="F63" s="32"/>
      <c r="G63" s="34">
        <f t="shared" si="2"/>
        <v>0</v>
      </c>
    </row>
    <row r="64" spans="1:7" ht="20.100000000000001" customHeight="1" x14ac:dyDescent="0.2">
      <c r="A64" s="29"/>
      <c r="B64" s="33"/>
      <c r="C64" s="36" t="s">
        <v>180</v>
      </c>
      <c r="D64" s="30">
        <f>SUM(D9:D63)</f>
        <v>1872.2599999999998</v>
      </c>
      <c r="E64" s="31"/>
      <c r="F64" s="37">
        <f>SUM(F9:F63)</f>
        <v>0</v>
      </c>
      <c r="G64" s="38">
        <f>SUM(G9:G63)</f>
        <v>0</v>
      </c>
    </row>
    <row r="65" spans="2:7" x14ac:dyDescent="0.2">
      <c r="B65" s="25"/>
      <c r="C65" s="26"/>
      <c r="D65" s="25"/>
      <c r="E65" s="25"/>
      <c r="F65" s="27"/>
      <c r="G65" s="27"/>
    </row>
    <row r="66" spans="2:7" x14ac:dyDescent="0.2">
      <c r="B66" s="25"/>
      <c r="C66" s="35" t="s">
        <v>179</v>
      </c>
      <c r="D66" s="25">
        <f>F64/D64</f>
        <v>0</v>
      </c>
      <c r="E66" s="25"/>
      <c r="F66" s="27"/>
      <c r="G66" s="27"/>
    </row>
    <row r="67" spans="2:7" x14ac:dyDescent="0.2">
      <c r="B67" s="25"/>
      <c r="C67" s="26"/>
      <c r="D67" s="25"/>
      <c r="E67" s="25"/>
      <c r="F67" s="27"/>
      <c r="G67" s="27"/>
    </row>
    <row r="68" spans="2:7" ht="12.95" customHeight="1" x14ac:dyDescent="0.2">
      <c r="B68" s="3" t="s">
        <v>176</v>
      </c>
      <c r="D68" s="18"/>
      <c r="E68" s="19"/>
      <c r="F68" s="20"/>
      <c r="G68" s="20"/>
    </row>
    <row r="69" spans="2:7" ht="12.95" customHeight="1" x14ac:dyDescent="0.2">
      <c r="B69" s="41" t="s">
        <v>177</v>
      </c>
      <c r="C69" s="41"/>
      <c r="D69" s="41"/>
      <c r="E69" s="41"/>
      <c r="F69" s="41"/>
      <c r="G69" s="41"/>
    </row>
    <row r="70" spans="2:7" x14ac:dyDescent="0.2">
      <c r="D70" s="21"/>
      <c r="E70" s="19"/>
      <c r="F70" s="20"/>
      <c r="G70" s="20"/>
    </row>
    <row r="71" spans="2:7" x14ac:dyDescent="0.2">
      <c r="D71" s="18"/>
      <c r="E71" s="18"/>
      <c r="F71" s="22"/>
      <c r="G71" s="22"/>
    </row>
    <row r="72" spans="2:7" x14ac:dyDescent="0.2">
      <c r="D72" s="23"/>
    </row>
  </sheetData>
  <mergeCells count="2">
    <mergeCell ref="A6:G6"/>
    <mergeCell ref="B69:G69"/>
  </mergeCells>
  <phoneticPr fontId="2" type="noConversion"/>
  <pageMargins left="0.23622047244094491" right="0.23622047244094491" top="0.35433070866141736" bottom="0.35433070866141736" header="0.31496062992125984" footer="0.31496062992125984"/>
  <pageSetup paperSize="9" scale="78" orientation="portrait" r:id="rId1"/>
  <ignoredErrors>
    <ignoredError sqref="G29 G32 G45 G62 G34 G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SZ a PCL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Elanová Tatiana</cp:lastModifiedBy>
  <cp:lastPrinted>2025-10-17T06:54:00Z</cp:lastPrinted>
  <dcterms:created xsi:type="dcterms:W3CDTF">2021-09-30T07:42:01Z</dcterms:created>
  <dcterms:modified xsi:type="dcterms:W3CDTF">2026-06-05T15:08:02Z</dcterms:modified>
</cp:coreProperties>
</file>