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6 VEREJNÉ OBSTARÁVANIE\01 - Tatry 2026\DNS Ťažba\03 LS Liptovská Osada 3-2026\01 Súťažné podklady 3-2026\"/>
    </mc:Choice>
  </mc:AlternateContent>
  <xr:revisionPtr revIDLastSave="0" documentId="13_ncr:1_{E68B3942-8DC9-49BD-8DC7-E73D17BC56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ponuka'!$A$1:$Q$38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4" i="1" l="1"/>
  <c r="O26" i="1" s="1"/>
  <c r="M24" i="1"/>
  <c r="G23" i="1"/>
  <c r="O13" i="1"/>
  <c r="O14" i="1"/>
  <c r="O15" i="1"/>
  <c r="O16" i="1"/>
  <c r="O17" i="1"/>
  <c r="O18" i="1"/>
  <c r="O19" i="1"/>
  <c r="O20" i="1"/>
  <c r="O21" i="1"/>
  <c r="O22" i="1"/>
  <c r="O12" i="1"/>
  <c r="O25" i="1" l="1"/>
</calcChain>
</file>

<file path=xl/sharedStrings.xml><?xml version="1.0" encoding="utf-8"?>
<sst xmlns="http://schemas.openxmlformats.org/spreadsheetml/2006/main" count="145" uniqueCount="108">
  <si>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</si>
  <si>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</si>
  <si>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</si>
  <si>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</si>
  <si>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</si>
  <si>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</si>
  <si>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</si>
  <si>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</si>
  <si>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</si>
  <si>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</si>
  <si>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</si>
  <si>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</si>
  <si>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</si>
  <si>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</si>
  <si>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</si>
  <si>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</si>
  <si>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</si>
  <si>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</si>
  <si>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</si>
  <si>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</si>
  <si>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</si>
  <si>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</si>
  <si>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</si>
  <si>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</si>
  <si>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</si>
  <si>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</si>
  <si>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</si>
  <si>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</si>
  <si>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</si>
  <si>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</si>
  <si>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</si>
  <si>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</si>
  <si>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</si>
  <si>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</si>
  <si>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</si>
  <si>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</si>
  <si>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</si>
  <si>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</si>
  <si>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</si>
  <si>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</si>
  <si>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</si>
  <si>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</si>
  <si>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</si>
  <si>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</si>
  <si>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</si>
  <si>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</si>
  <si>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</si>
  <si>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</si>
  <si>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</si>
  <si>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</si>
  <si>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</si>
  <si>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</si>
  <si>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</si>
  <si>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</si>
  <si>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</si>
  <si>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</si>
  <si>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</si>
  <si>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</si>
  <si>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</si>
  <si>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</t>
    </r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</si>
  <si>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</si>
  <si>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</si>
  <si>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</si>
  <si>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</si>
  <si>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</si>
  <si>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</si>
  <si>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</si>
  <si>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</si>
  <si>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>Celková cena v € bez DPH</t>
  </si>
  <si>
    <t>Požadované technické prostriedky:</t>
  </si>
  <si>
    <t>LESY SR, š. p., organizačná zložka OZ Tatry, Juraja Martinku 110/6, 033 11 Liptovský Hrádok</t>
  </si>
  <si>
    <t>1,2,4a,4b,6,7</t>
  </si>
  <si>
    <t>VU+50</t>
  </si>
  <si>
    <t>60</t>
  </si>
  <si>
    <t>1,2,4a,4b,7</t>
  </si>
  <si>
    <t>1,2,4a,4d,6,7</t>
  </si>
  <si>
    <t>50</t>
  </si>
  <si>
    <t>ihličnaté (m3)</t>
  </si>
  <si>
    <t>listnaté (m3)</t>
  </si>
  <si>
    <t>6 mesiacov od účinnosti zmluvy</t>
  </si>
  <si>
    <t>DPH 23%</t>
  </si>
  <si>
    <t>Lesnícke služby v ťažbovom procese na OZ Tatry, LS Liptovská Osada - výzva č. 3/2026</t>
  </si>
  <si>
    <t>LO Hričkov</t>
  </si>
  <si>
    <t>SL217-34 0</t>
  </si>
  <si>
    <t>SL217-52A0</t>
  </si>
  <si>
    <t>SL217-63 1</t>
  </si>
  <si>
    <t>LO Suchá</t>
  </si>
  <si>
    <t>SL217-120 0</t>
  </si>
  <si>
    <t>SL217-134 0</t>
  </si>
  <si>
    <t>SL217-135A0</t>
  </si>
  <si>
    <t>SL217-148B0</t>
  </si>
  <si>
    <t>SL217-157 0</t>
  </si>
  <si>
    <t>SL217-173B0</t>
  </si>
  <si>
    <t>SL217-91 1</t>
  </si>
  <si>
    <t>1,2,4a,4b,4e,6,7</t>
  </si>
  <si>
    <t>130 | 1060 | -</t>
  </si>
  <si>
    <t>123 | 710 | -</t>
  </si>
  <si>
    <t>65</t>
  </si>
  <si>
    <t>184 | 920 | -</t>
  </si>
  <si>
    <t>130 | 1500 | -</t>
  </si>
  <si>
    <t>150 | 160 | -</t>
  </si>
  <si>
    <t>200 | 300 | -</t>
  </si>
  <si>
    <t>130 | 800 | -</t>
  </si>
  <si>
    <t>170 | 950 | -</t>
  </si>
  <si>
    <t>220 | 60 | -</t>
  </si>
  <si>
    <t>175 | 250 | -</t>
  </si>
  <si>
    <t>185 | 180 | -</t>
  </si>
  <si>
    <t>1 ks kôň, 2 ks traktor (ŠLKT alebo UKT), 2 ks Lanovka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</si>
</sst>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rgb="FFFF0000"/>
      <name val="Arial"/>
      <family val="2"/>
      <charset val="238"/>
    </font>
    <font>
      <sz val="8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/>
  </cellStyleXfs>
  <cellXfs count="145">
    <xf numFmtId="0" fontId="0" fillId="0" borderId="0" xfId="0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2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3" fillId="3" borderId="1" xfId="0" applyFont="1" applyFill="1" applyBorder="1"/>
    <xf numFmtId="0" fontId="0" fillId="0" borderId="1" xfId="0" applyBorder="1" applyAlignment="1">
      <alignment wrapText="1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/>
    </xf>
    <xf numFmtId="4" fontId="3" fillId="3" borderId="12" xfId="0" applyNumberFormat="1" applyFont="1" applyFill="1" applyBorder="1" applyAlignment="1">
      <alignment horizontal="center" vertical="center"/>
    </xf>
    <xf numFmtId="0" fontId="6" fillId="0" borderId="0" xfId="0" applyFont="1"/>
    <xf numFmtId="0" fontId="7" fillId="3" borderId="0" xfId="0" applyFont="1" applyFill="1"/>
    <xf numFmtId="0" fontId="7" fillId="3" borderId="0" xfId="0" applyFont="1" applyFill="1" applyAlignment="1">
      <alignment horizontal="left"/>
    </xf>
    <xf numFmtId="0" fontId="3" fillId="3" borderId="3" xfId="0" applyFont="1" applyFill="1" applyBorder="1" applyAlignment="1">
      <alignment vertical="center"/>
    </xf>
    <xf numFmtId="4" fontId="3" fillId="3" borderId="2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14" fontId="3" fillId="3" borderId="0" xfId="0" applyNumberFormat="1" applyFont="1" applyFill="1" applyAlignment="1">
      <alignment horizontal="center" vertical="center"/>
    </xf>
    <xf numFmtId="0" fontId="6" fillId="3" borderId="0" xfId="0" applyFont="1" applyFill="1"/>
    <xf numFmtId="4" fontId="3" fillId="4" borderId="21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vertical="center" wrapText="1"/>
    </xf>
    <xf numFmtId="0" fontId="7" fillId="3" borderId="22" xfId="0" applyFont="1" applyFill="1" applyBorder="1" applyAlignment="1">
      <alignment vertical="top" wrapText="1"/>
    </xf>
    <xf numFmtId="0" fontId="7" fillId="3" borderId="0" xfId="0" applyFont="1" applyFill="1" applyAlignment="1">
      <alignment vertical="top" wrapText="1"/>
    </xf>
    <xf numFmtId="0" fontId="7" fillId="3" borderId="26" xfId="0" applyFont="1" applyFill="1" applyBorder="1" applyAlignment="1">
      <alignment vertical="top" wrapText="1"/>
    </xf>
    <xf numFmtId="0" fontId="7" fillId="3" borderId="27" xfId="0" applyFont="1" applyFill="1" applyBorder="1" applyAlignment="1">
      <alignment vertical="top" wrapText="1"/>
    </xf>
    <xf numFmtId="0" fontId="7" fillId="3" borderId="23" xfId="0" applyFont="1" applyFill="1" applyBorder="1" applyAlignment="1">
      <alignment vertical="top" wrapText="1"/>
    </xf>
    <xf numFmtId="0" fontId="7" fillId="3" borderId="28" xfId="0" applyFont="1" applyFill="1" applyBorder="1" applyAlignment="1">
      <alignment vertical="top" wrapText="1"/>
    </xf>
    <xf numFmtId="0" fontId="3" fillId="5" borderId="2" xfId="0" applyFont="1" applyFill="1" applyBorder="1" applyAlignment="1">
      <alignment vertical="center"/>
    </xf>
    <xf numFmtId="0" fontId="3" fillId="5" borderId="14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2" fontId="11" fillId="2" borderId="6" xfId="0" applyNumberFormat="1" applyFont="1" applyFill="1" applyBorder="1" applyAlignment="1">
      <alignment horizontal="center" vertical="center"/>
    </xf>
    <xf numFmtId="4" fontId="3" fillId="3" borderId="8" xfId="0" applyNumberFormat="1" applyFont="1" applyFill="1" applyBorder="1" applyAlignment="1">
      <alignment horizontal="center" vertical="center"/>
    </xf>
    <xf numFmtId="2" fontId="11" fillId="2" borderId="23" xfId="0" applyNumberFormat="1" applyFont="1" applyFill="1" applyBorder="1" applyAlignment="1">
      <alignment horizontal="center" vertical="center"/>
    </xf>
    <xf numFmtId="4" fontId="16" fillId="0" borderId="32" xfId="0" applyNumberFormat="1" applyFont="1" applyBorder="1" applyAlignment="1">
      <alignment horizontal="right" vertical="center" inden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 wrapText="1"/>
    </xf>
    <xf numFmtId="2" fontId="13" fillId="0" borderId="1" xfId="0" applyNumberFormat="1" applyFont="1" applyBorder="1" applyAlignment="1">
      <alignment horizontal="right" vertical="center" wrapText="1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 wrapText="1"/>
    </xf>
    <xf numFmtId="2" fontId="13" fillId="0" borderId="34" xfId="0" applyNumberFormat="1" applyFont="1" applyBorder="1" applyAlignment="1">
      <alignment horizontal="right" vertical="center"/>
    </xf>
    <xf numFmtId="0" fontId="13" fillId="0" borderId="34" xfId="0" applyFont="1" applyBorder="1" applyAlignment="1">
      <alignment horizontal="center" vertical="center"/>
    </xf>
    <xf numFmtId="0" fontId="13" fillId="0" borderId="34" xfId="0" applyFont="1" applyBorder="1" applyAlignment="1">
      <alignment horizontal="right" vertical="center" wrapText="1"/>
    </xf>
    <xf numFmtId="2" fontId="13" fillId="0" borderId="34" xfId="0" applyNumberFormat="1" applyFont="1" applyBorder="1" applyAlignment="1">
      <alignment horizontal="right" vertical="center" wrapText="1"/>
    </xf>
    <xf numFmtId="0" fontId="15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 wrapText="1"/>
    </xf>
    <xf numFmtId="2" fontId="13" fillId="0" borderId="39" xfId="0" applyNumberFormat="1" applyFont="1" applyBorder="1" applyAlignment="1">
      <alignment horizontal="right" vertical="center"/>
    </xf>
    <xf numFmtId="0" fontId="13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right" vertical="center" wrapText="1"/>
    </xf>
    <xf numFmtId="2" fontId="13" fillId="0" borderId="39" xfId="0" applyNumberFormat="1" applyFont="1" applyBorder="1" applyAlignment="1">
      <alignment horizontal="right" vertical="center" wrapText="1"/>
    </xf>
    <xf numFmtId="0" fontId="15" fillId="0" borderId="40" xfId="0" applyFont="1" applyBorder="1" applyAlignment="1">
      <alignment horizontal="center" vertical="center"/>
    </xf>
    <xf numFmtId="14" fontId="11" fillId="3" borderId="43" xfId="0" applyNumberFormat="1" applyFont="1" applyFill="1" applyBorder="1" applyAlignment="1">
      <alignment horizontal="center" vertical="center"/>
    </xf>
    <xf numFmtId="14" fontId="11" fillId="3" borderId="44" xfId="0" applyNumberFormat="1" applyFont="1" applyFill="1" applyBorder="1" applyAlignment="1">
      <alignment horizontal="center" vertical="center"/>
    </xf>
    <xf numFmtId="4" fontId="3" fillId="3" borderId="17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vertical="center"/>
    </xf>
    <xf numFmtId="2" fontId="2" fillId="3" borderId="0" xfId="0" applyNumberFormat="1" applyFont="1" applyFill="1" applyAlignment="1">
      <alignment vertical="center"/>
    </xf>
    <xf numFmtId="4" fontId="16" fillId="0" borderId="47" xfId="0" applyNumberFormat="1" applyFont="1" applyBorder="1" applyAlignment="1">
      <alignment horizontal="right" vertical="center" indent="1"/>
    </xf>
    <xf numFmtId="4" fontId="16" fillId="0" borderId="50" xfId="0" applyNumberFormat="1" applyFont="1" applyBorder="1" applyAlignment="1">
      <alignment horizontal="right" vertical="center" indent="1"/>
    </xf>
    <xf numFmtId="2" fontId="11" fillId="2" borderId="19" xfId="0" applyNumberFormat="1" applyFont="1" applyFill="1" applyBorder="1" applyAlignment="1">
      <alignment horizontal="center" vertical="center"/>
    </xf>
    <xf numFmtId="14" fontId="11" fillId="3" borderId="20" xfId="0" applyNumberFormat="1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3" fillId="2" borderId="15" xfId="0" applyFont="1" applyFill="1" applyBorder="1" applyAlignment="1" applyProtection="1">
      <alignment horizontal="left"/>
      <protection locked="0"/>
    </xf>
    <xf numFmtId="0" fontId="3" fillId="2" borderId="11" xfId="0" applyFont="1" applyFill="1" applyBorder="1" applyAlignment="1" applyProtection="1">
      <alignment horizontal="left"/>
      <protection locked="0"/>
    </xf>
    <xf numFmtId="0" fontId="3" fillId="2" borderId="16" xfId="0" applyFont="1" applyFill="1" applyBorder="1" applyAlignment="1" applyProtection="1">
      <alignment horizontal="left"/>
      <protection locked="0"/>
    </xf>
    <xf numFmtId="0" fontId="7" fillId="2" borderId="15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3" fillId="3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center" vertical="center" textRotation="90"/>
    </xf>
    <xf numFmtId="15" fontId="3" fillId="2" borderId="15" xfId="0" applyNumberFormat="1" applyFont="1" applyFill="1" applyBorder="1" applyAlignment="1" applyProtection="1">
      <alignment horizontal="left"/>
      <protection locked="0"/>
    </xf>
    <xf numFmtId="15" fontId="3" fillId="2" borderId="11" xfId="0" applyNumberFormat="1" applyFont="1" applyFill="1" applyBorder="1" applyAlignment="1" applyProtection="1">
      <alignment horizontal="left"/>
      <protection locked="0"/>
    </xf>
    <xf numFmtId="15" fontId="3" fillId="2" borderId="16" xfId="0" applyNumberFormat="1" applyFont="1" applyFill="1" applyBorder="1" applyAlignment="1" applyProtection="1">
      <alignment horizontal="left"/>
      <protection locked="0"/>
    </xf>
    <xf numFmtId="0" fontId="5" fillId="3" borderId="0" xfId="0" applyFont="1" applyFill="1" applyAlignment="1">
      <alignment horizontal="left" vertical="center"/>
    </xf>
    <xf numFmtId="0" fontId="7" fillId="3" borderId="22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left" vertical="top" wrapText="1"/>
    </xf>
    <xf numFmtId="0" fontId="7" fillId="3" borderId="26" xfId="0" applyFont="1" applyFill="1" applyBorder="1" applyAlignment="1">
      <alignment horizontal="left" vertical="top" wrapText="1"/>
    </xf>
    <xf numFmtId="0" fontId="3" fillId="3" borderId="22" xfId="0" applyFont="1" applyFill="1" applyBorder="1" applyAlignment="1">
      <alignment horizontal="center" vertical="top" wrapText="1"/>
    </xf>
    <xf numFmtId="0" fontId="11" fillId="3" borderId="0" xfId="0" applyFont="1" applyFill="1" applyAlignment="1">
      <alignment horizontal="center" vertical="top" wrapText="1"/>
    </xf>
    <xf numFmtId="0" fontId="11" fillId="3" borderId="26" xfId="0" applyFont="1" applyFill="1" applyBorder="1" applyAlignment="1">
      <alignment horizontal="center" vertical="top" wrapText="1"/>
    </xf>
    <xf numFmtId="0" fontId="7" fillId="3" borderId="24" xfId="0" applyFont="1" applyFill="1" applyBorder="1" applyAlignment="1">
      <alignment horizontal="center" vertical="top" wrapText="1"/>
    </xf>
    <xf numFmtId="0" fontId="7" fillId="3" borderId="13" xfId="0" applyFont="1" applyFill="1" applyBorder="1" applyAlignment="1">
      <alignment horizontal="center" vertical="top" wrapText="1"/>
    </xf>
    <xf numFmtId="0" fontId="7" fillId="3" borderId="25" xfId="0" applyFont="1" applyFill="1" applyBorder="1" applyAlignment="1">
      <alignment horizontal="center" vertical="top" wrapText="1"/>
    </xf>
    <xf numFmtId="0" fontId="2" fillId="3" borderId="0" xfId="0" applyFont="1" applyFill="1" applyAlignment="1">
      <alignment horizontal="left"/>
    </xf>
    <xf numFmtId="0" fontId="2" fillId="3" borderId="23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5" fillId="3" borderId="1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left"/>
    </xf>
    <xf numFmtId="0" fontId="5" fillId="3" borderId="19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5" fillId="5" borderId="15" xfId="0" applyFont="1" applyFill="1" applyBorder="1" applyAlignment="1">
      <alignment horizontal="left"/>
    </xf>
    <xf numFmtId="0" fontId="5" fillId="5" borderId="11" xfId="0" applyFont="1" applyFill="1" applyBorder="1" applyAlignment="1">
      <alignment horizontal="left"/>
    </xf>
    <xf numFmtId="0" fontId="5" fillId="5" borderId="16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 wrapText="1"/>
    </xf>
    <xf numFmtId="0" fontId="3" fillId="5" borderId="42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Alignment="1">
      <alignment horizontal="center" vertical="center" textRotation="90"/>
    </xf>
    <xf numFmtId="14" fontId="3" fillId="3" borderId="2" xfId="0" applyNumberFormat="1" applyFont="1" applyFill="1" applyBorder="1" applyAlignment="1">
      <alignment horizontal="center" vertical="center" textRotation="90"/>
    </xf>
    <xf numFmtId="14" fontId="3" fillId="3" borderId="14" xfId="0" applyNumberFormat="1" applyFont="1" applyFill="1" applyBorder="1" applyAlignment="1">
      <alignment horizontal="center" vertical="center" textRotation="90"/>
    </xf>
    <xf numFmtId="0" fontId="2" fillId="0" borderId="1" xfId="0" applyFont="1" applyBorder="1" applyAlignment="1">
      <alignment horizontal="left" vertical="center" wrapText="1"/>
    </xf>
    <xf numFmtId="0" fontId="0" fillId="0" borderId="23" xfId="0" applyBorder="1" applyAlignment="1">
      <alignment horizontal="right"/>
    </xf>
    <xf numFmtId="0" fontId="0" fillId="0" borderId="1" xfId="0" applyBorder="1" applyAlignment="1">
      <alignment horizontal="left" vertical="top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9"/>
  <sheetViews>
    <sheetView tabSelected="1" view="pageBreakPreview" topLeftCell="A16" zoomScaleNormal="100" zoomScaleSheetLayoutView="100" workbookViewId="0">
      <selection activeCell="A25" sqref="A25:M26"/>
    </sheetView>
  </sheetViews>
  <sheetFormatPr defaultColWidth="9.140625" defaultRowHeight="14.25" x14ac:dyDescent="0.2"/>
  <cols>
    <col min="1" max="1" width="13.7109375" style="14" customWidth="1"/>
    <col min="2" max="2" width="12" style="14" customWidth="1"/>
    <col min="3" max="3" width="14.85546875" style="14" customWidth="1"/>
    <col min="4" max="4" width="19.5703125" style="14" customWidth="1"/>
    <col min="5" max="6" width="9.140625" style="14"/>
    <col min="7" max="7" width="11.85546875" style="14" customWidth="1"/>
    <col min="8" max="10" width="9.140625" style="14"/>
    <col min="11" max="11" width="11.85546875" style="14" customWidth="1"/>
    <col min="12" max="12" width="17" style="14" customWidth="1"/>
    <col min="13" max="13" width="16.140625" style="14" customWidth="1"/>
    <col min="14" max="14" width="20.85546875" style="14" customWidth="1"/>
    <col min="15" max="15" width="19.42578125" style="14" customWidth="1"/>
    <col min="16" max="17" width="10.85546875" style="14" customWidth="1"/>
    <col min="18" max="16384" width="9.140625" style="14"/>
  </cols>
  <sheetData>
    <row r="1" spans="1:17" ht="19.5" customHeight="1" x14ac:dyDescent="0.25">
      <c r="A1" s="101" t="s">
        <v>35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O1" s="99" t="s">
        <v>29</v>
      </c>
      <c r="P1" s="99"/>
      <c r="Q1" s="99"/>
    </row>
    <row r="2" spans="1:17" ht="13.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O2" s="100" t="s">
        <v>67</v>
      </c>
      <c r="P2" s="100"/>
      <c r="Q2" s="100"/>
    </row>
    <row r="3" spans="1:17" ht="18" customHeight="1" x14ac:dyDescent="0.25">
      <c r="A3" s="102" t="s">
        <v>0</v>
      </c>
      <c r="B3" s="102"/>
      <c r="C3" s="108" t="s">
        <v>81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</row>
    <row r="4" spans="1:17" ht="10.5" customHeight="1" x14ac:dyDescent="0.2">
      <c r="A4" s="12"/>
      <c r="B4" s="12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1"/>
      <c r="P4" s="21"/>
      <c r="Q4" s="21"/>
    </row>
    <row r="5" spans="1:17" x14ac:dyDescent="0.2">
      <c r="A5" s="15"/>
      <c r="B5" s="15"/>
      <c r="C5" s="16"/>
      <c r="D5" s="16"/>
      <c r="E5" s="122"/>
      <c r="F5" s="122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1:17" ht="15" x14ac:dyDescent="0.25">
      <c r="A6" s="102" t="s">
        <v>1</v>
      </c>
      <c r="B6" s="102"/>
      <c r="C6" s="124" t="s">
        <v>70</v>
      </c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6"/>
    </row>
    <row r="7" spans="1:17" ht="6" customHeight="1" x14ac:dyDescent="0.2">
      <c r="A7" s="16"/>
      <c r="B7" s="123"/>
      <c r="C7" s="123"/>
      <c r="D7" s="123"/>
      <c r="E7" s="123"/>
      <c r="F7" s="123"/>
      <c r="G7" s="16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spans="1:17" ht="16.5" customHeight="1" thickBot="1" x14ac:dyDescent="0.3">
      <c r="A8" s="114" t="s">
        <v>58</v>
      </c>
      <c r="B8" s="115"/>
      <c r="C8" s="115"/>
      <c r="D8" s="115"/>
      <c r="E8" s="15"/>
      <c r="F8" s="15"/>
      <c r="G8" s="16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spans="1:17" ht="21" customHeight="1" thickBot="1" x14ac:dyDescent="0.25">
      <c r="A9" s="103" t="s">
        <v>6</v>
      </c>
      <c r="B9" s="103" t="s">
        <v>2</v>
      </c>
      <c r="C9" s="130" t="s">
        <v>42</v>
      </c>
      <c r="D9" s="131"/>
      <c r="E9" s="116" t="s">
        <v>3</v>
      </c>
      <c r="F9" s="138"/>
      <c r="G9" s="117"/>
      <c r="H9" s="118" t="s">
        <v>4</v>
      </c>
      <c r="I9" s="110" t="s">
        <v>33</v>
      </c>
      <c r="J9" s="132" t="s">
        <v>34</v>
      </c>
      <c r="K9" s="133"/>
      <c r="L9" s="111" t="s">
        <v>57</v>
      </c>
      <c r="M9" s="105" t="s">
        <v>54</v>
      </c>
      <c r="N9" s="105" t="s">
        <v>62</v>
      </c>
      <c r="O9" s="105" t="s">
        <v>60</v>
      </c>
      <c r="P9" s="116" t="s">
        <v>64</v>
      </c>
      <c r="Q9" s="117"/>
    </row>
    <row r="10" spans="1:17" ht="21.75" customHeight="1" x14ac:dyDescent="0.2">
      <c r="A10" s="104"/>
      <c r="B10" s="104"/>
      <c r="C10" s="110" t="s">
        <v>28</v>
      </c>
      <c r="D10" s="111"/>
      <c r="E10" s="112" t="s">
        <v>30</v>
      </c>
      <c r="F10" s="106" t="s">
        <v>31</v>
      </c>
      <c r="G10" s="105" t="s">
        <v>32</v>
      </c>
      <c r="H10" s="119"/>
      <c r="I10" s="112"/>
      <c r="J10" s="134" t="s">
        <v>77</v>
      </c>
      <c r="K10" s="134" t="s">
        <v>78</v>
      </c>
      <c r="L10" s="121"/>
      <c r="M10" s="106"/>
      <c r="N10" s="104"/>
      <c r="O10" s="104"/>
      <c r="P10" s="32"/>
      <c r="Q10" s="32"/>
    </row>
    <row r="11" spans="1:17" ht="50.25" customHeight="1" thickBot="1" x14ac:dyDescent="0.25">
      <c r="A11" s="104"/>
      <c r="B11" s="104"/>
      <c r="C11" s="112"/>
      <c r="D11" s="113"/>
      <c r="E11" s="112"/>
      <c r="F11" s="106"/>
      <c r="G11" s="106"/>
      <c r="H11" s="120"/>
      <c r="I11" s="112"/>
      <c r="J11" s="135"/>
      <c r="K11" s="135"/>
      <c r="L11" s="121"/>
      <c r="M11" s="107"/>
      <c r="N11" s="104"/>
      <c r="O11" s="104"/>
      <c r="P11" s="33" t="s">
        <v>65</v>
      </c>
      <c r="Q11" s="33" t="s">
        <v>66</v>
      </c>
    </row>
    <row r="12" spans="1:17" ht="21" customHeight="1" x14ac:dyDescent="0.2">
      <c r="A12" s="44" t="s">
        <v>82</v>
      </c>
      <c r="B12" s="45" t="s">
        <v>83</v>
      </c>
      <c r="C12" s="136" t="s">
        <v>71</v>
      </c>
      <c r="D12" s="137"/>
      <c r="E12" s="46">
        <v>89.016000000000005</v>
      </c>
      <c r="F12" s="46">
        <v>337.79500000000002</v>
      </c>
      <c r="G12" s="46">
        <v>426.81100000000004</v>
      </c>
      <c r="H12" s="47" t="s">
        <v>72</v>
      </c>
      <c r="I12" s="48" t="s">
        <v>73</v>
      </c>
      <c r="J12" s="49">
        <v>0.59</v>
      </c>
      <c r="K12" s="49">
        <v>0.45610061581961531</v>
      </c>
      <c r="L12" s="50" t="s">
        <v>95</v>
      </c>
      <c r="M12" s="65">
        <v>26745.1973</v>
      </c>
      <c r="N12" s="35"/>
      <c r="O12" s="36">
        <f>SUM(N12*G12)</f>
        <v>0</v>
      </c>
      <c r="P12" s="60"/>
      <c r="Q12" s="139" t="s">
        <v>79</v>
      </c>
    </row>
    <row r="13" spans="1:17" ht="21" customHeight="1" x14ac:dyDescent="0.2">
      <c r="A13" s="51" t="s">
        <v>82</v>
      </c>
      <c r="B13" s="40" t="s">
        <v>84</v>
      </c>
      <c r="C13" s="69" t="s">
        <v>71</v>
      </c>
      <c r="D13" s="70"/>
      <c r="E13" s="41">
        <v>199.126</v>
      </c>
      <c r="F13" s="41">
        <v>624.31100000000004</v>
      </c>
      <c r="G13" s="41">
        <v>823.43700000000001</v>
      </c>
      <c r="H13" s="39" t="s">
        <v>72</v>
      </c>
      <c r="I13" s="42" t="s">
        <v>73</v>
      </c>
      <c r="J13" s="43">
        <v>0.68187850531399596</v>
      </c>
      <c r="K13" s="43">
        <v>0.59599999999999997</v>
      </c>
      <c r="L13" s="52" t="s">
        <v>96</v>
      </c>
      <c r="M13" s="38">
        <v>46915.357900000003</v>
      </c>
      <c r="N13" s="37"/>
      <c r="O13" s="13">
        <f t="shared" ref="O13:O22" si="0">SUM(N13*G13)</f>
        <v>0</v>
      </c>
      <c r="P13" s="61"/>
      <c r="Q13" s="140"/>
    </row>
    <row r="14" spans="1:17" ht="21" customHeight="1" x14ac:dyDescent="0.2">
      <c r="A14" s="51" t="s">
        <v>82</v>
      </c>
      <c r="B14" s="40" t="s">
        <v>85</v>
      </c>
      <c r="C14" s="69" t="s">
        <v>94</v>
      </c>
      <c r="D14" s="70"/>
      <c r="E14" s="41">
        <v>127.41800000000001</v>
      </c>
      <c r="F14" s="41">
        <v>54.158000000000001</v>
      </c>
      <c r="G14" s="41">
        <v>181.57600000000002</v>
      </c>
      <c r="H14" s="39" t="s">
        <v>7</v>
      </c>
      <c r="I14" s="42" t="s">
        <v>97</v>
      </c>
      <c r="J14" s="43">
        <v>1.847</v>
      </c>
      <c r="K14" s="43">
        <v>1.0221293034602315</v>
      </c>
      <c r="L14" s="52" t="s">
        <v>98</v>
      </c>
      <c r="M14" s="38">
        <v>9102.2996999999996</v>
      </c>
      <c r="N14" s="37"/>
      <c r="O14" s="13">
        <f t="shared" si="0"/>
        <v>0</v>
      </c>
      <c r="P14" s="61"/>
      <c r="Q14" s="140"/>
    </row>
    <row r="15" spans="1:17" ht="21" customHeight="1" x14ac:dyDescent="0.2">
      <c r="A15" s="51" t="s">
        <v>86</v>
      </c>
      <c r="B15" s="40" t="s">
        <v>87</v>
      </c>
      <c r="C15" s="69" t="s">
        <v>71</v>
      </c>
      <c r="D15" s="70"/>
      <c r="E15" s="41">
        <v>110.14200000000002</v>
      </c>
      <c r="F15" s="41">
        <v>236.57700000000006</v>
      </c>
      <c r="G15" s="41">
        <v>346.71900000000005</v>
      </c>
      <c r="H15" s="39" t="s">
        <v>72</v>
      </c>
      <c r="I15" s="42" t="s">
        <v>73</v>
      </c>
      <c r="J15" s="43">
        <v>0.73399999999999999</v>
      </c>
      <c r="K15" s="43">
        <v>0.62542900813348157</v>
      </c>
      <c r="L15" s="52" t="s">
        <v>99</v>
      </c>
      <c r="M15" s="38">
        <v>17583.377100000002</v>
      </c>
      <c r="N15" s="37"/>
      <c r="O15" s="13">
        <f t="shared" si="0"/>
        <v>0</v>
      </c>
      <c r="P15" s="61"/>
      <c r="Q15" s="140"/>
    </row>
    <row r="16" spans="1:17" ht="21" customHeight="1" x14ac:dyDescent="0.2">
      <c r="A16" s="51" t="s">
        <v>86</v>
      </c>
      <c r="B16" s="40" t="s">
        <v>88</v>
      </c>
      <c r="C16" s="69" t="s">
        <v>71</v>
      </c>
      <c r="D16" s="70"/>
      <c r="E16" s="41">
        <v>310.423</v>
      </c>
      <c r="F16" s="41">
        <v>59.716000000000001</v>
      </c>
      <c r="G16" s="41">
        <v>370.13900000000001</v>
      </c>
      <c r="H16" s="39" t="s">
        <v>72</v>
      </c>
      <c r="I16" s="42" t="s">
        <v>97</v>
      </c>
      <c r="J16" s="43">
        <v>0.65327150701157954</v>
      </c>
      <c r="K16" s="43">
        <v>0.41490942344693837</v>
      </c>
      <c r="L16" s="52" t="s">
        <v>100</v>
      </c>
      <c r="M16" s="38">
        <v>18950.2189</v>
      </c>
      <c r="N16" s="37"/>
      <c r="O16" s="13">
        <f t="shared" si="0"/>
        <v>0</v>
      </c>
      <c r="P16" s="61"/>
      <c r="Q16" s="140"/>
    </row>
    <row r="17" spans="1:17" ht="21" customHeight="1" x14ac:dyDescent="0.2">
      <c r="A17" s="51" t="s">
        <v>86</v>
      </c>
      <c r="B17" s="40" t="s">
        <v>89</v>
      </c>
      <c r="C17" s="69" t="s">
        <v>74</v>
      </c>
      <c r="D17" s="70"/>
      <c r="E17" s="41">
        <v>64.238000000000014</v>
      </c>
      <c r="F17" s="41">
        <v>131.43400000000003</v>
      </c>
      <c r="G17" s="41">
        <v>195.67200000000003</v>
      </c>
      <c r="H17" s="39" t="s">
        <v>72</v>
      </c>
      <c r="I17" s="42" t="s">
        <v>97</v>
      </c>
      <c r="J17" s="43">
        <v>0.57845105336361835</v>
      </c>
      <c r="K17" s="43">
        <v>0.26100000000000001</v>
      </c>
      <c r="L17" s="52" t="s">
        <v>101</v>
      </c>
      <c r="M17" s="38">
        <v>12159.2711</v>
      </c>
      <c r="N17" s="37"/>
      <c r="O17" s="13">
        <f t="shared" si="0"/>
        <v>0</v>
      </c>
      <c r="P17" s="61"/>
      <c r="Q17" s="140"/>
    </row>
    <row r="18" spans="1:17" ht="21" customHeight="1" x14ac:dyDescent="0.2">
      <c r="A18" s="51" t="s">
        <v>86</v>
      </c>
      <c r="B18" s="40" t="s">
        <v>90</v>
      </c>
      <c r="C18" s="69" t="s">
        <v>75</v>
      </c>
      <c r="D18" s="70"/>
      <c r="E18" s="41">
        <v>90.292999999999992</v>
      </c>
      <c r="F18" s="41">
        <v>92.447999999999993</v>
      </c>
      <c r="G18" s="41">
        <v>182.74099999999999</v>
      </c>
      <c r="H18" s="39" t="s">
        <v>72</v>
      </c>
      <c r="I18" s="42" t="s">
        <v>97</v>
      </c>
      <c r="J18" s="43">
        <v>0.57899999999999996</v>
      </c>
      <c r="K18" s="43">
        <v>0.29076155101359302</v>
      </c>
      <c r="L18" s="52" t="s">
        <v>102</v>
      </c>
      <c r="M18" s="38">
        <v>7259.0725000000002</v>
      </c>
      <c r="N18" s="37"/>
      <c r="O18" s="13">
        <f t="shared" si="0"/>
        <v>0</v>
      </c>
      <c r="P18" s="61"/>
      <c r="Q18" s="140"/>
    </row>
    <row r="19" spans="1:17" ht="21" customHeight="1" x14ac:dyDescent="0.2">
      <c r="A19" s="51" t="s">
        <v>86</v>
      </c>
      <c r="B19" s="40" t="s">
        <v>91</v>
      </c>
      <c r="C19" s="69" t="s">
        <v>75</v>
      </c>
      <c r="D19" s="70"/>
      <c r="E19" s="41">
        <v>12.927</v>
      </c>
      <c r="F19" s="41">
        <v>75.349999999999994</v>
      </c>
      <c r="G19" s="41">
        <v>88.276999999999987</v>
      </c>
      <c r="H19" s="39" t="s">
        <v>72</v>
      </c>
      <c r="I19" s="42" t="s">
        <v>73</v>
      </c>
      <c r="J19" s="43">
        <v>0.61599999999999999</v>
      </c>
      <c r="K19" s="43">
        <v>0.47699999999999998</v>
      </c>
      <c r="L19" s="52" t="s">
        <v>103</v>
      </c>
      <c r="M19" s="38">
        <v>3499.7087999999999</v>
      </c>
      <c r="N19" s="37"/>
      <c r="O19" s="13">
        <f t="shared" si="0"/>
        <v>0</v>
      </c>
      <c r="P19" s="61"/>
      <c r="Q19" s="140"/>
    </row>
    <row r="20" spans="1:17" ht="21" customHeight="1" x14ac:dyDescent="0.2">
      <c r="A20" s="51" t="s">
        <v>86</v>
      </c>
      <c r="B20" s="40" t="s">
        <v>92</v>
      </c>
      <c r="C20" s="69" t="s">
        <v>71</v>
      </c>
      <c r="D20" s="70"/>
      <c r="E20" s="41">
        <v>71.209999999999994</v>
      </c>
      <c r="F20" s="41">
        <v>150.31299999999999</v>
      </c>
      <c r="G20" s="41">
        <v>221.52299999999997</v>
      </c>
      <c r="H20" s="39" t="s">
        <v>72</v>
      </c>
      <c r="I20" s="42" t="s">
        <v>97</v>
      </c>
      <c r="J20" s="43">
        <v>0.77400000000000002</v>
      </c>
      <c r="K20" s="43">
        <v>0.52700000000000002</v>
      </c>
      <c r="L20" s="52" t="s">
        <v>104</v>
      </c>
      <c r="M20" s="38">
        <v>12491.726500000001</v>
      </c>
      <c r="N20" s="37"/>
      <c r="O20" s="13">
        <f t="shared" si="0"/>
        <v>0</v>
      </c>
      <c r="P20" s="61"/>
      <c r="Q20" s="140"/>
    </row>
    <row r="21" spans="1:17" ht="21" customHeight="1" x14ac:dyDescent="0.2">
      <c r="A21" s="51" t="s">
        <v>86</v>
      </c>
      <c r="B21" s="40" t="s">
        <v>93</v>
      </c>
      <c r="C21" s="69" t="s">
        <v>71</v>
      </c>
      <c r="D21" s="70"/>
      <c r="E21" s="41">
        <v>129.24900000000002</v>
      </c>
      <c r="F21" s="41">
        <v>4.1530000000000005</v>
      </c>
      <c r="G21" s="41">
        <v>133.40200000000002</v>
      </c>
      <c r="H21" s="39" t="s">
        <v>7</v>
      </c>
      <c r="I21" s="42" t="s">
        <v>76</v>
      </c>
      <c r="J21" s="43">
        <v>0.70610193596300774</v>
      </c>
      <c r="K21" s="43">
        <v>0.69199999999999995</v>
      </c>
      <c r="L21" s="52" t="s">
        <v>105</v>
      </c>
      <c r="M21" s="38">
        <v>5404.3617999999997</v>
      </c>
      <c r="N21" s="37"/>
      <c r="O21" s="13">
        <f t="shared" si="0"/>
        <v>0</v>
      </c>
      <c r="P21" s="61"/>
      <c r="Q21" s="140"/>
    </row>
    <row r="22" spans="1:17" ht="21" customHeight="1" thickBot="1" x14ac:dyDescent="0.25">
      <c r="A22" s="53" t="s">
        <v>86</v>
      </c>
      <c r="B22" s="54" t="s">
        <v>93</v>
      </c>
      <c r="C22" s="71" t="s">
        <v>71</v>
      </c>
      <c r="D22" s="72"/>
      <c r="E22" s="55">
        <v>139.84</v>
      </c>
      <c r="F22" s="55">
        <v>4.5670000000000002</v>
      </c>
      <c r="G22" s="55">
        <v>144.40700000000001</v>
      </c>
      <c r="H22" s="56" t="s">
        <v>7</v>
      </c>
      <c r="I22" s="57" t="s">
        <v>76</v>
      </c>
      <c r="J22" s="58">
        <v>0.80400000000000005</v>
      </c>
      <c r="K22" s="58">
        <v>0.65200000000000002</v>
      </c>
      <c r="L22" s="59" t="s">
        <v>106</v>
      </c>
      <c r="M22" s="66">
        <v>5974.0936000000002</v>
      </c>
      <c r="N22" s="67"/>
      <c r="O22" s="62">
        <f t="shared" si="0"/>
        <v>0</v>
      </c>
      <c r="P22" s="68"/>
      <c r="Q22" s="141"/>
    </row>
    <row r="23" spans="1:17" ht="15.75" customHeight="1" thickBot="1" x14ac:dyDescent="0.25">
      <c r="A23" s="63"/>
      <c r="B23" s="6"/>
      <c r="C23" s="6"/>
      <c r="D23" s="6"/>
      <c r="E23" s="6"/>
      <c r="F23" s="6"/>
      <c r="G23" s="64">
        <f>SUM(G12:G22)</f>
        <v>3114.7040000000006</v>
      </c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ht="39.75" customHeight="1" thickBot="1" x14ac:dyDescent="0.25">
      <c r="A24" s="127" t="s">
        <v>8</v>
      </c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9"/>
      <c r="M24" s="18">
        <f>SUM(M12:M22)</f>
        <v>166084.68520000001</v>
      </c>
      <c r="N24" s="25" t="s">
        <v>68</v>
      </c>
      <c r="O24" s="24">
        <f>SUM(O12:O22)</f>
        <v>0</v>
      </c>
      <c r="P24" s="22"/>
      <c r="Q24" s="22"/>
    </row>
    <row r="25" spans="1:17" ht="15" thickBot="1" x14ac:dyDescent="0.25">
      <c r="A25" s="73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5"/>
      <c r="N25" s="17" t="s">
        <v>80</v>
      </c>
      <c r="O25" s="18">
        <f>O26-O24</f>
        <v>0</v>
      </c>
      <c r="P25" s="22"/>
      <c r="Q25" s="22"/>
    </row>
    <row r="26" spans="1:17" x14ac:dyDescent="0.2">
      <c r="A26" s="76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8"/>
      <c r="N26" s="17" t="s">
        <v>9</v>
      </c>
      <c r="O26" s="18">
        <f>IF("nie"=MID(H34,1,3),O24,(O24*1.23))</f>
        <v>0</v>
      </c>
      <c r="P26" s="22"/>
      <c r="Q26" s="22"/>
    </row>
    <row r="27" spans="1:17" x14ac:dyDescent="0.2">
      <c r="A27" s="84"/>
      <c r="B27" s="84"/>
      <c r="C27" s="84"/>
      <c r="D27" s="6"/>
      <c r="E27" s="6"/>
      <c r="F27" s="6"/>
      <c r="G27" s="6"/>
      <c r="H27" s="6"/>
      <c r="I27" s="6" t="s">
        <v>39</v>
      </c>
      <c r="J27" s="6"/>
      <c r="K27" s="6"/>
      <c r="L27" s="6"/>
      <c r="M27" s="6"/>
      <c r="N27" s="6"/>
      <c r="O27" s="6"/>
      <c r="P27" s="6"/>
      <c r="Q27" s="6"/>
    </row>
    <row r="28" spans="1:17" ht="15" x14ac:dyDescent="0.2">
      <c r="A28" s="89" t="s">
        <v>56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23"/>
      <c r="Q28" s="23"/>
    </row>
    <row r="29" spans="1:17" ht="25.5" customHeight="1" x14ac:dyDescent="0.2">
      <c r="A29" s="19" t="s">
        <v>37</v>
      </c>
      <c r="B29" s="11"/>
      <c r="C29" s="11"/>
      <c r="D29" s="11"/>
      <c r="E29" s="11"/>
      <c r="F29" s="11"/>
      <c r="G29" s="10" t="s">
        <v>36</v>
      </c>
      <c r="H29" s="11"/>
      <c r="I29" s="11"/>
      <c r="J29" s="11"/>
      <c r="K29" s="7"/>
      <c r="L29" s="7"/>
      <c r="M29" s="7"/>
      <c r="N29" s="7"/>
      <c r="O29" s="7"/>
      <c r="P29" s="7"/>
      <c r="Q29" s="7"/>
    </row>
    <row r="30" spans="1:17" ht="15" customHeight="1" x14ac:dyDescent="0.2">
      <c r="A30" s="96" t="s">
        <v>59</v>
      </c>
      <c r="B30" s="97"/>
      <c r="C30" s="97"/>
      <c r="D30" s="97"/>
      <c r="E30" s="98"/>
      <c r="F30" s="85" t="s">
        <v>41</v>
      </c>
      <c r="G30" s="8" t="s">
        <v>10</v>
      </c>
      <c r="H30" s="86"/>
      <c r="I30" s="87"/>
      <c r="J30" s="87"/>
      <c r="K30" s="87"/>
      <c r="L30" s="87"/>
      <c r="M30" s="87"/>
      <c r="N30" s="87"/>
      <c r="O30" s="88"/>
      <c r="P30" s="23"/>
      <c r="Q30" s="23"/>
    </row>
    <row r="31" spans="1:17" x14ac:dyDescent="0.2">
      <c r="A31" s="26"/>
      <c r="B31" s="27"/>
      <c r="C31" s="27"/>
      <c r="D31" s="27"/>
      <c r="E31" s="28"/>
      <c r="F31" s="85"/>
      <c r="G31" s="8" t="s">
        <v>11</v>
      </c>
      <c r="H31" s="79"/>
      <c r="I31" s="80"/>
      <c r="J31" s="80"/>
      <c r="K31" s="80"/>
      <c r="L31" s="80"/>
      <c r="M31" s="80"/>
      <c r="N31" s="80"/>
      <c r="O31" s="81"/>
      <c r="P31" s="23"/>
      <c r="Q31" s="23"/>
    </row>
    <row r="32" spans="1:17" ht="18" customHeight="1" x14ac:dyDescent="0.2">
      <c r="A32" s="90" t="s">
        <v>69</v>
      </c>
      <c r="B32" s="91"/>
      <c r="C32" s="91"/>
      <c r="D32" s="91"/>
      <c r="E32" s="92"/>
      <c r="F32" s="85"/>
      <c r="G32" s="8" t="s">
        <v>12</v>
      </c>
      <c r="H32" s="79"/>
      <c r="I32" s="80"/>
      <c r="J32" s="80"/>
      <c r="K32" s="80"/>
      <c r="L32" s="80"/>
      <c r="M32" s="80"/>
      <c r="N32" s="80"/>
      <c r="O32" s="81"/>
      <c r="P32" s="23"/>
      <c r="Q32" s="23"/>
    </row>
    <row r="33" spans="1:17" x14ac:dyDescent="0.2">
      <c r="A33" s="26"/>
      <c r="B33" s="27"/>
      <c r="C33" s="27"/>
      <c r="D33" s="27"/>
      <c r="E33" s="28"/>
      <c r="F33" s="85"/>
      <c r="G33" s="8" t="s">
        <v>13</v>
      </c>
      <c r="H33" s="79"/>
      <c r="I33" s="80"/>
      <c r="J33" s="80"/>
      <c r="K33" s="80"/>
      <c r="L33" s="80"/>
      <c r="M33" s="80"/>
      <c r="N33" s="80"/>
      <c r="O33" s="81"/>
      <c r="P33" s="23"/>
      <c r="Q33" s="23"/>
    </row>
    <row r="34" spans="1:17" x14ac:dyDescent="0.2">
      <c r="A34" s="93" t="s">
        <v>107</v>
      </c>
      <c r="B34" s="94"/>
      <c r="C34" s="94"/>
      <c r="D34" s="94"/>
      <c r="E34" s="95"/>
      <c r="F34" s="85"/>
      <c r="G34" s="8" t="s">
        <v>14</v>
      </c>
      <c r="H34" s="79"/>
      <c r="I34" s="80"/>
      <c r="J34" s="80"/>
      <c r="K34" s="80"/>
      <c r="L34" s="80"/>
      <c r="M34" s="80"/>
      <c r="N34" s="80"/>
      <c r="O34" s="81"/>
      <c r="P34" s="23"/>
      <c r="Q34" s="23"/>
    </row>
    <row r="35" spans="1:17" x14ac:dyDescent="0.2">
      <c r="A35" s="26"/>
      <c r="B35" s="27"/>
      <c r="C35" s="27"/>
      <c r="D35" s="27"/>
      <c r="E35" s="28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</row>
    <row r="36" spans="1:17" x14ac:dyDescent="0.2">
      <c r="A36" s="26"/>
      <c r="B36" s="27"/>
      <c r="C36" s="27"/>
      <c r="D36" s="27"/>
      <c r="E36" s="28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</row>
    <row r="37" spans="1:17" x14ac:dyDescent="0.2">
      <c r="A37" s="29"/>
      <c r="B37" s="30"/>
      <c r="C37" s="30"/>
      <c r="D37" s="30"/>
      <c r="E37" s="31"/>
      <c r="F37" s="7"/>
      <c r="G37" s="15"/>
      <c r="H37" s="15"/>
      <c r="I37" s="15"/>
      <c r="J37" s="15"/>
      <c r="K37" s="15" t="s">
        <v>38</v>
      </c>
      <c r="L37" s="15"/>
      <c r="M37" s="82"/>
      <c r="N37" s="83"/>
      <c r="O37" s="15"/>
      <c r="P37" s="15"/>
      <c r="Q37" s="15"/>
    </row>
    <row r="38" spans="1:17" x14ac:dyDescent="0.2">
      <c r="A38" s="7"/>
      <c r="B38" s="7"/>
      <c r="C38" s="7"/>
      <c r="D38" s="7"/>
      <c r="E38" s="7"/>
      <c r="F38" s="7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</row>
    <row r="39" spans="1:17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</row>
  </sheetData>
  <mergeCells count="54">
    <mergeCell ref="Q12:Q22"/>
    <mergeCell ref="C14:D14"/>
    <mergeCell ref="C15:D15"/>
    <mergeCell ref="C16:D16"/>
    <mergeCell ref="C17:D17"/>
    <mergeCell ref="A24:L24"/>
    <mergeCell ref="C9:D9"/>
    <mergeCell ref="J9:K9"/>
    <mergeCell ref="J10:J11"/>
    <mergeCell ref="K10:K11"/>
    <mergeCell ref="C12:D12"/>
    <mergeCell ref="C13:D13"/>
    <mergeCell ref="E9:G9"/>
    <mergeCell ref="F10:F11"/>
    <mergeCell ref="G10:G11"/>
    <mergeCell ref="E5:F5"/>
    <mergeCell ref="B7:F7"/>
    <mergeCell ref="B9:B11"/>
    <mergeCell ref="A6:B6"/>
    <mergeCell ref="C6:Q6"/>
    <mergeCell ref="O1:Q1"/>
    <mergeCell ref="O2:Q2"/>
    <mergeCell ref="A1:M1"/>
    <mergeCell ref="A3:B3"/>
    <mergeCell ref="A9:A11"/>
    <mergeCell ref="M9:M11"/>
    <mergeCell ref="N9:N11"/>
    <mergeCell ref="C3:Q3"/>
    <mergeCell ref="O9:O11"/>
    <mergeCell ref="C10:D11"/>
    <mergeCell ref="E10:E11"/>
    <mergeCell ref="A8:D8"/>
    <mergeCell ref="P9:Q9"/>
    <mergeCell ref="H9:H11"/>
    <mergeCell ref="I9:I11"/>
    <mergeCell ref="L9:L11"/>
    <mergeCell ref="A25:M26"/>
    <mergeCell ref="H34:O34"/>
    <mergeCell ref="M37:N37"/>
    <mergeCell ref="A27:C27"/>
    <mergeCell ref="F30:F34"/>
    <mergeCell ref="H30:O30"/>
    <mergeCell ref="H31:O31"/>
    <mergeCell ref="H32:O32"/>
    <mergeCell ref="H33:O33"/>
    <mergeCell ref="A28:O28"/>
    <mergeCell ref="A32:E32"/>
    <mergeCell ref="A34:E34"/>
    <mergeCell ref="A30:E30"/>
    <mergeCell ref="C18:D18"/>
    <mergeCell ref="C19:D19"/>
    <mergeCell ref="C20:D20"/>
    <mergeCell ref="C21:D21"/>
    <mergeCell ref="C22:D22"/>
  </mergeCells>
  <phoneticPr fontId="12" type="noConversion"/>
  <pageMargins left="0.23622047244094491" right="0.23622047244094491" top="0.74803149606299213" bottom="0.74803149606299213" header="0.31496062992125984" footer="0.31496062992125984"/>
  <pageSetup paperSize="9" scale="63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6"/>
  <sheetViews>
    <sheetView view="pageBreakPreview" zoomScaleNormal="100" zoomScaleSheetLayoutView="100" workbookViewId="0"/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15</v>
      </c>
      <c r="B1" s="143" t="s">
        <v>25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14" x14ac:dyDescent="0.25">
      <c r="A2" s="2" t="s">
        <v>16</v>
      </c>
      <c r="B2" s="142" t="s">
        <v>43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</row>
    <row r="3" spans="1:14" x14ac:dyDescent="0.25">
      <c r="A3" s="2" t="s">
        <v>6</v>
      </c>
      <c r="B3" s="142" t="s">
        <v>44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</row>
    <row r="4" spans="1:14" x14ac:dyDescent="0.25">
      <c r="A4" s="2" t="s">
        <v>2</v>
      </c>
      <c r="B4" s="142" t="s">
        <v>17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</row>
    <row r="5" spans="1:14" x14ac:dyDescent="0.25">
      <c r="A5" s="2" t="s">
        <v>7</v>
      </c>
      <c r="B5" s="142" t="s">
        <v>45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</row>
    <row r="6" spans="1:14" x14ac:dyDescent="0.25">
      <c r="A6" s="2" t="s">
        <v>47</v>
      </c>
      <c r="B6" s="142" t="s">
        <v>46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</row>
    <row r="7" spans="1:14" x14ac:dyDescent="0.25">
      <c r="A7" s="2" t="s">
        <v>48</v>
      </c>
      <c r="B7" s="142" t="s">
        <v>49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</row>
    <row r="8" spans="1:14" x14ac:dyDescent="0.25">
      <c r="A8" s="3" t="s">
        <v>18</v>
      </c>
      <c r="B8" s="142" t="s">
        <v>50</v>
      </c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4" x14ac:dyDescent="0.25">
      <c r="A9" s="4" t="s">
        <v>19</v>
      </c>
      <c r="B9" s="142" t="s">
        <v>51</v>
      </c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</row>
    <row r="10" spans="1:14" x14ac:dyDescent="0.25">
      <c r="A10" s="3" t="s">
        <v>40</v>
      </c>
      <c r="B10" s="142" t="s">
        <v>63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</row>
    <row r="11" spans="1:14" ht="16.5" customHeight="1" x14ac:dyDescent="0.25">
      <c r="A11" s="3" t="s">
        <v>5</v>
      </c>
      <c r="B11" s="142" t="s">
        <v>26</v>
      </c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</row>
    <row r="12" spans="1:14" x14ac:dyDescent="0.25">
      <c r="A12" s="3" t="s">
        <v>20</v>
      </c>
      <c r="B12" s="142" t="s">
        <v>21</v>
      </c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</row>
    <row r="13" spans="1:14" ht="16.5" customHeight="1" x14ac:dyDescent="0.25">
      <c r="A13" s="5" t="s">
        <v>61</v>
      </c>
      <c r="B13" s="142" t="s">
        <v>22</v>
      </c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</row>
    <row r="14" spans="1:14" x14ac:dyDescent="0.25">
      <c r="A14" s="5" t="s">
        <v>23</v>
      </c>
      <c r="B14" s="142" t="s">
        <v>52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</row>
    <row r="15" spans="1:14" x14ac:dyDescent="0.25">
      <c r="A15" s="3" t="s">
        <v>24</v>
      </c>
      <c r="B15" s="142" t="s">
        <v>53</v>
      </c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</row>
    <row r="16" spans="1:14" ht="45" x14ac:dyDescent="0.25">
      <c r="A16" s="9" t="s">
        <v>27</v>
      </c>
      <c r="B16" s="144" t="s">
        <v>55</v>
      </c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Tison, Pavol</cp:lastModifiedBy>
  <cp:lastPrinted>2025-04-01T06:28:32Z</cp:lastPrinted>
  <dcterms:created xsi:type="dcterms:W3CDTF">2012-08-13T12:29:09Z</dcterms:created>
  <dcterms:modified xsi:type="dcterms:W3CDTF">2026-06-22T04:26:34Z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