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užívatelia\bazala\Pracovná plocha\Podlimitné 2020\Energo audit\"/>
    </mc:Choice>
  </mc:AlternateContent>
  <xr:revisionPtr revIDLastSave="0" documentId="8_{519D68D8-9A5D-4B27-92FF-2D8A40A5605A}" xr6:coauthVersionLast="43" xr6:coauthVersionMax="43" xr10:uidLastSave="{00000000-0000-0000-0000-000000000000}"/>
  <bookViews>
    <workbookView xWindow="-120" yWindow="-120" windowWidth="29040" windowHeight="15840" firstSheet="4" activeTab="14" xr2:uid="{00000000-000D-0000-FFFF-FFFF00000000}"/>
  </bookViews>
  <sheets>
    <sheet name="tabuľka komplet" sheetId="1" r:id="rId1"/>
    <sheet name="priemyselný park" sheetId="3" r:id="rId2"/>
    <sheet name="SKaŠZ" sheetId="5" r:id="rId3"/>
    <sheet name="STEE" sheetId="6" r:id="rId4"/>
    <sheet name="SSS" sheetId="21" r:id="rId5"/>
    <sheet name="ZpS" sheetId="8" r:id="rId6"/>
    <sheet name="A.Kubinu" sheetId="9" r:id="rId7"/>
    <sheet name="Atómová" sheetId="10" r:id="rId8"/>
    <sheet name="I.Krasku" sheetId="11" r:id="rId9"/>
    <sheet name="Bottu" sheetId="19" r:id="rId10"/>
    <sheet name="Mahra" sheetId="12" r:id="rId11"/>
    <sheet name="Gorkého" sheetId="13" r:id="rId12"/>
    <sheet name="Nám.uč.tovar." sheetId="14" r:id="rId13"/>
    <sheet name="Spartakovská" sheetId="15" r:id="rId14"/>
    <sheet name="Vančurova" sheetId="16" r:id="rId15"/>
  </sheets>
  <definedNames>
    <definedName name="_xlnm._FilterDatabase" localSheetId="0" hidden="1">'tabuľka komplet'!$A$4:$N$57</definedName>
    <definedName name="_xlnm.Print_Area" localSheetId="0">'tabuľka komplet'!$A$1:$K$71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9" i="21" l="1"/>
  <c r="G29" i="21"/>
  <c r="K20" i="6"/>
  <c r="G20" i="6"/>
  <c r="J19" i="6"/>
  <c r="I19" i="6" s="1"/>
  <c r="J18" i="6"/>
  <c r="I18" i="6" s="1"/>
  <c r="J15" i="6"/>
  <c r="I15" i="6" s="1"/>
  <c r="J14" i="6"/>
  <c r="I14" i="6" s="1"/>
  <c r="J13" i="6"/>
  <c r="I13" i="6" s="1"/>
  <c r="J12" i="6"/>
  <c r="I12" i="6" s="1"/>
  <c r="J11" i="6"/>
  <c r="I11" i="6" s="1"/>
  <c r="J10" i="6"/>
  <c r="I10" i="6" s="1"/>
  <c r="J9" i="6"/>
  <c r="I9" i="6" s="1"/>
  <c r="J8" i="6"/>
  <c r="I8" i="6" s="1"/>
  <c r="J7" i="6"/>
  <c r="I7" i="6"/>
  <c r="J6" i="6"/>
  <c r="I6" i="6" s="1"/>
  <c r="J5" i="6"/>
  <c r="I5" i="6" l="1"/>
  <c r="J21" i="21" l="1"/>
  <c r="I21" i="21" s="1"/>
  <c r="J14" i="21"/>
  <c r="I14" i="21" s="1"/>
  <c r="J9" i="21"/>
  <c r="I9" i="21" s="1"/>
  <c r="J8" i="21"/>
  <c r="I8" i="21" s="1"/>
  <c r="J7" i="21"/>
  <c r="I7" i="21" s="1"/>
  <c r="J6" i="21"/>
  <c r="I6" i="21" s="1"/>
  <c r="J5" i="21"/>
  <c r="I5" i="21" s="1"/>
  <c r="J6" i="16" l="1"/>
  <c r="I6" i="16" s="1"/>
  <c r="J5" i="16"/>
  <c r="I5" i="16" s="1"/>
  <c r="J5" i="8" l="1"/>
  <c r="I5" i="8" s="1"/>
  <c r="J5" i="10" l="1"/>
  <c r="I5" i="10" s="1"/>
  <c r="J6" i="19" l="1"/>
  <c r="I6" i="19" s="1"/>
  <c r="J5" i="19"/>
  <c r="I5" i="19" s="1"/>
  <c r="K11" i="5"/>
  <c r="J11" i="5" s="1"/>
  <c r="G57" i="1"/>
  <c r="J6" i="15"/>
  <c r="I6" i="15" s="1"/>
  <c r="J5" i="15"/>
  <c r="I5" i="15" s="1"/>
  <c r="J7" i="14"/>
  <c r="I7" i="14" s="1"/>
  <c r="J6" i="14"/>
  <c r="I6" i="14" s="1"/>
  <c r="J5" i="14"/>
  <c r="I5" i="14" s="1"/>
  <c r="J8" i="13"/>
  <c r="I8" i="13" s="1"/>
  <c r="J7" i="13"/>
  <c r="I7" i="13" s="1"/>
  <c r="J6" i="13"/>
  <c r="I6" i="13" s="1"/>
  <c r="J5" i="13"/>
  <c r="I5" i="13" s="1"/>
  <c r="J6" i="12"/>
  <c r="I6" i="12" s="1"/>
  <c r="J5" i="12"/>
  <c r="I5" i="12" s="1"/>
  <c r="J6" i="11"/>
  <c r="I6" i="11" s="1"/>
  <c r="J5" i="11"/>
  <c r="I5" i="11" s="1"/>
  <c r="J5" i="9"/>
  <c r="I5" i="9" s="1"/>
  <c r="K9" i="5"/>
  <c r="J9" i="5" s="1"/>
  <c r="K8" i="5"/>
  <c r="J8" i="5" s="1"/>
  <c r="K7" i="5"/>
  <c r="J7" i="5" s="1"/>
  <c r="K6" i="5"/>
  <c r="J6" i="5" s="1"/>
  <c r="K5" i="5"/>
  <c r="J5" i="5" s="1"/>
  <c r="J8" i="3"/>
  <c r="I8" i="3" s="1"/>
  <c r="J7" i="3"/>
  <c r="I7" i="3" s="1"/>
  <c r="J6" i="3"/>
  <c r="I6" i="3" s="1"/>
  <c r="J5" i="3"/>
  <c r="I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Ownner</author>
  </authors>
  <commentList>
    <comment ref="L4" authorId="0" shapeId="0" xr:uid="{00000000-0006-0000-0600-000001000000}">
      <text>
        <r>
          <rPr>
            <b/>
            <sz val="9"/>
            <color indexed="81"/>
            <rFont val="Segoe UI"/>
            <family val="2"/>
            <charset val="238"/>
          </rPr>
          <t>Ownner:</t>
        </r>
        <r>
          <rPr>
            <sz val="9"/>
            <color indexed="81"/>
            <rFont val="Segoe UI"/>
            <family val="2"/>
            <charset val="238"/>
          </rPr>
          <t xml:space="preserve">
poschodie = 1 NP</t>
        </r>
      </text>
    </comment>
    <comment ref="L7" authorId="0" shapeId="0" xr:uid="{00000000-0006-0000-0600-000002000000}">
      <text>
        <r>
          <rPr>
            <b/>
            <sz val="9"/>
            <color indexed="81"/>
            <rFont val="Segoe UI"/>
            <family val="2"/>
            <charset val="238"/>
          </rPr>
          <t>Ownner:</t>
        </r>
        <r>
          <rPr>
            <sz val="9"/>
            <color indexed="81"/>
            <rFont val="Segoe UI"/>
            <family val="2"/>
            <charset val="238"/>
          </rPr>
          <t xml:space="preserve">
2 nadzemné podlažia + podkrovie</t>
        </r>
      </text>
    </comment>
    <comment ref="L11" authorId="0" shapeId="0" xr:uid="{00000000-0006-0000-0600-000003000000}">
      <text>
        <r>
          <rPr>
            <b/>
            <sz val="9"/>
            <color indexed="81"/>
            <rFont val="Segoe UI"/>
            <family val="2"/>
            <charset val="238"/>
          </rPr>
          <t>Ownner:</t>
        </r>
        <r>
          <rPr>
            <sz val="9"/>
            <color indexed="81"/>
            <rFont val="Segoe UI"/>
            <family val="2"/>
            <charset val="238"/>
          </rPr>
          <t xml:space="preserve">
6 NP + strojovňa výťahu</t>
        </r>
      </text>
    </comment>
    <comment ref="L12" authorId="0" shapeId="0" xr:uid="{00000000-0006-0000-0600-000004000000}">
      <text>
        <r>
          <rPr>
            <b/>
            <sz val="9"/>
            <color indexed="81"/>
            <rFont val="Segoe UI"/>
            <family val="2"/>
            <charset val="238"/>
          </rPr>
          <t>Ownner:</t>
        </r>
        <r>
          <rPr>
            <sz val="9"/>
            <color indexed="81"/>
            <rFont val="Segoe UI"/>
            <family val="2"/>
            <charset val="238"/>
          </rPr>
          <t xml:space="preserve">
4 NP + strojovňa výťahu</t>
        </r>
      </text>
    </comment>
    <comment ref="K13" authorId="0" shapeId="0" xr:uid="{00000000-0006-0000-0600-000005000000}">
      <text>
        <r>
          <rPr>
            <b/>
            <sz val="9"/>
            <color indexed="81"/>
            <rFont val="Segoe UI"/>
            <family val="2"/>
            <charset val="238"/>
          </rPr>
          <t>Ownner:</t>
        </r>
        <r>
          <rPr>
            <sz val="9"/>
            <color indexed="81"/>
            <rFont val="Segoe UI"/>
            <family val="2"/>
            <charset val="238"/>
          </rPr>
          <t xml:space="preserve">
celková zastavaná plocha</t>
        </r>
      </text>
    </comment>
    <comment ref="L13" authorId="0" shapeId="0" xr:uid="{00000000-0006-0000-0600-000006000000}">
      <text>
        <r>
          <rPr>
            <b/>
            <sz val="9"/>
            <color indexed="81"/>
            <rFont val="Segoe UI"/>
            <family val="2"/>
            <charset val="238"/>
          </rPr>
          <t>Ownner:</t>
        </r>
        <r>
          <rPr>
            <sz val="9"/>
            <color indexed="81"/>
            <rFont val="Segoe UI"/>
            <family val="2"/>
            <charset val="238"/>
          </rPr>
          <t xml:space="preserve">
Najvyššie NP v budove</t>
        </r>
      </text>
    </comment>
    <comment ref="M13" authorId="0" shapeId="0" xr:uid="{00000000-0006-0000-0600-000007000000}">
      <text>
        <r>
          <rPr>
            <b/>
            <sz val="9"/>
            <color indexed="81"/>
            <rFont val="Segoe UI"/>
            <family val="2"/>
            <charset val="238"/>
          </rPr>
          <t>Ownner:</t>
        </r>
        <r>
          <rPr>
            <sz val="9"/>
            <color indexed="81"/>
            <rFont val="Segoe UI"/>
            <family val="2"/>
            <charset val="238"/>
          </rPr>
          <t xml:space="preserve">
technický suterén</t>
        </r>
      </text>
    </comment>
    <comment ref="B14" authorId="0" shapeId="0" xr:uid="{00000000-0006-0000-0600-000008000000}">
      <text>
        <r>
          <rPr>
            <b/>
            <sz val="9"/>
            <color indexed="81"/>
            <rFont val="Segoe UI"/>
            <family val="2"/>
            <charset val="238"/>
          </rPr>
          <t>Ownner:</t>
        </r>
        <r>
          <rPr>
            <sz val="9"/>
            <color indexed="81"/>
            <rFont val="Segoe UI"/>
            <family val="2"/>
            <charset val="238"/>
          </rPr>
          <t xml:space="preserve">
blok A</t>
        </r>
      </text>
    </comment>
    <comment ref="B15" authorId="0" shapeId="0" xr:uid="{00000000-0006-0000-0600-000009000000}">
      <text>
        <r>
          <rPr>
            <b/>
            <sz val="9"/>
            <color indexed="81"/>
            <rFont val="Segoe UI"/>
            <family val="2"/>
            <charset val="238"/>
          </rPr>
          <t>Ownner:</t>
        </r>
        <r>
          <rPr>
            <sz val="9"/>
            <color indexed="81"/>
            <rFont val="Segoe UI"/>
            <family val="2"/>
            <charset val="238"/>
          </rPr>
          <t xml:space="preserve">
blok B</t>
        </r>
      </text>
    </comment>
    <comment ref="B16" authorId="0" shapeId="0" xr:uid="{00000000-0006-0000-0600-00000A000000}">
      <text>
        <r>
          <rPr>
            <b/>
            <sz val="9"/>
            <color indexed="81"/>
            <rFont val="Segoe UI"/>
            <family val="2"/>
            <charset val="238"/>
          </rPr>
          <t>Ownner:</t>
        </r>
        <r>
          <rPr>
            <sz val="9"/>
            <color indexed="81"/>
            <rFont val="Segoe UI"/>
            <family val="2"/>
            <charset val="238"/>
          </rPr>
          <t xml:space="preserve">
blok C</t>
        </r>
      </text>
    </comment>
    <comment ref="B17" authorId="0" shapeId="0" xr:uid="{00000000-0006-0000-0600-00000B000000}">
      <text>
        <r>
          <rPr>
            <b/>
            <sz val="9"/>
            <color indexed="81"/>
            <rFont val="Segoe UI"/>
            <family val="2"/>
            <charset val="238"/>
          </rPr>
          <t>Ownner:</t>
        </r>
        <r>
          <rPr>
            <sz val="9"/>
            <color indexed="81"/>
            <rFont val="Segoe UI"/>
            <family val="2"/>
            <charset val="238"/>
          </rPr>
          <t xml:space="preserve">
blok D</t>
        </r>
      </text>
    </comment>
    <comment ref="B18" authorId="0" shapeId="0" xr:uid="{00000000-0006-0000-0600-00000C000000}">
      <text>
        <r>
          <rPr>
            <b/>
            <sz val="9"/>
            <color indexed="81"/>
            <rFont val="Segoe UI"/>
            <family val="2"/>
            <charset val="238"/>
          </rPr>
          <t>Ownner:</t>
        </r>
        <r>
          <rPr>
            <sz val="9"/>
            <color indexed="81"/>
            <rFont val="Segoe UI"/>
            <family val="2"/>
            <charset val="238"/>
          </rPr>
          <t xml:space="preserve">
blok E</t>
        </r>
      </text>
    </comment>
    <comment ref="B19" authorId="0" shapeId="0" xr:uid="{00000000-0006-0000-0600-00000D000000}">
      <text>
        <r>
          <rPr>
            <b/>
            <sz val="9"/>
            <color indexed="81"/>
            <rFont val="Segoe UI"/>
            <family val="2"/>
            <charset val="238"/>
          </rPr>
          <t>Ownner:</t>
        </r>
        <r>
          <rPr>
            <sz val="9"/>
            <color indexed="81"/>
            <rFont val="Segoe UI"/>
            <family val="2"/>
            <charset val="238"/>
          </rPr>
          <t xml:space="preserve">
blok F (veľká a malá telocvničňa)</t>
        </r>
      </text>
    </comment>
    <comment ref="G20" authorId="0" shapeId="0" xr:uid="{00000000-0006-0000-0600-00000E000000}">
      <text>
        <r>
          <rPr>
            <b/>
            <sz val="9"/>
            <color indexed="81"/>
            <rFont val="Segoe UI"/>
            <family val="2"/>
            <charset val="238"/>
          </rPr>
          <t>Ownner:</t>
        </r>
        <r>
          <rPr>
            <sz val="9"/>
            <color indexed="81"/>
            <rFont val="Segoe UI"/>
            <family val="2"/>
            <charset val="238"/>
          </rPr>
          <t xml:space="preserve">
celková podlahová plocha budovy</t>
        </r>
      </text>
    </comment>
    <comment ref="K20" authorId="0" shapeId="0" xr:uid="{00000000-0006-0000-0600-00000F000000}">
      <text>
        <r>
          <rPr>
            <b/>
            <sz val="9"/>
            <color indexed="81"/>
            <rFont val="Segoe UI"/>
            <family val="2"/>
            <charset val="238"/>
          </rPr>
          <t>Ownner:</t>
        </r>
        <r>
          <rPr>
            <sz val="9"/>
            <color indexed="81"/>
            <rFont val="Segoe UI"/>
            <family val="2"/>
            <charset val="238"/>
          </rPr>
          <t xml:space="preserve">
celková zastavaná plocha</t>
        </r>
      </text>
    </comment>
    <comment ref="L20" authorId="0" shapeId="0" xr:uid="{00000000-0006-0000-0600-000010000000}">
      <text>
        <r>
          <rPr>
            <b/>
            <sz val="9"/>
            <color indexed="81"/>
            <rFont val="Segoe UI"/>
            <family val="2"/>
            <charset val="238"/>
          </rPr>
          <t>Ownner:</t>
        </r>
        <r>
          <rPr>
            <sz val="9"/>
            <color indexed="81"/>
            <rFont val="Segoe UI"/>
            <family val="2"/>
            <charset val="238"/>
          </rPr>
          <t xml:space="preserve">
najvyššie NP v celej budove</t>
        </r>
      </text>
    </comment>
    <comment ref="M20" authorId="0" shapeId="0" xr:uid="{00000000-0006-0000-0600-000011000000}">
      <text>
        <r>
          <rPr>
            <b/>
            <sz val="9"/>
            <color indexed="81"/>
            <rFont val="Segoe UI"/>
            <family val="2"/>
            <charset val="238"/>
          </rPr>
          <t>Ownner:</t>
        </r>
        <r>
          <rPr>
            <sz val="9"/>
            <color indexed="81"/>
            <rFont val="Segoe UI"/>
            <family val="2"/>
            <charset val="238"/>
          </rPr>
          <t xml:space="preserve">
budova ako celok</t>
        </r>
      </text>
    </comment>
    <comment ref="B22" authorId="0" shapeId="0" xr:uid="{00000000-0006-0000-0600-000012000000}">
      <text>
        <r>
          <rPr>
            <b/>
            <sz val="9"/>
            <color indexed="81"/>
            <rFont val="Segoe UI"/>
            <family val="2"/>
            <charset val="238"/>
          </rPr>
          <t>Ownner:</t>
        </r>
        <r>
          <rPr>
            <sz val="9"/>
            <color indexed="81"/>
            <rFont val="Segoe UI"/>
            <family val="2"/>
            <charset val="238"/>
          </rPr>
          <t xml:space="preserve">
Objekt č.1</t>
        </r>
      </text>
    </comment>
    <comment ref="B23" authorId="0" shapeId="0" xr:uid="{00000000-0006-0000-0600-000013000000}">
      <text>
        <r>
          <rPr>
            <b/>
            <sz val="9"/>
            <color indexed="81"/>
            <rFont val="Segoe UI"/>
            <family val="2"/>
            <charset val="238"/>
          </rPr>
          <t>Ownner:</t>
        </r>
        <r>
          <rPr>
            <sz val="9"/>
            <color indexed="81"/>
            <rFont val="Segoe UI"/>
            <family val="2"/>
            <charset val="238"/>
          </rPr>
          <t xml:space="preserve">
Objekt č. 2</t>
        </r>
      </text>
    </comment>
    <comment ref="B24" authorId="0" shapeId="0" xr:uid="{00000000-0006-0000-0600-000014000000}">
      <text>
        <r>
          <rPr>
            <b/>
            <sz val="9"/>
            <color indexed="81"/>
            <rFont val="Segoe UI"/>
            <family val="2"/>
            <charset val="238"/>
          </rPr>
          <t>Ownner:</t>
        </r>
        <r>
          <rPr>
            <sz val="9"/>
            <color indexed="81"/>
            <rFont val="Segoe UI"/>
            <family val="2"/>
            <charset val="238"/>
          </rPr>
          <t xml:space="preserve">
Objekt č. 3</t>
        </r>
      </text>
    </comment>
    <comment ref="B25" authorId="0" shapeId="0" xr:uid="{00000000-0006-0000-0600-000015000000}">
      <text>
        <r>
          <rPr>
            <b/>
            <sz val="9"/>
            <color indexed="81"/>
            <rFont val="Segoe UI"/>
            <family val="2"/>
            <charset val="238"/>
          </rPr>
          <t>Ownner:</t>
        </r>
        <r>
          <rPr>
            <sz val="9"/>
            <color indexed="81"/>
            <rFont val="Segoe UI"/>
            <family val="2"/>
            <charset val="238"/>
          </rPr>
          <t xml:space="preserve">
Objekt č .4</t>
        </r>
      </text>
    </comment>
    <comment ref="B26" authorId="0" shapeId="0" xr:uid="{00000000-0006-0000-0600-000016000000}">
      <text>
        <r>
          <rPr>
            <b/>
            <sz val="9"/>
            <color indexed="81"/>
            <rFont val="Segoe UI"/>
            <family val="2"/>
            <charset val="238"/>
          </rPr>
          <t>Ownner:</t>
        </r>
        <r>
          <rPr>
            <sz val="9"/>
            <color indexed="81"/>
            <rFont val="Segoe UI"/>
            <family val="2"/>
            <charset val="238"/>
          </rPr>
          <t xml:space="preserve">
Objekt č. 5</t>
        </r>
      </text>
    </comment>
    <comment ref="B27" authorId="0" shapeId="0" xr:uid="{00000000-0006-0000-0600-000017000000}">
      <text>
        <r>
          <rPr>
            <b/>
            <sz val="9"/>
            <color indexed="81"/>
            <rFont val="Segoe UI"/>
            <family val="2"/>
            <charset val="238"/>
          </rPr>
          <t>Ownner:</t>
        </r>
        <r>
          <rPr>
            <sz val="9"/>
            <color indexed="81"/>
            <rFont val="Segoe UI"/>
            <family val="2"/>
            <charset val="238"/>
          </rPr>
          <t xml:space="preserve">
Objekt č. 6</t>
        </r>
      </text>
    </comment>
    <comment ref="L28" authorId="0" shapeId="0" xr:uid="{00000000-0006-0000-0600-000018000000}">
      <text>
        <r>
          <rPr>
            <b/>
            <sz val="9"/>
            <color indexed="81"/>
            <rFont val="Segoe UI"/>
            <family val="2"/>
            <charset val="238"/>
          </rPr>
          <t>Ownner:</t>
        </r>
        <r>
          <rPr>
            <sz val="9"/>
            <color indexed="81"/>
            <rFont val="Segoe UI"/>
            <family val="2"/>
            <charset val="238"/>
          </rPr>
          <t xml:space="preserve">
najvyššie NP v celej budove</t>
        </r>
      </text>
    </comment>
    <comment ref="M28" authorId="0" shapeId="0" xr:uid="{00000000-0006-0000-0600-000019000000}">
      <text>
        <r>
          <rPr>
            <b/>
            <sz val="9"/>
            <color indexed="81"/>
            <rFont val="Segoe UI"/>
            <family val="2"/>
            <charset val="238"/>
          </rPr>
          <t>Ownner:</t>
        </r>
        <r>
          <rPr>
            <sz val="9"/>
            <color indexed="81"/>
            <rFont val="Segoe UI"/>
            <family val="2"/>
            <charset val="238"/>
          </rPr>
          <t xml:space="preserve">
pod celou budovou sa nachádza technický suterén</t>
        </r>
      </text>
    </comment>
  </commentList>
</comments>
</file>

<file path=xl/sharedStrings.xml><?xml version="1.0" encoding="utf-8"?>
<sst xmlns="http://schemas.openxmlformats.org/spreadsheetml/2006/main" count="1230" uniqueCount="317">
  <si>
    <t xml:space="preserve">Poradové číslo budovy 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</si>
  <si>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</si>
  <si>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</si>
  <si>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</si>
  <si>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</si>
  <si>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</si>
  <si>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</si>
  <si>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</si>
  <si>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</si>
  <si>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</si>
  <si>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</si>
  <si>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</si>
  <si>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</si>
  <si>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</si>
  <si>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</si>
  <si>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</si>
  <si>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</si>
  <si>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</si>
  <si>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</si>
  <si>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</si>
  <si>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</si>
  <si>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</si>
  <si>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</si>
  <si>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</si>
  <si>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</si>
  <si>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</si>
  <si>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</si>
  <si>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</si>
  <si>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</si>
  <si>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</si>
  <si>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</si>
  <si>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</si>
  <si>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</si>
  <si>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</si>
  <si>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</si>
  <si>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</si>
  <si>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</si>
  <si>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</si>
  <si>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</si>
  <si>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</si>
  <si>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</si>
  <si>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</si>
  <si>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</si>
  <si>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</si>
  <si>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</si>
  <si>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</si>
  <si>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</si>
  <si>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</si>
  <si>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</si>
  <si>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</si>
  <si>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</si>
  <si>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</si>
  <si>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 xml:space="preserve">Cena za vypracovanie energetického auditu budovy                     (EUR bez DPH) </t>
  </si>
  <si>
    <t>Cena za vypracovanie energetického auditu budovy                              (EUR s DPH)</t>
  </si>
  <si>
    <t>SPOLU za OPRÁVNENÚ PODAKTIVITU C1 (Vypracovanie účelového energetického auditu)</t>
  </si>
  <si>
    <r>
      <t>Celková podlahová plocha budovy    (m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</si>
  <si>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t>IDENTIFIKAČNÉ ÚDAJE SUBJEKTU, KTORÝ PREDLOŽIL CENOVÚ PONUKU:</t>
  </si>
  <si>
    <t>Obchodné meno:</t>
  </si>
  <si>
    <t>Sídlo:</t>
  </si>
  <si>
    <t xml:space="preserve">IČO: </t>
  </si>
  <si>
    <t xml:space="preserve">Kontakt na osobu, ktorá za oslovený subjekt predložila cenovú ponuku: </t>
  </si>
  <si>
    <t xml:space="preserve">Dátum vypracovania cenovej ponuky: </t>
  </si>
  <si>
    <t>Označenie logického celku:</t>
  </si>
  <si>
    <t xml:space="preserve">Oprávnená podaktivita C1 Vypracovanie účelových energetických auditov </t>
  </si>
  <si>
    <t>Pečiatka a podpis osoby, ktorá za oslovený subjekt predložila cenovú ponuku</t>
  </si>
  <si>
    <t>Meno a pozícia osoby, ktorá za oslovený subjekt predložila cenovú ponuku:</t>
  </si>
  <si>
    <t>Správca budovy</t>
  </si>
  <si>
    <t>Názov budovy, ulica, or.č., súp. č., k.ú.</t>
  </si>
  <si>
    <t>Mesto Trnava, Odbor priemyselného parku a inovačných procesov</t>
  </si>
  <si>
    <t xml:space="preserve">Areál zdravia - sauna, posilňovňa, kolkáreň, I. Krasku 34, 5914, Modranka </t>
  </si>
  <si>
    <t xml:space="preserve">Správa kultúrnych a športových zariadení mesta Trnava </t>
  </si>
  <si>
    <t>Areál zdravia - telocvičňa, I. Krasku 34, 7307, Modranka</t>
  </si>
  <si>
    <t>Kultúrny dom, Seredská 131, 3956, Modranka</t>
  </si>
  <si>
    <t>Mestská plaváreň, Rovná 9, 7052, Trnava</t>
  </si>
  <si>
    <t xml:space="preserve">Mestská športová hala, Rybníkova 15/A, 576, Trnava </t>
  </si>
  <si>
    <t xml:space="preserve">Športový areál - telocvičňa, soc. zariadenia, Rybníkova, 16, bez súp.č., Trnava </t>
  </si>
  <si>
    <t xml:space="preserve">Mestský zimný štadión, Spartakovská 1/B, 7239, Trnava </t>
  </si>
  <si>
    <t>STEFFE Trnava, s.r.o.</t>
  </si>
  <si>
    <t>Školské zariadenie (Meduška), Dedinská 27, 4386, Modranka</t>
  </si>
  <si>
    <t xml:space="preserve">Nájomný bytový dom (20 b.j.), Františkánska 3, 7403, Trnava </t>
  </si>
  <si>
    <t xml:space="preserve">Nájomný bytový dom (40 b.j.), Františkánska 24, 7686, Trnava </t>
  </si>
  <si>
    <t xml:space="preserve">Školské zariadenie (MŠ), Hodžova 40, 3638, Trnava </t>
  </si>
  <si>
    <t xml:space="preserve">Nájomný bytový dom (88 b.j.), J.G.Tajovského 20-21, 7951, Trnava </t>
  </si>
  <si>
    <t xml:space="preserve">Objekt bývalej ZŠ, Limbová 3, 6051, Trnava </t>
  </si>
  <si>
    <t xml:space="preserve">Budova + hydrof. stanica, Saleziánska 21, 7178, Trnava </t>
  </si>
  <si>
    <t xml:space="preserve">Školské zariadenie (MŠ), T. Tekela 1, 6477, Trnava </t>
  </si>
  <si>
    <t xml:space="preserve">Administratívna budova (Tatrasklo), Trhová 2, 243, Trnava </t>
  </si>
  <si>
    <t xml:space="preserve">Školské zariadenie (MŠ), V jame 27, 7224, Trnava </t>
  </si>
  <si>
    <t xml:space="preserve">Nájomný bytový dom, Vl. Clementisa 72-83, 7683-5, Trnava </t>
  </si>
  <si>
    <t xml:space="preserve">Administratívna budova (Mestský úrad), Trhová 3, 189, Trnava </t>
  </si>
  <si>
    <t xml:space="preserve">STEFFE Trnava, s.r.o. / Mesto Trnava Odbor organizačný a vnútornej správy </t>
  </si>
  <si>
    <t xml:space="preserve">Stredisko sociálnej starostlivosti </t>
  </si>
  <si>
    <t xml:space="preserve">Ubytovňa, Coburgova 27, 2267, Trnava </t>
  </si>
  <si>
    <t>Detské jasle, Hodžova 38, 3637, Trnava</t>
  </si>
  <si>
    <t xml:space="preserve">Zariadenie opatrovateľskej služby, Hospodárska 62, 3614, Trnava </t>
  </si>
  <si>
    <t xml:space="preserve">Zdravotné stredisko, Mozartova 3, 5906, Trnava </t>
  </si>
  <si>
    <t>Poliklinika, Starohájska 2, 6755, Trnava</t>
  </si>
  <si>
    <t xml:space="preserve">Malometrážne byty pre mladé rodiny, Veterná 18, 7336, Trnava </t>
  </si>
  <si>
    <t xml:space="preserve">Malometrážne byty, Vl. Clementisa 51, 6483, Trnava </t>
  </si>
  <si>
    <t xml:space="preserve">Zariadenie pre seniorov, T. Vansovej 5, 2914, Trnava </t>
  </si>
  <si>
    <t>Zariadenie pre seniorov</t>
  </si>
  <si>
    <t>ZŠ a MŠ A. Kubinu 34</t>
  </si>
  <si>
    <t xml:space="preserve">Základná škola, A.Kubinu 34, 3192, Trnava </t>
  </si>
  <si>
    <t xml:space="preserve">Základná škola, Atómová 1, 6486, Trnava </t>
  </si>
  <si>
    <t>ZŠ a MŠ Atómová 1</t>
  </si>
  <si>
    <t>ZŠ a MŠ J. Bottu 27</t>
  </si>
  <si>
    <t xml:space="preserve">Základná škola, J. Bottu 27, 2780, Trnava </t>
  </si>
  <si>
    <t>ZŠ a MŠ K. Mahra 11</t>
  </si>
  <si>
    <t xml:space="preserve">Školské zariadenie (MŠ), K. Mahra 9, 5791, Trnava </t>
  </si>
  <si>
    <t xml:space="preserve">Základná škola, K. Mahra 11, 2795, Trnava </t>
  </si>
  <si>
    <t xml:space="preserve">Školské zariadenie (MŠ), Jiráskova 25, 6047, Trnava </t>
  </si>
  <si>
    <t>ZŠ a MŠ M. Gorkého 21</t>
  </si>
  <si>
    <t xml:space="preserve">Školské zariadenie (MŠ), Limbová 4, 6052, Trnava </t>
  </si>
  <si>
    <t xml:space="preserve">Základná škola na parcele 7881, M. Gorkého 21, 2055, Trnava </t>
  </si>
  <si>
    <t xml:space="preserve">Učebné pavilóny na parcele 7880, M. Gorkého 21,2055, Trnava </t>
  </si>
  <si>
    <t>ZŠ a MŠ M. Gorkého 23</t>
  </si>
  <si>
    <t>ZŠ a MŠ Nám. SUT 15</t>
  </si>
  <si>
    <t xml:space="preserve">Školské zariadenie (MŠ), Murgašova 13, 701, Trnava </t>
  </si>
  <si>
    <t xml:space="preserve">Základná škola, Spartakovská 5, 6461, Trnava </t>
  </si>
  <si>
    <t>ZŠ a MŠ Spartakovská 5</t>
  </si>
  <si>
    <t xml:space="preserve">Školské zariadenie (materská  škola), Spartakovská 6, 6462, Trnava </t>
  </si>
  <si>
    <t>ZŠ a MŠ Vančurova 38</t>
  </si>
  <si>
    <t xml:space="preserve">Školské zariadenie (materská škola), Spartakovská 10, 5829, Trnava </t>
  </si>
  <si>
    <t xml:space="preserve">Základná škola, Vančurova 38, 6193, Trnava </t>
  </si>
  <si>
    <t>MsPaTP (Mestský priemyselný a technologický park), Priemyselná 5C, 8411, Trnava - nové objekty na parcele 6511/95, 247</t>
  </si>
  <si>
    <t>MSPaTP (Mestský priemyselný a technologický park), Priemyselná 5C, 8411, Trnava - nové objekty na parcele 6511/227</t>
  </si>
  <si>
    <t>Garáže (starý objekt PO 05), Priemyselná 5, bez súp. č., Trnava</t>
  </si>
  <si>
    <t xml:space="preserve">Nájomný bytový dom (24 b.j.), Coburgova 60 A-C, 7972, Trnava </t>
  </si>
  <si>
    <t>Objekt bývalej ZŠ, V jame 3, 7148, Trnava</t>
  </si>
  <si>
    <t>ZŠ a MŠ I. Krasku 29</t>
  </si>
  <si>
    <t>Základná škola, I. Krasku 29 (Pavilón na parcele 303), 4256, Modranka</t>
  </si>
  <si>
    <t>Základná škola, I. Krasku 29 (Pavilón na parcele č. 304), 4256, Modranka</t>
  </si>
  <si>
    <t xml:space="preserve">Školské zariadenie (MŠ), L. van Beethovena 16, 5802, Trnava </t>
  </si>
  <si>
    <t xml:space="preserve">Základná škola (Pavilón A), Nám. SUT 15, 1206, Trnava </t>
  </si>
  <si>
    <t xml:space="preserve">Základná škola (Pavilón B), Nám. SUT 15, 1206, Trnava </t>
  </si>
  <si>
    <t>2.</t>
  </si>
  <si>
    <t xml:space="preserve">DPH 20% (EUR)                           Ak oslovený subjekt nie je platcom DPH, uvedie túto informáciu v stĺpci pre Doplňujúce údaje </t>
  </si>
  <si>
    <t xml:space="preserve">Číslo LV </t>
  </si>
  <si>
    <t xml:space="preserve">VYPRACOVANIE ÚČELOVÉHO ENERGETICKÉHO AUDITU VEREJNÝCH BUDOV V MESTE TRNAVA                                                                                                                                                                                                                                       Prieskum trhu za účelom stanovenia výšky výdavku a predpokladanej hodnoty zákazky                                                                                                                                                                                                                                                PRÍLOHA č. 1 - ZOZNAM BUDOV </t>
  </si>
  <si>
    <t>Kontakt na správcu objektu</t>
  </si>
  <si>
    <t>viera.vancova@trnava.sk</t>
  </si>
  <si>
    <t>pavol.mancak@sss.trnava.sk</t>
  </si>
  <si>
    <t>luboslava.hutirova@skasz.trnava.sk</t>
  </si>
  <si>
    <t>andrea.stankova@stefetrnava.sk</t>
  </si>
  <si>
    <t>info@zsjb.trnava.sk</t>
  </si>
  <si>
    <t>info@zssp.trnava.sk</t>
  </si>
  <si>
    <t>info@zssut.trnava.sk</t>
  </si>
  <si>
    <t>info@zsak.trnava.sk</t>
  </si>
  <si>
    <t>info@zsik.trnava.sk</t>
  </si>
  <si>
    <t>info@zsva.trnava.sk</t>
  </si>
  <si>
    <t>info@zsmg.trnava.sk</t>
  </si>
  <si>
    <t>info@zsatom.trnava.sk</t>
  </si>
  <si>
    <t>info@zskm.trnava.sk</t>
  </si>
  <si>
    <t>parc.č.</t>
  </si>
  <si>
    <t>6511/95, 6511/247</t>
  </si>
  <si>
    <t>6511/96</t>
  </si>
  <si>
    <t>MSPaTP (Mestský priemyselný a technologický park), Priemyselná 5C, 8411, Trnava - nové objekty na parcele 6511/96</t>
  </si>
  <si>
    <t>6511/227</t>
  </si>
  <si>
    <t>6511/43</t>
  </si>
  <si>
    <t>8674/21</t>
  </si>
  <si>
    <t>95/76</t>
  </si>
  <si>
    <t>95/53</t>
  </si>
  <si>
    <t>888/2</t>
  </si>
  <si>
    <t>1635/218</t>
  </si>
  <si>
    <t>8399/130,  8399/129</t>
  </si>
  <si>
    <t>5292/33</t>
  </si>
  <si>
    <t>5671/77</t>
  </si>
  <si>
    <t>5680/98</t>
  </si>
  <si>
    <t>5671/278,  5671/279,  5671/280</t>
  </si>
  <si>
    <t>673/1,  706/2,  707/4</t>
  </si>
  <si>
    <t>1284/ 1</t>
  </si>
  <si>
    <t>5671/ 87</t>
  </si>
  <si>
    <t>2137/ 4</t>
  </si>
  <si>
    <t>5325/ 9</t>
  </si>
  <si>
    <t>1635/171</t>
  </si>
  <si>
    <t>8399/101,  8399/100</t>
  </si>
  <si>
    <t>8399/74,  8399/75</t>
  </si>
  <si>
    <t>1581/3</t>
  </si>
  <si>
    <t>1579/2</t>
  </si>
  <si>
    <t>1640/4</t>
  </si>
  <si>
    <t>7879, 7880</t>
  </si>
  <si>
    <t>3572/1</t>
  </si>
  <si>
    <t xml:space="preserve">5671/100 </t>
  </si>
  <si>
    <t>5671/ 53,  5671/ 54,  5671/ 55,  5671/ 56</t>
  </si>
  <si>
    <t>5781/1</t>
  </si>
  <si>
    <t>5096/4</t>
  </si>
  <si>
    <t>3547/24</t>
  </si>
  <si>
    <t>3547/13,  3547/15</t>
  </si>
  <si>
    <t>5671/211,  5671/154,  5671/155</t>
  </si>
  <si>
    <t>1662/1</t>
  </si>
  <si>
    <t>5292/189</t>
  </si>
  <si>
    <t>5680/100</t>
  </si>
  <si>
    <t>1635/ 91</t>
  </si>
  <si>
    <t>8623/ 1</t>
  </si>
  <si>
    <t>5670/3</t>
  </si>
  <si>
    <t>5671/222,  5671/223,  5671/224,  5671/225,  5680/206,  5680/207,  5680/208,  5680/209,  5680/214,  5680/218</t>
  </si>
  <si>
    <t>bez LV (pozemok na LV 5000)</t>
  </si>
  <si>
    <t>výrobno - technologický pavilón</t>
  </si>
  <si>
    <t>pavilón sofistikovanej výroby</t>
  </si>
  <si>
    <t>pavilón výrobných buniek</t>
  </si>
  <si>
    <t>GARAZE</t>
  </si>
  <si>
    <t>sauna, posilovňa, kolkáreň</t>
  </si>
  <si>
    <t>telocvičňa, ubytovňa</t>
  </si>
  <si>
    <t>kultúrny dom</t>
  </si>
  <si>
    <t>TVZ Bazén Zátvor</t>
  </si>
  <si>
    <t>mestská športová hala- DRUŽBA</t>
  </si>
  <si>
    <t>telocvičňa</t>
  </si>
  <si>
    <t>zimný štadión</t>
  </si>
  <si>
    <t>budova MŠ</t>
  </si>
  <si>
    <t>Nájomný bytový dom - 24 b.j., Coburgova</t>
  </si>
  <si>
    <t>bytový-nájomný dom</t>
  </si>
  <si>
    <t>bytový dom- Františkánska 24</t>
  </si>
  <si>
    <t>materská škola</t>
  </si>
  <si>
    <t>nájomný byt.dom-88 b.j.,J.G.Tajovského</t>
  </si>
  <si>
    <t>základná škola</t>
  </si>
  <si>
    <t>kotolňa</t>
  </si>
  <si>
    <t>administratívna budova- Trhová 2</t>
  </si>
  <si>
    <t>MŠ V Jame č.27</t>
  </si>
  <si>
    <t>byt.dom-V.Clement</t>
  </si>
  <si>
    <t>administratívna budova</t>
  </si>
  <si>
    <t>ubytovňa</t>
  </si>
  <si>
    <t>detské jasle</t>
  </si>
  <si>
    <t>zdravotnícke stredisko</t>
  </si>
  <si>
    <t>poliklinika</t>
  </si>
  <si>
    <t>bytový dom - malometrážne byty</t>
  </si>
  <si>
    <t>malometrážne byty</t>
  </si>
  <si>
    <t>zariadenie pre seniorov- T.Vansovej 5</t>
  </si>
  <si>
    <t>pavilón ZŠ</t>
  </si>
  <si>
    <t>budova ZŠ</t>
  </si>
  <si>
    <t>BUDOVA ZŠ</t>
  </si>
  <si>
    <t>učebňový pavilón</t>
  </si>
  <si>
    <t>materká škola</t>
  </si>
  <si>
    <t>Iná budova</t>
  </si>
  <si>
    <t>Priemyselná budova</t>
  </si>
  <si>
    <t>Iná dopravná a telekomunikačná budova</t>
  </si>
  <si>
    <t>Bytový dom</t>
  </si>
  <si>
    <t>Budova pre školstvo, na vzdelávanie a výskum</t>
  </si>
  <si>
    <t>Budova zdravotníckeho a sociálneho zariadenia</t>
  </si>
  <si>
    <t>Budova ubytovacieho zariadenia</t>
  </si>
  <si>
    <t>Administratívna budova</t>
  </si>
  <si>
    <t>Budova technickej vybavenosti sídla</t>
  </si>
  <si>
    <t>Budova pre šport a na rekreačné účely</t>
  </si>
  <si>
    <t>Budova pre kultúru a na verejnú zábavu</t>
  </si>
  <si>
    <t>andrea.stankova@stefetrnava.sk, jaroslava.sipkovska@trnava.sk</t>
  </si>
  <si>
    <t>Druh stavby podľa LV</t>
  </si>
  <si>
    <t>Popis stavby podľa LV</t>
  </si>
  <si>
    <t>zastavaná</t>
  </si>
  <si>
    <t>pivnica/A/N</t>
  </si>
  <si>
    <t>A čiastočne</t>
  </si>
  <si>
    <t>peter.klenovsky@dd.trnava.sk anton.babka@dd.trbava.sk</t>
  </si>
  <si>
    <t>N</t>
  </si>
  <si>
    <t>A-4,B-2</t>
  </si>
  <si>
    <t>B 313m2 pivnica</t>
  </si>
  <si>
    <t xml:space="preserve">A 1732,00+B 937,00                     </t>
  </si>
  <si>
    <t xml:space="preserve">A </t>
  </si>
  <si>
    <t>Nie</t>
  </si>
  <si>
    <t>áno</t>
  </si>
  <si>
    <t>nie</t>
  </si>
  <si>
    <t>A</t>
  </si>
  <si>
    <t>poschodia</t>
  </si>
  <si>
    <t>súpisné číslo budovy</t>
  </si>
  <si>
    <t>počet budov v areáli (A,B,C)</t>
  </si>
  <si>
    <t>STEFE</t>
  </si>
  <si>
    <t>A.Kubinu</t>
  </si>
  <si>
    <t>B</t>
  </si>
  <si>
    <t>C</t>
  </si>
  <si>
    <t>D</t>
  </si>
  <si>
    <t>Poliklinika, Starohájska 2,  Trnava</t>
  </si>
  <si>
    <t>počet budov v areáli (A,B,C )</t>
  </si>
  <si>
    <t>1 budova zapísaná na 3 parc. číslach</t>
  </si>
  <si>
    <t>4386/27</t>
  </si>
  <si>
    <t>7972/60 A,B,C</t>
  </si>
  <si>
    <t>7403/3</t>
  </si>
  <si>
    <t>4686/24</t>
  </si>
  <si>
    <t>3638/40</t>
  </si>
  <si>
    <t>7951/20-21</t>
  </si>
  <si>
    <t>6051/3</t>
  </si>
  <si>
    <t>7128/21</t>
  </si>
  <si>
    <t>6477/1</t>
  </si>
  <si>
    <t>243/2</t>
  </si>
  <si>
    <t>7224/27</t>
  </si>
  <si>
    <t>7683/72-76</t>
  </si>
  <si>
    <t>7684/77-78</t>
  </si>
  <si>
    <t>7685/79-84</t>
  </si>
  <si>
    <t>bez súp. Čísla</t>
  </si>
  <si>
    <t>bez súp. č.</t>
  </si>
  <si>
    <t>2 budovy</t>
  </si>
  <si>
    <t>5671/278</t>
  </si>
  <si>
    <t>5671/279</t>
  </si>
  <si>
    <t xml:space="preserve">  5671/280</t>
  </si>
  <si>
    <t xml:space="preserve">Nájomný bytový dom, Vl. Clementisa 7683/72-76, Trnava </t>
  </si>
  <si>
    <t xml:space="preserve">Nájomný bytový dom, Vl. Clementisa 7684/77-78, Trnava </t>
  </si>
  <si>
    <t>7684/77-78 (189)</t>
  </si>
  <si>
    <t>Názov budovy, ulica, or.č., k.ú.</t>
  </si>
  <si>
    <t xml:space="preserve">Ubytovňa, Coburgova 27, Trnava </t>
  </si>
  <si>
    <t>Detské jasle, Hodžova 38,  Trnava</t>
  </si>
  <si>
    <t xml:space="preserve">Zariadenie opatrovateľskej služby, Hospodárska 62, Trnava </t>
  </si>
  <si>
    <t xml:space="preserve">Zdravotné stredisko, Mozartova 3, Trnava </t>
  </si>
  <si>
    <t>Objekt bývalej ZŠ, V jame 3,  Trnava</t>
  </si>
  <si>
    <t>E</t>
  </si>
  <si>
    <t>F</t>
  </si>
  <si>
    <t xml:space="preserve">Malometrážne byty pre mladé rodiny, Veterná 18, Trnava </t>
  </si>
  <si>
    <t xml:space="preserve">Malometrážne byty, Vl. Clementisa 51, Trnava </t>
  </si>
  <si>
    <t>Pozn. k poschodiam: v kolónke počet poschodí sú uvedené počty poschodí bez pivnice, resp. technického suterénu</t>
  </si>
  <si>
    <t xml:space="preserve">Nájomný bytový dom, Vl. Clementisa 7685/79-83, Trnava </t>
  </si>
  <si>
    <t>A - jedna budova</t>
  </si>
  <si>
    <t>B - jedna budova</t>
  </si>
  <si>
    <t>C - jedna budova</t>
  </si>
  <si>
    <t>4 budovy</t>
  </si>
  <si>
    <t>6 budov</t>
  </si>
  <si>
    <t xml:space="preserve">1 budova </t>
  </si>
  <si>
    <t>1 budova</t>
  </si>
  <si>
    <t>1  budova</t>
  </si>
  <si>
    <t>spolu 4 budovy</t>
  </si>
  <si>
    <t>spolu 6 budov</t>
  </si>
  <si>
    <t>zostava budov (viď záložka)</t>
  </si>
  <si>
    <t>Poradové číslo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</si>
</sst>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;[Red]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19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6" xfId="0" applyBorder="1"/>
    <xf numFmtId="0" fontId="0" fillId="0" borderId="8" xfId="0" applyBorder="1"/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Border="1"/>
    <xf numFmtId="0" fontId="0" fillId="0" borderId="2" xfId="0" applyFill="1" applyBorder="1"/>
    <xf numFmtId="0" fontId="1" fillId="0" borderId="2" xfId="0" applyFont="1" applyFill="1" applyBorder="1" applyAlignment="1">
      <alignment horizontal="left" vertical="center"/>
    </xf>
    <xf numFmtId="0" fontId="0" fillId="0" borderId="0" xfId="0" applyFill="1"/>
    <xf numFmtId="0" fontId="1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1" fillId="0" borderId="7" xfId="0" applyFont="1" applyFill="1" applyBorder="1" applyAlignment="1">
      <alignment horizontal="left" vertical="center" wrapText="1"/>
    </xf>
    <xf numFmtId="0" fontId="0" fillId="0" borderId="5" xfId="0" applyFill="1" applyBorder="1"/>
    <xf numFmtId="4" fontId="0" fillId="3" borderId="1" xfId="0" applyNumberForma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center" indent="1"/>
    </xf>
    <xf numFmtId="0" fontId="5" fillId="0" borderId="1" xfId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" fillId="3" borderId="1" xfId="0" applyFont="1" applyFill="1" applyBorder="1" applyAlignment="1">
      <alignment horizontal="left" vertical="center" wrapText="1" indent="1"/>
    </xf>
    <xf numFmtId="4" fontId="1" fillId="3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4" borderId="0" xfId="0" applyFill="1"/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left" vertical="center" wrapText="1" inden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Border="1"/>
    <xf numFmtId="0" fontId="0" fillId="5" borderId="5" xfId="0" applyFill="1" applyBorder="1"/>
    <xf numFmtId="0" fontId="0" fillId="5" borderId="0" xfId="0" applyFill="1"/>
    <xf numFmtId="0" fontId="1" fillId="5" borderId="0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0" fillId="5" borderId="6" xfId="0" applyFill="1" applyBorder="1"/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4" fontId="0" fillId="0" borderId="0" xfId="0" applyNumberFormat="1"/>
    <xf numFmtId="0" fontId="0" fillId="0" borderId="0" xfId="0"/>
    <xf numFmtId="0" fontId="0" fillId="0" borderId="0" xfId="0" applyBorder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" fillId="3" borderId="1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1" xfId="0" applyNumberFormat="1" applyFill="1" applyBorder="1" applyAlignment="1">
      <alignment horizontal="center" vertical="center" wrapText="1"/>
    </xf>
    <xf numFmtId="4" fontId="0" fillId="6" borderId="1" xfId="0" applyNumberFormat="1" applyFill="1" applyBorder="1" applyAlignment="1">
      <alignment horizontal="center" vertical="center" wrapText="1"/>
    </xf>
    <xf numFmtId="4" fontId="0" fillId="6" borderId="11" xfId="0" applyNumberFormat="1" applyFill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20" xfId="0" applyBorder="1" applyAlignment="1">
      <alignment horizontal="left" vertical="center" wrapText="1"/>
    </xf>
    <xf numFmtId="2" fontId="1" fillId="6" borderId="1" xfId="0" applyNumberFormat="1" applyFont="1" applyFill="1" applyBorder="1" applyAlignment="1">
      <alignment horizontal="center" vertical="center"/>
    </xf>
    <xf numFmtId="164" fontId="0" fillId="6" borderId="1" xfId="2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Fill="1" applyAlignment="1">
      <alignment horizontal="left" vertical="center" wrapText="1"/>
    </xf>
    <xf numFmtId="4" fontId="0" fillId="0" borderId="11" xfId="0" applyNumberForma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vertical="center" wrapText="1"/>
    </xf>
    <xf numFmtId="0" fontId="5" fillId="0" borderId="11" xfId="1" applyFill="1" applyBorder="1" applyAlignment="1">
      <alignment horizontal="left" vertical="center" inden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indent="1"/>
    </xf>
    <xf numFmtId="1" fontId="1" fillId="3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1" fontId="0" fillId="0" borderId="0" xfId="0" applyNumberFormat="1" applyBorder="1"/>
    <xf numFmtId="1" fontId="0" fillId="0" borderId="0" xfId="0" applyNumberFormat="1" applyFill="1" applyBorder="1"/>
    <xf numFmtId="1" fontId="0" fillId="0" borderId="0" xfId="0" applyNumberFormat="1" applyFill="1" applyAlignment="1">
      <alignment horizontal="left" vertical="center" wrapText="1"/>
    </xf>
    <xf numFmtId="1" fontId="0" fillId="0" borderId="0" xfId="0" applyNumberFormat="1" applyFill="1" applyAlignment="1">
      <alignment horizontal="left"/>
    </xf>
    <xf numFmtId="1" fontId="0" fillId="0" borderId="5" xfId="0" applyNumberFormat="1" applyFill="1" applyBorder="1"/>
    <xf numFmtId="1" fontId="0" fillId="0" borderId="0" xfId="0" applyNumberFormat="1"/>
    <xf numFmtId="1" fontId="0" fillId="0" borderId="1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vertical="center" indent="1"/>
    </xf>
    <xf numFmtId="4" fontId="0" fillId="0" borderId="0" xfId="0" applyNumberFormat="1" applyFill="1"/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/>
    <xf numFmtId="4" fontId="0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indent="1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 vertical="center" inden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0" xfId="0" applyFont="1" applyFill="1" applyBorder="1"/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4" fontId="0" fillId="0" borderId="11" xfId="0" applyNumberFormat="1" applyFill="1" applyBorder="1" applyAlignment="1">
      <alignment horizontal="center" vertical="center" wrapText="1"/>
    </xf>
    <xf numFmtId="4" fontId="0" fillId="0" borderId="14" xfId="0" applyNumberFormat="1" applyFill="1" applyBorder="1" applyAlignment="1">
      <alignment horizontal="center" vertical="center" wrapText="1"/>
    </xf>
    <xf numFmtId="4" fontId="0" fillId="0" borderId="15" xfId="0" applyNumberForma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5" fillId="0" borderId="11" xfId="1" applyFill="1" applyBorder="1" applyAlignment="1">
      <alignment horizontal="center" vertical="center"/>
    </xf>
    <xf numFmtId="0" fontId="5" fillId="0" borderId="14" xfId="1" applyFill="1" applyBorder="1" applyAlignment="1">
      <alignment horizontal="center" vertical="center"/>
    </xf>
    <xf numFmtId="0" fontId="5" fillId="0" borderId="15" xfId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0" fillId="0" borderId="11" xfId="2" applyFont="1" applyFill="1" applyBorder="1" applyAlignment="1">
      <alignment horizontal="center" vertical="center" wrapText="1"/>
    </xf>
    <xf numFmtId="164" fontId="0" fillId="0" borderId="14" xfId="2" applyFont="1" applyFill="1" applyBorder="1" applyAlignment="1">
      <alignment horizontal="center" vertical="center" wrapText="1"/>
    </xf>
    <xf numFmtId="164" fontId="0" fillId="0" borderId="15" xfId="2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3">
    <cellStyle name="Čiarka" xfId="2" builtinId="3"/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nava.sk/sk/kontakt/email/363" TargetMode="External"/><Relationship Id="rId1" Type="http://schemas.openxmlformats.org/officeDocument/2006/relationships/hyperlink" Target="https://www.trnava.sk/sk/kontakt/email/363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nava.sk/sk/kontakt/email/370" TargetMode="External"/><Relationship Id="rId1" Type="http://schemas.openxmlformats.org/officeDocument/2006/relationships/hyperlink" Target="https://www.trnava.sk/sk/kontakt/email/370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nava.sk/sk/kontakt/email/365" TargetMode="External"/><Relationship Id="rId2" Type="http://schemas.openxmlformats.org/officeDocument/2006/relationships/hyperlink" Target="https://www.trnava.sk/sk/kontakt/email/365" TargetMode="External"/><Relationship Id="rId1" Type="http://schemas.openxmlformats.org/officeDocument/2006/relationships/hyperlink" Target="https://www.trnava.sk/sk/kontakt/email/365" TargetMode="External"/><Relationship Id="rId4" Type="http://schemas.openxmlformats.org/officeDocument/2006/relationships/hyperlink" Target="https://www.trnava.sk/sk/kontakt/email/365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nava.sk/sk/kontakt/email/378" TargetMode="External"/><Relationship Id="rId2" Type="http://schemas.openxmlformats.org/officeDocument/2006/relationships/hyperlink" Target="https://www.trnava.sk/sk/kontakt/email/378" TargetMode="External"/><Relationship Id="rId1" Type="http://schemas.openxmlformats.org/officeDocument/2006/relationships/hyperlink" Target="https://www.trnava.sk/sk/kontakt/email/378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nava.sk/sk/kontakt/email/611" TargetMode="External"/><Relationship Id="rId1" Type="http://schemas.openxmlformats.org/officeDocument/2006/relationships/hyperlink" Target="https://www.trnava.sk/sk/kontakt/email/611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trnava.sk/sk/kontakt/email/373" TargetMode="External"/><Relationship Id="rId1" Type="http://schemas.openxmlformats.org/officeDocument/2006/relationships/hyperlink" Target="https://www.trnava.sk/sk/kontakt/email/37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viera.vancova@trnava.sk" TargetMode="External"/><Relationship Id="rId2" Type="http://schemas.openxmlformats.org/officeDocument/2006/relationships/hyperlink" Target="mailto:viera.vancova@trnava.sk" TargetMode="External"/><Relationship Id="rId1" Type="http://schemas.openxmlformats.org/officeDocument/2006/relationships/hyperlink" Target="mailto:viera.vancova@trnava.sk" TargetMode="External"/><Relationship Id="rId4" Type="http://schemas.openxmlformats.org/officeDocument/2006/relationships/hyperlink" Target="mailto:viera.vancova@trnava.sk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luboslava.hutirova@skasz.trnava.sk" TargetMode="External"/><Relationship Id="rId2" Type="http://schemas.openxmlformats.org/officeDocument/2006/relationships/hyperlink" Target="mailto:luboslava.hutirova@skasz.trnava.sk" TargetMode="External"/><Relationship Id="rId1" Type="http://schemas.openxmlformats.org/officeDocument/2006/relationships/hyperlink" Target="mailto:luboslava.hutirova@skasz.trnava.sk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ndrea.stankova@stefetrnava.sk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pavol.mancak@sss.trnava.sk" TargetMode="External"/><Relationship Id="rId3" Type="http://schemas.openxmlformats.org/officeDocument/2006/relationships/hyperlink" Target="mailto:pavol.mancak@sss.trnava.sk" TargetMode="External"/><Relationship Id="rId7" Type="http://schemas.openxmlformats.org/officeDocument/2006/relationships/hyperlink" Target="mailto:pavol.mancak@sss.trnava.sk" TargetMode="External"/><Relationship Id="rId2" Type="http://schemas.openxmlformats.org/officeDocument/2006/relationships/hyperlink" Target="mailto:pavol.mancak@sss.trnava.sk" TargetMode="External"/><Relationship Id="rId1" Type="http://schemas.openxmlformats.org/officeDocument/2006/relationships/hyperlink" Target="mailto:pavol.mancak@sss.trnava.sk" TargetMode="External"/><Relationship Id="rId6" Type="http://schemas.openxmlformats.org/officeDocument/2006/relationships/hyperlink" Target="mailto:pavol.mancak@sss.trnava.sk" TargetMode="External"/><Relationship Id="rId5" Type="http://schemas.openxmlformats.org/officeDocument/2006/relationships/hyperlink" Target="mailto:pavol.mancak@sss.trnava.sk" TargetMode="External"/><Relationship Id="rId10" Type="http://schemas.openxmlformats.org/officeDocument/2006/relationships/comments" Target="../comments1.xml"/><Relationship Id="rId4" Type="http://schemas.openxmlformats.org/officeDocument/2006/relationships/hyperlink" Target="mailto:pavol.mancak@sss.trnava.sk" TargetMode="External"/><Relationship Id="rId9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peter.klenovsky@dd.trnava.sk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zsak.trnava.sk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nava.sk/sk/kontakt/email/361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nava.sk/sk/kontakt/email/607" TargetMode="External"/><Relationship Id="rId1" Type="http://schemas.openxmlformats.org/officeDocument/2006/relationships/hyperlink" Target="https://www.trnava.sk/sk/kontakt/email/6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69"/>
  <sheetViews>
    <sheetView showGridLines="0" topLeftCell="A10" zoomScale="71" zoomScaleNormal="71" workbookViewId="0">
      <selection activeCell="A27" sqref="A27"/>
    </sheetView>
  </sheetViews>
  <sheetFormatPr defaultRowHeight="15" x14ac:dyDescent="0.25"/>
  <cols>
    <col min="1" max="1" width="10.140625" customWidth="1"/>
    <col min="2" max="2" width="14.42578125" style="62" customWidth="1"/>
    <col min="3" max="3" width="25.85546875" customWidth="1"/>
    <col min="4" max="4" width="25.85546875" style="62" customWidth="1"/>
    <col min="5" max="5" width="25.85546875" customWidth="1"/>
    <col min="6" max="6" width="26.140625" customWidth="1"/>
    <col min="7" max="7" width="17.42578125" customWidth="1"/>
    <col min="8" max="8" width="18.7109375" customWidth="1"/>
    <col min="9" max="9" width="18.7109375" style="122" customWidth="1"/>
    <col min="10" max="10" width="18.7109375" customWidth="1"/>
    <col min="11" max="11" width="19.85546875" style="26" customWidth="1"/>
    <col min="12" max="12" width="9.42578125" style="35" customWidth="1"/>
    <col min="13" max="13" width="31.140625" style="38" customWidth="1"/>
    <col min="14" max="14" width="30.85546875" style="41" customWidth="1"/>
    <col min="18" max="18" width="9.140625" style="2"/>
  </cols>
  <sheetData>
    <row r="1" spans="1:18" x14ac:dyDescent="0.25">
      <c r="A1" s="159" t="s">
        <v>138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8" x14ac:dyDescent="0.25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8" ht="66.75" customHeight="1" x14ac:dyDescent="0.25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</row>
    <row r="4" spans="1:18" ht="85.5" customHeight="1" x14ac:dyDescent="0.25">
      <c r="A4" s="8" t="s">
        <v>0</v>
      </c>
      <c r="B4" s="8" t="s">
        <v>268</v>
      </c>
      <c r="C4" s="8" t="s">
        <v>67</v>
      </c>
      <c r="D4" s="8" t="s">
        <v>260</v>
      </c>
      <c r="E4" s="8" t="s">
        <v>153</v>
      </c>
      <c r="F4" s="8" t="s">
        <v>66</v>
      </c>
      <c r="G4" s="8" t="s">
        <v>55</v>
      </c>
      <c r="H4" s="8" t="s">
        <v>246</v>
      </c>
      <c r="I4" s="113" t="s">
        <v>259</v>
      </c>
      <c r="J4" s="8" t="s">
        <v>247</v>
      </c>
      <c r="K4" s="8" t="s">
        <v>137</v>
      </c>
      <c r="L4" s="157" t="s">
        <v>244</v>
      </c>
      <c r="M4" s="158"/>
      <c r="N4" s="8" t="s">
        <v>245</v>
      </c>
      <c r="O4" s="3"/>
      <c r="P4" s="3"/>
      <c r="Q4" s="4"/>
      <c r="R4" s="19"/>
    </row>
    <row r="5" spans="1:18" s="13" customFormat="1" ht="81.75" customHeight="1" x14ac:dyDescent="0.25">
      <c r="A5" s="55" t="s">
        <v>1</v>
      </c>
      <c r="B5" s="152" t="s">
        <v>311</v>
      </c>
      <c r="C5" s="47" t="s">
        <v>124</v>
      </c>
      <c r="D5" s="58">
        <v>8411</v>
      </c>
      <c r="E5" s="47" t="s">
        <v>154</v>
      </c>
      <c r="F5" s="47" t="s">
        <v>68</v>
      </c>
      <c r="G5" s="48">
        <v>2767.2</v>
      </c>
      <c r="H5" s="48">
        <v>2767.2</v>
      </c>
      <c r="I5" s="114">
        <v>1</v>
      </c>
      <c r="J5" s="48" t="s">
        <v>250</v>
      </c>
      <c r="K5" s="50">
        <v>5000</v>
      </c>
      <c r="L5" s="51">
        <v>1</v>
      </c>
      <c r="M5" s="52" t="s">
        <v>233</v>
      </c>
      <c r="N5" s="53" t="s">
        <v>197</v>
      </c>
      <c r="O5" s="10"/>
      <c r="P5" s="10"/>
      <c r="Q5" s="10"/>
      <c r="R5" s="10"/>
    </row>
    <row r="6" spans="1:18" s="13" customFormat="1" ht="91.5" customHeight="1" x14ac:dyDescent="0.25">
      <c r="A6" s="55" t="s">
        <v>135</v>
      </c>
      <c r="B6" s="152" t="s">
        <v>311</v>
      </c>
      <c r="C6" s="47" t="s">
        <v>156</v>
      </c>
      <c r="D6" s="58">
        <v>8411</v>
      </c>
      <c r="E6" s="47" t="s">
        <v>155</v>
      </c>
      <c r="F6" s="47" t="s">
        <v>68</v>
      </c>
      <c r="G6" s="48">
        <v>2406.4</v>
      </c>
      <c r="H6" s="48">
        <v>705</v>
      </c>
      <c r="I6" s="114">
        <v>3</v>
      </c>
      <c r="J6" s="48" t="s">
        <v>250</v>
      </c>
      <c r="K6" s="50">
        <v>5000</v>
      </c>
      <c r="L6" s="51">
        <v>1</v>
      </c>
      <c r="M6" s="52" t="s">
        <v>233</v>
      </c>
      <c r="N6" s="53" t="s">
        <v>198</v>
      </c>
      <c r="O6" s="10"/>
      <c r="P6" s="10"/>
      <c r="Q6" s="10"/>
      <c r="R6" s="10"/>
    </row>
    <row r="7" spans="1:18" s="13" customFormat="1" ht="78.75" customHeight="1" x14ac:dyDescent="0.25">
      <c r="A7" s="55" t="s">
        <v>2</v>
      </c>
      <c r="B7" s="152" t="s">
        <v>311</v>
      </c>
      <c r="C7" s="47" t="s">
        <v>125</v>
      </c>
      <c r="D7" s="58">
        <v>8411</v>
      </c>
      <c r="E7" s="47" t="s">
        <v>157</v>
      </c>
      <c r="F7" s="47" t="s">
        <v>68</v>
      </c>
      <c r="G7" s="48">
        <v>2329.5</v>
      </c>
      <c r="H7" s="48">
        <v>508</v>
      </c>
      <c r="I7" s="114">
        <v>3</v>
      </c>
      <c r="J7" s="48" t="s">
        <v>250</v>
      </c>
      <c r="K7" s="50">
        <v>5000</v>
      </c>
      <c r="L7" s="51">
        <v>1</v>
      </c>
      <c r="M7" s="52" t="s">
        <v>233</v>
      </c>
      <c r="N7" s="53" t="s">
        <v>199</v>
      </c>
      <c r="O7" s="10"/>
      <c r="P7" s="10"/>
      <c r="Q7" s="10"/>
      <c r="R7" s="10"/>
    </row>
    <row r="8" spans="1:18" s="13" customFormat="1" ht="78.75" customHeight="1" x14ac:dyDescent="0.25">
      <c r="A8" s="55" t="s">
        <v>3</v>
      </c>
      <c r="B8" s="152" t="s">
        <v>311</v>
      </c>
      <c r="C8" s="47" t="s">
        <v>126</v>
      </c>
      <c r="D8" s="58" t="s">
        <v>284</v>
      </c>
      <c r="E8" s="47" t="s">
        <v>158</v>
      </c>
      <c r="F8" s="47" t="s">
        <v>68</v>
      </c>
      <c r="G8" s="48">
        <v>1540.17</v>
      </c>
      <c r="H8" s="48">
        <v>1540.17</v>
      </c>
      <c r="I8" s="114">
        <v>1</v>
      </c>
      <c r="J8" s="48" t="s">
        <v>250</v>
      </c>
      <c r="K8" s="50">
        <v>5000</v>
      </c>
      <c r="L8" s="51">
        <v>6</v>
      </c>
      <c r="M8" s="52" t="s">
        <v>234</v>
      </c>
      <c r="N8" s="53" t="s">
        <v>200</v>
      </c>
      <c r="O8" s="10"/>
      <c r="P8" s="10"/>
      <c r="Q8" s="10"/>
      <c r="R8" s="10"/>
    </row>
    <row r="9" spans="1:18" s="13" customFormat="1" ht="66.75" customHeight="1" x14ac:dyDescent="0.25">
      <c r="A9" s="55" t="s">
        <v>4</v>
      </c>
      <c r="B9" s="152" t="s">
        <v>311</v>
      </c>
      <c r="C9" s="70" t="s">
        <v>69</v>
      </c>
      <c r="D9" s="70">
        <v>5914</v>
      </c>
      <c r="E9" s="70">
        <v>1200</v>
      </c>
      <c r="F9" s="47" t="s">
        <v>70</v>
      </c>
      <c r="G9" s="48">
        <v>1088.8699999999999</v>
      </c>
      <c r="H9" s="48">
        <v>1430</v>
      </c>
      <c r="I9" s="114">
        <v>1</v>
      </c>
      <c r="J9" s="48" t="s">
        <v>250</v>
      </c>
      <c r="K9" s="50">
        <v>2736</v>
      </c>
      <c r="L9" s="51">
        <v>19</v>
      </c>
      <c r="M9" s="52" t="s">
        <v>241</v>
      </c>
      <c r="N9" s="53" t="s">
        <v>201</v>
      </c>
      <c r="O9" s="10"/>
      <c r="P9" s="10"/>
      <c r="Q9" s="10"/>
      <c r="R9" s="10"/>
    </row>
    <row r="10" spans="1:18" s="13" customFormat="1" ht="69" customHeight="1" x14ac:dyDescent="0.25">
      <c r="A10" s="55" t="s">
        <v>5</v>
      </c>
      <c r="B10" s="152" t="s">
        <v>311</v>
      </c>
      <c r="C10" s="70" t="s">
        <v>71</v>
      </c>
      <c r="D10" s="70">
        <v>7307</v>
      </c>
      <c r="E10" s="70">
        <v>1201</v>
      </c>
      <c r="F10" s="47" t="s">
        <v>70</v>
      </c>
      <c r="G10" s="48">
        <v>1198.29</v>
      </c>
      <c r="H10" s="48">
        <v>1357</v>
      </c>
      <c r="I10" s="114">
        <v>1</v>
      </c>
      <c r="J10" s="48" t="s">
        <v>250</v>
      </c>
      <c r="K10" s="50">
        <v>2736</v>
      </c>
      <c r="L10" s="51">
        <v>19</v>
      </c>
      <c r="M10" s="52" t="s">
        <v>241</v>
      </c>
      <c r="N10" s="53" t="s">
        <v>202</v>
      </c>
      <c r="O10" s="10"/>
      <c r="P10" s="10"/>
      <c r="Q10" s="10"/>
      <c r="R10" s="10"/>
    </row>
    <row r="11" spans="1:18" s="13" customFormat="1" ht="57" customHeight="1" x14ac:dyDescent="0.25">
      <c r="A11" s="55" t="s">
        <v>6</v>
      </c>
      <c r="B11" s="152" t="s">
        <v>311</v>
      </c>
      <c r="C11" s="70" t="s">
        <v>72</v>
      </c>
      <c r="D11" s="70">
        <v>3956</v>
      </c>
      <c r="E11" s="70" t="s">
        <v>189</v>
      </c>
      <c r="F11" s="47" t="s">
        <v>70</v>
      </c>
      <c r="G11" s="48">
        <v>1157.1400000000001</v>
      </c>
      <c r="H11" s="48">
        <v>1806</v>
      </c>
      <c r="I11" s="114">
        <v>1</v>
      </c>
      <c r="J11" s="48" t="s">
        <v>258</v>
      </c>
      <c r="K11" s="50">
        <v>2736</v>
      </c>
      <c r="L11" s="51">
        <v>16</v>
      </c>
      <c r="M11" s="52" t="s">
        <v>242</v>
      </c>
      <c r="N11" s="53" t="s">
        <v>203</v>
      </c>
      <c r="O11" s="10"/>
      <c r="P11" s="10"/>
      <c r="Q11" s="10"/>
      <c r="R11" s="10"/>
    </row>
    <row r="12" spans="1:18" s="13" customFormat="1" ht="57.75" customHeight="1" x14ac:dyDescent="0.25">
      <c r="A12" s="55" t="s">
        <v>7</v>
      </c>
      <c r="B12" s="152" t="s">
        <v>311</v>
      </c>
      <c r="C12" s="70" t="s">
        <v>73</v>
      </c>
      <c r="D12" s="70">
        <v>7052</v>
      </c>
      <c r="E12" s="70" t="s">
        <v>185</v>
      </c>
      <c r="F12" s="47" t="s">
        <v>70</v>
      </c>
      <c r="G12" s="48">
        <v>1439.62</v>
      </c>
      <c r="H12" s="48">
        <v>1050</v>
      </c>
      <c r="I12" s="114">
        <v>0</v>
      </c>
      <c r="J12" s="48" t="s">
        <v>258</v>
      </c>
      <c r="K12" s="50">
        <v>12341</v>
      </c>
      <c r="L12" s="51">
        <v>19</v>
      </c>
      <c r="M12" s="52" t="s">
        <v>241</v>
      </c>
      <c r="N12" s="53" t="s">
        <v>204</v>
      </c>
      <c r="O12" s="10"/>
      <c r="P12" s="10"/>
      <c r="Q12" s="10"/>
      <c r="R12" s="10"/>
    </row>
    <row r="13" spans="1:18" s="13" customFormat="1" ht="53.25" customHeight="1" x14ac:dyDescent="0.25">
      <c r="A13" s="55" t="s">
        <v>8</v>
      </c>
      <c r="B13" s="152" t="s">
        <v>311</v>
      </c>
      <c r="C13" s="70" t="s">
        <v>74</v>
      </c>
      <c r="D13" s="75">
        <v>576</v>
      </c>
      <c r="E13" s="75" t="s">
        <v>186</v>
      </c>
      <c r="F13" s="47" t="s">
        <v>70</v>
      </c>
      <c r="G13" s="48">
        <v>6350</v>
      </c>
      <c r="H13" s="48">
        <v>4282</v>
      </c>
      <c r="I13" s="114">
        <v>1</v>
      </c>
      <c r="J13" s="48" t="s">
        <v>258</v>
      </c>
      <c r="K13" s="50">
        <v>12341</v>
      </c>
      <c r="L13" s="51">
        <v>20</v>
      </c>
      <c r="M13" s="52" t="s">
        <v>232</v>
      </c>
      <c r="N13" s="53" t="s">
        <v>205</v>
      </c>
      <c r="O13" s="10"/>
      <c r="P13" s="10"/>
      <c r="Q13" s="10"/>
      <c r="R13" s="10"/>
    </row>
    <row r="14" spans="1:18" s="13" customFormat="1" ht="59.25" customHeight="1" x14ac:dyDescent="0.25">
      <c r="A14" s="55" t="s">
        <v>9</v>
      </c>
      <c r="B14" s="152" t="s">
        <v>311</v>
      </c>
      <c r="C14" s="70" t="s">
        <v>75</v>
      </c>
      <c r="D14" s="76" t="s">
        <v>285</v>
      </c>
      <c r="E14" s="76" t="s">
        <v>187</v>
      </c>
      <c r="F14" s="47" t="s">
        <v>70</v>
      </c>
      <c r="G14" s="48">
        <v>2408.44</v>
      </c>
      <c r="H14" s="48">
        <v>1249</v>
      </c>
      <c r="I14" s="114">
        <v>1</v>
      </c>
      <c r="J14" s="48" t="s">
        <v>250</v>
      </c>
      <c r="K14" s="50">
        <v>12341</v>
      </c>
      <c r="L14" s="51">
        <v>19</v>
      </c>
      <c r="M14" s="52" t="s">
        <v>241</v>
      </c>
      <c r="N14" s="53" t="s">
        <v>206</v>
      </c>
      <c r="O14" s="10"/>
      <c r="P14" s="10"/>
      <c r="Q14" s="10"/>
      <c r="R14" s="10"/>
    </row>
    <row r="15" spans="1:18" s="13" customFormat="1" ht="55.5" customHeight="1" x14ac:dyDescent="0.25">
      <c r="A15" s="55" t="s">
        <v>10</v>
      </c>
      <c r="B15" s="152" t="s">
        <v>311</v>
      </c>
      <c r="C15" s="70" t="s">
        <v>76</v>
      </c>
      <c r="D15" s="70" t="s">
        <v>285</v>
      </c>
      <c r="E15" s="70" t="s">
        <v>188</v>
      </c>
      <c r="F15" s="47" t="s">
        <v>70</v>
      </c>
      <c r="G15" s="48">
        <v>11827.6</v>
      </c>
      <c r="H15" s="48">
        <v>6496</v>
      </c>
      <c r="I15" s="114">
        <v>2</v>
      </c>
      <c r="J15" s="48" t="s">
        <v>250</v>
      </c>
      <c r="K15" s="47">
        <v>12341</v>
      </c>
      <c r="L15" s="51">
        <v>20</v>
      </c>
      <c r="M15" s="52" t="s">
        <v>232</v>
      </c>
      <c r="N15" s="53" t="s">
        <v>207</v>
      </c>
      <c r="O15" s="10"/>
      <c r="P15" s="10"/>
      <c r="Q15" s="10"/>
      <c r="R15" s="10"/>
    </row>
    <row r="16" spans="1:18" s="13" customFormat="1" ht="45.75" customHeight="1" x14ac:dyDescent="0.25">
      <c r="A16" s="55" t="s">
        <v>11</v>
      </c>
      <c r="B16" s="152" t="s">
        <v>311</v>
      </c>
      <c r="C16" s="58" t="s">
        <v>78</v>
      </c>
      <c r="D16" s="58" t="s">
        <v>270</v>
      </c>
      <c r="E16" s="47">
        <v>775</v>
      </c>
      <c r="F16" s="47" t="s">
        <v>77</v>
      </c>
      <c r="G16" s="48">
        <v>1100</v>
      </c>
      <c r="H16" s="48">
        <v>883</v>
      </c>
      <c r="I16" s="114">
        <v>2</v>
      </c>
      <c r="J16" s="48" t="s">
        <v>258</v>
      </c>
      <c r="K16" s="50">
        <v>1300</v>
      </c>
      <c r="L16" s="51">
        <v>11</v>
      </c>
      <c r="M16" s="52" t="s">
        <v>236</v>
      </c>
      <c r="N16" s="53" t="s">
        <v>208</v>
      </c>
      <c r="O16" s="10"/>
      <c r="P16" s="10"/>
      <c r="Q16" s="10"/>
      <c r="R16" s="10"/>
    </row>
    <row r="17" spans="1:18" s="13" customFormat="1" ht="50.25" customHeight="1" x14ac:dyDescent="0.25">
      <c r="A17" s="55" t="s">
        <v>12</v>
      </c>
      <c r="B17" s="152" t="s">
        <v>311</v>
      </c>
      <c r="C17" s="58" t="s">
        <v>127</v>
      </c>
      <c r="D17" s="58" t="s">
        <v>271</v>
      </c>
      <c r="E17" s="47" t="s">
        <v>159</v>
      </c>
      <c r="F17" s="47" t="s">
        <v>77</v>
      </c>
      <c r="G17" s="48">
        <v>1292.32</v>
      </c>
      <c r="H17" s="48">
        <v>387</v>
      </c>
      <c r="I17" s="114">
        <v>4</v>
      </c>
      <c r="J17" s="48" t="s">
        <v>250</v>
      </c>
      <c r="K17" s="50">
        <v>5000</v>
      </c>
      <c r="L17" s="51">
        <v>9</v>
      </c>
      <c r="M17" s="52" t="s">
        <v>235</v>
      </c>
      <c r="N17" s="53" t="s">
        <v>209</v>
      </c>
      <c r="O17" s="10"/>
      <c r="P17" s="10"/>
      <c r="Q17" s="10"/>
      <c r="R17" s="10"/>
    </row>
    <row r="18" spans="1:18" s="13" customFormat="1" ht="55.5" customHeight="1" x14ac:dyDescent="0.25">
      <c r="A18" s="55" t="s">
        <v>13</v>
      </c>
      <c r="B18" s="152" t="s">
        <v>311</v>
      </c>
      <c r="C18" s="58" t="s">
        <v>79</v>
      </c>
      <c r="D18" s="58" t="s">
        <v>272</v>
      </c>
      <c r="E18" s="47" t="s">
        <v>160</v>
      </c>
      <c r="F18" s="47" t="s">
        <v>77</v>
      </c>
      <c r="G18" s="48">
        <v>1048.8800000000001</v>
      </c>
      <c r="H18" s="48">
        <v>709</v>
      </c>
      <c r="I18" s="114">
        <v>4</v>
      </c>
      <c r="J18" s="48" t="s">
        <v>250</v>
      </c>
      <c r="K18" s="50">
        <v>5000</v>
      </c>
      <c r="L18" s="51">
        <v>9</v>
      </c>
      <c r="M18" s="52" t="s">
        <v>235</v>
      </c>
      <c r="N18" s="53" t="s">
        <v>210</v>
      </c>
      <c r="O18" s="10"/>
      <c r="P18" s="10"/>
      <c r="Q18" s="10"/>
      <c r="R18" s="10"/>
    </row>
    <row r="19" spans="1:18" s="13" customFormat="1" ht="43.5" customHeight="1" x14ac:dyDescent="0.25">
      <c r="A19" s="55" t="s">
        <v>14</v>
      </c>
      <c r="B19" s="152" t="s">
        <v>311</v>
      </c>
      <c r="C19" s="58" t="s">
        <v>80</v>
      </c>
      <c r="D19" s="58" t="s">
        <v>273</v>
      </c>
      <c r="E19" s="47" t="s">
        <v>161</v>
      </c>
      <c r="F19" s="47" t="s">
        <v>77</v>
      </c>
      <c r="G19" s="48">
        <v>4178.08</v>
      </c>
      <c r="H19" s="48">
        <v>1582</v>
      </c>
      <c r="I19" s="114">
        <v>4</v>
      </c>
      <c r="J19" s="48" t="s">
        <v>250</v>
      </c>
      <c r="K19" s="50">
        <v>5000</v>
      </c>
      <c r="L19" s="51">
        <v>9</v>
      </c>
      <c r="M19" s="52" t="s">
        <v>235</v>
      </c>
      <c r="N19" s="53" t="s">
        <v>211</v>
      </c>
      <c r="O19" s="10"/>
      <c r="P19" s="10"/>
      <c r="Q19" s="10"/>
      <c r="R19" s="10"/>
    </row>
    <row r="20" spans="1:18" s="13" customFormat="1" ht="42" customHeight="1" x14ac:dyDescent="0.25">
      <c r="A20" s="55" t="s">
        <v>15</v>
      </c>
      <c r="B20" s="152" t="s">
        <v>311</v>
      </c>
      <c r="C20" s="58" t="s">
        <v>81</v>
      </c>
      <c r="D20" s="58" t="s">
        <v>274</v>
      </c>
      <c r="E20" s="47" t="s">
        <v>162</v>
      </c>
      <c r="F20" s="47" t="s">
        <v>77</v>
      </c>
      <c r="G20" s="48">
        <v>1200</v>
      </c>
      <c r="H20" s="48">
        <v>747</v>
      </c>
      <c r="I20" s="114">
        <v>3</v>
      </c>
      <c r="J20" s="48" t="s">
        <v>258</v>
      </c>
      <c r="K20" s="50">
        <v>5000</v>
      </c>
      <c r="L20" s="51">
        <v>11</v>
      </c>
      <c r="M20" s="52" t="s">
        <v>236</v>
      </c>
      <c r="N20" s="53" t="s">
        <v>212</v>
      </c>
      <c r="O20" s="10"/>
      <c r="P20" s="10"/>
      <c r="Q20" s="10"/>
      <c r="R20" s="10"/>
    </row>
    <row r="21" spans="1:18" s="13" customFormat="1" ht="48.75" customHeight="1" x14ac:dyDescent="0.25">
      <c r="A21" s="55" t="s">
        <v>16</v>
      </c>
      <c r="B21" s="152" t="s">
        <v>311</v>
      </c>
      <c r="C21" s="58" t="s">
        <v>82</v>
      </c>
      <c r="D21" s="58" t="s">
        <v>275</v>
      </c>
      <c r="E21" s="47" t="s">
        <v>163</v>
      </c>
      <c r="F21" s="47" t="s">
        <v>77</v>
      </c>
      <c r="G21" s="48">
        <v>4571.51</v>
      </c>
      <c r="H21" s="48">
        <v>1726</v>
      </c>
      <c r="I21" s="114">
        <v>5</v>
      </c>
      <c r="J21" s="48" t="s">
        <v>258</v>
      </c>
      <c r="K21" s="50">
        <v>5000</v>
      </c>
      <c r="L21" s="51">
        <v>9</v>
      </c>
      <c r="M21" s="52" t="s">
        <v>235</v>
      </c>
      <c r="N21" s="53" t="s">
        <v>213</v>
      </c>
      <c r="O21" s="10"/>
      <c r="P21" s="10"/>
      <c r="Q21" s="10"/>
      <c r="R21" s="10"/>
    </row>
    <row r="22" spans="1:18" s="13" customFormat="1" ht="42.75" customHeight="1" x14ac:dyDescent="0.25">
      <c r="A22" s="55" t="s">
        <v>17</v>
      </c>
      <c r="B22" s="152" t="s">
        <v>311</v>
      </c>
      <c r="C22" s="58" t="s">
        <v>83</v>
      </c>
      <c r="D22" s="58" t="s">
        <v>276</v>
      </c>
      <c r="E22" s="47" t="s">
        <v>164</v>
      </c>
      <c r="F22" s="47" t="s">
        <v>77</v>
      </c>
      <c r="G22" s="48">
        <v>8500</v>
      </c>
      <c r="H22" s="48">
        <v>3726</v>
      </c>
      <c r="I22" s="114">
        <v>3</v>
      </c>
      <c r="J22" s="48" t="s">
        <v>258</v>
      </c>
      <c r="K22" s="50">
        <v>5000</v>
      </c>
      <c r="L22" s="51">
        <v>11</v>
      </c>
      <c r="M22" s="52" t="s">
        <v>236</v>
      </c>
      <c r="N22" s="53" t="s">
        <v>214</v>
      </c>
      <c r="O22" s="10"/>
      <c r="P22" s="10"/>
      <c r="Q22" s="10"/>
      <c r="R22" s="10"/>
    </row>
    <row r="23" spans="1:18" s="13" customFormat="1" ht="39" customHeight="1" x14ac:dyDescent="0.25">
      <c r="A23" s="55" t="s">
        <v>18</v>
      </c>
      <c r="B23" s="152" t="s">
        <v>311</v>
      </c>
      <c r="C23" s="58" t="s">
        <v>84</v>
      </c>
      <c r="D23" s="58" t="s">
        <v>277</v>
      </c>
      <c r="E23" s="47" t="s">
        <v>165</v>
      </c>
      <c r="F23" s="47" t="s">
        <v>77</v>
      </c>
      <c r="G23" s="48">
        <v>1966.19</v>
      </c>
      <c r="H23" s="48">
        <v>795</v>
      </c>
      <c r="I23" s="114">
        <v>2</v>
      </c>
      <c r="J23" s="48" t="s">
        <v>250</v>
      </c>
      <c r="K23" s="50">
        <v>5000</v>
      </c>
      <c r="L23" s="51">
        <v>18</v>
      </c>
      <c r="M23" s="52" t="s">
        <v>240</v>
      </c>
      <c r="N23" s="53" t="s">
        <v>215</v>
      </c>
      <c r="O23" s="10"/>
      <c r="P23" s="10"/>
      <c r="Q23" s="10"/>
      <c r="R23" s="10"/>
    </row>
    <row r="24" spans="1:18" s="13" customFormat="1" ht="42.75" customHeight="1" x14ac:dyDescent="0.25">
      <c r="A24" s="55" t="s">
        <v>19</v>
      </c>
      <c r="B24" s="152" t="s">
        <v>311</v>
      </c>
      <c r="C24" s="58" t="s">
        <v>85</v>
      </c>
      <c r="D24" s="58" t="s">
        <v>278</v>
      </c>
      <c r="E24" s="47" t="s">
        <v>166</v>
      </c>
      <c r="F24" s="47" t="s">
        <v>77</v>
      </c>
      <c r="G24" s="48">
        <v>2250</v>
      </c>
      <c r="H24" s="48">
        <v>1764</v>
      </c>
      <c r="I24" s="114">
        <v>2</v>
      </c>
      <c r="J24" s="48" t="s">
        <v>250</v>
      </c>
      <c r="K24" s="50">
        <v>5000</v>
      </c>
      <c r="L24" s="51">
        <v>11</v>
      </c>
      <c r="M24" s="52" t="s">
        <v>236</v>
      </c>
      <c r="N24" s="53" t="s">
        <v>212</v>
      </c>
      <c r="O24" s="10"/>
      <c r="P24" s="10"/>
      <c r="Q24" s="10"/>
      <c r="R24" s="10"/>
    </row>
    <row r="25" spans="1:18" s="79" customFormat="1" ht="47.25" customHeight="1" x14ac:dyDescent="0.25">
      <c r="A25" s="55" t="s">
        <v>20</v>
      </c>
      <c r="B25" s="138" t="s">
        <v>269</v>
      </c>
      <c r="C25" s="77" t="s">
        <v>86</v>
      </c>
      <c r="D25" s="77" t="s">
        <v>279</v>
      </c>
      <c r="E25" s="77" t="s">
        <v>169</v>
      </c>
      <c r="F25" s="77" t="s">
        <v>77</v>
      </c>
      <c r="G25" s="94">
        <v>3645</v>
      </c>
      <c r="H25" s="94">
        <v>1056</v>
      </c>
      <c r="I25" s="114">
        <v>5</v>
      </c>
      <c r="J25" s="94" t="s">
        <v>258</v>
      </c>
      <c r="K25" s="50">
        <v>5000</v>
      </c>
      <c r="L25" s="51">
        <v>15</v>
      </c>
      <c r="M25" s="52" t="s">
        <v>239</v>
      </c>
      <c r="N25" s="53" t="s">
        <v>216</v>
      </c>
      <c r="O25" s="78"/>
      <c r="P25" s="78"/>
      <c r="Q25" s="78"/>
      <c r="R25" s="78"/>
    </row>
    <row r="26" spans="1:18" s="79" customFormat="1" ht="40.5" customHeight="1" x14ac:dyDescent="0.25">
      <c r="A26" s="55" t="s">
        <v>21</v>
      </c>
      <c r="B26" s="138" t="s">
        <v>311</v>
      </c>
      <c r="C26" s="77" t="s">
        <v>87</v>
      </c>
      <c r="D26" s="77" t="s">
        <v>280</v>
      </c>
      <c r="E26" s="77" t="s">
        <v>167</v>
      </c>
      <c r="F26" s="77" t="s">
        <v>77</v>
      </c>
      <c r="G26" s="94">
        <v>2150</v>
      </c>
      <c r="H26" s="94">
        <v>1890</v>
      </c>
      <c r="I26" s="114">
        <v>2</v>
      </c>
      <c r="J26" s="94" t="s">
        <v>250</v>
      </c>
      <c r="K26" s="50">
        <v>5000</v>
      </c>
      <c r="L26" s="51">
        <v>11</v>
      </c>
      <c r="M26" s="52" t="s">
        <v>236</v>
      </c>
      <c r="N26" s="53" t="s">
        <v>217</v>
      </c>
      <c r="O26" s="78"/>
      <c r="P26" s="78"/>
      <c r="Q26" s="78"/>
      <c r="R26" s="78"/>
    </row>
    <row r="27" spans="1:18" s="79" customFormat="1" ht="44.25" customHeight="1" x14ac:dyDescent="0.25">
      <c r="A27" s="154" t="s">
        <v>22</v>
      </c>
      <c r="B27" s="138" t="s">
        <v>315</v>
      </c>
      <c r="C27" s="77" t="s">
        <v>88</v>
      </c>
      <c r="D27" s="77" t="s">
        <v>281</v>
      </c>
      <c r="E27" s="77" t="s">
        <v>168</v>
      </c>
      <c r="F27" s="77" t="s">
        <v>77</v>
      </c>
      <c r="G27" s="129">
        <v>6416</v>
      </c>
      <c r="H27" s="129">
        <v>2347</v>
      </c>
      <c r="I27" s="114">
        <v>4</v>
      </c>
      <c r="J27" s="94" t="s">
        <v>250</v>
      </c>
      <c r="K27" s="50">
        <v>5000</v>
      </c>
      <c r="L27" s="51">
        <v>9</v>
      </c>
      <c r="M27" s="52" t="s">
        <v>235</v>
      </c>
      <c r="N27" s="53" t="s">
        <v>218</v>
      </c>
      <c r="O27" s="78"/>
      <c r="P27" s="78"/>
      <c r="Q27" s="78"/>
      <c r="R27" s="78"/>
    </row>
    <row r="28" spans="1:18" s="79" customFormat="1" ht="56.25" customHeight="1" x14ac:dyDescent="0.25">
      <c r="A28" s="55" t="s">
        <v>23</v>
      </c>
      <c r="B28" s="138" t="s">
        <v>311</v>
      </c>
      <c r="C28" s="77" t="s">
        <v>89</v>
      </c>
      <c r="D28" s="77" t="s">
        <v>292</v>
      </c>
      <c r="E28" s="77">
        <v>667</v>
      </c>
      <c r="F28" s="77" t="s">
        <v>90</v>
      </c>
      <c r="G28" s="94">
        <v>5152.3900000000003</v>
      </c>
      <c r="H28" s="94">
        <v>1768</v>
      </c>
      <c r="I28" s="114">
        <v>4</v>
      </c>
      <c r="J28" s="94" t="s">
        <v>258</v>
      </c>
      <c r="K28" s="50">
        <v>5000</v>
      </c>
      <c r="L28" s="51">
        <v>15</v>
      </c>
      <c r="M28" s="52" t="s">
        <v>239</v>
      </c>
      <c r="N28" s="53" t="s">
        <v>219</v>
      </c>
      <c r="O28" s="78"/>
      <c r="P28" s="78"/>
      <c r="Q28" s="78"/>
      <c r="R28" s="78"/>
    </row>
    <row r="29" spans="1:18" s="79" customFormat="1" ht="45.75" customHeight="1" x14ac:dyDescent="0.25">
      <c r="A29" s="55" t="s">
        <v>24</v>
      </c>
      <c r="B29" s="138" t="s">
        <v>311</v>
      </c>
      <c r="C29" s="77" t="s">
        <v>92</v>
      </c>
      <c r="D29" s="77">
        <v>2267</v>
      </c>
      <c r="E29" s="77" t="s">
        <v>193</v>
      </c>
      <c r="F29" s="77" t="s">
        <v>91</v>
      </c>
      <c r="G29" s="94">
        <v>1865.45</v>
      </c>
      <c r="H29" s="94">
        <v>511</v>
      </c>
      <c r="I29" s="114">
        <v>3</v>
      </c>
      <c r="J29" s="94" t="s">
        <v>258</v>
      </c>
      <c r="K29" s="50">
        <v>12446</v>
      </c>
      <c r="L29" s="51">
        <v>13</v>
      </c>
      <c r="M29" s="52" t="s">
        <v>238</v>
      </c>
      <c r="N29" s="53" t="s">
        <v>220</v>
      </c>
      <c r="O29" s="78"/>
      <c r="P29" s="78"/>
      <c r="Q29" s="78"/>
      <c r="R29" s="78"/>
    </row>
    <row r="30" spans="1:18" s="79" customFormat="1" ht="44.25" customHeight="1" x14ac:dyDescent="0.25">
      <c r="A30" s="55" t="s">
        <v>25</v>
      </c>
      <c r="B30" s="138" t="s">
        <v>311</v>
      </c>
      <c r="C30" s="77" t="s">
        <v>93</v>
      </c>
      <c r="D30" s="77">
        <v>3637</v>
      </c>
      <c r="E30" s="77" t="s">
        <v>170</v>
      </c>
      <c r="F30" s="77" t="s">
        <v>91</v>
      </c>
      <c r="G30" s="94">
        <v>1056</v>
      </c>
      <c r="H30" s="94">
        <v>619</v>
      </c>
      <c r="I30" s="114">
        <v>1</v>
      </c>
      <c r="J30" s="94" t="s">
        <v>258</v>
      </c>
      <c r="K30" s="50">
        <v>5000</v>
      </c>
      <c r="L30" s="51">
        <v>11</v>
      </c>
      <c r="M30" s="52" t="s">
        <v>236</v>
      </c>
      <c r="N30" s="53" t="s">
        <v>221</v>
      </c>
      <c r="O30" s="78"/>
      <c r="P30" s="78"/>
      <c r="Q30" s="78"/>
      <c r="R30" s="78"/>
    </row>
    <row r="31" spans="1:18" s="79" customFormat="1" ht="47.25" customHeight="1" x14ac:dyDescent="0.25">
      <c r="A31" s="55" t="s">
        <v>26</v>
      </c>
      <c r="B31" s="138" t="s">
        <v>311</v>
      </c>
      <c r="C31" s="77" t="s">
        <v>94</v>
      </c>
      <c r="D31" s="77">
        <v>3614</v>
      </c>
      <c r="E31" s="77">
        <v>2513</v>
      </c>
      <c r="F31" s="77" t="s">
        <v>91</v>
      </c>
      <c r="G31" s="94">
        <v>1046</v>
      </c>
      <c r="H31" s="94">
        <v>514</v>
      </c>
      <c r="I31" s="114">
        <v>2</v>
      </c>
      <c r="J31" s="94" t="s">
        <v>258</v>
      </c>
      <c r="K31" s="77" t="s">
        <v>196</v>
      </c>
      <c r="L31" s="51"/>
      <c r="M31" s="52"/>
      <c r="N31" s="53"/>
      <c r="O31" s="78"/>
      <c r="P31" s="78"/>
      <c r="Q31" s="78"/>
      <c r="R31" s="78"/>
    </row>
    <row r="32" spans="1:18" s="79" customFormat="1" ht="42" customHeight="1" x14ac:dyDescent="0.25">
      <c r="A32" s="55" t="s">
        <v>27</v>
      </c>
      <c r="B32" s="138" t="s">
        <v>311</v>
      </c>
      <c r="C32" s="77" t="s">
        <v>95</v>
      </c>
      <c r="D32" s="77">
        <v>5906</v>
      </c>
      <c r="E32" s="77" t="s">
        <v>192</v>
      </c>
      <c r="F32" s="77" t="s">
        <v>91</v>
      </c>
      <c r="G32" s="94">
        <v>1625.52</v>
      </c>
      <c r="H32" s="94">
        <v>1225</v>
      </c>
      <c r="I32" s="114">
        <v>1</v>
      </c>
      <c r="J32" s="94" t="s">
        <v>250</v>
      </c>
      <c r="K32" s="50">
        <v>12446</v>
      </c>
      <c r="L32" s="51">
        <v>12</v>
      </c>
      <c r="M32" s="52" t="s">
        <v>237</v>
      </c>
      <c r="N32" s="53" t="s">
        <v>222</v>
      </c>
      <c r="O32" s="78"/>
      <c r="P32" s="78"/>
      <c r="Q32" s="78"/>
      <c r="R32" s="78"/>
    </row>
    <row r="33" spans="1:61" s="79" customFormat="1" ht="93" customHeight="1" x14ac:dyDescent="0.25">
      <c r="A33" s="55" t="s">
        <v>28</v>
      </c>
      <c r="B33" s="138" t="s">
        <v>308</v>
      </c>
      <c r="C33" s="77" t="s">
        <v>96</v>
      </c>
      <c r="D33" s="77">
        <v>6755</v>
      </c>
      <c r="E33" s="77" t="s">
        <v>195</v>
      </c>
      <c r="F33" s="77" t="s">
        <v>91</v>
      </c>
      <c r="G33" s="94">
        <v>21192.799999999999</v>
      </c>
      <c r="H33" s="94">
        <v>6498</v>
      </c>
      <c r="I33" s="114">
        <v>4</v>
      </c>
      <c r="J33" s="94" t="s">
        <v>258</v>
      </c>
      <c r="K33" s="50">
        <v>12446</v>
      </c>
      <c r="L33" s="51">
        <v>12</v>
      </c>
      <c r="M33" s="52" t="s">
        <v>237</v>
      </c>
      <c r="N33" s="53" t="s">
        <v>223</v>
      </c>
      <c r="O33" s="78"/>
      <c r="P33" s="78"/>
      <c r="Q33" s="78"/>
      <c r="R33" s="78"/>
    </row>
    <row r="34" spans="1:61" s="79" customFormat="1" ht="43.5" customHeight="1" x14ac:dyDescent="0.25">
      <c r="A34" s="55" t="s">
        <v>29</v>
      </c>
      <c r="B34" s="138" t="s">
        <v>309</v>
      </c>
      <c r="C34" s="77" t="s">
        <v>128</v>
      </c>
      <c r="D34" s="77">
        <v>7148</v>
      </c>
      <c r="E34" s="77" t="s">
        <v>191</v>
      </c>
      <c r="F34" s="77" t="s">
        <v>91</v>
      </c>
      <c r="G34" s="94">
        <v>9936</v>
      </c>
      <c r="H34" s="94">
        <v>4318</v>
      </c>
      <c r="I34" s="114">
        <v>2</v>
      </c>
      <c r="J34" s="94" t="s">
        <v>250</v>
      </c>
      <c r="K34" s="50">
        <v>12446</v>
      </c>
      <c r="L34" s="51">
        <v>11</v>
      </c>
      <c r="M34" s="52" t="s">
        <v>236</v>
      </c>
      <c r="N34" s="53" t="s">
        <v>214</v>
      </c>
      <c r="O34" s="78"/>
      <c r="P34" s="78"/>
      <c r="Q34" s="78"/>
      <c r="R34" s="78"/>
    </row>
    <row r="35" spans="1:61" s="13" customFormat="1" ht="43.5" customHeight="1" x14ac:dyDescent="0.25">
      <c r="A35" s="55" t="s">
        <v>30</v>
      </c>
      <c r="B35" s="152" t="s">
        <v>310</v>
      </c>
      <c r="C35" s="58" t="s">
        <v>97</v>
      </c>
      <c r="D35" s="58">
        <v>7336</v>
      </c>
      <c r="E35" s="47" t="s">
        <v>190</v>
      </c>
      <c r="F35" s="47" t="s">
        <v>91</v>
      </c>
      <c r="G35" s="48">
        <v>3010</v>
      </c>
      <c r="H35" s="48">
        <v>789</v>
      </c>
      <c r="I35" s="114">
        <v>3</v>
      </c>
      <c r="J35" s="48" t="s">
        <v>258</v>
      </c>
      <c r="K35" s="50">
        <v>12446</v>
      </c>
      <c r="L35" s="51">
        <v>9</v>
      </c>
      <c r="M35" s="52" t="s">
        <v>235</v>
      </c>
      <c r="N35" s="53" t="s">
        <v>224</v>
      </c>
      <c r="O35" s="10"/>
      <c r="P35" s="10"/>
      <c r="Q35" s="10"/>
      <c r="R35" s="10"/>
    </row>
    <row r="36" spans="1:61" s="13" customFormat="1" ht="44.25" customHeight="1" x14ac:dyDescent="0.25">
      <c r="A36" s="55" t="s">
        <v>31</v>
      </c>
      <c r="B36" s="152" t="s">
        <v>309</v>
      </c>
      <c r="C36" s="58" t="s">
        <v>98</v>
      </c>
      <c r="D36" s="58">
        <v>6483</v>
      </c>
      <c r="E36" s="47" t="s">
        <v>171</v>
      </c>
      <c r="F36" s="47" t="s">
        <v>91</v>
      </c>
      <c r="G36" s="94">
        <v>13469.42</v>
      </c>
      <c r="H36" s="48">
        <v>5298</v>
      </c>
      <c r="I36" s="114">
        <v>11</v>
      </c>
      <c r="J36" s="48" t="s">
        <v>258</v>
      </c>
      <c r="K36" s="50">
        <v>5000</v>
      </c>
      <c r="L36" s="51">
        <v>13</v>
      </c>
      <c r="M36" s="52" t="s">
        <v>238</v>
      </c>
      <c r="N36" s="53" t="s">
        <v>225</v>
      </c>
      <c r="O36" s="10"/>
      <c r="P36" s="10"/>
      <c r="Q36" s="10"/>
      <c r="R36" s="10"/>
    </row>
    <row r="37" spans="1:61" s="79" customFormat="1" ht="45" customHeight="1" x14ac:dyDescent="0.25">
      <c r="A37" s="55" t="s">
        <v>32</v>
      </c>
      <c r="B37" s="138" t="s">
        <v>311</v>
      </c>
      <c r="C37" s="77" t="s">
        <v>99</v>
      </c>
      <c r="D37" s="77">
        <v>2914</v>
      </c>
      <c r="E37" s="77" t="s">
        <v>172</v>
      </c>
      <c r="F37" s="77" t="s">
        <v>100</v>
      </c>
      <c r="G37" s="94">
        <v>4564</v>
      </c>
      <c r="H37" s="94">
        <v>1909</v>
      </c>
      <c r="I37" s="114">
        <v>3</v>
      </c>
      <c r="J37" s="94" t="s">
        <v>248</v>
      </c>
      <c r="K37" s="50">
        <v>5000</v>
      </c>
      <c r="L37" s="51">
        <v>12</v>
      </c>
      <c r="M37" s="52" t="s">
        <v>237</v>
      </c>
      <c r="N37" s="53" t="s">
        <v>226</v>
      </c>
      <c r="O37" s="78"/>
      <c r="P37" s="78"/>
      <c r="Q37" s="78"/>
      <c r="R37" s="78"/>
    </row>
    <row r="38" spans="1:61" s="79" customFormat="1" ht="39.75" customHeight="1" x14ac:dyDescent="0.25">
      <c r="A38" s="55" t="s">
        <v>33</v>
      </c>
      <c r="B38" s="138" t="s">
        <v>311</v>
      </c>
      <c r="C38" s="77" t="s">
        <v>102</v>
      </c>
      <c r="D38" s="77">
        <v>3192</v>
      </c>
      <c r="E38" s="77">
        <v>2543</v>
      </c>
      <c r="F38" s="77" t="s">
        <v>101</v>
      </c>
      <c r="G38" s="94">
        <v>6800</v>
      </c>
      <c r="H38" s="94">
        <v>4110</v>
      </c>
      <c r="I38" s="114">
        <v>3</v>
      </c>
      <c r="J38" s="94" t="s">
        <v>258</v>
      </c>
      <c r="K38" s="50">
        <v>5000</v>
      </c>
      <c r="L38" s="51">
        <v>11</v>
      </c>
      <c r="M38" s="52" t="s">
        <v>236</v>
      </c>
      <c r="N38" s="53" t="s">
        <v>214</v>
      </c>
      <c r="O38" s="78"/>
      <c r="P38" s="78"/>
      <c r="Q38" s="78"/>
      <c r="R38" s="78"/>
    </row>
    <row r="39" spans="1:61" s="62" customFormat="1" ht="38.25" customHeight="1" x14ac:dyDescent="0.25">
      <c r="A39" s="57" t="s">
        <v>34</v>
      </c>
      <c r="B39" s="152" t="s">
        <v>311</v>
      </c>
      <c r="C39" s="58" t="s">
        <v>103</v>
      </c>
      <c r="D39" s="58">
        <v>6486</v>
      </c>
      <c r="E39" s="58" t="s">
        <v>173</v>
      </c>
      <c r="F39" s="58" t="s">
        <v>104</v>
      </c>
      <c r="G39" s="69">
        <v>8454</v>
      </c>
      <c r="H39" s="69">
        <v>3828</v>
      </c>
      <c r="I39" s="115">
        <v>1</v>
      </c>
      <c r="J39" s="69" t="s">
        <v>258</v>
      </c>
      <c r="K39" s="59">
        <v>5000</v>
      </c>
      <c r="L39" s="71">
        <v>11</v>
      </c>
      <c r="M39" s="72" t="s">
        <v>236</v>
      </c>
      <c r="N39" s="73" t="s">
        <v>214</v>
      </c>
      <c r="O39" s="60"/>
      <c r="P39" s="60"/>
      <c r="Q39" s="60"/>
      <c r="R39" s="60"/>
    </row>
    <row r="40" spans="1:61" s="46" customFormat="1" ht="55.5" customHeight="1" x14ac:dyDescent="0.25">
      <c r="A40" s="55" t="s">
        <v>35</v>
      </c>
      <c r="B40" s="152" t="s">
        <v>311</v>
      </c>
      <c r="C40" s="58" t="s">
        <v>130</v>
      </c>
      <c r="D40" s="77">
        <v>4256</v>
      </c>
      <c r="E40" s="77">
        <v>303</v>
      </c>
      <c r="F40" s="77" t="s">
        <v>129</v>
      </c>
      <c r="G40" s="94">
        <v>1380</v>
      </c>
      <c r="H40" s="94">
        <v>685</v>
      </c>
      <c r="I40" s="114">
        <v>1</v>
      </c>
      <c r="J40" s="48" t="s">
        <v>257</v>
      </c>
      <c r="K40" s="50">
        <v>1300</v>
      </c>
      <c r="L40" s="51">
        <v>11</v>
      </c>
      <c r="M40" s="52" t="s">
        <v>236</v>
      </c>
      <c r="N40" s="53" t="s">
        <v>227</v>
      </c>
      <c r="O40" s="10"/>
      <c r="P40" s="10"/>
      <c r="Q40" s="10"/>
      <c r="R40" s="10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</row>
    <row r="41" spans="1:61" s="46" customFormat="1" ht="48.75" customHeight="1" x14ac:dyDescent="0.25">
      <c r="A41" s="55" t="s">
        <v>36</v>
      </c>
      <c r="B41" s="152" t="s">
        <v>311</v>
      </c>
      <c r="C41" s="58" t="s">
        <v>131</v>
      </c>
      <c r="D41" s="77">
        <v>4256</v>
      </c>
      <c r="E41" s="77">
        <v>304</v>
      </c>
      <c r="F41" s="77" t="s">
        <v>129</v>
      </c>
      <c r="G41" s="94">
        <v>1380</v>
      </c>
      <c r="H41" s="94">
        <v>690</v>
      </c>
      <c r="I41" s="114">
        <v>1</v>
      </c>
      <c r="J41" s="48" t="s">
        <v>257</v>
      </c>
      <c r="K41" s="50">
        <v>1300</v>
      </c>
      <c r="L41" s="51">
        <v>11</v>
      </c>
      <c r="M41" s="52" t="s">
        <v>236</v>
      </c>
      <c r="N41" s="53" t="s">
        <v>227</v>
      </c>
      <c r="O41" s="10"/>
      <c r="P41" s="10"/>
      <c r="Q41" s="10"/>
      <c r="R41" s="10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</row>
    <row r="42" spans="1:61" s="13" customFormat="1" ht="45" customHeight="1" x14ac:dyDescent="0.25">
      <c r="A42" s="55" t="s">
        <v>37</v>
      </c>
      <c r="B42" s="152" t="s">
        <v>311</v>
      </c>
      <c r="C42" s="47" t="s">
        <v>106</v>
      </c>
      <c r="D42" s="77">
        <v>2780</v>
      </c>
      <c r="E42" s="47" t="s">
        <v>179</v>
      </c>
      <c r="F42" s="47" t="s">
        <v>105</v>
      </c>
      <c r="G42" s="48">
        <v>4700</v>
      </c>
      <c r="H42" s="48">
        <v>2780</v>
      </c>
      <c r="I42" s="114">
        <v>2</v>
      </c>
      <c r="J42" s="48" t="s">
        <v>256</v>
      </c>
      <c r="K42" s="50">
        <v>5000</v>
      </c>
      <c r="L42" s="51">
        <v>11</v>
      </c>
      <c r="M42" s="52" t="s">
        <v>236</v>
      </c>
      <c r="N42" s="53" t="s">
        <v>228</v>
      </c>
      <c r="O42" s="10"/>
      <c r="P42" s="10"/>
      <c r="Q42" s="10"/>
      <c r="R42" s="10"/>
    </row>
    <row r="43" spans="1:61" s="13" customFormat="1" ht="45.75" customHeight="1" x14ac:dyDescent="0.25">
      <c r="A43" s="55" t="s">
        <v>38</v>
      </c>
      <c r="B43" s="152" t="s">
        <v>311</v>
      </c>
      <c r="C43" s="47" t="s">
        <v>132</v>
      </c>
      <c r="D43" s="77">
        <v>5802</v>
      </c>
      <c r="E43" s="47" t="s">
        <v>174</v>
      </c>
      <c r="F43" s="47" t="s">
        <v>105</v>
      </c>
      <c r="G43" s="48">
        <v>1158.9100000000001</v>
      </c>
      <c r="H43" s="48">
        <v>1173</v>
      </c>
      <c r="I43" s="114">
        <v>0</v>
      </c>
      <c r="J43" s="48" t="s">
        <v>257</v>
      </c>
      <c r="K43" s="50">
        <v>5000</v>
      </c>
      <c r="L43" s="51">
        <v>11</v>
      </c>
      <c r="M43" s="52" t="s">
        <v>236</v>
      </c>
      <c r="N43" s="53" t="s">
        <v>212</v>
      </c>
      <c r="O43" s="10"/>
      <c r="P43" s="10"/>
      <c r="Q43" s="10"/>
      <c r="R43" s="10"/>
    </row>
    <row r="44" spans="1:61" ht="38.25" customHeight="1" x14ac:dyDescent="0.25">
      <c r="A44" s="57" t="s">
        <v>39</v>
      </c>
      <c r="B44" s="152" t="s">
        <v>311</v>
      </c>
      <c r="C44" s="58" t="s">
        <v>108</v>
      </c>
      <c r="D44" s="58">
        <v>5791</v>
      </c>
      <c r="E44" s="58" t="s">
        <v>178</v>
      </c>
      <c r="F44" s="58" t="s">
        <v>107</v>
      </c>
      <c r="G44" s="69">
        <v>1108</v>
      </c>
      <c r="H44" s="69">
        <v>1108</v>
      </c>
      <c r="I44" s="115">
        <v>1</v>
      </c>
      <c r="J44" s="69" t="s">
        <v>250</v>
      </c>
      <c r="K44" s="28">
        <v>5000</v>
      </c>
      <c r="L44" s="36">
        <v>11</v>
      </c>
      <c r="M44" s="39" t="s">
        <v>236</v>
      </c>
      <c r="N44" s="42" t="s">
        <v>212</v>
      </c>
      <c r="O44" s="2"/>
      <c r="P44" s="2"/>
      <c r="Q44" s="2"/>
    </row>
    <row r="45" spans="1:61" s="13" customFormat="1" ht="40.5" customHeight="1" x14ac:dyDescent="0.25">
      <c r="A45" s="55" t="s">
        <v>40</v>
      </c>
      <c r="B45" s="152" t="s">
        <v>311</v>
      </c>
      <c r="C45" s="47" t="s">
        <v>109</v>
      </c>
      <c r="D45" s="58">
        <v>2795</v>
      </c>
      <c r="E45" s="58" t="s">
        <v>177</v>
      </c>
      <c r="F45" s="58" t="s">
        <v>107</v>
      </c>
      <c r="G45" s="69">
        <v>8921</v>
      </c>
      <c r="H45" s="69">
        <v>4617</v>
      </c>
      <c r="I45" s="115">
        <v>3</v>
      </c>
      <c r="J45" s="69" t="s">
        <v>254</v>
      </c>
      <c r="K45" s="50">
        <v>5000</v>
      </c>
      <c r="L45" s="51">
        <v>11</v>
      </c>
      <c r="M45" s="52" t="s">
        <v>236</v>
      </c>
      <c r="N45" s="53" t="s">
        <v>229</v>
      </c>
      <c r="O45" s="10"/>
      <c r="P45" s="10"/>
      <c r="Q45" s="10"/>
      <c r="R45" s="10"/>
    </row>
    <row r="46" spans="1:61" s="13" customFormat="1" ht="42.75" customHeight="1" x14ac:dyDescent="0.25">
      <c r="A46" s="55" t="s">
        <v>41</v>
      </c>
      <c r="B46" s="152" t="s">
        <v>311</v>
      </c>
      <c r="C46" s="47" t="s">
        <v>110</v>
      </c>
      <c r="D46" s="58">
        <v>6047</v>
      </c>
      <c r="E46" s="77" t="s">
        <v>175</v>
      </c>
      <c r="F46" s="47" t="s">
        <v>111</v>
      </c>
      <c r="G46" s="48">
        <v>1412</v>
      </c>
      <c r="H46" s="48">
        <v>1412</v>
      </c>
      <c r="I46" s="114">
        <v>2</v>
      </c>
      <c r="J46" s="48" t="s">
        <v>255</v>
      </c>
      <c r="K46" s="50">
        <v>5000</v>
      </c>
      <c r="L46" s="51">
        <v>11</v>
      </c>
      <c r="M46" s="52" t="s">
        <v>236</v>
      </c>
      <c r="N46" s="53" t="s">
        <v>212</v>
      </c>
      <c r="O46" s="10"/>
      <c r="P46" s="10"/>
      <c r="Q46" s="10"/>
      <c r="R46" s="10"/>
    </row>
    <row r="47" spans="1:61" s="13" customFormat="1" ht="40.5" customHeight="1" x14ac:dyDescent="0.25">
      <c r="A47" s="55" t="s">
        <v>42</v>
      </c>
      <c r="B47" s="152" t="s">
        <v>311</v>
      </c>
      <c r="C47" s="47" t="s">
        <v>112</v>
      </c>
      <c r="D47" s="58">
        <v>6052</v>
      </c>
      <c r="E47" s="77" t="s">
        <v>176</v>
      </c>
      <c r="F47" s="47" t="s">
        <v>111</v>
      </c>
      <c r="G47" s="48">
        <v>2081</v>
      </c>
      <c r="H47" s="48">
        <v>1412</v>
      </c>
      <c r="I47" s="114">
        <v>2</v>
      </c>
      <c r="J47" s="48" t="s">
        <v>255</v>
      </c>
      <c r="K47" s="50">
        <v>5000</v>
      </c>
      <c r="L47" s="51">
        <v>11</v>
      </c>
      <c r="M47" s="52" t="s">
        <v>236</v>
      </c>
      <c r="N47" s="53" t="s">
        <v>212</v>
      </c>
      <c r="O47" s="10"/>
      <c r="P47" s="10"/>
      <c r="Q47" s="10"/>
      <c r="R47" s="10"/>
    </row>
    <row r="48" spans="1:61" s="13" customFormat="1" ht="45" customHeight="1" x14ac:dyDescent="0.25">
      <c r="A48" s="55" t="s">
        <v>43</v>
      </c>
      <c r="B48" s="152" t="s">
        <v>311</v>
      </c>
      <c r="C48" s="47" t="s">
        <v>113</v>
      </c>
      <c r="D48" s="58">
        <v>2055</v>
      </c>
      <c r="E48" s="77">
        <v>7881</v>
      </c>
      <c r="F48" s="47" t="s">
        <v>111</v>
      </c>
      <c r="G48" s="48">
        <v>3871</v>
      </c>
      <c r="H48" s="48">
        <v>3871</v>
      </c>
      <c r="I48" s="114">
        <v>2</v>
      </c>
      <c r="J48" s="48" t="s">
        <v>255</v>
      </c>
      <c r="K48" s="50">
        <v>5000</v>
      </c>
      <c r="L48" s="51">
        <v>11</v>
      </c>
      <c r="M48" s="52" t="s">
        <v>236</v>
      </c>
      <c r="N48" s="53" t="s">
        <v>214</v>
      </c>
      <c r="O48" s="10"/>
      <c r="P48" s="10"/>
      <c r="Q48" s="10"/>
      <c r="R48" s="10"/>
    </row>
    <row r="49" spans="1:18" s="13" customFormat="1" ht="54" customHeight="1" x14ac:dyDescent="0.25">
      <c r="A49" s="55" t="s">
        <v>44</v>
      </c>
      <c r="B49" s="152" t="s">
        <v>286</v>
      </c>
      <c r="C49" s="47" t="s">
        <v>114</v>
      </c>
      <c r="D49" s="58">
        <v>2055</v>
      </c>
      <c r="E49" s="77" t="s">
        <v>180</v>
      </c>
      <c r="F49" s="47" t="s">
        <v>115</v>
      </c>
      <c r="G49" s="48">
        <v>1346</v>
      </c>
      <c r="H49" s="48">
        <v>1346</v>
      </c>
      <c r="I49" s="114">
        <v>2</v>
      </c>
      <c r="J49" s="48" t="s">
        <v>255</v>
      </c>
      <c r="K49" s="50">
        <v>5000</v>
      </c>
      <c r="L49" s="51">
        <v>11</v>
      </c>
      <c r="M49" s="52" t="s">
        <v>236</v>
      </c>
      <c r="N49" s="53" t="s">
        <v>230</v>
      </c>
      <c r="O49" s="10"/>
      <c r="P49" s="10"/>
      <c r="Q49" s="10"/>
      <c r="R49" s="10"/>
    </row>
    <row r="50" spans="1:18" s="13" customFormat="1" ht="43.5" customHeight="1" x14ac:dyDescent="0.25">
      <c r="A50" s="55" t="s">
        <v>45</v>
      </c>
      <c r="B50" s="152" t="s">
        <v>311</v>
      </c>
      <c r="C50" s="47" t="s">
        <v>117</v>
      </c>
      <c r="D50" s="58">
        <v>701</v>
      </c>
      <c r="E50" s="47" t="s">
        <v>181</v>
      </c>
      <c r="F50" s="47" t="s">
        <v>116</v>
      </c>
      <c r="G50" s="48">
        <v>1055</v>
      </c>
      <c r="H50" s="48">
        <v>416</v>
      </c>
      <c r="I50" s="114">
        <v>2</v>
      </c>
      <c r="J50" s="48" t="s">
        <v>258</v>
      </c>
      <c r="K50" s="50">
        <v>5000</v>
      </c>
      <c r="L50" s="51">
        <v>11</v>
      </c>
      <c r="M50" s="52" t="s">
        <v>236</v>
      </c>
      <c r="N50" s="53" t="s">
        <v>212</v>
      </c>
      <c r="O50" s="10"/>
      <c r="P50" s="10"/>
      <c r="Q50" s="10"/>
      <c r="R50" s="10"/>
    </row>
    <row r="51" spans="1:18" s="13" customFormat="1" ht="41.25" customHeight="1" x14ac:dyDescent="0.25">
      <c r="A51" s="55" t="s">
        <v>46</v>
      </c>
      <c r="B51" s="152" t="s">
        <v>311</v>
      </c>
      <c r="C51" s="47" t="s">
        <v>133</v>
      </c>
      <c r="D51" s="58">
        <v>1206</v>
      </c>
      <c r="E51" s="47">
        <v>5086</v>
      </c>
      <c r="F51" s="47" t="s">
        <v>116</v>
      </c>
      <c r="G51" s="48">
        <v>1760.53</v>
      </c>
      <c r="H51" s="48">
        <v>720</v>
      </c>
      <c r="I51" s="114">
        <v>3</v>
      </c>
      <c r="J51" s="48" t="s">
        <v>250</v>
      </c>
      <c r="K51" s="50">
        <v>5000</v>
      </c>
      <c r="L51" s="51">
        <v>11</v>
      </c>
      <c r="M51" s="52" t="s">
        <v>236</v>
      </c>
      <c r="N51" s="53" t="s">
        <v>228</v>
      </c>
      <c r="O51" s="10"/>
      <c r="P51" s="10"/>
      <c r="Q51" s="10"/>
      <c r="R51" s="10"/>
    </row>
    <row r="52" spans="1:18" s="13" customFormat="1" ht="42" customHeight="1" x14ac:dyDescent="0.25">
      <c r="A52" s="55" t="s">
        <v>47</v>
      </c>
      <c r="B52" s="152" t="s">
        <v>311</v>
      </c>
      <c r="C52" s="47" t="s">
        <v>134</v>
      </c>
      <c r="D52" s="77">
        <v>1206</v>
      </c>
      <c r="E52" s="47">
        <v>5083</v>
      </c>
      <c r="F52" s="47" t="s">
        <v>116</v>
      </c>
      <c r="G52" s="48">
        <v>1330.58</v>
      </c>
      <c r="H52" s="48">
        <v>697</v>
      </c>
      <c r="I52" s="114">
        <v>2</v>
      </c>
      <c r="J52" s="48" t="s">
        <v>250</v>
      </c>
      <c r="K52" s="50">
        <v>5000</v>
      </c>
      <c r="L52" s="51">
        <v>11</v>
      </c>
      <c r="M52" s="52" t="s">
        <v>236</v>
      </c>
      <c r="N52" s="53" t="s">
        <v>228</v>
      </c>
      <c r="O52" s="10"/>
      <c r="P52" s="10"/>
      <c r="Q52" s="10"/>
      <c r="R52" s="10"/>
    </row>
    <row r="53" spans="1:18" s="13" customFormat="1" ht="45" customHeight="1" x14ac:dyDescent="0.25">
      <c r="A53" s="55" t="s">
        <v>48</v>
      </c>
      <c r="B53" s="152" t="s">
        <v>311</v>
      </c>
      <c r="C53" s="47" t="s">
        <v>118</v>
      </c>
      <c r="D53" s="77">
        <v>6461</v>
      </c>
      <c r="E53" s="70" t="s">
        <v>182</v>
      </c>
      <c r="F53" s="47" t="s">
        <v>119</v>
      </c>
      <c r="G53" s="48">
        <v>7699.66</v>
      </c>
      <c r="H53" s="48">
        <v>5177</v>
      </c>
      <c r="I53" s="114">
        <v>2</v>
      </c>
      <c r="J53" s="48" t="s">
        <v>258</v>
      </c>
      <c r="K53" s="50">
        <v>5000</v>
      </c>
      <c r="L53" s="51">
        <v>11</v>
      </c>
      <c r="M53" s="52" t="s">
        <v>236</v>
      </c>
      <c r="N53" s="53" t="s">
        <v>228</v>
      </c>
      <c r="O53" s="10"/>
      <c r="P53" s="10"/>
      <c r="Q53" s="10"/>
      <c r="R53" s="10"/>
    </row>
    <row r="54" spans="1:18" s="13" customFormat="1" ht="51.75" customHeight="1" x14ac:dyDescent="0.25">
      <c r="A54" s="55" t="s">
        <v>49</v>
      </c>
      <c r="B54" s="152" t="s">
        <v>308</v>
      </c>
      <c r="C54" s="47" t="s">
        <v>120</v>
      </c>
      <c r="D54" s="77">
        <v>6462</v>
      </c>
      <c r="E54" s="70" t="s">
        <v>183</v>
      </c>
      <c r="F54" s="47" t="s">
        <v>119</v>
      </c>
      <c r="G54" s="48">
        <v>2455</v>
      </c>
      <c r="H54" s="48">
        <v>1371</v>
      </c>
      <c r="I54" s="114">
        <v>1</v>
      </c>
      <c r="J54" s="48" t="s">
        <v>250</v>
      </c>
      <c r="K54" s="50">
        <v>5000</v>
      </c>
      <c r="L54" s="51">
        <v>11</v>
      </c>
      <c r="M54" s="52" t="s">
        <v>236</v>
      </c>
      <c r="N54" s="53" t="s">
        <v>212</v>
      </c>
      <c r="O54" s="10"/>
      <c r="P54" s="10"/>
      <c r="Q54" s="10"/>
      <c r="R54" s="10"/>
    </row>
    <row r="55" spans="1:18" s="79" customFormat="1" ht="61.5" customHeight="1" x14ac:dyDescent="0.25">
      <c r="A55" s="55" t="s">
        <v>50</v>
      </c>
      <c r="B55" s="138" t="s">
        <v>311</v>
      </c>
      <c r="C55" s="77" t="s">
        <v>122</v>
      </c>
      <c r="D55" s="77">
        <v>5829</v>
      </c>
      <c r="E55" s="77" t="s">
        <v>194</v>
      </c>
      <c r="F55" s="77" t="s">
        <v>121</v>
      </c>
      <c r="G55" s="94">
        <v>1890</v>
      </c>
      <c r="H55" s="94">
        <v>1042</v>
      </c>
      <c r="I55" s="114">
        <v>2</v>
      </c>
      <c r="J55" s="94" t="s">
        <v>250</v>
      </c>
      <c r="K55" s="50">
        <v>12446</v>
      </c>
      <c r="L55" s="51">
        <v>11</v>
      </c>
      <c r="M55" s="52" t="s">
        <v>236</v>
      </c>
      <c r="N55" s="53" t="s">
        <v>231</v>
      </c>
      <c r="O55" s="78"/>
      <c r="P55" s="78"/>
      <c r="Q55" s="78"/>
      <c r="R55" s="78"/>
    </row>
    <row r="56" spans="1:18" s="79" customFormat="1" ht="44.25" customHeight="1" x14ac:dyDescent="0.25">
      <c r="A56" s="55" t="s">
        <v>51</v>
      </c>
      <c r="B56" s="138" t="s">
        <v>286</v>
      </c>
      <c r="C56" s="77" t="s">
        <v>123</v>
      </c>
      <c r="D56" s="77">
        <v>6193</v>
      </c>
      <c r="E56" s="77" t="s">
        <v>184</v>
      </c>
      <c r="F56" s="77" t="s">
        <v>121</v>
      </c>
      <c r="G56" s="94">
        <v>4500</v>
      </c>
      <c r="H56" s="94" t="s">
        <v>253</v>
      </c>
      <c r="I56" s="114" t="s">
        <v>251</v>
      </c>
      <c r="J56" s="94" t="s">
        <v>252</v>
      </c>
      <c r="K56" s="50">
        <v>5000</v>
      </c>
      <c r="L56" s="51">
        <v>11</v>
      </c>
      <c r="M56" s="52" t="s">
        <v>236</v>
      </c>
      <c r="N56" s="53" t="s">
        <v>214</v>
      </c>
      <c r="O56" s="78"/>
      <c r="P56" s="78"/>
      <c r="Q56" s="78"/>
      <c r="R56" s="78"/>
    </row>
    <row r="57" spans="1:18" ht="116.25" customHeight="1" x14ac:dyDescent="0.25">
      <c r="A57" s="8" t="s">
        <v>54</v>
      </c>
      <c r="B57" s="152"/>
      <c r="C57" s="9"/>
      <c r="D57" s="59"/>
      <c r="E57" s="9"/>
      <c r="F57" s="9"/>
      <c r="G57" s="33">
        <f>SUM(G5:G56)</f>
        <v>199051.47</v>
      </c>
      <c r="H57" s="18"/>
      <c r="I57" s="116"/>
      <c r="J57" s="18"/>
      <c r="K57" s="9"/>
      <c r="L57" s="37"/>
      <c r="M57" s="40"/>
      <c r="N57" s="43"/>
      <c r="O57" s="5"/>
      <c r="P57" s="5"/>
      <c r="Q57" s="5"/>
    </row>
    <row r="58" spans="1:18" ht="1.5" customHeight="1" x14ac:dyDescent="0.25">
      <c r="A58" s="7"/>
      <c r="B58" s="153"/>
      <c r="C58" s="2"/>
      <c r="D58" s="60"/>
      <c r="E58" s="2"/>
      <c r="F58" s="2"/>
      <c r="G58" s="2"/>
      <c r="H58" s="2"/>
      <c r="I58" s="117"/>
      <c r="J58" s="2"/>
      <c r="K58" s="20"/>
      <c r="O58" s="2"/>
      <c r="P58" s="2"/>
      <c r="Q58" s="2"/>
    </row>
    <row r="59" spans="1:18" ht="30" hidden="1" customHeight="1" x14ac:dyDescent="0.25">
      <c r="A59" s="161" t="s">
        <v>56</v>
      </c>
      <c r="B59" s="162"/>
      <c r="C59" s="162"/>
      <c r="D59" s="162"/>
      <c r="E59" s="162"/>
      <c r="F59" s="162"/>
      <c r="G59" s="162"/>
      <c r="H59" s="10"/>
      <c r="I59" s="118"/>
      <c r="J59" s="10"/>
      <c r="K59" s="21"/>
      <c r="O59" s="2"/>
      <c r="P59" s="2"/>
      <c r="Q59" s="2"/>
    </row>
    <row r="60" spans="1:18" hidden="1" x14ac:dyDescent="0.25">
      <c r="A60" s="11"/>
      <c r="B60" s="60"/>
      <c r="C60" s="10"/>
      <c r="D60" s="60"/>
      <c r="E60" s="10"/>
      <c r="F60" s="10"/>
      <c r="G60" s="10"/>
      <c r="H60" s="10"/>
      <c r="I60" s="118"/>
      <c r="J60" s="10"/>
      <c r="K60" s="21"/>
      <c r="O60" s="2"/>
      <c r="P60" s="2"/>
      <c r="Q60" s="2"/>
    </row>
    <row r="61" spans="1:18" ht="35.25" hidden="1" customHeight="1" x14ac:dyDescent="0.25">
      <c r="A61" s="12" t="s">
        <v>57</v>
      </c>
      <c r="B61" s="63"/>
      <c r="C61" s="160"/>
      <c r="D61" s="160"/>
      <c r="E61" s="160"/>
      <c r="F61" s="160"/>
      <c r="G61" s="160"/>
      <c r="H61" s="44"/>
      <c r="I61" s="119"/>
      <c r="J61" s="34"/>
      <c r="K61" s="22"/>
    </row>
    <row r="62" spans="1:18" ht="35.25" hidden="1" customHeight="1" x14ac:dyDescent="0.25">
      <c r="A62" s="12" t="s">
        <v>58</v>
      </c>
      <c r="B62" s="63"/>
      <c r="C62" s="156"/>
      <c r="D62" s="156"/>
      <c r="E62" s="156"/>
      <c r="F62" s="156"/>
      <c r="G62" s="156"/>
      <c r="H62" s="44"/>
      <c r="I62" s="119"/>
      <c r="J62" s="34"/>
      <c r="K62" s="22"/>
    </row>
    <row r="63" spans="1:18" ht="35.25" hidden="1" customHeight="1" x14ac:dyDescent="0.25">
      <c r="A63" s="12" t="s">
        <v>59</v>
      </c>
      <c r="B63" s="63"/>
      <c r="C63" s="156"/>
      <c r="D63" s="156"/>
      <c r="E63" s="156"/>
      <c r="F63" s="156"/>
      <c r="G63" s="156"/>
      <c r="H63" s="44"/>
      <c r="I63" s="119"/>
      <c r="J63" s="34"/>
      <c r="K63" s="22"/>
    </row>
    <row r="64" spans="1:18" ht="55.5" hidden="1" customHeight="1" x14ac:dyDescent="0.25">
      <c r="A64" s="14" t="s">
        <v>65</v>
      </c>
      <c r="B64" s="64"/>
      <c r="C64" s="156"/>
      <c r="D64" s="156"/>
      <c r="E64" s="156"/>
      <c r="F64" s="156"/>
      <c r="G64" s="156"/>
      <c r="H64" s="44"/>
      <c r="I64" s="119"/>
      <c r="J64" s="34"/>
      <c r="K64" s="22"/>
    </row>
    <row r="65" spans="1:18" ht="55.5" hidden="1" customHeight="1" x14ac:dyDescent="0.25">
      <c r="A65" s="14" t="s">
        <v>60</v>
      </c>
      <c r="B65" s="64"/>
      <c r="C65" s="156"/>
      <c r="D65" s="156"/>
      <c r="E65" s="156"/>
      <c r="F65" s="156"/>
      <c r="G65" s="156"/>
      <c r="H65" s="44"/>
      <c r="I65" s="119"/>
      <c r="J65" s="34"/>
      <c r="K65" s="23"/>
      <c r="R65"/>
    </row>
    <row r="66" spans="1:18" ht="35.25" hidden="1" customHeight="1" x14ac:dyDescent="0.25">
      <c r="A66" s="14" t="s">
        <v>61</v>
      </c>
      <c r="B66" s="64"/>
      <c r="C66" s="156"/>
      <c r="D66" s="156"/>
      <c r="E66" s="156"/>
      <c r="F66" s="156"/>
      <c r="G66" s="156"/>
      <c r="H66" s="44"/>
      <c r="I66" s="119"/>
      <c r="J66" s="34"/>
      <c r="K66" s="22"/>
      <c r="R66"/>
    </row>
    <row r="67" spans="1:18" ht="35.25" hidden="1" customHeight="1" x14ac:dyDescent="0.25">
      <c r="A67" s="12" t="s">
        <v>62</v>
      </c>
      <c r="B67" s="63"/>
      <c r="C67" s="155" t="s">
        <v>63</v>
      </c>
      <c r="D67" s="155"/>
      <c r="E67" s="155"/>
      <c r="F67" s="155"/>
      <c r="G67" s="155"/>
      <c r="H67" s="15"/>
      <c r="I67" s="120"/>
      <c r="J67" s="15"/>
      <c r="K67" s="22"/>
      <c r="R67"/>
    </row>
    <row r="68" spans="1:18" ht="55.5" hidden="1" customHeight="1" thickBot="1" x14ac:dyDescent="0.3">
      <c r="A68" s="16" t="s">
        <v>64</v>
      </c>
      <c r="B68" s="65"/>
      <c r="C68" s="17"/>
      <c r="D68" s="61"/>
      <c r="E68" s="17"/>
      <c r="F68" s="17"/>
      <c r="G68" s="17"/>
      <c r="H68" s="17"/>
      <c r="I68" s="121"/>
      <c r="J68" s="17"/>
      <c r="K68" s="24"/>
      <c r="R68"/>
    </row>
    <row r="69" spans="1:18" ht="15.75" hidden="1" thickTop="1" x14ac:dyDescent="0.25">
      <c r="A69" s="6"/>
      <c r="B69" s="66"/>
      <c r="C69" s="6"/>
      <c r="D69" s="60"/>
      <c r="E69" s="2"/>
      <c r="F69" s="2"/>
      <c r="K69" s="25"/>
      <c r="R69"/>
    </row>
  </sheetData>
  <autoFilter ref="A4:N57" xr:uid="{00000000-0009-0000-0000-000000000000}"/>
  <mergeCells count="10">
    <mergeCell ref="L4:M4"/>
    <mergeCell ref="A1:K3"/>
    <mergeCell ref="C62:G62"/>
    <mergeCell ref="C61:G61"/>
    <mergeCell ref="A59:G59"/>
    <mergeCell ref="C67:G67"/>
    <mergeCell ref="C66:G66"/>
    <mergeCell ref="C65:G65"/>
    <mergeCell ref="C64:G64"/>
    <mergeCell ref="C63:G6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rowBreaks count="1" manualBreakCount="1">
    <brk id="36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8"/>
  <sheetViews>
    <sheetView zoomScale="71" zoomScaleNormal="71" workbookViewId="0">
      <selection activeCell="B5" sqref="B5:B6"/>
    </sheetView>
  </sheetViews>
  <sheetFormatPr defaultRowHeight="15" x14ac:dyDescent="0.25"/>
  <cols>
    <col min="1" max="2" width="14.5703125" customWidth="1"/>
    <col min="3" max="5" width="25.85546875" customWidth="1"/>
    <col min="6" max="6" width="26.140625" customWidth="1"/>
    <col min="7" max="7" width="17.5703125" customWidth="1"/>
    <col min="8" max="8" width="19.28515625" hidden="1" customWidth="1"/>
    <col min="9" max="9" width="26.28515625" hidden="1" customWidth="1"/>
    <col min="10" max="10" width="18.7109375" hidden="1" customWidth="1"/>
    <col min="11" max="13" width="18.7109375" customWidth="1"/>
    <col min="14" max="14" width="19.85546875" style="26" customWidth="1"/>
    <col min="15" max="15" width="9.42578125" style="35" customWidth="1"/>
    <col min="16" max="16" width="31.140625" style="38" customWidth="1"/>
    <col min="17" max="17" width="30.85546875" style="41" customWidth="1"/>
    <col min="18" max="18" width="34.42578125" style="31" customWidth="1"/>
    <col min="22" max="22" width="8.85546875" style="2"/>
  </cols>
  <sheetData>
    <row r="1" spans="1:22" x14ac:dyDescent="0.25">
      <c r="A1" s="163" t="s">
        <v>138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R1" s="29"/>
    </row>
    <row r="2" spans="1:22" x14ac:dyDescent="0.2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R2" s="29"/>
    </row>
    <row r="3" spans="1:22" ht="66.75" customHeight="1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R3" s="29"/>
    </row>
    <row r="4" spans="1:22" ht="85.5" customHeight="1" x14ac:dyDescent="0.25">
      <c r="A4" s="8" t="s">
        <v>0</v>
      </c>
      <c r="B4" s="8" t="s">
        <v>261</v>
      </c>
      <c r="C4" s="8" t="s">
        <v>67</v>
      </c>
      <c r="D4" s="8" t="s">
        <v>260</v>
      </c>
      <c r="E4" s="8" t="s">
        <v>153</v>
      </c>
      <c r="F4" s="8" t="s">
        <v>66</v>
      </c>
      <c r="G4" s="8" t="s">
        <v>55</v>
      </c>
      <c r="H4" s="8" t="s">
        <v>52</v>
      </c>
      <c r="I4" s="8" t="s">
        <v>136</v>
      </c>
      <c r="J4" s="8" t="s">
        <v>53</v>
      </c>
      <c r="K4" s="8" t="s">
        <v>246</v>
      </c>
      <c r="L4" s="8" t="s">
        <v>259</v>
      </c>
      <c r="M4" s="8" t="s">
        <v>247</v>
      </c>
      <c r="N4" s="8" t="s">
        <v>137</v>
      </c>
      <c r="O4" s="157" t="s">
        <v>244</v>
      </c>
      <c r="P4" s="158"/>
      <c r="Q4" s="8" t="s">
        <v>245</v>
      </c>
      <c r="R4" s="32" t="s">
        <v>139</v>
      </c>
      <c r="S4" s="3"/>
      <c r="T4" s="3"/>
      <c r="U4" s="4"/>
      <c r="V4" s="19"/>
    </row>
    <row r="5" spans="1:22" s="79" customFormat="1" ht="45" customHeight="1" x14ac:dyDescent="0.25">
      <c r="A5" s="55" t="s">
        <v>37</v>
      </c>
      <c r="B5" s="138" t="s">
        <v>311</v>
      </c>
      <c r="C5" s="77" t="s">
        <v>106</v>
      </c>
      <c r="D5" s="77">
        <v>2780</v>
      </c>
      <c r="E5" s="77" t="s">
        <v>179</v>
      </c>
      <c r="F5" s="77" t="s">
        <v>105</v>
      </c>
      <c r="G5" s="94">
        <v>4700</v>
      </c>
      <c r="H5" s="77"/>
      <c r="I5" s="94">
        <f>J5-H5</f>
        <v>0</v>
      </c>
      <c r="J5" s="94">
        <f>ROUND(H5*1.2,2)</f>
        <v>0</v>
      </c>
      <c r="K5" s="94">
        <v>2780</v>
      </c>
      <c r="L5" s="94">
        <v>2</v>
      </c>
      <c r="M5" s="94" t="s">
        <v>256</v>
      </c>
      <c r="N5" s="50">
        <v>5000</v>
      </c>
      <c r="O5" s="51">
        <v>11</v>
      </c>
      <c r="P5" s="52" t="s">
        <v>236</v>
      </c>
      <c r="Q5" s="53" t="s">
        <v>228</v>
      </c>
      <c r="R5" s="54" t="s">
        <v>144</v>
      </c>
      <c r="S5" s="78"/>
      <c r="T5" s="78"/>
      <c r="U5" s="78"/>
      <c r="V5" s="78"/>
    </row>
    <row r="6" spans="1:22" s="79" customFormat="1" ht="45.75" customHeight="1" x14ac:dyDescent="0.25">
      <c r="A6" s="55" t="s">
        <v>38</v>
      </c>
      <c r="B6" s="138" t="s">
        <v>311</v>
      </c>
      <c r="C6" s="77" t="s">
        <v>132</v>
      </c>
      <c r="D6" s="77">
        <v>5802</v>
      </c>
      <c r="E6" s="77" t="s">
        <v>174</v>
      </c>
      <c r="F6" s="77" t="s">
        <v>105</v>
      </c>
      <c r="G6" s="94">
        <v>1158.9100000000001</v>
      </c>
      <c r="H6" s="77"/>
      <c r="I6" s="94">
        <f>J6-H6</f>
        <v>0</v>
      </c>
      <c r="J6" s="94">
        <f>ROUND(H6*1.2,2)</f>
        <v>0</v>
      </c>
      <c r="K6" s="94">
        <v>1173</v>
      </c>
      <c r="L6" s="94">
        <v>0</v>
      </c>
      <c r="M6" s="94" t="s">
        <v>257</v>
      </c>
      <c r="N6" s="50">
        <v>5000</v>
      </c>
      <c r="O6" s="51">
        <v>11</v>
      </c>
      <c r="P6" s="52" t="s">
        <v>236</v>
      </c>
      <c r="Q6" s="53" t="s">
        <v>212</v>
      </c>
      <c r="R6" s="54" t="s">
        <v>144</v>
      </c>
      <c r="S6" s="78"/>
      <c r="T6" s="78"/>
      <c r="U6" s="78"/>
      <c r="V6" s="78"/>
    </row>
    <row r="7" spans="1:22" s="79" customFormat="1" x14ac:dyDescent="0.25">
      <c r="N7" s="22"/>
      <c r="O7" s="125"/>
      <c r="P7" s="103"/>
      <c r="Q7" s="126"/>
      <c r="R7" s="127"/>
      <c r="V7" s="78"/>
    </row>
    <row r="8" spans="1:22" x14ac:dyDescent="0.25">
      <c r="A8" s="79"/>
    </row>
  </sheetData>
  <mergeCells count="2">
    <mergeCell ref="A1:N3"/>
    <mergeCell ref="O4:P4"/>
  </mergeCells>
  <hyperlinks>
    <hyperlink ref="R5" r:id="rId1" display="https://www.trnava.sk/sk/kontakt/email/363" xr:uid="{00000000-0004-0000-0B00-000000000000}"/>
    <hyperlink ref="R6" r:id="rId2" display="https://www.trnava.sk/sk/kontakt/email/363" xr:uid="{00000000-0004-0000-0B00-000001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8"/>
  <sheetViews>
    <sheetView zoomScale="71" zoomScaleNormal="71" workbookViewId="0">
      <selection activeCell="G25" sqref="G25"/>
    </sheetView>
  </sheetViews>
  <sheetFormatPr defaultRowHeight="15" x14ac:dyDescent="0.25"/>
  <cols>
    <col min="1" max="2" width="14.5703125" customWidth="1"/>
    <col min="3" max="5" width="25.85546875" customWidth="1"/>
    <col min="6" max="6" width="26.140625" customWidth="1"/>
    <col min="7" max="7" width="17.5703125" customWidth="1"/>
    <col min="8" max="8" width="19.28515625" hidden="1" customWidth="1"/>
    <col min="9" max="9" width="26.28515625" hidden="1" customWidth="1"/>
    <col min="10" max="10" width="18.7109375" hidden="1" customWidth="1"/>
    <col min="11" max="13" width="18.7109375" customWidth="1"/>
    <col min="14" max="14" width="19.85546875" style="26" customWidth="1"/>
    <col min="15" max="15" width="9.42578125" style="35" customWidth="1"/>
    <col min="16" max="16" width="31.140625" style="38" customWidth="1"/>
    <col min="17" max="17" width="30.85546875" style="41" customWidth="1"/>
    <col min="18" max="18" width="34.42578125" style="31" customWidth="1"/>
    <col min="22" max="22" width="8.85546875" style="2"/>
  </cols>
  <sheetData>
    <row r="1" spans="1:22" ht="27" customHeight="1" x14ac:dyDescent="0.25">
      <c r="A1" s="163" t="s">
        <v>138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R1" s="29"/>
    </row>
    <row r="2" spans="1:22" x14ac:dyDescent="0.2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R2" s="29"/>
    </row>
    <row r="3" spans="1:22" ht="66.75" customHeight="1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R3" s="29"/>
    </row>
    <row r="4" spans="1:22" ht="85.5" customHeight="1" x14ac:dyDescent="0.25">
      <c r="A4" s="8" t="s">
        <v>0</v>
      </c>
      <c r="B4" s="8" t="s">
        <v>261</v>
      </c>
      <c r="C4" s="8" t="s">
        <v>67</v>
      </c>
      <c r="D4" s="8" t="s">
        <v>260</v>
      </c>
      <c r="E4" s="8" t="s">
        <v>153</v>
      </c>
      <c r="F4" s="8" t="s">
        <v>66</v>
      </c>
      <c r="G4" s="8" t="s">
        <v>55</v>
      </c>
      <c r="H4" s="8" t="s">
        <v>52</v>
      </c>
      <c r="I4" s="8" t="s">
        <v>136</v>
      </c>
      <c r="J4" s="8" t="s">
        <v>53</v>
      </c>
      <c r="K4" s="8" t="s">
        <v>246</v>
      </c>
      <c r="L4" s="8" t="s">
        <v>259</v>
      </c>
      <c r="M4" s="8" t="s">
        <v>247</v>
      </c>
      <c r="N4" s="8" t="s">
        <v>137</v>
      </c>
      <c r="O4" s="157" t="s">
        <v>244</v>
      </c>
      <c r="P4" s="158"/>
      <c r="Q4" s="8" t="s">
        <v>245</v>
      </c>
      <c r="R4" s="32" t="s">
        <v>139</v>
      </c>
      <c r="S4" s="3"/>
      <c r="T4" s="3"/>
      <c r="U4" s="4"/>
      <c r="V4" s="19"/>
    </row>
    <row r="5" spans="1:22" ht="38.25" customHeight="1" x14ac:dyDescent="0.25">
      <c r="A5" s="27" t="s">
        <v>39</v>
      </c>
      <c r="B5" s="139" t="s">
        <v>311</v>
      </c>
      <c r="C5" s="1" t="s">
        <v>108</v>
      </c>
      <c r="D5" s="67">
        <v>5791</v>
      </c>
      <c r="E5" s="1" t="s">
        <v>178</v>
      </c>
      <c r="F5" s="1" t="s">
        <v>107</v>
      </c>
      <c r="G5" s="45">
        <v>1108</v>
      </c>
      <c r="H5" s="1"/>
      <c r="I5" s="45">
        <f>J5-H5</f>
        <v>0</v>
      </c>
      <c r="J5" s="45">
        <f>ROUND(H5*1.2,2)</f>
        <v>0</v>
      </c>
      <c r="K5" s="45">
        <v>1108</v>
      </c>
      <c r="L5" s="68">
        <v>1</v>
      </c>
      <c r="M5" s="68" t="s">
        <v>250</v>
      </c>
      <c r="N5" s="28">
        <v>5000</v>
      </c>
      <c r="O5" s="36">
        <v>11</v>
      </c>
      <c r="P5" s="39" t="s">
        <v>236</v>
      </c>
      <c r="Q5" s="42" t="s">
        <v>212</v>
      </c>
      <c r="R5" s="30" t="s">
        <v>152</v>
      </c>
      <c r="S5" s="2"/>
      <c r="T5" s="2"/>
      <c r="U5" s="2"/>
    </row>
    <row r="6" spans="1:22" s="79" customFormat="1" ht="40.5" customHeight="1" x14ac:dyDescent="0.25">
      <c r="A6" s="55" t="s">
        <v>40</v>
      </c>
      <c r="B6" s="138" t="s">
        <v>311</v>
      </c>
      <c r="C6" s="77" t="s">
        <v>109</v>
      </c>
      <c r="D6" s="77">
        <v>2795</v>
      </c>
      <c r="E6" s="77" t="s">
        <v>177</v>
      </c>
      <c r="F6" s="77" t="s">
        <v>107</v>
      </c>
      <c r="G6" s="94">
        <v>8921</v>
      </c>
      <c r="H6" s="77"/>
      <c r="I6" s="94">
        <f>J6-H6</f>
        <v>0</v>
      </c>
      <c r="J6" s="94">
        <f>ROUND(H6*1.2,2)</f>
        <v>0</v>
      </c>
      <c r="K6" s="94">
        <v>4617</v>
      </c>
      <c r="L6" s="94">
        <v>3</v>
      </c>
      <c r="M6" s="94" t="s">
        <v>254</v>
      </c>
      <c r="N6" s="50">
        <v>5000</v>
      </c>
      <c r="O6" s="51">
        <v>11</v>
      </c>
      <c r="P6" s="52" t="s">
        <v>236</v>
      </c>
      <c r="Q6" s="53" t="s">
        <v>229</v>
      </c>
      <c r="R6" s="54" t="s">
        <v>152</v>
      </c>
      <c r="S6" s="78"/>
      <c r="T6" s="78"/>
      <c r="U6" s="78"/>
      <c r="V6" s="78"/>
    </row>
    <row r="7" spans="1:22" x14ac:dyDescent="0.25">
      <c r="B7" s="140"/>
    </row>
    <row r="8" spans="1:22" x14ac:dyDescent="0.25">
      <c r="B8" s="140"/>
    </row>
  </sheetData>
  <mergeCells count="2">
    <mergeCell ref="A1:N3"/>
    <mergeCell ref="O4:P4"/>
  </mergeCells>
  <hyperlinks>
    <hyperlink ref="R5" r:id="rId1" display="https://www.trnava.sk/sk/kontakt/email/370" xr:uid="{00000000-0004-0000-0C00-000000000000}"/>
    <hyperlink ref="R6" r:id="rId2" display="https://www.trnava.sk/sk/kontakt/email/370" xr:uid="{00000000-0004-0000-0C00-000001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8"/>
  <sheetViews>
    <sheetView zoomScale="65" zoomScaleNormal="65" workbookViewId="0">
      <selection activeCell="B5" sqref="B5:B8"/>
    </sheetView>
  </sheetViews>
  <sheetFormatPr defaultRowHeight="15" x14ac:dyDescent="0.25"/>
  <cols>
    <col min="1" max="2" width="14.5703125" customWidth="1"/>
    <col min="3" max="5" width="25.85546875" customWidth="1"/>
    <col min="6" max="6" width="26.140625" customWidth="1"/>
    <col min="7" max="7" width="17.5703125" customWidth="1"/>
    <col min="8" max="8" width="19.28515625" hidden="1" customWidth="1"/>
    <col min="9" max="9" width="26.28515625" hidden="1" customWidth="1"/>
    <col min="10" max="10" width="18.7109375" hidden="1" customWidth="1"/>
    <col min="11" max="13" width="18.7109375" customWidth="1"/>
    <col min="14" max="14" width="19.85546875" style="26" customWidth="1"/>
    <col min="15" max="15" width="9.42578125" style="35" customWidth="1"/>
    <col min="16" max="16" width="31.140625" style="38" customWidth="1"/>
    <col min="17" max="17" width="30.85546875" style="41" customWidth="1"/>
    <col min="18" max="18" width="34.42578125" style="31" customWidth="1"/>
    <col min="22" max="22" width="8.85546875" style="2"/>
  </cols>
  <sheetData>
    <row r="1" spans="1:22" x14ac:dyDescent="0.25">
      <c r="A1" s="163" t="s">
        <v>138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R1" s="29"/>
    </row>
    <row r="2" spans="1:22" x14ac:dyDescent="0.2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R2" s="29"/>
    </row>
    <row r="3" spans="1:22" ht="66.75" customHeight="1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R3" s="29"/>
    </row>
    <row r="4" spans="1:22" ht="85.5" customHeight="1" x14ac:dyDescent="0.25">
      <c r="A4" s="8" t="s">
        <v>0</v>
      </c>
      <c r="B4" s="8" t="s">
        <v>261</v>
      </c>
      <c r="C4" s="8" t="s">
        <v>67</v>
      </c>
      <c r="D4" s="8" t="s">
        <v>260</v>
      </c>
      <c r="E4" s="8" t="s">
        <v>153</v>
      </c>
      <c r="F4" s="8" t="s">
        <v>66</v>
      </c>
      <c r="G4" s="8" t="s">
        <v>55</v>
      </c>
      <c r="H4" s="8" t="s">
        <v>52</v>
      </c>
      <c r="I4" s="8" t="s">
        <v>136</v>
      </c>
      <c r="J4" s="8" t="s">
        <v>53</v>
      </c>
      <c r="K4" s="8" t="s">
        <v>246</v>
      </c>
      <c r="L4" s="8" t="s">
        <v>259</v>
      </c>
      <c r="M4" s="8" t="s">
        <v>247</v>
      </c>
      <c r="N4" s="8" t="s">
        <v>137</v>
      </c>
      <c r="O4" s="157" t="s">
        <v>244</v>
      </c>
      <c r="P4" s="158"/>
      <c r="Q4" s="8" t="s">
        <v>245</v>
      </c>
      <c r="R4" s="32" t="s">
        <v>139</v>
      </c>
      <c r="S4" s="3"/>
      <c r="T4" s="3"/>
      <c r="U4" s="4"/>
      <c r="V4" s="19"/>
    </row>
    <row r="5" spans="1:22" s="79" customFormat="1" ht="42.75" customHeight="1" x14ac:dyDescent="0.25">
      <c r="A5" s="55" t="s">
        <v>41</v>
      </c>
      <c r="B5" s="138" t="s">
        <v>311</v>
      </c>
      <c r="C5" s="77" t="s">
        <v>110</v>
      </c>
      <c r="D5" s="77">
        <v>6047</v>
      </c>
      <c r="E5" s="77" t="s">
        <v>175</v>
      </c>
      <c r="F5" s="77" t="s">
        <v>111</v>
      </c>
      <c r="G5" s="94">
        <v>1412</v>
      </c>
      <c r="H5" s="77"/>
      <c r="I5" s="94">
        <f>J5-H5</f>
        <v>0</v>
      </c>
      <c r="J5" s="94">
        <f>ROUND(H5*1.2,2)</f>
        <v>0</v>
      </c>
      <c r="K5" s="94">
        <v>1412</v>
      </c>
      <c r="L5" s="94">
        <v>2</v>
      </c>
      <c r="M5" s="94" t="s">
        <v>255</v>
      </c>
      <c r="N5" s="50">
        <v>5000</v>
      </c>
      <c r="O5" s="51">
        <v>11</v>
      </c>
      <c r="P5" s="52" t="s">
        <v>236</v>
      </c>
      <c r="Q5" s="53" t="s">
        <v>212</v>
      </c>
      <c r="R5" s="54" t="s">
        <v>150</v>
      </c>
      <c r="S5" s="78"/>
      <c r="T5" s="78"/>
      <c r="U5" s="78"/>
      <c r="V5" s="78"/>
    </row>
    <row r="6" spans="1:22" s="79" customFormat="1" ht="40.5" customHeight="1" x14ac:dyDescent="0.25">
      <c r="A6" s="55" t="s">
        <v>42</v>
      </c>
      <c r="B6" s="138" t="s">
        <v>311</v>
      </c>
      <c r="C6" s="77" t="s">
        <v>112</v>
      </c>
      <c r="D6" s="77">
        <v>6052</v>
      </c>
      <c r="E6" s="77" t="s">
        <v>176</v>
      </c>
      <c r="F6" s="77" t="s">
        <v>111</v>
      </c>
      <c r="G6" s="94">
        <v>2081</v>
      </c>
      <c r="H6" s="77"/>
      <c r="I6" s="94">
        <f>J6-H6</f>
        <v>0</v>
      </c>
      <c r="J6" s="94">
        <f>ROUND(H6*1.2,2)</f>
        <v>0</v>
      </c>
      <c r="K6" s="94">
        <v>1412</v>
      </c>
      <c r="L6" s="94">
        <v>2</v>
      </c>
      <c r="M6" s="94" t="s">
        <v>255</v>
      </c>
      <c r="N6" s="50">
        <v>5000</v>
      </c>
      <c r="O6" s="51">
        <v>11</v>
      </c>
      <c r="P6" s="52" t="s">
        <v>236</v>
      </c>
      <c r="Q6" s="53" t="s">
        <v>212</v>
      </c>
      <c r="R6" s="54" t="s">
        <v>150</v>
      </c>
      <c r="S6" s="78"/>
      <c r="T6" s="78"/>
      <c r="U6" s="78"/>
      <c r="V6" s="78"/>
    </row>
    <row r="7" spans="1:22" s="79" customFormat="1" ht="45" customHeight="1" x14ac:dyDescent="0.25">
      <c r="A7" s="55" t="s">
        <v>43</v>
      </c>
      <c r="B7" s="138" t="s">
        <v>311</v>
      </c>
      <c r="C7" s="77" t="s">
        <v>113</v>
      </c>
      <c r="D7" s="77">
        <v>2055</v>
      </c>
      <c r="E7" s="77">
        <v>7881</v>
      </c>
      <c r="F7" s="77" t="s">
        <v>111</v>
      </c>
      <c r="G7" s="94">
        <v>3871</v>
      </c>
      <c r="H7" s="77"/>
      <c r="I7" s="94">
        <f>J7-H7</f>
        <v>0</v>
      </c>
      <c r="J7" s="94">
        <f>ROUND(H7*1.2,2)</f>
        <v>0</v>
      </c>
      <c r="K7" s="94">
        <v>3871</v>
      </c>
      <c r="L7" s="94">
        <v>2</v>
      </c>
      <c r="M7" s="94" t="s">
        <v>255</v>
      </c>
      <c r="N7" s="50">
        <v>5000</v>
      </c>
      <c r="O7" s="51">
        <v>11</v>
      </c>
      <c r="P7" s="52" t="s">
        <v>236</v>
      </c>
      <c r="Q7" s="53" t="s">
        <v>214</v>
      </c>
      <c r="R7" s="54" t="s">
        <v>150</v>
      </c>
      <c r="S7" s="78"/>
      <c r="T7" s="78"/>
      <c r="U7" s="78"/>
      <c r="V7" s="78"/>
    </row>
    <row r="8" spans="1:22" s="79" customFormat="1" ht="54" customHeight="1" x14ac:dyDescent="0.25">
      <c r="A8" s="55" t="s">
        <v>44</v>
      </c>
      <c r="B8" s="138" t="s">
        <v>286</v>
      </c>
      <c r="C8" s="77" t="s">
        <v>114</v>
      </c>
      <c r="D8" s="77">
        <v>2055</v>
      </c>
      <c r="E8" s="77" t="s">
        <v>180</v>
      </c>
      <c r="F8" s="77" t="s">
        <v>115</v>
      </c>
      <c r="G8" s="94">
        <v>1346</v>
      </c>
      <c r="H8" s="77"/>
      <c r="I8" s="94">
        <f>J8-H8</f>
        <v>0</v>
      </c>
      <c r="J8" s="94">
        <f>ROUND(H8*1.2,2)</f>
        <v>0</v>
      </c>
      <c r="K8" s="94">
        <v>1346</v>
      </c>
      <c r="L8" s="94">
        <v>2</v>
      </c>
      <c r="M8" s="94" t="s">
        <v>255</v>
      </c>
      <c r="N8" s="50">
        <v>5000</v>
      </c>
      <c r="O8" s="51">
        <v>11</v>
      </c>
      <c r="P8" s="52" t="s">
        <v>236</v>
      </c>
      <c r="Q8" s="53" t="s">
        <v>230</v>
      </c>
      <c r="R8" s="54" t="s">
        <v>150</v>
      </c>
      <c r="S8" s="78"/>
      <c r="T8" s="78"/>
      <c r="U8" s="78"/>
      <c r="V8" s="78"/>
    </row>
  </sheetData>
  <mergeCells count="2">
    <mergeCell ref="A1:N3"/>
    <mergeCell ref="O4:P4"/>
  </mergeCells>
  <hyperlinks>
    <hyperlink ref="R5" r:id="rId1" display="https://www.trnava.sk/sk/kontakt/email/365" xr:uid="{00000000-0004-0000-0D00-000000000000}"/>
    <hyperlink ref="R6" r:id="rId2" display="https://www.trnava.sk/sk/kontakt/email/365" xr:uid="{00000000-0004-0000-0D00-000001000000}"/>
    <hyperlink ref="R7" r:id="rId3" display="https://www.trnava.sk/sk/kontakt/email/365" xr:uid="{00000000-0004-0000-0D00-000002000000}"/>
    <hyperlink ref="R8" r:id="rId4" display="https://www.trnava.sk/sk/kontakt/email/365" xr:uid="{00000000-0004-0000-0D00-000003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7"/>
  <sheetViews>
    <sheetView topLeftCell="A2" zoomScale="71" zoomScaleNormal="71" workbookViewId="0">
      <selection activeCell="B5" sqref="B5:B7"/>
    </sheetView>
  </sheetViews>
  <sheetFormatPr defaultRowHeight="15" x14ac:dyDescent="0.25"/>
  <cols>
    <col min="1" max="2" width="14.5703125" customWidth="1"/>
    <col min="3" max="5" width="25.85546875" customWidth="1"/>
    <col min="6" max="6" width="26.140625" customWidth="1"/>
    <col min="7" max="7" width="17.5703125" customWidth="1"/>
    <col min="8" max="8" width="19.28515625" hidden="1" customWidth="1"/>
    <col min="9" max="9" width="26.28515625" hidden="1" customWidth="1"/>
    <col min="10" max="10" width="18.7109375" hidden="1" customWidth="1"/>
    <col min="11" max="13" width="18.7109375" customWidth="1"/>
    <col min="14" max="14" width="19.85546875" style="26" customWidth="1"/>
    <col min="15" max="15" width="9.42578125" style="35" customWidth="1"/>
    <col min="16" max="16" width="31.140625" style="38" customWidth="1"/>
    <col min="17" max="17" width="30.85546875" style="41" customWidth="1"/>
    <col min="18" max="18" width="34.42578125" style="31" customWidth="1"/>
    <col min="22" max="22" width="8.85546875" style="2"/>
  </cols>
  <sheetData>
    <row r="1" spans="1:22" x14ac:dyDescent="0.25">
      <c r="A1" s="163" t="s">
        <v>138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R1" s="29"/>
    </row>
    <row r="2" spans="1:22" x14ac:dyDescent="0.2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R2" s="29"/>
    </row>
    <row r="3" spans="1:22" ht="66.75" customHeight="1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R3" s="29"/>
    </row>
    <row r="4" spans="1:22" ht="85.5" customHeight="1" x14ac:dyDescent="0.25">
      <c r="A4" s="8" t="s">
        <v>0</v>
      </c>
      <c r="B4" s="8" t="s">
        <v>261</v>
      </c>
      <c r="C4" s="8" t="s">
        <v>67</v>
      </c>
      <c r="D4" s="8" t="s">
        <v>260</v>
      </c>
      <c r="E4" s="8" t="s">
        <v>153</v>
      </c>
      <c r="F4" s="8" t="s">
        <v>66</v>
      </c>
      <c r="G4" s="8" t="s">
        <v>55</v>
      </c>
      <c r="H4" s="8" t="s">
        <v>52</v>
      </c>
      <c r="I4" s="8" t="s">
        <v>136</v>
      </c>
      <c r="J4" s="8" t="s">
        <v>53</v>
      </c>
      <c r="K4" s="8" t="s">
        <v>246</v>
      </c>
      <c r="L4" s="8" t="s">
        <v>259</v>
      </c>
      <c r="M4" s="8" t="s">
        <v>247</v>
      </c>
      <c r="N4" s="8" t="s">
        <v>137</v>
      </c>
      <c r="O4" s="157" t="s">
        <v>244</v>
      </c>
      <c r="P4" s="158"/>
      <c r="Q4" s="8" t="s">
        <v>245</v>
      </c>
      <c r="R4" s="32" t="s">
        <v>139</v>
      </c>
      <c r="S4" s="3"/>
      <c r="T4" s="3"/>
      <c r="U4" s="4"/>
      <c r="V4" s="19"/>
    </row>
    <row r="5" spans="1:22" s="79" customFormat="1" ht="43.5" customHeight="1" x14ac:dyDescent="0.25">
      <c r="A5" s="55" t="s">
        <v>45</v>
      </c>
      <c r="B5" s="138" t="s">
        <v>311</v>
      </c>
      <c r="C5" s="77" t="s">
        <v>117</v>
      </c>
      <c r="D5" s="77">
        <v>701</v>
      </c>
      <c r="E5" s="77" t="s">
        <v>181</v>
      </c>
      <c r="F5" s="77" t="s">
        <v>116</v>
      </c>
      <c r="G5" s="94">
        <v>1055</v>
      </c>
      <c r="H5" s="77"/>
      <c r="I5" s="94">
        <f>J5-H5</f>
        <v>0</v>
      </c>
      <c r="J5" s="94">
        <f>ROUND(H5*1.2,2)</f>
        <v>0</v>
      </c>
      <c r="K5" s="94">
        <v>416</v>
      </c>
      <c r="L5" s="94">
        <v>2</v>
      </c>
      <c r="M5" s="94" t="s">
        <v>258</v>
      </c>
      <c r="N5" s="50">
        <v>5000</v>
      </c>
      <c r="O5" s="51">
        <v>11</v>
      </c>
      <c r="P5" s="52" t="s">
        <v>236</v>
      </c>
      <c r="Q5" s="53" t="s">
        <v>212</v>
      </c>
      <c r="R5" s="54" t="s">
        <v>146</v>
      </c>
      <c r="S5" s="78"/>
      <c r="T5" s="78"/>
      <c r="U5" s="78"/>
      <c r="V5" s="78"/>
    </row>
    <row r="6" spans="1:22" s="79" customFormat="1" ht="41.25" customHeight="1" x14ac:dyDescent="0.25">
      <c r="A6" s="55" t="s">
        <v>46</v>
      </c>
      <c r="B6" s="138" t="s">
        <v>311</v>
      </c>
      <c r="C6" s="77" t="s">
        <v>133</v>
      </c>
      <c r="D6" s="77">
        <v>1206</v>
      </c>
      <c r="E6" s="77">
        <v>5086</v>
      </c>
      <c r="F6" s="77" t="s">
        <v>116</v>
      </c>
      <c r="G6" s="94">
        <v>1760.53</v>
      </c>
      <c r="H6" s="77"/>
      <c r="I6" s="94">
        <f>J6-H6</f>
        <v>0</v>
      </c>
      <c r="J6" s="94">
        <f>ROUND(H6*1.2,2)</f>
        <v>0</v>
      </c>
      <c r="K6" s="94">
        <v>720</v>
      </c>
      <c r="L6" s="94">
        <v>3</v>
      </c>
      <c r="M6" s="94" t="s">
        <v>250</v>
      </c>
      <c r="N6" s="50">
        <v>5000</v>
      </c>
      <c r="O6" s="51">
        <v>11</v>
      </c>
      <c r="P6" s="52" t="s">
        <v>236</v>
      </c>
      <c r="Q6" s="53" t="s">
        <v>228</v>
      </c>
      <c r="R6" s="54" t="s">
        <v>146</v>
      </c>
      <c r="S6" s="78"/>
      <c r="T6" s="78"/>
      <c r="U6" s="78"/>
      <c r="V6" s="78"/>
    </row>
    <row r="7" spans="1:22" s="79" customFormat="1" ht="42" customHeight="1" x14ac:dyDescent="0.25">
      <c r="A7" s="55" t="s">
        <v>47</v>
      </c>
      <c r="B7" s="138" t="s">
        <v>311</v>
      </c>
      <c r="C7" s="77" t="s">
        <v>134</v>
      </c>
      <c r="D7" s="77">
        <v>1206</v>
      </c>
      <c r="E7" s="77">
        <v>5083</v>
      </c>
      <c r="F7" s="77" t="s">
        <v>116</v>
      </c>
      <c r="G7" s="94">
        <v>1330.58</v>
      </c>
      <c r="H7" s="77"/>
      <c r="I7" s="94">
        <f>J7-H7</f>
        <v>0</v>
      </c>
      <c r="J7" s="94">
        <f>ROUND(H7*1.2,2)</f>
        <v>0</v>
      </c>
      <c r="K7" s="94">
        <v>697</v>
      </c>
      <c r="L7" s="94">
        <v>2</v>
      </c>
      <c r="M7" s="94" t="s">
        <v>250</v>
      </c>
      <c r="N7" s="50">
        <v>5000</v>
      </c>
      <c r="O7" s="51">
        <v>11</v>
      </c>
      <c r="P7" s="52" t="s">
        <v>236</v>
      </c>
      <c r="Q7" s="53" t="s">
        <v>228</v>
      </c>
      <c r="R7" s="54" t="s">
        <v>146</v>
      </c>
      <c r="S7" s="78"/>
      <c r="T7" s="78"/>
      <c r="U7" s="78"/>
      <c r="V7" s="78"/>
    </row>
  </sheetData>
  <mergeCells count="2">
    <mergeCell ref="A1:N3"/>
    <mergeCell ref="O4:P4"/>
  </mergeCells>
  <hyperlinks>
    <hyperlink ref="R7" r:id="rId1" display="https://www.trnava.sk/sk/kontakt/email/378" xr:uid="{00000000-0004-0000-0E00-000000000000}"/>
    <hyperlink ref="R6" r:id="rId2" display="https://www.trnava.sk/sk/kontakt/email/378" xr:uid="{00000000-0004-0000-0E00-000001000000}"/>
    <hyperlink ref="R5" r:id="rId3" display="https://www.trnava.sk/sk/kontakt/email/378" xr:uid="{00000000-0004-0000-0E00-000002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6"/>
  <sheetViews>
    <sheetView zoomScale="71" zoomScaleNormal="71" workbookViewId="0">
      <selection activeCell="B5" sqref="B5:B6"/>
    </sheetView>
  </sheetViews>
  <sheetFormatPr defaultRowHeight="15" x14ac:dyDescent="0.25"/>
  <cols>
    <col min="1" max="2" width="14.5703125" customWidth="1"/>
    <col min="3" max="5" width="25.85546875" customWidth="1"/>
    <col min="6" max="6" width="26.140625" customWidth="1"/>
    <col min="7" max="7" width="17.5703125" customWidth="1"/>
    <col min="8" max="8" width="19.28515625" hidden="1" customWidth="1"/>
    <col min="9" max="9" width="26.28515625" hidden="1" customWidth="1"/>
    <col min="10" max="10" width="18.7109375" hidden="1" customWidth="1"/>
    <col min="11" max="13" width="18.7109375" customWidth="1"/>
    <col min="14" max="14" width="19.85546875" style="26" customWidth="1"/>
    <col min="15" max="15" width="9.42578125" style="35" customWidth="1"/>
    <col min="16" max="16" width="31.140625" style="38" customWidth="1"/>
    <col min="17" max="17" width="30.85546875" style="41" customWidth="1"/>
    <col min="18" max="18" width="34.42578125" style="31" customWidth="1"/>
    <col min="22" max="22" width="8.85546875" style="2"/>
  </cols>
  <sheetData>
    <row r="1" spans="1:22" x14ac:dyDescent="0.25">
      <c r="A1" s="163" t="s">
        <v>138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R1" s="29"/>
    </row>
    <row r="2" spans="1:22" x14ac:dyDescent="0.2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R2" s="29"/>
    </row>
    <row r="3" spans="1:22" ht="66.75" customHeight="1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R3" s="29"/>
    </row>
    <row r="4" spans="1:22" ht="85.5" customHeight="1" x14ac:dyDescent="0.25">
      <c r="A4" s="8" t="s">
        <v>0</v>
      </c>
      <c r="B4" s="8" t="s">
        <v>261</v>
      </c>
      <c r="C4" s="8" t="s">
        <v>67</v>
      </c>
      <c r="D4" s="8" t="s">
        <v>260</v>
      </c>
      <c r="E4" s="8" t="s">
        <v>153</v>
      </c>
      <c r="F4" s="8" t="s">
        <v>66</v>
      </c>
      <c r="G4" s="8" t="s">
        <v>55</v>
      </c>
      <c r="H4" s="8" t="s">
        <v>52</v>
      </c>
      <c r="I4" s="8" t="s">
        <v>136</v>
      </c>
      <c r="J4" s="8" t="s">
        <v>53</v>
      </c>
      <c r="K4" s="8" t="s">
        <v>246</v>
      </c>
      <c r="L4" s="8" t="s">
        <v>259</v>
      </c>
      <c r="M4" s="8" t="s">
        <v>247</v>
      </c>
      <c r="N4" s="8" t="s">
        <v>137</v>
      </c>
      <c r="O4" s="157" t="s">
        <v>244</v>
      </c>
      <c r="P4" s="158"/>
      <c r="Q4" s="8" t="s">
        <v>245</v>
      </c>
      <c r="R4" s="32" t="s">
        <v>139</v>
      </c>
      <c r="S4" s="3"/>
      <c r="T4" s="3"/>
      <c r="U4" s="4"/>
      <c r="V4" s="19"/>
    </row>
    <row r="5" spans="1:22" s="79" customFormat="1" ht="45" customHeight="1" x14ac:dyDescent="0.25">
      <c r="A5" s="55" t="s">
        <v>48</v>
      </c>
      <c r="B5" s="138" t="s">
        <v>311</v>
      </c>
      <c r="C5" s="77" t="s">
        <v>118</v>
      </c>
      <c r="D5" s="77">
        <v>6461</v>
      </c>
      <c r="E5" s="77" t="s">
        <v>182</v>
      </c>
      <c r="F5" s="77" t="s">
        <v>119</v>
      </c>
      <c r="G5" s="94">
        <v>7699.66</v>
      </c>
      <c r="H5" s="77"/>
      <c r="I5" s="94">
        <f>J5-H5</f>
        <v>0</v>
      </c>
      <c r="J5" s="94">
        <f>ROUND(H5*1.2,2)</f>
        <v>0</v>
      </c>
      <c r="K5" s="94">
        <v>5177</v>
      </c>
      <c r="L5" s="94">
        <v>2</v>
      </c>
      <c r="M5" s="94" t="s">
        <v>258</v>
      </c>
      <c r="N5" s="50">
        <v>5000</v>
      </c>
      <c r="O5" s="51">
        <v>11</v>
      </c>
      <c r="P5" s="52" t="s">
        <v>236</v>
      </c>
      <c r="Q5" s="53" t="s">
        <v>228</v>
      </c>
      <c r="R5" s="54" t="s">
        <v>145</v>
      </c>
      <c r="S5" s="78"/>
      <c r="T5" s="78"/>
      <c r="U5" s="78"/>
      <c r="V5" s="78"/>
    </row>
    <row r="6" spans="1:22" s="79" customFormat="1" ht="51.75" customHeight="1" x14ac:dyDescent="0.25">
      <c r="A6" s="55" t="s">
        <v>49</v>
      </c>
      <c r="B6" s="138" t="s">
        <v>308</v>
      </c>
      <c r="C6" s="77" t="s">
        <v>120</v>
      </c>
      <c r="D6" s="77">
        <v>6462</v>
      </c>
      <c r="E6" s="77" t="s">
        <v>183</v>
      </c>
      <c r="F6" s="77" t="s">
        <v>119</v>
      </c>
      <c r="G6" s="94">
        <v>2455</v>
      </c>
      <c r="H6" s="77"/>
      <c r="I6" s="94">
        <f>J6-H6</f>
        <v>0</v>
      </c>
      <c r="J6" s="94">
        <f>ROUND(H6*1.2,2)</f>
        <v>0</v>
      </c>
      <c r="K6" s="94">
        <v>1371</v>
      </c>
      <c r="L6" s="94">
        <v>1</v>
      </c>
      <c r="M6" s="94" t="s">
        <v>250</v>
      </c>
      <c r="N6" s="50">
        <v>5000</v>
      </c>
      <c r="O6" s="51">
        <v>11</v>
      </c>
      <c r="P6" s="52" t="s">
        <v>236</v>
      </c>
      <c r="Q6" s="53" t="s">
        <v>212</v>
      </c>
      <c r="R6" s="54" t="s">
        <v>145</v>
      </c>
      <c r="S6" s="78"/>
      <c r="T6" s="78"/>
      <c r="U6" s="78"/>
      <c r="V6" s="78"/>
    </row>
  </sheetData>
  <mergeCells count="2">
    <mergeCell ref="A1:N3"/>
    <mergeCell ref="O4:P4"/>
  </mergeCells>
  <hyperlinks>
    <hyperlink ref="R6" r:id="rId1" display="https://www.trnava.sk/sk/kontakt/email/611" xr:uid="{00000000-0004-0000-0F00-000000000000}"/>
    <hyperlink ref="R5" r:id="rId2" display="https://www.trnava.sk/sk/kontakt/email/611" xr:uid="{00000000-0004-0000-0F00-000001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6"/>
  <sheetViews>
    <sheetView tabSelected="1" zoomScale="71" zoomScaleNormal="71" workbookViewId="0">
      <selection activeCell="F30" sqref="F30"/>
    </sheetView>
  </sheetViews>
  <sheetFormatPr defaultRowHeight="15" x14ac:dyDescent="0.25"/>
  <cols>
    <col min="1" max="2" width="14.5703125" customWidth="1"/>
    <col min="3" max="5" width="25.85546875" customWidth="1"/>
    <col min="6" max="6" width="26.140625" customWidth="1"/>
    <col min="7" max="7" width="17.5703125" customWidth="1"/>
    <col min="8" max="8" width="19.28515625" hidden="1" customWidth="1"/>
    <col min="9" max="9" width="26.28515625" hidden="1" customWidth="1"/>
    <col min="10" max="10" width="18.7109375" hidden="1" customWidth="1"/>
    <col min="11" max="13" width="18.7109375" customWidth="1"/>
    <col min="14" max="14" width="19.85546875" style="26" customWidth="1"/>
    <col min="15" max="15" width="9.42578125" style="35" customWidth="1"/>
    <col min="16" max="16" width="31.140625" style="38" customWidth="1"/>
    <col min="17" max="17" width="30.85546875" style="41" customWidth="1"/>
    <col min="18" max="18" width="34.42578125" style="31" customWidth="1"/>
    <col min="22" max="22" width="8.85546875" style="2"/>
  </cols>
  <sheetData>
    <row r="1" spans="1:22" x14ac:dyDescent="0.25">
      <c r="A1" s="163" t="s">
        <v>138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R1" s="29"/>
    </row>
    <row r="2" spans="1:22" x14ac:dyDescent="0.2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R2" s="29"/>
    </row>
    <row r="3" spans="1:22" ht="66.75" customHeight="1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R3" s="29"/>
    </row>
    <row r="4" spans="1:22" ht="85.5" customHeight="1" x14ac:dyDescent="0.25">
      <c r="A4" s="8" t="s">
        <v>0</v>
      </c>
      <c r="B4" s="8" t="s">
        <v>261</v>
      </c>
      <c r="C4" s="8" t="s">
        <v>67</v>
      </c>
      <c r="D4" s="8" t="s">
        <v>260</v>
      </c>
      <c r="E4" s="8" t="s">
        <v>153</v>
      </c>
      <c r="F4" s="8" t="s">
        <v>66</v>
      </c>
      <c r="G4" s="8" t="s">
        <v>55</v>
      </c>
      <c r="H4" s="8" t="s">
        <v>52</v>
      </c>
      <c r="I4" s="8" t="s">
        <v>136</v>
      </c>
      <c r="J4" s="8" t="s">
        <v>53</v>
      </c>
      <c r="K4" s="8" t="s">
        <v>246</v>
      </c>
      <c r="L4" s="8" t="s">
        <v>259</v>
      </c>
      <c r="M4" s="8" t="s">
        <v>247</v>
      </c>
      <c r="N4" s="8" t="s">
        <v>137</v>
      </c>
      <c r="O4" s="157" t="s">
        <v>244</v>
      </c>
      <c r="P4" s="158"/>
      <c r="Q4" s="8" t="s">
        <v>245</v>
      </c>
      <c r="R4" s="32" t="s">
        <v>139</v>
      </c>
      <c r="S4" s="3"/>
      <c r="T4" s="3"/>
      <c r="U4" s="4"/>
      <c r="V4" s="19"/>
    </row>
    <row r="5" spans="1:22" s="79" customFormat="1" ht="61.5" customHeight="1" x14ac:dyDescent="0.25">
      <c r="A5" s="55" t="s">
        <v>50</v>
      </c>
      <c r="B5" s="138" t="s">
        <v>312</v>
      </c>
      <c r="C5" s="77" t="s">
        <v>122</v>
      </c>
      <c r="D5" s="77">
        <v>5829</v>
      </c>
      <c r="E5" s="77" t="s">
        <v>194</v>
      </c>
      <c r="F5" s="77" t="s">
        <v>121</v>
      </c>
      <c r="G5" s="94">
        <v>1890</v>
      </c>
      <c r="H5" s="77"/>
      <c r="I5" s="94">
        <f>J5-H5</f>
        <v>0</v>
      </c>
      <c r="J5" s="94">
        <f>ROUND(H5*1.2,2)</f>
        <v>0</v>
      </c>
      <c r="K5" s="94">
        <v>1042</v>
      </c>
      <c r="L5" s="94">
        <v>2</v>
      </c>
      <c r="M5" s="94" t="s">
        <v>250</v>
      </c>
      <c r="N5" s="50">
        <v>12446</v>
      </c>
      <c r="O5" s="51">
        <v>11</v>
      </c>
      <c r="P5" s="52" t="s">
        <v>236</v>
      </c>
      <c r="Q5" s="53" t="s">
        <v>231</v>
      </c>
      <c r="R5" s="54" t="s">
        <v>149</v>
      </c>
      <c r="S5" s="78"/>
      <c r="T5" s="78"/>
      <c r="U5" s="78"/>
      <c r="V5" s="78"/>
    </row>
    <row r="6" spans="1:22" s="79" customFormat="1" ht="44.25" customHeight="1" x14ac:dyDescent="0.25">
      <c r="A6" s="55" t="s">
        <v>51</v>
      </c>
      <c r="B6" s="138" t="s">
        <v>286</v>
      </c>
      <c r="C6" s="77" t="s">
        <v>123</v>
      </c>
      <c r="D6" s="77">
        <v>6193</v>
      </c>
      <c r="E6" s="77" t="s">
        <v>184</v>
      </c>
      <c r="F6" s="77" t="s">
        <v>121</v>
      </c>
      <c r="G6" s="94">
        <v>4500</v>
      </c>
      <c r="H6" s="77"/>
      <c r="I6" s="94">
        <f>J6-H6</f>
        <v>0</v>
      </c>
      <c r="J6" s="94">
        <f>ROUND(H6*1.2,2)</f>
        <v>0</v>
      </c>
      <c r="K6" s="94" t="s">
        <v>253</v>
      </c>
      <c r="L6" s="94" t="s">
        <v>251</v>
      </c>
      <c r="M6" s="94" t="s">
        <v>252</v>
      </c>
      <c r="N6" s="50">
        <v>5000</v>
      </c>
      <c r="O6" s="51">
        <v>11</v>
      </c>
      <c r="P6" s="52" t="s">
        <v>236</v>
      </c>
      <c r="Q6" s="53" t="s">
        <v>214</v>
      </c>
      <c r="R6" s="54" t="s">
        <v>149</v>
      </c>
      <c r="S6" s="78"/>
      <c r="T6" s="78"/>
      <c r="U6" s="78"/>
      <c r="V6" s="78"/>
    </row>
  </sheetData>
  <mergeCells count="2">
    <mergeCell ref="A1:N3"/>
    <mergeCell ref="O4:P4"/>
  </mergeCells>
  <hyperlinks>
    <hyperlink ref="R5" r:id="rId1" display="https://www.trnava.sk/sk/kontakt/email/373" xr:uid="{00000000-0004-0000-1000-000000000000}"/>
    <hyperlink ref="R6" r:id="rId2" display="https://www.trnava.sk/sk/kontakt/email/373" xr:uid="{00000000-0004-0000-1000-000001000000}"/>
  </hyperlinks>
  <pageMargins left="0.7" right="0.7" top="0.75" bottom="0.75" header="0.3" footer="0.3"/>
  <pageSetup paperSize="9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2"/>
  <sheetViews>
    <sheetView zoomScale="71" zoomScaleNormal="71" workbookViewId="0">
      <selection activeCell="C18" sqref="C18"/>
    </sheetView>
  </sheetViews>
  <sheetFormatPr defaultRowHeight="15" x14ac:dyDescent="0.25"/>
  <cols>
    <col min="1" max="2" width="14.5703125" customWidth="1"/>
    <col min="3" max="5" width="25.85546875" customWidth="1"/>
    <col min="6" max="6" width="26.140625" customWidth="1"/>
    <col min="7" max="7" width="17.5703125" customWidth="1"/>
    <col min="8" max="8" width="19.28515625" hidden="1" customWidth="1"/>
    <col min="9" max="9" width="26.28515625" hidden="1" customWidth="1"/>
    <col min="10" max="10" width="18.7109375" hidden="1" customWidth="1"/>
    <col min="11" max="13" width="18.7109375" customWidth="1"/>
    <col min="14" max="14" width="19.85546875" style="26" customWidth="1"/>
    <col min="15" max="15" width="9.42578125" style="35" customWidth="1"/>
    <col min="16" max="16" width="31.140625" style="38" customWidth="1"/>
    <col min="17" max="17" width="30.85546875" style="41" customWidth="1"/>
    <col min="18" max="18" width="34.42578125" style="31" customWidth="1"/>
    <col min="22" max="22" width="8.85546875" style="2"/>
  </cols>
  <sheetData>
    <row r="1" spans="1:22" x14ac:dyDescent="0.25">
      <c r="A1" s="163" t="s">
        <v>138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R1" s="29"/>
    </row>
    <row r="2" spans="1:22" x14ac:dyDescent="0.2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R2" s="29"/>
    </row>
    <row r="3" spans="1:22" ht="66.75" customHeight="1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R3" s="29"/>
    </row>
    <row r="4" spans="1:22" ht="85.5" customHeight="1" x14ac:dyDescent="0.25">
      <c r="A4" s="8" t="s">
        <v>0</v>
      </c>
      <c r="B4" s="8" t="s">
        <v>261</v>
      </c>
      <c r="C4" s="8" t="s">
        <v>67</v>
      </c>
      <c r="D4" s="8" t="s">
        <v>260</v>
      </c>
      <c r="E4" s="8" t="s">
        <v>153</v>
      </c>
      <c r="F4" s="8" t="s">
        <v>66</v>
      </c>
      <c r="G4" s="8" t="s">
        <v>55</v>
      </c>
      <c r="H4" s="8" t="s">
        <v>52</v>
      </c>
      <c r="I4" s="8" t="s">
        <v>136</v>
      </c>
      <c r="J4" s="8" t="s">
        <v>53</v>
      </c>
      <c r="K4" s="8" t="s">
        <v>246</v>
      </c>
      <c r="L4" s="8" t="s">
        <v>259</v>
      </c>
      <c r="M4" s="8" t="s">
        <v>247</v>
      </c>
      <c r="N4" s="8" t="s">
        <v>137</v>
      </c>
      <c r="O4" s="157" t="s">
        <v>244</v>
      </c>
      <c r="P4" s="158"/>
      <c r="Q4" s="8" t="s">
        <v>245</v>
      </c>
      <c r="R4" s="32" t="s">
        <v>139</v>
      </c>
      <c r="S4" s="3"/>
      <c r="T4" s="3"/>
      <c r="U4" s="4"/>
      <c r="V4" s="19"/>
    </row>
    <row r="5" spans="1:22" s="146" customFormat="1" ht="81.75" customHeight="1" x14ac:dyDescent="0.25">
      <c r="A5" s="138" t="s">
        <v>1</v>
      </c>
      <c r="B5" s="138" t="s">
        <v>311</v>
      </c>
      <c r="C5" s="138" t="s">
        <v>124</v>
      </c>
      <c r="D5" s="138">
        <v>8411</v>
      </c>
      <c r="E5" s="138" t="s">
        <v>154</v>
      </c>
      <c r="F5" s="138" t="s">
        <v>68</v>
      </c>
      <c r="G5" s="141">
        <v>2767.2</v>
      </c>
      <c r="H5" s="141"/>
      <c r="I5" s="141">
        <f>J5-H5</f>
        <v>0</v>
      </c>
      <c r="J5" s="141">
        <f>ROUND(H5*1.2,2)</f>
        <v>0</v>
      </c>
      <c r="K5" s="141">
        <v>2767.2</v>
      </c>
      <c r="L5" s="142">
        <v>1</v>
      </c>
      <c r="M5" s="141" t="s">
        <v>250</v>
      </c>
      <c r="N5" s="143">
        <v>5000</v>
      </c>
      <c r="O5" s="51">
        <v>1</v>
      </c>
      <c r="P5" s="52" t="s">
        <v>233</v>
      </c>
      <c r="Q5" s="53" t="s">
        <v>197</v>
      </c>
      <c r="R5" s="144" t="s">
        <v>140</v>
      </c>
      <c r="S5" s="145"/>
      <c r="T5" s="145"/>
      <c r="U5" s="145"/>
      <c r="V5" s="145"/>
    </row>
    <row r="6" spans="1:22" s="146" customFormat="1" ht="91.5" customHeight="1" x14ac:dyDescent="0.25">
      <c r="A6" s="138" t="s">
        <v>135</v>
      </c>
      <c r="B6" s="138" t="s">
        <v>311</v>
      </c>
      <c r="C6" s="138" t="s">
        <v>156</v>
      </c>
      <c r="D6" s="138">
        <v>8411</v>
      </c>
      <c r="E6" s="138" t="s">
        <v>155</v>
      </c>
      <c r="F6" s="138" t="s">
        <v>68</v>
      </c>
      <c r="G6" s="141">
        <v>2406.4</v>
      </c>
      <c r="H6" s="141"/>
      <c r="I6" s="141">
        <f>J6-H6</f>
        <v>0</v>
      </c>
      <c r="J6" s="141">
        <f>ROUND(H6*1.2,2)</f>
        <v>0</v>
      </c>
      <c r="K6" s="141">
        <v>705</v>
      </c>
      <c r="L6" s="142">
        <v>3</v>
      </c>
      <c r="M6" s="141" t="s">
        <v>250</v>
      </c>
      <c r="N6" s="143">
        <v>5000</v>
      </c>
      <c r="O6" s="51">
        <v>1</v>
      </c>
      <c r="P6" s="52" t="s">
        <v>233</v>
      </c>
      <c r="Q6" s="53" t="s">
        <v>198</v>
      </c>
      <c r="R6" s="144" t="s">
        <v>140</v>
      </c>
      <c r="S6" s="145"/>
      <c r="T6" s="145"/>
      <c r="U6" s="145"/>
      <c r="V6" s="145"/>
    </row>
    <row r="7" spans="1:22" s="146" customFormat="1" ht="78.75" customHeight="1" x14ac:dyDescent="0.25">
      <c r="A7" s="138" t="s">
        <v>2</v>
      </c>
      <c r="B7" s="138" t="s">
        <v>311</v>
      </c>
      <c r="C7" s="138" t="s">
        <v>125</v>
      </c>
      <c r="D7" s="138">
        <v>8411</v>
      </c>
      <c r="E7" s="138" t="s">
        <v>157</v>
      </c>
      <c r="F7" s="138" t="s">
        <v>68</v>
      </c>
      <c r="G7" s="141">
        <v>2329.5</v>
      </c>
      <c r="H7" s="141"/>
      <c r="I7" s="141">
        <f>J7-H7</f>
        <v>0</v>
      </c>
      <c r="J7" s="141">
        <f>ROUND(H7*1.2,2)</f>
        <v>0</v>
      </c>
      <c r="K7" s="141">
        <v>508</v>
      </c>
      <c r="L7" s="142">
        <v>3</v>
      </c>
      <c r="M7" s="141" t="s">
        <v>250</v>
      </c>
      <c r="N7" s="143">
        <v>5000</v>
      </c>
      <c r="O7" s="51">
        <v>1</v>
      </c>
      <c r="P7" s="52" t="s">
        <v>233</v>
      </c>
      <c r="Q7" s="53" t="s">
        <v>199</v>
      </c>
      <c r="R7" s="144" t="s">
        <v>140</v>
      </c>
      <c r="S7" s="145"/>
      <c r="T7" s="145"/>
      <c r="U7" s="145"/>
      <c r="V7" s="145"/>
    </row>
    <row r="8" spans="1:22" s="146" customFormat="1" ht="78.75" customHeight="1" x14ac:dyDescent="0.25">
      <c r="A8" s="138" t="s">
        <v>3</v>
      </c>
      <c r="B8" s="138" t="s">
        <v>311</v>
      </c>
      <c r="C8" s="138" t="s">
        <v>126</v>
      </c>
      <c r="D8" s="138" t="s">
        <v>284</v>
      </c>
      <c r="E8" s="138" t="s">
        <v>158</v>
      </c>
      <c r="F8" s="138" t="s">
        <v>68</v>
      </c>
      <c r="G8" s="141">
        <v>1540.17</v>
      </c>
      <c r="H8" s="141"/>
      <c r="I8" s="141">
        <f>J8-H8</f>
        <v>0</v>
      </c>
      <c r="J8" s="141">
        <f>ROUND(H8*1.2,2)</f>
        <v>0</v>
      </c>
      <c r="K8" s="141">
        <v>1540.17</v>
      </c>
      <c r="L8" s="142">
        <v>1</v>
      </c>
      <c r="M8" s="141" t="s">
        <v>250</v>
      </c>
      <c r="N8" s="143">
        <v>5000</v>
      </c>
      <c r="O8" s="51">
        <v>6</v>
      </c>
      <c r="P8" s="52" t="s">
        <v>234</v>
      </c>
      <c r="Q8" s="53" t="s">
        <v>200</v>
      </c>
      <c r="R8" s="144" t="s">
        <v>140</v>
      </c>
      <c r="S8" s="145"/>
      <c r="T8" s="145"/>
      <c r="U8" s="145"/>
      <c r="V8" s="145"/>
    </row>
    <row r="9" spans="1:22" s="146" customFormat="1" x14ac:dyDescent="0.25">
      <c r="N9" s="147"/>
      <c r="O9" s="148"/>
      <c r="P9" s="149"/>
      <c r="Q9" s="150"/>
      <c r="R9" s="151"/>
      <c r="V9" s="145"/>
    </row>
    <row r="10" spans="1:22" s="146" customFormat="1" x14ac:dyDescent="0.25">
      <c r="N10" s="147"/>
      <c r="O10" s="148"/>
      <c r="P10" s="149"/>
      <c r="Q10" s="150"/>
      <c r="R10" s="151"/>
      <c r="V10" s="145"/>
    </row>
    <row r="11" spans="1:22" s="146" customFormat="1" x14ac:dyDescent="0.25">
      <c r="N11" s="147"/>
      <c r="O11" s="148"/>
      <c r="P11" s="149"/>
      <c r="Q11" s="150"/>
      <c r="R11" s="151"/>
      <c r="V11" s="145"/>
    </row>
    <row r="12" spans="1:22" s="146" customFormat="1" x14ac:dyDescent="0.25">
      <c r="N12" s="147"/>
      <c r="O12" s="148"/>
      <c r="P12" s="149"/>
      <c r="Q12" s="150"/>
      <c r="R12" s="151"/>
      <c r="V12" s="145"/>
    </row>
  </sheetData>
  <mergeCells count="2">
    <mergeCell ref="A1:N3"/>
    <mergeCell ref="O4:P4"/>
  </mergeCells>
  <hyperlinks>
    <hyperlink ref="R5" r:id="rId1" xr:uid="{00000000-0004-0000-0300-000000000000}"/>
    <hyperlink ref="R6" r:id="rId2" xr:uid="{00000000-0004-0000-0300-000001000000}"/>
    <hyperlink ref="R7" r:id="rId3" xr:uid="{00000000-0004-0000-0300-000002000000}"/>
    <hyperlink ref="R8" r:id="rId4" xr:uid="{00000000-0004-0000-0300-000003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1"/>
  <sheetViews>
    <sheetView topLeftCell="C4" zoomScale="71" zoomScaleNormal="71" workbookViewId="0">
      <selection activeCell="E20" sqref="E20"/>
    </sheetView>
  </sheetViews>
  <sheetFormatPr defaultRowHeight="15" x14ac:dyDescent="0.25"/>
  <cols>
    <col min="1" max="2" width="14.5703125" customWidth="1"/>
    <col min="3" max="3" width="14.5703125" style="81" customWidth="1"/>
    <col min="4" max="6" width="25.85546875" customWidth="1"/>
    <col min="7" max="7" width="26.140625" customWidth="1"/>
    <col min="8" max="8" width="17.5703125" customWidth="1"/>
    <col min="9" max="9" width="19.28515625" hidden="1" customWidth="1"/>
    <col min="10" max="10" width="26.28515625" hidden="1" customWidth="1"/>
    <col min="11" max="11" width="18.7109375" hidden="1" customWidth="1"/>
    <col min="12" max="12" width="18.7109375" customWidth="1"/>
    <col min="13" max="13" width="18.7109375" style="122" customWidth="1"/>
    <col min="14" max="14" width="18.7109375" customWidth="1"/>
    <col min="15" max="15" width="19.85546875" style="26" customWidth="1"/>
    <col min="16" max="16" width="9.42578125" style="35" customWidth="1"/>
    <col min="17" max="17" width="31.140625" style="38" customWidth="1"/>
    <col min="18" max="18" width="30.85546875" style="41" customWidth="1"/>
    <col min="19" max="19" width="34.42578125" style="31" customWidth="1"/>
    <col min="23" max="23" width="8.85546875" style="2"/>
  </cols>
  <sheetData>
    <row r="1" spans="1:23" x14ac:dyDescent="0.25">
      <c r="A1" s="163" t="s">
        <v>138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S1" s="29"/>
    </row>
    <row r="2" spans="1:23" x14ac:dyDescent="0.2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S2" s="29"/>
    </row>
    <row r="3" spans="1:23" ht="66.75" customHeight="1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S3" s="29"/>
    </row>
    <row r="4" spans="1:23" ht="85.5" customHeight="1" x14ac:dyDescent="0.25">
      <c r="A4" s="8" t="s">
        <v>0</v>
      </c>
      <c r="B4" s="8" t="s">
        <v>261</v>
      </c>
      <c r="C4" s="85" t="s">
        <v>316</v>
      </c>
      <c r="D4" s="8" t="s">
        <v>67</v>
      </c>
      <c r="E4" s="8" t="s">
        <v>260</v>
      </c>
      <c r="F4" s="8" t="s">
        <v>153</v>
      </c>
      <c r="G4" s="8" t="s">
        <v>66</v>
      </c>
      <c r="H4" s="8" t="s">
        <v>55</v>
      </c>
      <c r="I4" s="8" t="s">
        <v>52</v>
      </c>
      <c r="J4" s="8" t="s">
        <v>136</v>
      </c>
      <c r="K4" s="8" t="s">
        <v>53</v>
      </c>
      <c r="L4" s="8" t="s">
        <v>246</v>
      </c>
      <c r="M4" s="113" t="s">
        <v>259</v>
      </c>
      <c r="N4" s="8" t="s">
        <v>247</v>
      </c>
      <c r="O4" s="8" t="s">
        <v>137</v>
      </c>
      <c r="P4" s="157" t="s">
        <v>244</v>
      </c>
      <c r="Q4" s="158"/>
      <c r="R4" s="8" t="s">
        <v>245</v>
      </c>
      <c r="S4" s="32" t="s">
        <v>139</v>
      </c>
      <c r="T4" s="3"/>
      <c r="U4" s="3"/>
      <c r="V4" s="4"/>
      <c r="W4" s="19"/>
    </row>
    <row r="5" spans="1:23" s="79" customFormat="1" ht="66.75" customHeight="1" x14ac:dyDescent="0.25">
      <c r="A5" s="55" t="s">
        <v>4</v>
      </c>
      <c r="B5" s="55" t="s">
        <v>311</v>
      </c>
      <c r="C5" s="133" t="s">
        <v>4</v>
      </c>
      <c r="D5" s="77" t="s">
        <v>69</v>
      </c>
      <c r="E5" s="77">
        <v>5914</v>
      </c>
      <c r="F5" s="77">
        <v>1200</v>
      </c>
      <c r="G5" s="77" t="s">
        <v>70</v>
      </c>
      <c r="H5" s="94">
        <v>1088.8699999999999</v>
      </c>
      <c r="I5" s="94"/>
      <c r="J5" s="94">
        <f>K5-I5</f>
        <v>0</v>
      </c>
      <c r="K5" s="94">
        <f>ROUND(I5*1.2,2)</f>
        <v>0</v>
      </c>
      <c r="L5" s="94">
        <v>1430</v>
      </c>
      <c r="M5" s="114">
        <v>1</v>
      </c>
      <c r="N5" s="94" t="s">
        <v>250</v>
      </c>
      <c r="O5" s="50">
        <v>2736</v>
      </c>
      <c r="P5" s="51">
        <v>19</v>
      </c>
      <c r="Q5" s="52" t="s">
        <v>241</v>
      </c>
      <c r="R5" s="53" t="s">
        <v>201</v>
      </c>
      <c r="S5" s="54" t="s">
        <v>142</v>
      </c>
      <c r="T5" s="78"/>
      <c r="U5" s="78"/>
      <c r="V5" s="78"/>
      <c r="W5" s="78"/>
    </row>
    <row r="6" spans="1:23" s="79" customFormat="1" ht="69" customHeight="1" x14ac:dyDescent="0.25">
      <c r="A6" s="55" t="s">
        <v>5</v>
      </c>
      <c r="B6" s="55" t="s">
        <v>311</v>
      </c>
      <c r="C6" s="133" t="s">
        <v>5</v>
      </c>
      <c r="D6" s="77" t="s">
        <v>71</v>
      </c>
      <c r="E6" s="77">
        <v>7307</v>
      </c>
      <c r="F6" s="77">
        <v>1201</v>
      </c>
      <c r="G6" s="77" t="s">
        <v>70</v>
      </c>
      <c r="H6" s="94">
        <v>1198.29</v>
      </c>
      <c r="I6" s="94"/>
      <c r="J6" s="94">
        <f>K6-I6</f>
        <v>0</v>
      </c>
      <c r="K6" s="94">
        <f>ROUND(I6*1.2,2)</f>
        <v>0</v>
      </c>
      <c r="L6" s="94">
        <v>1357</v>
      </c>
      <c r="M6" s="114">
        <v>1</v>
      </c>
      <c r="N6" s="94" t="s">
        <v>250</v>
      </c>
      <c r="O6" s="50">
        <v>2736</v>
      </c>
      <c r="P6" s="51">
        <v>19</v>
      </c>
      <c r="Q6" s="52" t="s">
        <v>241</v>
      </c>
      <c r="R6" s="53" t="s">
        <v>202</v>
      </c>
      <c r="S6" s="54" t="s">
        <v>142</v>
      </c>
      <c r="T6" s="78"/>
      <c r="U6" s="78"/>
      <c r="V6" s="78"/>
      <c r="W6" s="78"/>
    </row>
    <row r="7" spans="1:23" s="79" customFormat="1" ht="57" customHeight="1" x14ac:dyDescent="0.25">
      <c r="A7" s="55" t="s">
        <v>6</v>
      </c>
      <c r="B7" s="55" t="s">
        <v>311</v>
      </c>
      <c r="C7" s="133" t="s">
        <v>6</v>
      </c>
      <c r="D7" s="77" t="s">
        <v>72</v>
      </c>
      <c r="E7" s="77">
        <v>3956</v>
      </c>
      <c r="F7" s="77" t="s">
        <v>189</v>
      </c>
      <c r="G7" s="77" t="s">
        <v>70</v>
      </c>
      <c r="H7" s="94">
        <v>1157.1400000000001</v>
      </c>
      <c r="I7" s="94"/>
      <c r="J7" s="94">
        <f>K7-I7</f>
        <v>0</v>
      </c>
      <c r="K7" s="94">
        <f>ROUND(I7*1.2,2)</f>
        <v>0</v>
      </c>
      <c r="L7" s="94">
        <v>1806</v>
      </c>
      <c r="M7" s="114">
        <v>1</v>
      </c>
      <c r="N7" s="94" t="s">
        <v>258</v>
      </c>
      <c r="O7" s="50">
        <v>2736</v>
      </c>
      <c r="P7" s="51">
        <v>16</v>
      </c>
      <c r="Q7" s="52" t="s">
        <v>242</v>
      </c>
      <c r="R7" s="53" t="s">
        <v>203</v>
      </c>
      <c r="S7" s="54" t="s">
        <v>142</v>
      </c>
      <c r="T7" s="78"/>
      <c r="U7" s="78"/>
      <c r="V7" s="78"/>
      <c r="W7" s="78"/>
    </row>
    <row r="8" spans="1:23" s="79" customFormat="1" ht="57.75" customHeight="1" x14ac:dyDescent="0.25">
      <c r="A8" s="55" t="s">
        <v>7</v>
      </c>
      <c r="B8" s="55" t="s">
        <v>311</v>
      </c>
      <c r="C8" s="133" t="s">
        <v>7</v>
      </c>
      <c r="D8" s="77" t="s">
        <v>73</v>
      </c>
      <c r="E8" s="77">
        <v>7052</v>
      </c>
      <c r="F8" s="77" t="s">
        <v>185</v>
      </c>
      <c r="G8" s="77" t="s">
        <v>70</v>
      </c>
      <c r="H8" s="94">
        <v>1439.62</v>
      </c>
      <c r="I8" s="94"/>
      <c r="J8" s="94">
        <f>K8-I8</f>
        <v>0</v>
      </c>
      <c r="K8" s="94">
        <f>ROUND(I8*1.2,2)</f>
        <v>0</v>
      </c>
      <c r="L8" s="94">
        <v>1050</v>
      </c>
      <c r="M8" s="114">
        <v>0</v>
      </c>
      <c r="N8" s="94" t="s">
        <v>258</v>
      </c>
      <c r="O8" s="50">
        <v>12341</v>
      </c>
      <c r="P8" s="51">
        <v>19</v>
      </c>
      <c r="Q8" s="52" t="s">
        <v>241</v>
      </c>
      <c r="R8" s="53" t="s">
        <v>204</v>
      </c>
      <c r="S8" s="54" t="s">
        <v>142</v>
      </c>
      <c r="T8" s="78"/>
      <c r="U8" s="78"/>
      <c r="V8" s="78"/>
      <c r="W8" s="78"/>
    </row>
    <row r="9" spans="1:23" s="79" customFormat="1" ht="53.25" customHeight="1" x14ac:dyDescent="0.25">
      <c r="A9" s="74" t="s">
        <v>8</v>
      </c>
      <c r="B9" s="74" t="s">
        <v>311</v>
      </c>
      <c r="C9" s="132" t="s">
        <v>8</v>
      </c>
      <c r="D9" s="75" t="s">
        <v>74</v>
      </c>
      <c r="E9" s="75">
        <v>576</v>
      </c>
      <c r="F9" s="75" t="s">
        <v>186</v>
      </c>
      <c r="G9" s="77" t="s">
        <v>70</v>
      </c>
      <c r="H9" s="104">
        <v>6350</v>
      </c>
      <c r="I9" s="104"/>
      <c r="J9" s="104">
        <f>K9-I9</f>
        <v>0</v>
      </c>
      <c r="K9" s="104">
        <f>ROUND(I9*1.2,2)</f>
        <v>0</v>
      </c>
      <c r="L9" s="104">
        <v>4282</v>
      </c>
      <c r="M9" s="123">
        <v>1</v>
      </c>
      <c r="N9" s="104" t="s">
        <v>258</v>
      </c>
      <c r="O9" s="105">
        <v>12341</v>
      </c>
      <c r="P9" s="106">
        <v>20</v>
      </c>
      <c r="Q9" s="107" t="s">
        <v>232</v>
      </c>
      <c r="R9" s="108" t="s">
        <v>205</v>
      </c>
      <c r="S9" s="109" t="s">
        <v>142</v>
      </c>
      <c r="T9" s="78"/>
      <c r="U9" s="78"/>
      <c r="V9" s="78"/>
      <c r="W9" s="78"/>
    </row>
    <row r="10" spans="1:23" s="79" customFormat="1" ht="45" x14ac:dyDescent="0.25">
      <c r="A10" s="50" t="s">
        <v>9</v>
      </c>
      <c r="B10" s="74" t="s">
        <v>311</v>
      </c>
      <c r="C10" s="132" t="s">
        <v>9</v>
      </c>
      <c r="D10" s="110" t="s">
        <v>75</v>
      </c>
      <c r="E10" s="50" t="s">
        <v>285</v>
      </c>
      <c r="F10" s="50" t="s">
        <v>187</v>
      </c>
      <c r="G10" s="77" t="s">
        <v>70</v>
      </c>
      <c r="H10" s="50">
        <v>2408.44</v>
      </c>
      <c r="I10" s="50"/>
      <c r="J10" s="50">
        <v>0</v>
      </c>
      <c r="K10" s="50">
        <v>0</v>
      </c>
      <c r="L10" s="50">
        <v>1249</v>
      </c>
      <c r="M10" s="124">
        <v>1</v>
      </c>
      <c r="N10" s="50" t="s">
        <v>250</v>
      </c>
      <c r="O10" s="50">
        <v>12341</v>
      </c>
      <c r="P10" s="50">
        <v>19</v>
      </c>
      <c r="Q10" s="111" t="s">
        <v>241</v>
      </c>
      <c r="R10" s="110" t="s">
        <v>206</v>
      </c>
      <c r="S10" s="112" t="s">
        <v>142</v>
      </c>
    </row>
    <row r="11" spans="1:23" s="79" customFormat="1" ht="55.5" customHeight="1" x14ac:dyDescent="0.25">
      <c r="A11" s="55" t="s">
        <v>10</v>
      </c>
      <c r="B11" s="55" t="s">
        <v>311</v>
      </c>
      <c r="C11" s="133" t="s">
        <v>10</v>
      </c>
      <c r="D11" s="77" t="s">
        <v>76</v>
      </c>
      <c r="E11" s="77" t="s">
        <v>285</v>
      </c>
      <c r="F11" s="77" t="s">
        <v>188</v>
      </c>
      <c r="G11" s="77" t="s">
        <v>70</v>
      </c>
      <c r="H11" s="94">
        <v>11827.6</v>
      </c>
      <c r="I11" s="94"/>
      <c r="J11" s="94">
        <f>K11-I11</f>
        <v>0</v>
      </c>
      <c r="K11" s="94">
        <f>ROUND(I11*1.2,2)</f>
        <v>0</v>
      </c>
      <c r="L11" s="94">
        <v>6496</v>
      </c>
      <c r="M11" s="114">
        <v>2</v>
      </c>
      <c r="N11" s="94" t="s">
        <v>250</v>
      </c>
      <c r="O11" s="77">
        <v>12341</v>
      </c>
      <c r="P11" s="51">
        <v>20</v>
      </c>
      <c r="Q11" s="52" t="s">
        <v>232</v>
      </c>
      <c r="R11" s="53" t="s">
        <v>207</v>
      </c>
      <c r="S11" s="54" t="s">
        <v>142</v>
      </c>
      <c r="T11" s="78"/>
      <c r="U11" s="78"/>
      <c r="V11" s="78"/>
      <c r="W11" s="78"/>
    </row>
  </sheetData>
  <mergeCells count="2">
    <mergeCell ref="A1:O3"/>
    <mergeCell ref="P4:Q4"/>
  </mergeCells>
  <hyperlinks>
    <hyperlink ref="S5" r:id="rId1" xr:uid="{00000000-0004-0000-0400-000000000000}"/>
    <hyperlink ref="S6:S9" r:id="rId2" display="luboslava.hutirova@skasz.trnava.sk" xr:uid="{00000000-0004-0000-0400-000001000000}"/>
    <hyperlink ref="S11" r:id="rId3" xr:uid="{00000000-0004-0000-0400-000002000000}"/>
  </hyperlinks>
  <pageMargins left="0.7" right="0.7" top="0.75" bottom="0.75" header="0.3" footer="0.3"/>
  <pageSetup paperSize="9" orientation="portrait" horizontalDpi="300" verticalDpi="30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2"/>
  <sheetViews>
    <sheetView topLeftCell="A4" zoomScale="71" zoomScaleNormal="71" workbookViewId="0">
      <selection activeCell="D18" sqref="D18"/>
    </sheetView>
  </sheetViews>
  <sheetFormatPr defaultRowHeight="15" x14ac:dyDescent="0.25"/>
  <cols>
    <col min="1" max="2" width="14.5703125" customWidth="1"/>
    <col min="3" max="5" width="25.85546875" customWidth="1"/>
    <col min="6" max="6" width="26.140625" customWidth="1"/>
    <col min="7" max="7" width="17.5703125" customWidth="1"/>
    <col min="8" max="8" width="19.28515625" hidden="1" customWidth="1"/>
    <col min="9" max="9" width="26.28515625" hidden="1" customWidth="1"/>
    <col min="10" max="10" width="18.7109375" hidden="1" customWidth="1"/>
    <col min="11" max="13" width="18.7109375" customWidth="1"/>
    <col min="14" max="14" width="19.85546875" style="26" customWidth="1"/>
    <col min="15" max="15" width="9.42578125" style="35" customWidth="1"/>
    <col min="16" max="16" width="31.140625" style="38" customWidth="1"/>
    <col min="17" max="17" width="30.85546875" style="41" customWidth="1"/>
    <col min="18" max="18" width="34.42578125" style="31" customWidth="1"/>
    <col min="22" max="22" width="8.85546875" style="2"/>
  </cols>
  <sheetData>
    <row r="1" spans="1:22" x14ac:dyDescent="0.25">
      <c r="A1" s="163" t="s">
        <v>138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R1" s="29"/>
    </row>
    <row r="2" spans="1:22" x14ac:dyDescent="0.2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R2" s="29"/>
    </row>
    <row r="3" spans="1:22" ht="66.75" customHeight="1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R3" s="29"/>
    </row>
    <row r="4" spans="1:22" ht="85.5" customHeight="1" x14ac:dyDescent="0.25">
      <c r="A4" s="8" t="s">
        <v>0</v>
      </c>
      <c r="B4" s="8" t="s">
        <v>262</v>
      </c>
      <c r="C4" s="8" t="s">
        <v>67</v>
      </c>
      <c r="D4" s="8" t="s">
        <v>260</v>
      </c>
      <c r="E4" s="8" t="s">
        <v>153</v>
      </c>
      <c r="F4" s="8" t="s">
        <v>66</v>
      </c>
      <c r="G4" s="8" t="s">
        <v>55</v>
      </c>
      <c r="H4" s="8" t="s">
        <v>52</v>
      </c>
      <c r="I4" s="8" t="s">
        <v>136</v>
      </c>
      <c r="J4" s="8" t="s">
        <v>53</v>
      </c>
      <c r="K4" s="8" t="s">
        <v>246</v>
      </c>
      <c r="L4" s="8" t="s">
        <v>259</v>
      </c>
      <c r="M4" s="8" t="s">
        <v>247</v>
      </c>
      <c r="N4" s="8" t="s">
        <v>137</v>
      </c>
      <c r="O4" s="157" t="s">
        <v>244</v>
      </c>
      <c r="P4" s="158"/>
      <c r="Q4" s="8" t="s">
        <v>245</v>
      </c>
      <c r="R4" s="32" t="s">
        <v>139</v>
      </c>
      <c r="S4" s="3"/>
      <c r="T4" s="3"/>
      <c r="U4" s="4"/>
      <c r="V4" s="19"/>
    </row>
    <row r="5" spans="1:22" s="79" customFormat="1" ht="45.75" customHeight="1" x14ac:dyDescent="0.25">
      <c r="A5" s="55" t="s">
        <v>11</v>
      </c>
      <c r="B5" s="138" t="s">
        <v>311</v>
      </c>
      <c r="C5" s="77" t="s">
        <v>78</v>
      </c>
      <c r="D5" s="77" t="s">
        <v>270</v>
      </c>
      <c r="E5" s="77">
        <v>775</v>
      </c>
      <c r="F5" s="77" t="s">
        <v>77</v>
      </c>
      <c r="G5" s="94">
        <v>1100</v>
      </c>
      <c r="H5" s="94"/>
      <c r="I5" s="94">
        <f t="shared" ref="I5:I19" si="0">J5-H5</f>
        <v>0</v>
      </c>
      <c r="J5" s="94">
        <f t="shared" ref="J5:J19" si="1">ROUND(H5*1.2,2)</f>
        <v>0</v>
      </c>
      <c r="K5" s="94">
        <v>883</v>
      </c>
      <c r="L5" s="49">
        <v>2</v>
      </c>
      <c r="M5" s="94" t="s">
        <v>258</v>
      </c>
      <c r="N5" s="50">
        <v>1300</v>
      </c>
      <c r="O5" s="51">
        <v>11</v>
      </c>
      <c r="P5" s="52" t="s">
        <v>236</v>
      </c>
      <c r="Q5" s="53" t="s">
        <v>208</v>
      </c>
      <c r="R5" s="54" t="s">
        <v>143</v>
      </c>
      <c r="S5" s="78"/>
      <c r="T5" s="78"/>
      <c r="U5" s="78"/>
      <c r="V5" s="78"/>
    </row>
    <row r="6" spans="1:22" s="79" customFormat="1" ht="50.25" customHeight="1" x14ac:dyDescent="0.25">
      <c r="A6" s="55" t="s">
        <v>12</v>
      </c>
      <c r="B6" s="138" t="s">
        <v>311</v>
      </c>
      <c r="C6" s="77" t="s">
        <v>127</v>
      </c>
      <c r="D6" s="77" t="s">
        <v>271</v>
      </c>
      <c r="E6" s="77" t="s">
        <v>159</v>
      </c>
      <c r="F6" s="77" t="s">
        <v>77</v>
      </c>
      <c r="G6" s="94">
        <v>1292.32</v>
      </c>
      <c r="H6" s="94"/>
      <c r="I6" s="94">
        <f t="shared" si="0"/>
        <v>0</v>
      </c>
      <c r="J6" s="94">
        <f t="shared" si="1"/>
        <v>0</v>
      </c>
      <c r="K6" s="94">
        <v>387</v>
      </c>
      <c r="L6" s="49">
        <v>4</v>
      </c>
      <c r="M6" s="94" t="s">
        <v>250</v>
      </c>
      <c r="N6" s="50">
        <v>5000</v>
      </c>
      <c r="O6" s="51">
        <v>9</v>
      </c>
      <c r="P6" s="52" t="s">
        <v>235</v>
      </c>
      <c r="Q6" s="53" t="s">
        <v>209</v>
      </c>
      <c r="R6" s="54" t="s">
        <v>143</v>
      </c>
      <c r="S6" s="78"/>
      <c r="T6" s="78"/>
      <c r="U6" s="78"/>
      <c r="V6" s="78"/>
    </row>
    <row r="7" spans="1:22" s="79" customFormat="1" ht="55.5" customHeight="1" x14ac:dyDescent="0.25">
      <c r="A7" s="55" t="s">
        <v>13</v>
      </c>
      <c r="B7" s="138" t="s">
        <v>311</v>
      </c>
      <c r="C7" s="77" t="s">
        <v>79</v>
      </c>
      <c r="D7" s="77" t="s">
        <v>272</v>
      </c>
      <c r="E7" s="77" t="s">
        <v>160</v>
      </c>
      <c r="F7" s="77" t="s">
        <v>77</v>
      </c>
      <c r="G7" s="94">
        <v>1048.8800000000001</v>
      </c>
      <c r="H7" s="94"/>
      <c r="I7" s="94">
        <f t="shared" si="0"/>
        <v>0</v>
      </c>
      <c r="J7" s="94">
        <f t="shared" si="1"/>
        <v>0</v>
      </c>
      <c r="K7" s="94">
        <v>709</v>
      </c>
      <c r="L7" s="49">
        <v>4</v>
      </c>
      <c r="M7" s="94" t="s">
        <v>250</v>
      </c>
      <c r="N7" s="50">
        <v>5000</v>
      </c>
      <c r="O7" s="51">
        <v>9</v>
      </c>
      <c r="P7" s="52" t="s">
        <v>235</v>
      </c>
      <c r="Q7" s="53" t="s">
        <v>210</v>
      </c>
      <c r="R7" s="54" t="s">
        <v>143</v>
      </c>
      <c r="S7" s="78"/>
      <c r="T7" s="78"/>
      <c r="U7" s="78"/>
      <c r="V7" s="78"/>
    </row>
    <row r="8" spans="1:22" s="79" customFormat="1" ht="43.5" customHeight="1" x14ac:dyDescent="0.25">
      <c r="A8" s="55" t="s">
        <v>14</v>
      </c>
      <c r="B8" s="138" t="s">
        <v>311</v>
      </c>
      <c r="C8" s="77" t="s">
        <v>80</v>
      </c>
      <c r="D8" s="77" t="s">
        <v>273</v>
      </c>
      <c r="E8" s="77" t="s">
        <v>161</v>
      </c>
      <c r="F8" s="77" t="s">
        <v>77</v>
      </c>
      <c r="G8" s="94">
        <v>4178.08</v>
      </c>
      <c r="H8" s="94"/>
      <c r="I8" s="94">
        <f t="shared" si="0"/>
        <v>0</v>
      </c>
      <c r="J8" s="94">
        <f t="shared" si="1"/>
        <v>0</v>
      </c>
      <c r="K8" s="94">
        <v>1582</v>
      </c>
      <c r="L8" s="49">
        <v>4</v>
      </c>
      <c r="M8" s="94" t="s">
        <v>250</v>
      </c>
      <c r="N8" s="50">
        <v>5000</v>
      </c>
      <c r="O8" s="51">
        <v>9</v>
      </c>
      <c r="P8" s="52" t="s">
        <v>235</v>
      </c>
      <c r="Q8" s="53" t="s">
        <v>211</v>
      </c>
      <c r="R8" s="54" t="s">
        <v>143</v>
      </c>
      <c r="S8" s="78"/>
      <c r="T8" s="78"/>
      <c r="U8" s="78"/>
      <c r="V8" s="78"/>
    </row>
    <row r="9" spans="1:22" s="79" customFormat="1" ht="42" customHeight="1" x14ac:dyDescent="0.25">
      <c r="A9" s="55" t="s">
        <v>15</v>
      </c>
      <c r="B9" s="138" t="s">
        <v>311</v>
      </c>
      <c r="C9" s="77" t="s">
        <v>81</v>
      </c>
      <c r="D9" s="77" t="s">
        <v>274</v>
      </c>
      <c r="E9" s="77" t="s">
        <v>162</v>
      </c>
      <c r="F9" s="77" t="s">
        <v>77</v>
      </c>
      <c r="G9" s="94">
        <v>1200</v>
      </c>
      <c r="H9" s="94"/>
      <c r="I9" s="94">
        <f t="shared" si="0"/>
        <v>0</v>
      </c>
      <c r="J9" s="94">
        <f t="shared" si="1"/>
        <v>0</v>
      </c>
      <c r="K9" s="94">
        <v>747</v>
      </c>
      <c r="L9" s="49">
        <v>3</v>
      </c>
      <c r="M9" s="94" t="s">
        <v>258</v>
      </c>
      <c r="N9" s="50">
        <v>5000</v>
      </c>
      <c r="O9" s="51">
        <v>11</v>
      </c>
      <c r="P9" s="52" t="s">
        <v>236</v>
      </c>
      <c r="Q9" s="53" t="s">
        <v>212</v>
      </c>
      <c r="R9" s="54" t="s">
        <v>143</v>
      </c>
      <c r="S9" s="78"/>
      <c r="T9" s="78"/>
      <c r="U9" s="78"/>
      <c r="V9" s="78"/>
    </row>
    <row r="10" spans="1:22" s="79" customFormat="1" ht="48.75" customHeight="1" x14ac:dyDescent="0.25">
      <c r="A10" s="55" t="s">
        <v>16</v>
      </c>
      <c r="B10" s="138" t="s">
        <v>311</v>
      </c>
      <c r="C10" s="77" t="s">
        <v>82</v>
      </c>
      <c r="D10" s="77" t="s">
        <v>275</v>
      </c>
      <c r="E10" s="77" t="s">
        <v>163</v>
      </c>
      <c r="F10" s="77" t="s">
        <v>77</v>
      </c>
      <c r="G10" s="94">
        <v>4571.51</v>
      </c>
      <c r="H10" s="94"/>
      <c r="I10" s="94">
        <f t="shared" si="0"/>
        <v>0</v>
      </c>
      <c r="J10" s="94">
        <f t="shared" si="1"/>
        <v>0</v>
      </c>
      <c r="K10" s="94">
        <v>1726</v>
      </c>
      <c r="L10" s="49">
        <v>5</v>
      </c>
      <c r="M10" s="94" t="s">
        <v>258</v>
      </c>
      <c r="N10" s="50">
        <v>5000</v>
      </c>
      <c r="O10" s="51">
        <v>9</v>
      </c>
      <c r="P10" s="52" t="s">
        <v>235</v>
      </c>
      <c r="Q10" s="53" t="s">
        <v>213</v>
      </c>
      <c r="R10" s="54" t="s">
        <v>143</v>
      </c>
      <c r="S10" s="78"/>
      <c r="T10" s="78"/>
      <c r="U10" s="78"/>
      <c r="V10" s="78"/>
    </row>
    <row r="11" spans="1:22" s="79" customFormat="1" ht="42.75" customHeight="1" x14ac:dyDescent="0.25">
      <c r="A11" s="55" t="s">
        <v>17</v>
      </c>
      <c r="B11" s="138" t="s">
        <v>311</v>
      </c>
      <c r="C11" s="77" t="s">
        <v>83</v>
      </c>
      <c r="D11" s="77" t="s">
        <v>276</v>
      </c>
      <c r="E11" s="77" t="s">
        <v>164</v>
      </c>
      <c r="F11" s="77" t="s">
        <v>77</v>
      </c>
      <c r="G11" s="94">
        <v>8500</v>
      </c>
      <c r="H11" s="94"/>
      <c r="I11" s="94">
        <f t="shared" si="0"/>
        <v>0</v>
      </c>
      <c r="J11" s="94">
        <f t="shared" si="1"/>
        <v>0</v>
      </c>
      <c r="K11" s="94">
        <v>3726</v>
      </c>
      <c r="L11" s="49">
        <v>3</v>
      </c>
      <c r="M11" s="94" t="s">
        <v>258</v>
      </c>
      <c r="N11" s="50">
        <v>5000</v>
      </c>
      <c r="O11" s="51">
        <v>11</v>
      </c>
      <c r="P11" s="52" t="s">
        <v>236</v>
      </c>
      <c r="Q11" s="53" t="s">
        <v>214</v>
      </c>
      <c r="R11" s="54" t="s">
        <v>143</v>
      </c>
      <c r="S11" s="78"/>
      <c r="T11" s="78"/>
      <c r="U11" s="78"/>
      <c r="V11" s="78"/>
    </row>
    <row r="12" spans="1:22" s="79" customFormat="1" ht="39" customHeight="1" x14ac:dyDescent="0.25">
      <c r="A12" s="55" t="s">
        <v>18</v>
      </c>
      <c r="B12" s="138" t="s">
        <v>311</v>
      </c>
      <c r="C12" s="77" t="s">
        <v>84</v>
      </c>
      <c r="D12" s="77" t="s">
        <v>277</v>
      </c>
      <c r="E12" s="77" t="s">
        <v>165</v>
      </c>
      <c r="F12" s="77" t="s">
        <v>77</v>
      </c>
      <c r="G12" s="94">
        <v>1966.19</v>
      </c>
      <c r="H12" s="94"/>
      <c r="I12" s="94">
        <f t="shared" si="0"/>
        <v>0</v>
      </c>
      <c r="J12" s="94">
        <f t="shared" si="1"/>
        <v>0</v>
      </c>
      <c r="K12" s="94">
        <v>795</v>
      </c>
      <c r="L12" s="49">
        <v>2</v>
      </c>
      <c r="M12" s="94" t="s">
        <v>250</v>
      </c>
      <c r="N12" s="50">
        <v>5000</v>
      </c>
      <c r="O12" s="51">
        <v>18</v>
      </c>
      <c r="P12" s="52" t="s">
        <v>240</v>
      </c>
      <c r="Q12" s="53" t="s">
        <v>215</v>
      </c>
      <c r="R12" s="54" t="s">
        <v>143</v>
      </c>
      <c r="S12" s="78"/>
      <c r="T12" s="78"/>
      <c r="U12" s="78"/>
      <c r="V12" s="78"/>
    </row>
    <row r="13" spans="1:22" s="79" customFormat="1" ht="42.75" customHeight="1" x14ac:dyDescent="0.25">
      <c r="A13" s="55" t="s">
        <v>19</v>
      </c>
      <c r="B13" s="138" t="s">
        <v>311</v>
      </c>
      <c r="C13" s="77" t="s">
        <v>85</v>
      </c>
      <c r="D13" s="77" t="s">
        <v>278</v>
      </c>
      <c r="E13" s="77" t="s">
        <v>166</v>
      </c>
      <c r="F13" s="77" t="s">
        <v>77</v>
      </c>
      <c r="G13" s="94">
        <v>2250</v>
      </c>
      <c r="H13" s="94"/>
      <c r="I13" s="94">
        <f t="shared" si="0"/>
        <v>0</v>
      </c>
      <c r="J13" s="94">
        <f t="shared" si="1"/>
        <v>0</v>
      </c>
      <c r="K13" s="94">
        <v>1764</v>
      </c>
      <c r="L13" s="49">
        <v>2</v>
      </c>
      <c r="M13" s="94" t="s">
        <v>250</v>
      </c>
      <c r="N13" s="50">
        <v>5000</v>
      </c>
      <c r="O13" s="51">
        <v>11</v>
      </c>
      <c r="P13" s="52" t="s">
        <v>236</v>
      </c>
      <c r="Q13" s="53" t="s">
        <v>212</v>
      </c>
      <c r="R13" s="54" t="s">
        <v>143</v>
      </c>
      <c r="S13" s="78"/>
      <c r="T13" s="78"/>
      <c r="U13" s="78"/>
      <c r="V13" s="78"/>
    </row>
    <row r="14" spans="1:22" s="79" customFormat="1" ht="47.25" customHeight="1" x14ac:dyDescent="0.25">
      <c r="A14" s="55" t="s">
        <v>20</v>
      </c>
      <c r="B14" s="138" t="s">
        <v>269</v>
      </c>
      <c r="C14" s="77" t="s">
        <v>86</v>
      </c>
      <c r="D14" s="77" t="s">
        <v>279</v>
      </c>
      <c r="E14" s="77" t="s">
        <v>169</v>
      </c>
      <c r="F14" s="77" t="s">
        <v>77</v>
      </c>
      <c r="G14" s="94">
        <v>3645</v>
      </c>
      <c r="H14" s="77"/>
      <c r="I14" s="94">
        <f t="shared" si="0"/>
        <v>0</v>
      </c>
      <c r="J14" s="94">
        <f t="shared" si="1"/>
        <v>0</v>
      </c>
      <c r="K14" s="94">
        <v>1056</v>
      </c>
      <c r="L14" s="49">
        <v>5</v>
      </c>
      <c r="M14" s="94" t="s">
        <v>258</v>
      </c>
      <c r="N14" s="50">
        <v>5000</v>
      </c>
      <c r="O14" s="51">
        <v>15</v>
      </c>
      <c r="P14" s="52" t="s">
        <v>239</v>
      </c>
      <c r="Q14" s="53" t="s">
        <v>216</v>
      </c>
      <c r="R14" s="54" t="s">
        <v>143</v>
      </c>
      <c r="S14" s="78"/>
      <c r="T14" s="78"/>
      <c r="U14" s="78"/>
      <c r="V14" s="78"/>
    </row>
    <row r="15" spans="1:22" s="79" customFormat="1" ht="40.5" customHeight="1" x14ac:dyDescent="0.25">
      <c r="A15" s="55" t="s">
        <v>21</v>
      </c>
      <c r="B15" s="138" t="s">
        <v>311</v>
      </c>
      <c r="C15" s="77" t="s">
        <v>87</v>
      </c>
      <c r="D15" s="77" t="s">
        <v>280</v>
      </c>
      <c r="E15" s="77" t="s">
        <v>167</v>
      </c>
      <c r="F15" s="77" t="s">
        <v>77</v>
      </c>
      <c r="G15" s="94">
        <v>2150</v>
      </c>
      <c r="H15" s="77"/>
      <c r="I15" s="94">
        <f t="shared" si="0"/>
        <v>0</v>
      </c>
      <c r="J15" s="94">
        <f t="shared" si="1"/>
        <v>0</v>
      </c>
      <c r="K15" s="94">
        <v>1890</v>
      </c>
      <c r="L15" s="49">
        <v>2</v>
      </c>
      <c r="M15" s="94" t="s">
        <v>250</v>
      </c>
      <c r="N15" s="50">
        <v>5000</v>
      </c>
      <c r="O15" s="51">
        <v>11</v>
      </c>
      <c r="P15" s="52" t="s">
        <v>236</v>
      </c>
      <c r="Q15" s="53" t="s">
        <v>217</v>
      </c>
      <c r="R15" s="54" t="s">
        <v>143</v>
      </c>
      <c r="S15" s="78"/>
      <c r="T15" s="78"/>
      <c r="U15" s="78"/>
      <c r="V15" s="78"/>
    </row>
    <row r="16" spans="1:22" s="79" customFormat="1" ht="45" customHeight="1" x14ac:dyDescent="0.25">
      <c r="A16" s="55" t="s">
        <v>22</v>
      </c>
      <c r="B16" s="138" t="s">
        <v>305</v>
      </c>
      <c r="C16" s="77" t="s">
        <v>290</v>
      </c>
      <c r="D16" s="77" t="s">
        <v>281</v>
      </c>
      <c r="E16" s="77" t="s">
        <v>287</v>
      </c>
      <c r="F16" s="77" t="s">
        <v>77</v>
      </c>
      <c r="G16" s="94">
        <v>2655</v>
      </c>
      <c r="H16" s="77"/>
      <c r="I16" s="94"/>
      <c r="J16" s="94"/>
      <c r="K16" s="94">
        <v>961</v>
      </c>
      <c r="L16" s="49">
        <v>4</v>
      </c>
      <c r="M16" s="94" t="s">
        <v>250</v>
      </c>
      <c r="N16" s="50">
        <v>5000</v>
      </c>
      <c r="O16" s="51">
        <v>9</v>
      </c>
      <c r="P16" s="52" t="s">
        <v>235</v>
      </c>
      <c r="Q16" s="53" t="s">
        <v>218</v>
      </c>
      <c r="R16" s="54" t="s">
        <v>143</v>
      </c>
      <c r="S16" s="78"/>
      <c r="T16" s="78"/>
      <c r="U16" s="78"/>
      <c r="V16" s="78"/>
    </row>
    <row r="17" spans="1:22" s="79" customFormat="1" ht="45" customHeight="1" x14ac:dyDescent="0.25">
      <c r="A17" s="55"/>
      <c r="B17" s="138" t="s">
        <v>306</v>
      </c>
      <c r="C17" s="77" t="s">
        <v>291</v>
      </c>
      <c r="D17" s="77" t="s">
        <v>282</v>
      </c>
      <c r="E17" s="77" t="s">
        <v>288</v>
      </c>
      <c r="F17" s="77" t="s">
        <v>77</v>
      </c>
      <c r="G17" s="94">
        <v>1110</v>
      </c>
      <c r="H17" s="77"/>
      <c r="I17" s="94"/>
      <c r="J17" s="94"/>
      <c r="K17" s="94">
        <v>426</v>
      </c>
      <c r="L17" s="49">
        <v>4</v>
      </c>
      <c r="M17" s="94" t="s">
        <v>250</v>
      </c>
      <c r="N17" s="50">
        <v>5000</v>
      </c>
      <c r="O17" s="51">
        <v>9</v>
      </c>
      <c r="P17" s="52" t="s">
        <v>235</v>
      </c>
      <c r="Q17" s="53" t="s">
        <v>218</v>
      </c>
      <c r="R17" s="54" t="s">
        <v>143</v>
      </c>
      <c r="S17" s="78"/>
      <c r="T17" s="78"/>
      <c r="U17" s="78"/>
      <c r="V17" s="78"/>
    </row>
    <row r="18" spans="1:22" s="79" customFormat="1" ht="44.25" customHeight="1" x14ac:dyDescent="0.25">
      <c r="A18" s="55"/>
      <c r="B18" s="138" t="s">
        <v>307</v>
      </c>
      <c r="C18" s="77" t="s">
        <v>304</v>
      </c>
      <c r="D18" s="77" t="s">
        <v>283</v>
      </c>
      <c r="E18" s="77" t="s">
        <v>289</v>
      </c>
      <c r="F18" s="77" t="s">
        <v>77</v>
      </c>
      <c r="G18" s="94">
        <v>2651</v>
      </c>
      <c r="H18" s="77"/>
      <c r="I18" s="94">
        <f t="shared" si="0"/>
        <v>0</v>
      </c>
      <c r="J18" s="94">
        <f t="shared" si="1"/>
        <v>0</v>
      </c>
      <c r="K18" s="94">
        <v>960</v>
      </c>
      <c r="L18" s="49">
        <v>4</v>
      </c>
      <c r="M18" s="94" t="s">
        <v>250</v>
      </c>
      <c r="N18" s="50">
        <v>5000</v>
      </c>
      <c r="O18" s="51">
        <v>9</v>
      </c>
      <c r="P18" s="52" t="s">
        <v>235</v>
      </c>
      <c r="Q18" s="53" t="s">
        <v>218</v>
      </c>
      <c r="R18" s="54" t="s">
        <v>143</v>
      </c>
      <c r="S18" s="78"/>
      <c r="T18" s="78"/>
      <c r="U18" s="78"/>
      <c r="V18" s="78"/>
    </row>
    <row r="19" spans="1:22" s="79" customFormat="1" ht="56.25" customHeight="1" x14ac:dyDescent="0.25">
      <c r="A19" s="55" t="s">
        <v>23</v>
      </c>
      <c r="B19" s="138" t="s">
        <v>311</v>
      </c>
      <c r="C19" s="77" t="s">
        <v>89</v>
      </c>
      <c r="D19" s="77">
        <v>189</v>
      </c>
      <c r="E19" s="77">
        <v>667</v>
      </c>
      <c r="F19" s="77" t="s">
        <v>90</v>
      </c>
      <c r="G19" s="94">
        <v>5152.3900000000003</v>
      </c>
      <c r="H19" s="77"/>
      <c r="I19" s="94">
        <f t="shared" si="0"/>
        <v>0</v>
      </c>
      <c r="J19" s="94">
        <f t="shared" si="1"/>
        <v>0</v>
      </c>
      <c r="K19" s="94">
        <v>1768</v>
      </c>
      <c r="L19" s="49">
        <v>4</v>
      </c>
      <c r="M19" s="94" t="s">
        <v>258</v>
      </c>
      <c r="N19" s="50">
        <v>5000</v>
      </c>
      <c r="O19" s="51">
        <v>15</v>
      </c>
      <c r="P19" s="52" t="s">
        <v>239</v>
      </c>
      <c r="Q19" s="53" t="s">
        <v>219</v>
      </c>
      <c r="R19" s="56" t="s">
        <v>243</v>
      </c>
      <c r="S19" s="78"/>
      <c r="T19" s="78"/>
      <c r="U19" s="78"/>
      <c r="V19" s="78"/>
    </row>
    <row r="20" spans="1:22" s="79" customFormat="1" x14ac:dyDescent="0.25">
      <c r="G20" s="128">
        <f>SUM(G5:G19)</f>
        <v>43470.369999999995</v>
      </c>
      <c r="I20" s="128"/>
      <c r="J20" s="128"/>
      <c r="K20" s="128">
        <f>SUM(K5:K19)</f>
        <v>19380</v>
      </c>
      <c r="N20" s="22"/>
      <c r="O20" s="125"/>
      <c r="P20" s="103"/>
      <c r="Q20" s="126"/>
      <c r="R20" s="127"/>
      <c r="V20" s="78"/>
    </row>
    <row r="21" spans="1:22" s="79" customFormat="1" x14ac:dyDescent="0.25">
      <c r="N21" s="22"/>
      <c r="O21" s="125"/>
      <c r="P21" s="103"/>
      <c r="Q21" s="126"/>
      <c r="R21" s="127"/>
      <c r="V21" s="78"/>
    </row>
    <row r="22" spans="1:22" s="79" customFormat="1" x14ac:dyDescent="0.25">
      <c r="N22" s="22"/>
      <c r="O22" s="125"/>
      <c r="P22" s="103"/>
      <c r="Q22" s="126"/>
      <c r="R22" s="127"/>
      <c r="V22" s="78"/>
    </row>
    <row r="23" spans="1:22" s="79" customFormat="1" x14ac:dyDescent="0.25">
      <c r="N23" s="22"/>
      <c r="O23" s="125"/>
      <c r="P23" s="103"/>
      <c r="Q23" s="126"/>
      <c r="R23" s="127"/>
      <c r="V23" s="78"/>
    </row>
    <row r="24" spans="1:22" s="79" customFormat="1" x14ac:dyDescent="0.25">
      <c r="N24" s="22"/>
      <c r="O24" s="125"/>
      <c r="P24" s="103"/>
      <c r="Q24" s="126"/>
      <c r="R24" s="127"/>
      <c r="V24" s="78"/>
    </row>
    <row r="25" spans="1:22" s="79" customFormat="1" x14ac:dyDescent="0.25">
      <c r="N25" s="22"/>
      <c r="O25" s="125"/>
      <c r="P25" s="103"/>
      <c r="Q25" s="126"/>
      <c r="R25" s="127"/>
      <c r="V25" s="78"/>
    </row>
    <row r="26" spans="1:22" s="79" customFormat="1" x14ac:dyDescent="0.25">
      <c r="N26" s="22"/>
      <c r="O26" s="125"/>
      <c r="P26" s="103"/>
      <c r="Q26" s="126"/>
      <c r="R26" s="127"/>
      <c r="V26" s="78"/>
    </row>
    <row r="27" spans="1:22" s="79" customFormat="1" x14ac:dyDescent="0.25">
      <c r="N27" s="22"/>
      <c r="O27" s="125"/>
      <c r="P27" s="103"/>
      <c r="Q27" s="126"/>
      <c r="R27" s="127"/>
      <c r="V27" s="78"/>
    </row>
    <row r="28" spans="1:22" s="79" customFormat="1" x14ac:dyDescent="0.25">
      <c r="N28" s="22"/>
      <c r="O28" s="125"/>
      <c r="P28" s="103"/>
      <c r="Q28" s="126"/>
      <c r="R28" s="127"/>
      <c r="V28" s="78"/>
    </row>
    <row r="29" spans="1:22" s="79" customFormat="1" x14ac:dyDescent="0.25">
      <c r="N29" s="22"/>
      <c r="O29" s="125"/>
      <c r="P29" s="103"/>
      <c r="Q29" s="126"/>
      <c r="R29" s="127"/>
      <c r="V29" s="78"/>
    </row>
    <row r="30" spans="1:22" s="79" customFormat="1" x14ac:dyDescent="0.25">
      <c r="N30" s="22"/>
      <c r="O30" s="125"/>
      <c r="P30" s="103"/>
      <c r="Q30" s="126"/>
      <c r="R30" s="127"/>
      <c r="V30" s="78"/>
    </row>
    <row r="31" spans="1:22" s="79" customFormat="1" x14ac:dyDescent="0.25">
      <c r="N31" s="22"/>
      <c r="O31" s="125"/>
      <c r="P31" s="103"/>
      <c r="Q31" s="126"/>
      <c r="R31" s="127"/>
      <c r="V31" s="78"/>
    </row>
    <row r="32" spans="1:22" s="79" customFormat="1" x14ac:dyDescent="0.25">
      <c r="N32" s="22"/>
      <c r="O32" s="125"/>
      <c r="P32" s="103"/>
      <c r="Q32" s="126"/>
      <c r="R32" s="127"/>
      <c r="V32" s="78"/>
    </row>
  </sheetData>
  <mergeCells count="2">
    <mergeCell ref="A1:N3"/>
    <mergeCell ref="O4:P4"/>
  </mergeCells>
  <hyperlinks>
    <hyperlink ref="R5" r:id="rId1" xr:uid="{00000000-0004-0000-05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0"/>
  <sheetViews>
    <sheetView zoomScale="61" zoomScaleNormal="61" workbookViewId="0">
      <selection activeCell="D41" sqref="D41"/>
    </sheetView>
  </sheetViews>
  <sheetFormatPr defaultColWidth="8.85546875" defaultRowHeight="15" x14ac:dyDescent="0.25"/>
  <cols>
    <col min="1" max="1" width="14.5703125" style="81" customWidth="1"/>
    <col min="2" max="2" width="20" style="81" customWidth="1"/>
    <col min="3" max="5" width="25.85546875" style="81" customWidth="1"/>
    <col min="6" max="6" width="26.140625" style="81" customWidth="1"/>
    <col min="7" max="7" width="17.5703125" style="81" customWidth="1"/>
    <col min="8" max="8" width="19.28515625" style="81" hidden="1" customWidth="1"/>
    <col min="9" max="9" width="26.28515625" style="81" hidden="1" customWidth="1"/>
    <col min="10" max="10" width="18.7109375" style="81" hidden="1" customWidth="1"/>
    <col min="11" max="13" width="18.7109375" style="81" customWidth="1"/>
    <col min="14" max="14" width="19.85546875" style="87" customWidth="1"/>
    <col min="15" max="15" width="9.42578125" style="91" customWidth="1"/>
    <col min="16" max="16" width="31.140625" style="92" customWidth="1"/>
    <col min="17" max="17" width="30.85546875" style="93" customWidth="1"/>
    <col min="18" max="18" width="34.42578125" style="89" customWidth="1"/>
    <col min="19" max="21" width="8.85546875" style="81"/>
    <col min="22" max="22" width="8.85546875" style="82"/>
    <col min="23" max="16384" width="8.85546875" style="81"/>
  </cols>
  <sheetData>
    <row r="1" spans="1:22" x14ac:dyDescent="0.25">
      <c r="A1" s="163" t="s">
        <v>138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R1" s="88"/>
    </row>
    <row r="2" spans="1:22" x14ac:dyDescent="0.2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R2" s="88"/>
    </row>
    <row r="3" spans="1:22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R3" s="88"/>
    </row>
    <row r="4" spans="1:22" ht="75" x14ac:dyDescent="0.25">
      <c r="A4" s="85" t="s">
        <v>0</v>
      </c>
      <c r="B4" s="85" t="s">
        <v>261</v>
      </c>
      <c r="C4" s="85" t="s">
        <v>293</v>
      </c>
      <c r="D4" s="85" t="s">
        <v>260</v>
      </c>
      <c r="E4" s="85" t="s">
        <v>153</v>
      </c>
      <c r="F4" s="85" t="s">
        <v>66</v>
      </c>
      <c r="G4" s="85" t="s">
        <v>55</v>
      </c>
      <c r="H4" s="85" t="s">
        <v>52</v>
      </c>
      <c r="I4" s="85" t="s">
        <v>136</v>
      </c>
      <c r="J4" s="85" t="s">
        <v>53</v>
      </c>
      <c r="K4" s="85" t="s">
        <v>246</v>
      </c>
      <c r="L4" s="85" t="s">
        <v>259</v>
      </c>
      <c r="M4" s="85" t="s">
        <v>247</v>
      </c>
      <c r="N4" s="85" t="s">
        <v>137</v>
      </c>
      <c r="O4" s="157" t="s">
        <v>244</v>
      </c>
      <c r="P4" s="158"/>
      <c r="Q4" s="85" t="s">
        <v>245</v>
      </c>
      <c r="R4" s="90" t="s">
        <v>139</v>
      </c>
      <c r="S4" s="83"/>
      <c r="T4" s="83"/>
      <c r="U4" s="84"/>
      <c r="V4" s="86"/>
    </row>
    <row r="5" spans="1:22" s="79" customFormat="1" ht="43.5" customHeight="1" x14ac:dyDescent="0.25">
      <c r="A5" s="55" t="s">
        <v>24</v>
      </c>
      <c r="B5" s="55" t="s">
        <v>311</v>
      </c>
      <c r="C5" s="77" t="s">
        <v>294</v>
      </c>
      <c r="D5" s="77">
        <v>2267</v>
      </c>
      <c r="E5" s="77" t="s">
        <v>193</v>
      </c>
      <c r="F5" s="77" t="s">
        <v>91</v>
      </c>
      <c r="G5" s="94">
        <v>1865.45</v>
      </c>
      <c r="H5" s="77"/>
      <c r="I5" s="94">
        <f t="shared" ref="I5:I21" si="0">J5-H5</f>
        <v>0</v>
      </c>
      <c r="J5" s="94">
        <f t="shared" ref="J5:J21" si="1">ROUND(H5*1.2,2)</f>
        <v>0</v>
      </c>
      <c r="K5" s="94">
        <v>511</v>
      </c>
      <c r="L5" s="49">
        <v>4</v>
      </c>
      <c r="M5" s="94" t="s">
        <v>258</v>
      </c>
      <c r="N5" s="50">
        <v>12446</v>
      </c>
      <c r="O5" s="51">
        <v>13</v>
      </c>
      <c r="P5" s="131" t="s">
        <v>238</v>
      </c>
      <c r="Q5" s="130" t="s">
        <v>220</v>
      </c>
      <c r="R5" s="54" t="s">
        <v>141</v>
      </c>
      <c r="S5" s="78"/>
      <c r="T5" s="78"/>
      <c r="U5" s="78"/>
      <c r="V5" s="78"/>
    </row>
    <row r="6" spans="1:22" s="79" customFormat="1" ht="43.5" customHeight="1" x14ac:dyDescent="0.25">
      <c r="A6" s="55" t="s">
        <v>25</v>
      </c>
      <c r="B6" s="55" t="s">
        <v>311</v>
      </c>
      <c r="C6" s="77" t="s">
        <v>295</v>
      </c>
      <c r="D6" s="77">
        <v>3637</v>
      </c>
      <c r="E6" s="77" t="s">
        <v>170</v>
      </c>
      <c r="F6" s="77" t="s">
        <v>91</v>
      </c>
      <c r="G6" s="94">
        <v>1056</v>
      </c>
      <c r="H6" s="77"/>
      <c r="I6" s="94">
        <f t="shared" si="0"/>
        <v>0</v>
      </c>
      <c r="J6" s="94">
        <f t="shared" si="1"/>
        <v>0</v>
      </c>
      <c r="K6" s="94">
        <v>619</v>
      </c>
      <c r="L6" s="49">
        <v>2</v>
      </c>
      <c r="M6" s="94" t="s">
        <v>258</v>
      </c>
      <c r="N6" s="50">
        <v>5000</v>
      </c>
      <c r="O6" s="51">
        <v>11</v>
      </c>
      <c r="P6" s="131" t="s">
        <v>236</v>
      </c>
      <c r="Q6" s="130" t="s">
        <v>221</v>
      </c>
      <c r="R6" s="54" t="s">
        <v>141</v>
      </c>
      <c r="S6" s="78"/>
      <c r="T6" s="78"/>
      <c r="U6" s="78"/>
      <c r="V6" s="78"/>
    </row>
    <row r="7" spans="1:22" s="79" customFormat="1" ht="42.75" customHeight="1" x14ac:dyDescent="0.25">
      <c r="A7" s="55" t="s">
        <v>26</v>
      </c>
      <c r="B7" s="55" t="s">
        <v>311</v>
      </c>
      <c r="C7" s="77" t="s">
        <v>296</v>
      </c>
      <c r="D7" s="77">
        <v>3614</v>
      </c>
      <c r="E7" s="77">
        <v>2513</v>
      </c>
      <c r="F7" s="77" t="s">
        <v>91</v>
      </c>
      <c r="G7" s="94">
        <v>1046</v>
      </c>
      <c r="H7" s="77"/>
      <c r="I7" s="94">
        <f t="shared" si="0"/>
        <v>0</v>
      </c>
      <c r="J7" s="94">
        <f t="shared" si="1"/>
        <v>0</v>
      </c>
      <c r="K7" s="94">
        <v>514</v>
      </c>
      <c r="L7" s="49">
        <v>2</v>
      </c>
      <c r="M7" s="94" t="s">
        <v>258</v>
      </c>
      <c r="N7" s="77" t="s">
        <v>196</v>
      </c>
      <c r="O7" s="51"/>
      <c r="P7" s="52"/>
      <c r="Q7" s="130"/>
      <c r="R7" s="54" t="s">
        <v>141</v>
      </c>
      <c r="S7" s="78"/>
      <c r="T7" s="78"/>
      <c r="U7" s="78"/>
      <c r="V7" s="78"/>
    </row>
    <row r="8" spans="1:22" s="79" customFormat="1" ht="42.75" customHeight="1" x14ac:dyDescent="0.25">
      <c r="A8" s="55" t="s">
        <v>27</v>
      </c>
      <c r="B8" s="55" t="s">
        <v>311</v>
      </c>
      <c r="C8" s="77" t="s">
        <v>297</v>
      </c>
      <c r="D8" s="77">
        <v>5906</v>
      </c>
      <c r="E8" s="77" t="s">
        <v>192</v>
      </c>
      <c r="F8" s="77" t="s">
        <v>91</v>
      </c>
      <c r="G8" s="94">
        <v>1625.52</v>
      </c>
      <c r="H8" s="77"/>
      <c r="I8" s="94">
        <f t="shared" si="0"/>
        <v>0</v>
      </c>
      <c r="J8" s="94">
        <f t="shared" si="1"/>
        <v>0</v>
      </c>
      <c r="K8" s="94">
        <v>1225</v>
      </c>
      <c r="L8" s="49">
        <v>2</v>
      </c>
      <c r="M8" s="94" t="s">
        <v>250</v>
      </c>
      <c r="N8" s="50">
        <v>12446</v>
      </c>
      <c r="O8" s="51">
        <v>12</v>
      </c>
      <c r="P8" s="131" t="s">
        <v>237</v>
      </c>
      <c r="Q8" s="130" t="s">
        <v>222</v>
      </c>
      <c r="R8" s="54" t="s">
        <v>141</v>
      </c>
      <c r="S8" s="78"/>
      <c r="T8" s="78"/>
      <c r="U8" s="78"/>
      <c r="V8" s="78"/>
    </row>
    <row r="9" spans="1:22" s="79" customFormat="1" ht="43.5" customHeight="1" x14ac:dyDescent="0.25">
      <c r="A9" s="164" t="s">
        <v>28</v>
      </c>
      <c r="B9" s="55" t="s">
        <v>258</v>
      </c>
      <c r="C9" s="167" t="s">
        <v>267</v>
      </c>
      <c r="D9" s="167">
        <v>6755</v>
      </c>
      <c r="E9" s="167" t="s">
        <v>195</v>
      </c>
      <c r="F9" s="167" t="s">
        <v>91</v>
      </c>
      <c r="G9" s="94">
        <v>4084.3</v>
      </c>
      <c r="H9" s="77"/>
      <c r="I9" s="94">
        <f t="shared" si="0"/>
        <v>0</v>
      </c>
      <c r="J9" s="94">
        <f t="shared" si="1"/>
        <v>0</v>
      </c>
      <c r="K9" s="170"/>
      <c r="L9" s="49">
        <v>5</v>
      </c>
      <c r="M9" s="94" t="s">
        <v>258</v>
      </c>
      <c r="N9" s="173">
        <v>12446</v>
      </c>
      <c r="O9" s="176">
        <v>12</v>
      </c>
      <c r="P9" s="179" t="s">
        <v>237</v>
      </c>
      <c r="Q9" s="182" t="s">
        <v>223</v>
      </c>
      <c r="R9" s="54" t="s">
        <v>141</v>
      </c>
      <c r="S9" s="78"/>
      <c r="T9" s="78"/>
      <c r="U9" s="78"/>
      <c r="V9" s="78"/>
    </row>
    <row r="10" spans="1:22" s="79" customFormat="1" ht="43.5" customHeight="1" x14ac:dyDescent="0.25">
      <c r="A10" s="165"/>
      <c r="B10" s="55" t="s">
        <v>264</v>
      </c>
      <c r="C10" s="168"/>
      <c r="D10" s="168"/>
      <c r="E10" s="168"/>
      <c r="F10" s="168"/>
      <c r="G10" s="94">
        <v>4898</v>
      </c>
      <c r="H10" s="77"/>
      <c r="I10" s="94"/>
      <c r="J10" s="94"/>
      <c r="K10" s="171"/>
      <c r="L10" s="49">
        <v>5</v>
      </c>
      <c r="M10" s="94" t="s">
        <v>258</v>
      </c>
      <c r="N10" s="174"/>
      <c r="O10" s="177"/>
      <c r="P10" s="180"/>
      <c r="Q10" s="183"/>
      <c r="R10" s="109"/>
      <c r="S10" s="78"/>
      <c r="T10" s="78"/>
      <c r="U10" s="78"/>
      <c r="V10" s="78"/>
    </row>
    <row r="11" spans="1:22" s="79" customFormat="1" ht="43.5" customHeight="1" x14ac:dyDescent="0.25">
      <c r="A11" s="165"/>
      <c r="B11" s="55" t="s">
        <v>265</v>
      </c>
      <c r="C11" s="168"/>
      <c r="D11" s="168"/>
      <c r="E11" s="168"/>
      <c r="F11" s="168"/>
      <c r="G11" s="94">
        <v>6700</v>
      </c>
      <c r="H11" s="77"/>
      <c r="I11" s="94"/>
      <c r="J11" s="94"/>
      <c r="K11" s="171"/>
      <c r="L11" s="49">
        <v>7</v>
      </c>
      <c r="M11" s="94" t="s">
        <v>258</v>
      </c>
      <c r="N11" s="174"/>
      <c r="O11" s="177"/>
      <c r="P11" s="180"/>
      <c r="Q11" s="183"/>
      <c r="R11" s="109"/>
      <c r="S11" s="78"/>
      <c r="T11" s="78"/>
      <c r="U11" s="78"/>
      <c r="V11" s="78"/>
    </row>
    <row r="12" spans="1:22" s="79" customFormat="1" ht="43.5" customHeight="1" x14ac:dyDescent="0.25">
      <c r="A12" s="165"/>
      <c r="B12" s="55" t="s">
        <v>266</v>
      </c>
      <c r="C12" s="168"/>
      <c r="D12" s="168"/>
      <c r="E12" s="168"/>
      <c r="F12" s="168"/>
      <c r="G12" s="94">
        <v>5510.5</v>
      </c>
      <c r="H12" s="77"/>
      <c r="I12" s="94"/>
      <c r="J12" s="94"/>
      <c r="K12" s="172"/>
      <c r="L12" s="49">
        <v>5</v>
      </c>
      <c r="M12" s="94" t="s">
        <v>258</v>
      </c>
      <c r="N12" s="174"/>
      <c r="O12" s="177"/>
      <c r="P12" s="180"/>
      <c r="Q12" s="183"/>
      <c r="R12" s="109"/>
      <c r="S12" s="78"/>
      <c r="T12" s="78"/>
      <c r="U12" s="78"/>
      <c r="V12" s="78"/>
    </row>
    <row r="13" spans="1:22" s="79" customFormat="1" ht="43.5" customHeight="1" x14ac:dyDescent="0.25">
      <c r="A13" s="166"/>
      <c r="B13" s="135" t="s">
        <v>313</v>
      </c>
      <c r="C13" s="169"/>
      <c r="D13" s="169"/>
      <c r="E13" s="169"/>
      <c r="F13" s="169"/>
      <c r="G13" s="95">
        <v>21192.799999999999</v>
      </c>
      <c r="H13" s="134"/>
      <c r="I13" s="95"/>
      <c r="J13" s="95"/>
      <c r="K13" s="96">
        <v>6498</v>
      </c>
      <c r="L13" s="49">
        <v>7</v>
      </c>
      <c r="M13" s="94" t="s">
        <v>258</v>
      </c>
      <c r="N13" s="175"/>
      <c r="O13" s="178"/>
      <c r="P13" s="181"/>
      <c r="Q13" s="184"/>
      <c r="R13" s="109"/>
      <c r="S13" s="78"/>
      <c r="T13" s="78"/>
      <c r="U13" s="78"/>
      <c r="V13" s="78"/>
    </row>
    <row r="14" spans="1:22" s="79" customFormat="1" ht="43.5" customHeight="1" x14ac:dyDescent="0.25">
      <c r="A14" s="164" t="s">
        <v>29</v>
      </c>
      <c r="B14" s="55" t="s">
        <v>258</v>
      </c>
      <c r="C14" s="167" t="s">
        <v>298</v>
      </c>
      <c r="D14" s="167">
        <v>7148</v>
      </c>
      <c r="E14" s="167" t="s">
        <v>191</v>
      </c>
      <c r="F14" s="167" t="s">
        <v>91</v>
      </c>
      <c r="G14" s="94">
        <v>2064</v>
      </c>
      <c r="H14" s="77"/>
      <c r="I14" s="94">
        <f t="shared" si="0"/>
        <v>0</v>
      </c>
      <c r="J14" s="94">
        <f t="shared" si="1"/>
        <v>0</v>
      </c>
      <c r="K14" s="170"/>
      <c r="L14" s="49">
        <v>3</v>
      </c>
      <c r="M14" s="94" t="s">
        <v>250</v>
      </c>
      <c r="N14" s="173">
        <v>12446</v>
      </c>
      <c r="O14" s="176">
        <v>11</v>
      </c>
      <c r="P14" s="179" t="s">
        <v>236</v>
      </c>
      <c r="Q14" s="182" t="s">
        <v>214</v>
      </c>
      <c r="R14" s="185" t="s">
        <v>141</v>
      </c>
      <c r="S14" s="78"/>
      <c r="T14" s="78"/>
      <c r="U14" s="78"/>
      <c r="V14" s="78"/>
    </row>
    <row r="15" spans="1:22" s="79" customFormat="1" ht="43.5" customHeight="1" x14ac:dyDescent="0.25">
      <c r="A15" s="165"/>
      <c r="B15" s="55" t="s">
        <v>264</v>
      </c>
      <c r="C15" s="168"/>
      <c r="D15" s="168"/>
      <c r="E15" s="168"/>
      <c r="F15" s="168"/>
      <c r="G15" s="94">
        <v>1321.4</v>
      </c>
      <c r="H15" s="77"/>
      <c r="I15" s="94"/>
      <c r="J15" s="94"/>
      <c r="K15" s="171"/>
      <c r="L15" s="49">
        <v>2</v>
      </c>
      <c r="M15" s="94" t="s">
        <v>250</v>
      </c>
      <c r="N15" s="174"/>
      <c r="O15" s="177"/>
      <c r="P15" s="180"/>
      <c r="Q15" s="183"/>
      <c r="R15" s="186"/>
      <c r="S15" s="78"/>
      <c r="T15" s="78"/>
      <c r="U15" s="78"/>
      <c r="V15" s="78"/>
    </row>
    <row r="16" spans="1:22" s="79" customFormat="1" ht="43.5" customHeight="1" x14ac:dyDescent="0.25">
      <c r="A16" s="165"/>
      <c r="B16" s="55" t="s">
        <v>265</v>
      </c>
      <c r="C16" s="168"/>
      <c r="D16" s="168"/>
      <c r="E16" s="168"/>
      <c r="F16" s="168"/>
      <c r="G16" s="94">
        <v>3322.6</v>
      </c>
      <c r="H16" s="77"/>
      <c r="I16" s="94"/>
      <c r="J16" s="94"/>
      <c r="K16" s="171"/>
      <c r="L16" s="49">
        <v>4</v>
      </c>
      <c r="M16" s="94" t="s">
        <v>250</v>
      </c>
      <c r="N16" s="174"/>
      <c r="O16" s="177"/>
      <c r="P16" s="180"/>
      <c r="Q16" s="183"/>
      <c r="R16" s="186"/>
      <c r="S16" s="78"/>
      <c r="T16" s="78"/>
      <c r="U16" s="78"/>
      <c r="V16" s="78"/>
    </row>
    <row r="17" spans="1:22" s="79" customFormat="1" ht="43.5" customHeight="1" x14ac:dyDescent="0.25">
      <c r="A17" s="165"/>
      <c r="B17" s="55" t="s">
        <v>266</v>
      </c>
      <c r="C17" s="168"/>
      <c r="D17" s="168"/>
      <c r="E17" s="168"/>
      <c r="F17" s="168"/>
      <c r="G17" s="94">
        <v>1328</v>
      </c>
      <c r="H17" s="77"/>
      <c r="I17" s="94"/>
      <c r="J17" s="94"/>
      <c r="K17" s="171"/>
      <c r="L17" s="49">
        <v>2</v>
      </c>
      <c r="M17" s="94" t="s">
        <v>250</v>
      </c>
      <c r="N17" s="174"/>
      <c r="O17" s="177"/>
      <c r="P17" s="180"/>
      <c r="Q17" s="183"/>
      <c r="R17" s="186"/>
      <c r="S17" s="78"/>
      <c r="T17" s="78"/>
      <c r="U17" s="78"/>
      <c r="V17" s="78"/>
    </row>
    <row r="18" spans="1:22" s="79" customFormat="1" ht="43.5" customHeight="1" x14ac:dyDescent="0.25">
      <c r="A18" s="165"/>
      <c r="B18" s="55" t="s">
        <v>299</v>
      </c>
      <c r="C18" s="168"/>
      <c r="D18" s="168"/>
      <c r="E18" s="168"/>
      <c r="F18" s="168"/>
      <c r="G18" s="94">
        <v>1200</v>
      </c>
      <c r="H18" s="77"/>
      <c r="I18" s="94"/>
      <c r="J18" s="94"/>
      <c r="K18" s="171"/>
      <c r="L18" s="49">
        <v>1</v>
      </c>
      <c r="M18" s="94" t="s">
        <v>250</v>
      </c>
      <c r="N18" s="174"/>
      <c r="O18" s="177"/>
      <c r="P18" s="180"/>
      <c r="Q18" s="183"/>
      <c r="R18" s="186"/>
      <c r="S18" s="78"/>
      <c r="T18" s="78"/>
      <c r="U18" s="78"/>
      <c r="V18" s="78"/>
    </row>
    <row r="19" spans="1:22" s="79" customFormat="1" ht="43.5" customHeight="1" x14ac:dyDescent="0.25">
      <c r="A19" s="165"/>
      <c r="B19" s="55" t="s">
        <v>300</v>
      </c>
      <c r="C19" s="168"/>
      <c r="D19" s="168"/>
      <c r="E19" s="168"/>
      <c r="F19" s="168"/>
      <c r="G19" s="94">
        <v>700</v>
      </c>
      <c r="H19" s="77"/>
      <c r="I19" s="94"/>
      <c r="J19" s="94"/>
      <c r="K19" s="172"/>
      <c r="L19" s="49">
        <v>1</v>
      </c>
      <c r="M19" s="94" t="s">
        <v>250</v>
      </c>
      <c r="N19" s="174"/>
      <c r="O19" s="177"/>
      <c r="P19" s="180"/>
      <c r="Q19" s="183"/>
      <c r="R19" s="186"/>
      <c r="S19" s="78"/>
      <c r="T19" s="78"/>
      <c r="U19" s="78"/>
      <c r="V19" s="78"/>
    </row>
    <row r="20" spans="1:22" s="79" customFormat="1" ht="43.5" customHeight="1" x14ac:dyDescent="0.25">
      <c r="A20" s="166"/>
      <c r="B20" s="135" t="s">
        <v>314</v>
      </c>
      <c r="C20" s="169"/>
      <c r="D20" s="169"/>
      <c r="E20" s="169"/>
      <c r="F20" s="169"/>
      <c r="G20" s="97">
        <v>9936</v>
      </c>
      <c r="H20" s="134"/>
      <c r="I20" s="95"/>
      <c r="J20" s="95"/>
      <c r="K20" s="97">
        <v>4318</v>
      </c>
      <c r="L20" s="49">
        <v>4</v>
      </c>
      <c r="M20" s="94" t="s">
        <v>250</v>
      </c>
      <c r="N20" s="175"/>
      <c r="O20" s="178"/>
      <c r="P20" s="181"/>
      <c r="Q20" s="184"/>
      <c r="R20" s="187"/>
      <c r="S20" s="78"/>
      <c r="T20" s="78"/>
      <c r="U20" s="78"/>
      <c r="V20" s="78"/>
    </row>
    <row r="21" spans="1:22" s="79" customFormat="1" ht="43.5" customHeight="1" x14ac:dyDescent="0.25">
      <c r="A21" s="55" t="s">
        <v>30</v>
      </c>
      <c r="B21" s="55" t="s">
        <v>311</v>
      </c>
      <c r="C21" s="77" t="s">
        <v>301</v>
      </c>
      <c r="D21" s="77">
        <v>7336</v>
      </c>
      <c r="E21" s="77" t="s">
        <v>190</v>
      </c>
      <c r="F21" s="77" t="s">
        <v>91</v>
      </c>
      <c r="G21" s="94">
        <v>3010</v>
      </c>
      <c r="H21" s="77"/>
      <c r="I21" s="94">
        <f t="shared" si="0"/>
        <v>0</v>
      </c>
      <c r="J21" s="94">
        <f t="shared" si="1"/>
        <v>0</v>
      </c>
      <c r="K21" s="94">
        <v>789</v>
      </c>
      <c r="L21" s="49">
        <v>4</v>
      </c>
      <c r="M21" s="94" t="s">
        <v>258</v>
      </c>
      <c r="N21" s="50">
        <v>12446</v>
      </c>
      <c r="O21" s="51">
        <v>9</v>
      </c>
      <c r="P21" s="52" t="s">
        <v>235</v>
      </c>
      <c r="Q21" s="130" t="s">
        <v>224</v>
      </c>
      <c r="R21" s="54" t="s">
        <v>141</v>
      </c>
      <c r="S21" s="78"/>
      <c r="T21" s="78"/>
      <c r="U21" s="78"/>
      <c r="V21" s="78"/>
    </row>
    <row r="22" spans="1:22" s="79" customFormat="1" ht="43.5" customHeight="1" x14ac:dyDescent="0.25">
      <c r="A22" s="188">
        <v>32</v>
      </c>
      <c r="B22" s="55" t="s">
        <v>258</v>
      </c>
      <c r="C22" s="167" t="s">
        <v>302</v>
      </c>
      <c r="D22" s="167">
        <v>6483</v>
      </c>
      <c r="E22" s="173" t="s">
        <v>171</v>
      </c>
      <c r="F22" s="167" t="s">
        <v>91</v>
      </c>
      <c r="G22" s="94">
        <v>6250</v>
      </c>
      <c r="H22" s="77"/>
      <c r="I22" s="94"/>
      <c r="J22" s="94"/>
      <c r="K22" s="189"/>
      <c r="L22" s="49">
        <v>12</v>
      </c>
      <c r="M22" s="94" t="s">
        <v>258</v>
      </c>
      <c r="N22" s="173">
        <v>5000</v>
      </c>
      <c r="O22" s="176">
        <v>13</v>
      </c>
      <c r="P22" s="192" t="s">
        <v>238</v>
      </c>
      <c r="Q22" s="195" t="s">
        <v>225</v>
      </c>
      <c r="R22" s="185" t="s">
        <v>141</v>
      </c>
      <c r="S22" s="78"/>
      <c r="T22" s="78"/>
      <c r="U22" s="78"/>
      <c r="V22" s="78"/>
    </row>
    <row r="23" spans="1:22" s="79" customFormat="1" ht="43.5" customHeight="1" x14ac:dyDescent="0.25">
      <c r="A23" s="188"/>
      <c r="B23" s="55" t="s">
        <v>264</v>
      </c>
      <c r="C23" s="168"/>
      <c r="D23" s="168"/>
      <c r="E23" s="174"/>
      <c r="F23" s="168"/>
      <c r="G23" s="94">
        <v>1680</v>
      </c>
      <c r="H23" s="77"/>
      <c r="I23" s="94"/>
      <c r="J23" s="94"/>
      <c r="K23" s="190"/>
      <c r="L23" s="49">
        <v>3</v>
      </c>
      <c r="M23" s="94" t="s">
        <v>258</v>
      </c>
      <c r="N23" s="174"/>
      <c r="O23" s="177"/>
      <c r="P23" s="193"/>
      <c r="Q23" s="195"/>
      <c r="R23" s="186"/>
      <c r="S23" s="78"/>
      <c r="T23" s="78"/>
      <c r="U23" s="78"/>
      <c r="V23" s="78"/>
    </row>
    <row r="24" spans="1:22" s="79" customFormat="1" ht="43.5" customHeight="1" x14ac:dyDescent="0.25">
      <c r="A24" s="188"/>
      <c r="B24" s="55" t="s">
        <v>265</v>
      </c>
      <c r="C24" s="168"/>
      <c r="D24" s="168"/>
      <c r="E24" s="174"/>
      <c r="F24" s="168"/>
      <c r="G24" s="94">
        <v>1480</v>
      </c>
      <c r="H24" s="77"/>
      <c r="I24" s="94"/>
      <c r="J24" s="94"/>
      <c r="K24" s="190"/>
      <c r="L24" s="49">
        <v>4</v>
      </c>
      <c r="M24" s="94" t="s">
        <v>258</v>
      </c>
      <c r="N24" s="174"/>
      <c r="O24" s="177"/>
      <c r="P24" s="193"/>
      <c r="Q24" s="195"/>
      <c r="R24" s="186"/>
      <c r="S24" s="78"/>
      <c r="T24" s="78"/>
      <c r="U24" s="78"/>
      <c r="V24" s="78"/>
    </row>
    <row r="25" spans="1:22" s="79" customFormat="1" ht="43.5" customHeight="1" x14ac:dyDescent="0.25">
      <c r="A25" s="188"/>
      <c r="B25" s="55" t="s">
        <v>266</v>
      </c>
      <c r="C25" s="168"/>
      <c r="D25" s="168"/>
      <c r="E25" s="174"/>
      <c r="F25" s="168"/>
      <c r="G25" s="94">
        <v>900</v>
      </c>
      <c r="H25" s="77"/>
      <c r="I25" s="94"/>
      <c r="J25" s="94"/>
      <c r="K25" s="190"/>
      <c r="L25" s="49">
        <v>4</v>
      </c>
      <c r="M25" s="94" t="s">
        <v>258</v>
      </c>
      <c r="N25" s="174"/>
      <c r="O25" s="177"/>
      <c r="P25" s="193"/>
      <c r="Q25" s="195"/>
      <c r="R25" s="186"/>
      <c r="S25" s="78"/>
      <c r="T25" s="78"/>
      <c r="U25" s="78"/>
      <c r="V25" s="78"/>
    </row>
    <row r="26" spans="1:22" s="79" customFormat="1" ht="43.5" customHeight="1" x14ac:dyDescent="0.25">
      <c r="A26" s="188"/>
      <c r="B26" s="55" t="s">
        <v>299</v>
      </c>
      <c r="C26" s="168"/>
      <c r="D26" s="168"/>
      <c r="E26" s="174"/>
      <c r="F26" s="168"/>
      <c r="G26" s="94">
        <v>1805</v>
      </c>
      <c r="H26" s="77"/>
      <c r="I26" s="94"/>
      <c r="J26" s="94"/>
      <c r="K26" s="190"/>
      <c r="L26" s="49">
        <v>4</v>
      </c>
      <c r="M26" s="94" t="s">
        <v>258</v>
      </c>
      <c r="N26" s="174"/>
      <c r="O26" s="177"/>
      <c r="P26" s="193"/>
      <c r="Q26" s="195"/>
      <c r="R26" s="186"/>
      <c r="S26" s="78"/>
      <c r="T26" s="78"/>
      <c r="U26" s="78"/>
      <c r="V26" s="78"/>
    </row>
    <row r="27" spans="1:22" s="79" customFormat="1" ht="43.5" customHeight="1" x14ac:dyDescent="0.25">
      <c r="A27" s="188"/>
      <c r="B27" s="55" t="s">
        <v>300</v>
      </c>
      <c r="C27" s="168"/>
      <c r="D27" s="168"/>
      <c r="E27" s="174"/>
      <c r="F27" s="168"/>
      <c r="G27" s="94">
        <v>1354.42</v>
      </c>
      <c r="H27" s="77"/>
      <c r="I27" s="94"/>
      <c r="J27" s="94"/>
      <c r="K27" s="191"/>
      <c r="L27" s="49">
        <v>1</v>
      </c>
      <c r="M27" s="94" t="s">
        <v>258</v>
      </c>
      <c r="N27" s="174"/>
      <c r="O27" s="177"/>
      <c r="P27" s="193"/>
      <c r="Q27" s="195"/>
      <c r="R27" s="186"/>
      <c r="S27" s="78"/>
      <c r="T27" s="78"/>
      <c r="U27" s="78"/>
      <c r="V27" s="78"/>
    </row>
    <row r="28" spans="1:22" s="79" customFormat="1" ht="43.5" customHeight="1" x14ac:dyDescent="0.25">
      <c r="A28" s="188"/>
      <c r="B28" s="136" t="s">
        <v>314</v>
      </c>
      <c r="C28" s="169"/>
      <c r="D28" s="169"/>
      <c r="E28" s="175"/>
      <c r="F28" s="169"/>
      <c r="G28" s="101">
        <v>13469.42</v>
      </c>
      <c r="H28" s="137"/>
      <c r="I28" s="137"/>
      <c r="J28" s="137"/>
      <c r="K28" s="100">
        <v>5298</v>
      </c>
      <c r="L28" s="50">
        <v>12</v>
      </c>
      <c r="M28" s="50" t="s">
        <v>258</v>
      </c>
      <c r="N28" s="175"/>
      <c r="O28" s="178"/>
      <c r="P28" s="194"/>
      <c r="Q28" s="195"/>
      <c r="R28" s="187"/>
      <c r="V28" s="78"/>
    </row>
    <row r="29" spans="1:22" x14ac:dyDescent="0.25">
      <c r="G29" s="102">
        <f>G5+G6+G7+G8+G13+G20+G21+G28</f>
        <v>53201.189999999995</v>
      </c>
      <c r="K29" s="80">
        <f>K5+K6+K7+K8+K13+K20+K21+K28+0</f>
        <v>19772</v>
      </c>
      <c r="P29" s="99"/>
    </row>
    <row r="30" spans="1:22" ht="21" x14ac:dyDescent="0.35">
      <c r="L30" s="98" t="s">
        <v>303</v>
      </c>
    </row>
  </sheetData>
  <mergeCells count="34">
    <mergeCell ref="R14:R20"/>
    <mergeCell ref="A22:A28"/>
    <mergeCell ref="C22:C28"/>
    <mergeCell ref="D22:D28"/>
    <mergeCell ref="E22:E28"/>
    <mergeCell ref="F22:F28"/>
    <mergeCell ref="K22:K27"/>
    <mergeCell ref="N22:N28"/>
    <mergeCell ref="O22:O28"/>
    <mergeCell ref="P22:P28"/>
    <mergeCell ref="Q22:Q28"/>
    <mergeCell ref="R22:R28"/>
    <mergeCell ref="K14:K19"/>
    <mergeCell ref="N14:N20"/>
    <mergeCell ref="O14:O20"/>
    <mergeCell ref="P14:P20"/>
    <mergeCell ref="Q9:Q13"/>
    <mergeCell ref="Q14:Q20"/>
    <mergeCell ref="A14:A20"/>
    <mergeCell ref="C14:C20"/>
    <mergeCell ref="D14:D20"/>
    <mergeCell ref="E14:E20"/>
    <mergeCell ref="F14:F20"/>
    <mergeCell ref="O4:P4"/>
    <mergeCell ref="A1:N3"/>
    <mergeCell ref="A9:A13"/>
    <mergeCell ref="C9:C13"/>
    <mergeCell ref="D9:D13"/>
    <mergeCell ref="E9:E13"/>
    <mergeCell ref="F9:F13"/>
    <mergeCell ref="K9:K12"/>
    <mergeCell ref="N9:N13"/>
    <mergeCell ref="O9:O13"/>
    <mergeCell ref="P9:P13"/>
  </mergeCells>
  <hyperlinks>
    <hyperlink ref="R5" r:id="rId1" xr:uid="{00000000-0004-0000-0600-000000000000}"/>
    <hyperlink ref="R6" r:id="rId2" xr:uid="{00000000-0004-0000-0600-000001000000}"/>
    <hyperlink ref="R7" r:id="rId3" xr:uid="{00000000-0004-0000-0600-000002000000}"/>
    <hyperlink ref="R8" r:id="rId4" xr:uid="{00000000-0004-0000-0600-000003000000}"/>
    <hyperlink ref="R9" r:id="rId5" xr:uid="{00000000-0004-0000-0600-000004000000}"/>
    <hyperlink ref="R14" r:id="rId6" xr:uid="{00000000-0004-0000-0600-000005000000}"/>
    <hyperlink ref="R21" r:id="rId7" xr:uid="{00000000-0004-0000-0600-000006000000}"/>
    <hyperlink ref="R22" r:id="rId8" xr:uid="{00000000-0004-0000-0600-000007000000}"/>
  </hyperlinks>
  <pageMargins left="0.7" right="0.7" top="0.75" bottom="0.75" header="0.3" footer="0.3"/>
  <legacyDrawing r:id="rId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5"/>
  <sheetViews>
    <sheetView zoomScale="71" zoomScaleNormal="71" workbookViewId="0">
      <selection activeCell="B5" sqref="B5"/>
    </sheetView>
  </sheetViews>
  <sheetFormatPr defaultRowHeight="15" x14ac:dyDescent="0.25"/>
  <cols>
    <col min="1" max="2" width="14.5703125" customWidth="1"/>
    <col min="3" max="5" width="25.85546875" customWidth="1"/>
    <col min="6" max="6" width="26.140625" customWidth="1"/>
    <col min="7" max="7" width="17.5703125" customWidth="1"/>
    <col min="8" max="8" width="19.28515625" hidden="1" customWidth="1"/>
    <col min="9" max="9" width="26.28515625" hidden="1" customWidth="1"/>
    <col min="10" max="10" width="18.7109375" hidden="1" customWidth="1"/>
    <col min="11" max="13" width="18.7109375" customWidth="1"/>
    <col min="14" max="14" width="19.85546875" style="26" customWidth="1"/>
    <col min="15" max="15" width="9.42578125" style="35" customWidth="1"/>
    <col min="16" max="16" width="31.140625" style="38" customWidth="1"/>
    <col min="17" max="17" width="30.85546875" style="41" customWidth="1"/>
    <col min="18" max="18" width="34.42578125" style="31" customWidth="1"/>
    <col min="22" max="22" width="8.85546875" style="2"/>
  </cols>
  <sheetData>
    <row r="1" spans="1:22" x14ac:dyDescent="0.25">
      <c r="A1" s="163" t="s">
        <v>138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R1" s="29"/>
    </row>
    <row r="2" spans="1:22" x14ac:dyDescent="0.2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R2" s="29"/>
    </row>
    <row r="3" spans="1:22" ht="66.75" customHeight="1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R3" s="29"/>
    </row>
    <row r="4" spans="1:22" ht="85.5" customHeight="1" x14ac:dyDescent="0.25">
      <c r="A4" s="8" t="s">
        <v>0</v>
      </c>
      <c r="B4" s="8" t="s">
        <v>261</v>
      </c>
      <c r="C4" s="8" t="s">
        <v>67</v>
      </c>
      <c r="D4" s="8" t="s">
        <v>260</v>
      </c>
      <c r="E4" s="8" t="s">
        <v>153</v>
      </c>
      <c r="F4" s="8" t="s">
        <v>66</v>
      </c>
      <c r="G4" s="8" t="s">
        <v>55</v>
      </c>
      <c r="H4" s="8" t="s">
        <v>52</v>
      </c>
      <c r="I4" s="8" t="s">
        <v>136</v>
      </c>
      <c r="J4" s="8" t="s">
        <v>53</v>
      </c>
      <c r="K4" s="8" t="s">
        <v>246</v>
      </c>
      <c r="L4" s="8" t="s">
        <v>259</v>
      </c>
      <c r="M4" s="8" t="s">
        <v>247</v>
      </c>
      <c r="N4" s="8" t="s">
        <v>137</v>
      </c>
      <c r="O4" s="157" t="s">
        <v>244</v>
      </c>
      <c r="P4" s="158"/>
      <c r="Q4" s="8" t="s">
        <v>245</v>
      </c>
      <c r="R4" s="32" t="s">
        <v>139</v>
      </c>
      <c r="S4" s="3"/>
      <c r="T4" s="3"/>
      <c r="U4" s="4"/>
      <c r="V4" s="19"/>
    </row>
    <row r="5" spans="1:22" s="79" customFormat="1" ht="45" customHeight="1" x14ac:dyDescent="0.25">
      <c r="A5" s="55" t="s">
        <v>32</v>
      </c>
      <c r="B5" s="55" t="s">
        <v>311</v>
      </c>
      <c r="C5" s="77" t="s">
        <v>99</v>
      </c>
      <c r="D5" s="77">
        <v>2914</v>
      </c>
      <c r="E5" s="77" t="s">
        <v>172</v>
      </c>
      <c r="F5" s="77" t="s">
        <v>100</v>
      </c>
      <c r="G5" s="94">
        <v>4564</v>
      </c>
      <c r="H5" s="77"/>
      <c r="I5" s="94">
        <f>J5-H5</f>
        <v>0</v>
      </c>
      <c r="J5" s="94">
        <f>ROUND(H5*1.2,2)</f>
        <v>0</v>
      </c>
      <c r="K5" s="94">
        <v>1909</v>
      </c>
      <c r="L5" s="49">
        <v>3</v>
      </c>
      <c r="M5" s="94" t="s">
        <v>248</v>
      </c>
      <c r="N5" s="50">
        <v>5000</v>
      </c>
      <c r="O5" s="51">
        <v>12</v>
      </c>
      <c r="P5" s="52" t="s">
        <v>237</v>
      </c>
      <c r="Q5" s="53" t="s">
        <v>226</v>
      </c>
      <c r="R5" s="54" t="s">
        <v>249</v>
      </c>
      <c r="S5" s="78"/>
      <c r="T5" s="78"/>
      <c r="U5" s="78"/>
      <c r="V5" s="78"/>
    </row>
  </sheetData>
  <mergeCells count="2">
    <mergeCell ref="A1:N3"/>
    <mergeCell ref="O4:P4"/>
  </mergeCells>
  <hyperlinks>
    <hyperlink ref="R5" r:id="rId1" display="peter.klenovsky@dd.trnava.sk" xr:uid="{00000000-0004-0000-07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5"/>
  <sheetViews>
    <sheetView zoomScale="71" zoomScaleNormal="71" workbookViewId="0">
      <selection activeCell="B5" sqref="B5"/>
    </sheetView>
  </sheetViews>
  <sheetFormatPr defaultRowHeight="15" x14ac:dyDescent="0.25"/>
  <cols>
    <col min="1" max="2" width="14.5703125" customWidth="1"/>
    <col min="3" max="5" width="25.85546875" customWidth="1"/>
    <col min="6" max="6" width="26.140625" customWidth="1"/>
    <col min="7" max="7" width="17.5703125" customWidth="1"/>
    <col min="8" max="8" width="19.28515625" hidden="1" customWidth="1"/>
    <col min="9" max="9" width="26.28515625" hidden="1" customWidth="1"/>
    <col min="10" max="10" width="18.7109375" hidden="1" customWidth="1"/>
    <col min="11" max="13" width="18.7109375" customWidth="1"/>
    <col min="14" max="14" width="19.85546875" style="26" customWidth="1"/>
    <col min="15" max="15" width="9.42578125" style="35" customWidth="1"/>
    <col min="16" max="16" width="31.140625" style="38" customWidth="1"/>
    <col min="17" max="17" width="21.7109375" style="41" customWidth="1"/>
    <col min="18" max="18" width="34.42578125" style="31" customWidth="1"/>
    <col min="22" max="22" width="8.85546875" style="2"/>
  </cols>
  <sheetData>
    <row r="1" spans="1:22" x14ac:dyDescent="0.25">
      <c r="A1" s="163" t="s">
        <v>138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R1" s="29"/>
    </row>
    <row r="2" spans="1:22" x14ac:dyDescent="0.2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R2" s="29"/>
    </row>
    <row r="3" spans="1:22" ht="66.75" customHeight="1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R3" s="29"/>
    </row>
    <row r="4" spans="1:22" ht="85.5" customHeight="1" x14ac:dyDescent="0.25">
      <c r="A4" s="8" t="s">
        <v>0</v>
      </c>
      <c r="B4" s="8" t="s">
        <v>263</v>
      </c>
      <c r="C4" s="8" t="s">
        <v>67</v>
      </c>
      <c r="D4" s="8" t="s">
        <v>260</v>
      </c>
      <c r="E4" s="8" t="s">
        <v>153</v>
      </c>
      <c r="F4" s="8" t="s">
        <v>66</v>
      </c>
      <c r="G4" s="8" t="s">
        <v>55</v>
      </c>
      <c r="H4" s="8" t="s">
        <v>52</v>
      </c>
      <c r="I4" s="8" t="s">
        <v>136</v>
      </c>
      <c r="J4" s="8" t="s">
        <v>53</v>
      </c>
      <c r="K4" s="8" t="s">
        <v>246</v>
      </c>
      <c r="L4" s="8" t="s">
        <v>259</v>
      </c>
      <c r="M4" s="8" t="s">
        <v>247</v>
      </c>
      <c r="N4" s="8" t="s">
        <v>137</v>
      </c>
      <c r="O4" s="157" t="s">
        <v>244</v>
      </c>
      <c r="P4" s="158"/>
      <c r="Q4" s="8" t="s">
        <v>245</v>
      </c>
      <c r="R4" s="32" t="s">
        <v>139</v>
      </c>
      <c r="S4" s="3"/>
      <c r="T4" s="3"/>
      <c r="U4" s="4"/>
      <c r="V4" s="19"/>
    </row>
    <row r="5" spans="1:22" s="79" customFormat="1" ht="39.75" customHeight="1" x14ac:dyDescent="0.25">
      <c r="A5" s="55" t="s">
        <v>33</v>
      </c>
      <c r="B5" s="138" t="s">
        <v>311</v>
      </c>
      <c r="C5" s="77" t="s">
        <v>102</v>
      </c>
      <c r="D5" s="77">
        <v>3192</v>
      </c>
      <c r="E5" s="77">
        <v>2543</v>
      </c>
      <c r="F5" s="77" t="s">
        <v>101</v>
      </c>
      <c r="G5" s="94">
        <v>6800</v>
      </c>
      <c r="H5" s="77"/>
      <c r="I5" s="94">
        <f>J5-H5</f>
        <v>0</v>
      </c>
      <c r="J5" s="94">
        <f>ROUND(H5*1.2,2)</f>
        <v>0</v>
      </c>
      <c r="K5" s="94">
        <v>4110</v>
      </c>
      <c r="L5" s="94">
        <v>3</v>
      </c>
      <c r="M5" s="94" t="s">
        <v>258</v>
      </c>
      <c r="N5" s="50">
        <v>5000</v>
      </c>
      <c r="O5" s="51">
        <v>11</v>
      </c>
      <c r="P5" s="52" t="s">
        <v>236</v>
      </c>
      <c r="Q5" s="53" t="s">
        <v>214</v>
      </c>
      <c r="R5" s="54" t="s">
        <v>147</v>
      </c>
      <c r="S5" s="78"/>
      <c r="T5" s="78"/>
      <c r="U5" s="78"/>
      <c r="V5" s="78"/>
    </row>
  </sheetData>
  <mergeCells count="2">
    <mergeCell ref="A1:N3"/>
    <mergeCell ref="O4:P4"/>
  </mergeCells>
  <hyperlinks>
    <hyperlink ref="R5" r:id="rId1" xr:uid="{00000000-0004-0000-08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5"/>
  <sheetViews>
    <sheetView zoomScale="71" zoomScaleNormal="71" workbookViewId="0">
      <selection activeCell="B5" sqref="B5"/>
    </sheetView>
  </sheetViews>
  <sheetFormatPr defaultRowHeight="15" x14ac:dyDescent="0.25"/>
  <cols>
    <col min="1" max="2" width="14.5703125" customWidth="1"/>
    <col min="3" max="5" width="25.85546875" customWidth="1"/>
    <col min="6" max="6" width="26.140625" customWidth="1"/>
    <col min="7" max="7" width="17.5703125" customWidth="1"/>
    <col min="8" max="8" width="19.28515625" hidden="1" customWidth="1"/>
    <col min="9" max="9" width="26.28515625" hidden="1" customWidth="1"/>
    <col min="10" max="10" width="18.7109375" hidden="1" customWidth="1"/>
    <col min="11" max="13" width="18.7109375" customWidth="1"/>
    <col min="14" max="14" width="19.85546875" style="26" customWidth="1"/>
    <col min="15" max="15" width="9.42578125" style="35" customWidth="1"/>
    <col min="16" max="16" width="31.140625" style="38" customWidth="1"/>
    <col min="17" max="17" width="24.7109375" style="41" customWidth="1"/>
    <col min="18" max="18" width="34.42578125" style="31" customWidth="1"/>
    <col min="22" max="22" width="8.85546875" style="2"/>
  </cols>
  <sheetData>
    <row r="1" spans="1:22" x14ac:dyDescent="0.25">
      <c r="A1" s="163" t="s">
        <v>138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R1" s="29"/>
    </row>
    <row r="2" spans="1:22" x14ac:dyDescent="0.2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R2" s="29"/>
    </row>
    <row r="3" spans="1:22" ht="66.75" customHeight="1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R3" s="29"/>
    </row>
    <row r="4" spans="1:22" ht="85.5" customHeight="1" x14ac:dyDescent="0.25">
      <c r="A4" s="8" t="s">
        <v>0</v>
      </c>
      <c r="B4" s="8" t="s">
        <v>261</v>
      </c>
      <c r="C4" s="8" t="s">
        <v>67</v>
      </c>
      <c r="D4" s="8" t="s">
        <v>260</v>
      </c>
      <c r="E4" s="8" t="s">
        <v>153</v>
      </c>
      <c r="F4" s="8" t="s">
        <v>66</v>
      </c>
      <c r="G4" s="8" t="s">
        <v>55</v>
      </c>
      <c r="H4" s="8" t="s">
        <v>52</v>
      </c>
      <c r="I4" s="8" t="s">
        <v>136</v>
      </c>
      <c r="J4" s="8" t="s">
        <v>53</v>
      </c>
      <c r="K4" s="8" t="s">
        <v>246</v>
      </c>
      <c r="L4" s="8" t="s">
        <v>259</v>
      </c>
      <c r="M4" s="8" t="s">
        <v>247</v>
      </c>
      <c r="N4" s="8" t="s">
        <v>137</v>
      </c>
      <c r="O4" s="157" t="s">
        <v>244</v>
      </c>
      <c r="P4" s="158"/>
      <c r="Q4" s="8" t="s">
        <v>245</v>
      </c>
      <c r="R4" s="32" t="s">
        <v>139</v>
      </c>
      <c r="S4" s="3"/>
      <c r="T4" s="3"/>
      <c r="U4" s="4"/>
      <c r="V4" s="19"/>
    </row>
    <row r="5" spans="1:22" s="79" customFormat="1" ht="38.25" customHeight="1" x14ac:dyDescent="0.25">
      <c r="A5" s="55" t="s">
        <v>34</v>
      </c>
      <c r="B5" s="138" t="s">
        <v>311</v>
      </c>
      <c r="C5" s="77" t="s">
        <v>103</v>
      </c>
      <c r="D5" s="77">
        <v>6486</v>
      </c>
      <c r="E5" s="77" t="s">
        <v>173</v>
      </c>
      <c r="F5" s="77" t="s">
        <v>104</v>
      </c>
      <c r="G5" s="94">
        <v>8454</v>
      </c>
      <c r="H5" s="77"/>
      <c r="I5" s="94">
        <f>J5-H5</f>
        <v>0</v>
      </c>
      <c r="J5" s="94">
        <f>ROUND(H5*1.2,2)</f>
        <v>0</v>
      </c>
      <c r="K5" s="94">
        <v>3828</v>
      </c>
      <c r="L5" s="94">
        <v>1</v>
      </c>
      <c r="M5" s="94" t="s">
        <v>258</v>
      </c>
      <c r="N5" s="50">
        <v>5000</v>
      </c>
      <c r="O5" s="51">
        <v>11</v>
      </c>
      <c r="P5" s="52" t="s">
        <v>236</v>
      </c>
      <c r="Q5" s="53" t="s">
        <v>214</v>
      </c>
      <c r="R5" s="54" t="s">
        <v>151</v>
      </c>
      <c r="S5" s="78"/>
      <c r="T5" s="78"/>
      <c r="U5" s="78"/>
      <c r="V5" s="78"/>
    </row>
  </sheetData>
  <mergeCells count="2">
    <mergeCell ref="A1:N3"/>
    <mergeCell ref="O4:P4"/>
  </mergeCells>
  <hyperlinks>
    <hyperlink ref="R5" r:id="rId1" display="https://www.trnava.sk/sk/kontakt/email/361" xr:uid="{00000000-0004-0000-09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6"/>
  <sheetViews>
    <sheetView zoomScale="70" zoomScaleNormal="70" workbookViewId="0">
      <selection activeCell="B5" sqref="B5:B6"/>
    </sheetView>
  </sheetViews>
  <sheetFormatPr defaultRowHeight="15" x14ac:dyDescent="0.25"/>
  <cols>
    <col min="1" max="2" width="14.5703125" customWidth="1"/>
    <col min="3" max="5" width="25.85546875" customWidth="1"/>
    <col min="6" max="6" width="26.140625" customWidth="1"/>
    <col min="7" max="7" width="17.5703125" customWidth="1"/>
    <col min="8" max="8" width="19.28515625" hidden="1" customWidth="1"/>
    <col min="9" max="9" width="26.28515625" hidden="1" customWidth="1"/>
    <col min="10" max="10" width="18.7109375" hidden="1" customWidth="1"/>
    <col min="11" max="11" width="18.7109375" customWidth="1"/>
    <col min="12" max="12" width="18.7109375" style="122" customWidth="1"/>
    <col min="13" max="13" width="18.7109375" customWidth="1"/>
    <col min="14" max="14" width="19.85546875" style="26" customWidth="1"/>
    <col min="15" max="15" width="9.42578125" style="35" customWidth="1"/>
    <col min="16" max="16" width="31.140625" style="38" customWidth="1"/>
    <col min="17" max="17" width="30.85546875" style="41" customWidth="1"/>
    <col min="18" max="18" width="34.42578125" style="31" customWidth="1"/>
    <col min="22" max="22" width="8.85546875" style="2"/>
  </cols>
  <sheetData>
    <row r="1" spans="1:22" ht="18.600000000000001" customHeight="1" x14ac:dyDescent="0.25">
      <c r="A1" s="163" t="s">
        <v>138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R1" s="29"/>
    </row>
    <row r="2" spans="1:22" x14ac:dyDescent="0.2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R2" s="29"/>
    </row>
    <row r="3" spans="1:22" ht="66.75" customHeight="1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R3" s="29"/>
    </row>
    <row r="4" spans="1:22" ht="85.5" customHeight="1" x14ac:dyDescent="0.25">
      <c r="A4" s="8" t="s">
        <v>0</v>
      </c>
      <c r="B4" s="8" t="s">
        <v>261</v>
      </c>
      <c r="C4" s="8" t="s">
        <v>67</v>
      </c>
      <c r="D4" s="8" t="s">
        <v>260</v>
      </c>
      <c r="E4" s="8" t="s">
        <v>153</v>
      </c>
      <c r="F4" s="8" t="s">
        <v>66</v>
      </c>
      <c r="G4" s="8" t="s">
        <v>55</v>
      </c>
      <c r="H4" s="8" t="s">
        <v>52</v>
      </c>
      <c r="I4" s="8" t="s">
        <v>136</v>
      </c>
      <c r="J4" s="8" t="s">
        <v>53</v>
      </c>
      <c r="K4" s="8" t="s">
        <v>246</v>
      </c>
      <c r="L4" s="113" t="s">
        <v>259</v>
      </c>
      <c r="M4" s="8" t="s">
        <v>247</v>
      </c>
      <c r="N4" s="8" t="s">
        <v>137</v>
      </c>
      <c r="O4" s="157" t="s">
        <v>244</v>
      </c>
      <c r="P4" s="158"/>
      <c r="Q4" s="8" t="s">
        <v>245</v>
      </c>
      <c r="R4" s="32" t="s">
        <v>139</v>
      </c>
      <c r="S4" s="3"/>
      <c r="T4" s="3"/>
      <c r="U4" s="4"/>
      <c r="V4" s="19"/>
    </row>
    <row r="5" spans="1:22" s="79" customFormat="1" ht="55.5" customHeight="1" x14ac:dyDescent="0.25">
      <c r="A5" s="55" t="s">
        <v>35</v>
      </c>
      <c r="B5" s="138" t="s">
        <v>311</v>
      </c>
      <c r="C5" s="77" t="s">
        <v>130</v>
      </c>
      <c r="D5" s="77">
        <v>4256</v>
      </c>
      <c r="E5" s="77">
        <v>303</v>
      </c>
      <c r="F5" s="77" t="s">
        <v>129</v>
      </c>
      <c r="G5" s="94">
        <v>1380</v>
      </c>
      <c r="H5" s="77"/>
      <c r="I5" s="94">
        <f>J5-H5</f>
        <v>0</v>
      </c>
      <c r="J5" s="94">
        <f>ROUND(H5*1.2,2)</f>
        <v>0</v>
      </c>
      <c r="K5" s="94">
        <v>685</v>
      </c>
      <c r="L5" s="114">
        <v>1</v>
      </c>
      <c r="M5" s="94" t="s">
        <v>257</v>
      </c>
      <c r="N5" s="50">
        <v>1300</v>
      </c>
      <c r="O5" s="51">
        <v>11</v>
      </c>
      <c r="P5" s="52" t="s">
        <v>236</v>
      </c>
      <c r="Q5" s="53" t="s">
        <v>227</v>
      </c>
      <c r="R5" s="54" t="s">
        <v>148</v>
      </c>
      <c r="S5" s="78"/>
      <c r="T5" s="78"/>
      <c r="U5" s="78"/>
      <c r="V5" s="78"/>
    </row>
    <row r="6" spans="1:22" s="79" customFormat="1" ht="48.75" customHeight="1" x14ac:dyDescent="0.25">
      <c r="A6" s="55" t="s">
        <v>36</v>
      </c>
      <c r="B6" s="138" t="s">
        <v>311</v>
      </c>
      <c r="C6" s="77" t="s">
        <v>131</v>
      </c>
      <c r="D6" s="77">
        <v>4256</v>
      </c>
      <c r="E6" s="77">
        <v>304</v>
      </c>
      <c r="F6" s="77" t="s">
        <v>129</v>
      </c>
      <c r="G6" s="94">
        <v>1380</v>
      </c>
      <c r="H6" s="77"/>
      <c r="I6" s="94">
        <f>J6-H6</f>
        <v>0</v>
      </c>
      <c r="J6" s="94">
        <f>ROUND(H6*1.2,2)</f>
        <v>0</v>
      </c>
      <c r="K6" s="94">
        <v>690</v>
      </c>
      <c r="L6" s="114">
        <v>1</v>
      </c>
      <c r="M6" s="94" t="s">
        <v>257</v>
      </c>
      <c r="N6" s="50">
        <v>1300</v>
      </c>
      <c r="O6" s="51">
        <v>11</v>
      </c>
      <c r="P6" s="52" t="s">
        <v>236</v>
      </c>
      <c r="Q6" s="53" t="s">
        <v>227</v>
      </c>
      <c r="R6" s="54" t="s">
        <v>148</v>
      </c>
      <c r="S6" s="78"/>
      <c r="T6" s="78"/>
      <c r="U6" s="78"/>
      <c r="V6" s="78"/>
    </row>
  </sheetData>
  <mergeCells count="2">
    <mergeCell ref="A1:N3"/>
    <mergeCell ref="O4:P4"/>
  </mergeCells>
  <hyperlinks>
    <hyperlink ref="R5" r:id="rId1" display="https://www.trnava.sk/sk/kontakt/email/607" xr:uid="{00000000-0004-0000-0A00-000000000000}"/>
    <hyperlink ref="R6" r:id="rId2" display="https://www.trnava.sk/sk/kontakt/email/607" xr:uid="{00000000-0004-0000-0A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1</vt:i4>
      </vt:variant>
    </vt:vector>
  </HeadingPairs>
  <TitlesOfParts>
    <vt:vector size="16" baseType="lpstr">
      <vt:lpstr>tabuľka komplet</vt:lpstr>
      <vt:lpstr>priemyselný park</vt:lpstr>
      <vt:lpstr>SKaŠZ</vt:lpstr>
      <vt:lpstr>STEE</vt:lpstr>
      <vt:lpstr>SSS</vt:lpstr>
      <vt:lpstr>ZpS</vt:lpstr>
      <vt:lpstr>A.Kubinu</vt:lpstr>
      <vt:lpstr>Atómová</vt:lpstr>
      <vt:lpstr>I.Krasku</vt:lpstr>
      <vt:lpstr>Bottu</vt:lpstr>
      <vt:lpstr>Mahra</vt:lpstr>
      <vt:lpstr>Gorkého</vt:lpstr>
      <vt:lpstr>Nám.uč.tovar.</vt:lpstr>
      <vt:lpstr>Spartakovská</vt:lpstr>
      <vt:lpstr>Vančurova</vt:lpstr>
      <vt:lpstr>'tabuľka komplet'!Oblasť_tlače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Zuzana Luptáková</dc:creator>
  <cp:lastModifiedBy>JUDr. Radoslav Bazala</cp:lastModifiedBy>
  <cp:lastPrinted>2020-05-19T11:16:19Z</cp:lastPrinted>
  <dcterms:created xsi:type="dcterms:W3CDTF">2020-03-06T09:23:25Z</dcterms:created>
  <dcterms:modified xsi:type="dcterms:W3CDTF">2020-06-01T08:53:12Z</dcterms:modified>
</cp:coreProperties>
</file>