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4 LS Majdan\súťaž\"/>
    </mc:Choice>
  </mc:AlternateContent>
  <xr:revisionPtr revIDLastSave="0" documentId="13_ncr:1_{2D25955E-E47E-4B4D-AEA8-6F186087E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LO HUTY" sheetId="1" r:id="rId1"/>
    <sheet name="Vysvetlívky" sheetId="3" r:id="rId2"/>
  </sheets>
  <definedNames>
    <definedName name="_xlnm.Print_Area" localSheetId="0">' LO HUTY'!$A$1:$O$53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O18" i="1" l="1"/>
  <c r="O35" i="1" l="1"/>
  <c r="P35" i="1" s="1"/>
  <c r="O34" i="1"/>
  <c r="P34" i="1" s="1"/>
  <c r="O32" i="1" l="1"/>
  <c r="P32" i="1" s="1"/>
  <c r="O31" i="1" l="1"/>
  <c r="P31" i="1" s="1"/>
  <c r="O19" i="1" l="1"/>
  <c r="P19" i="1" s="1"/>
  <c r="P18" i="1"/>
  <c r="O12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P33" i="1"/>
  <c r="F36" i="1" l="1"/>
  <c r="L38" i="1"/>
  <c r="E36" i="1" l="1"/>
  <c r="O13" i="1" l="1"/>
  <c r="P13" i="1" s="1"/>
  <c r="O14" i="1"/>
  <c r="P14" i="1" s="1"/>
  <c r="O16" i="1"/>
  <c r="P16" i="1" s="1"/>
  <c r="O17" i="1"/>
  <c r="P17" i="1" s="1"/>
  <c r="O15" i="1" l="1"/>
  <c r="P15" i="1" s="1"/>
  <c r="G36" i="1" l="1"/>
  <c r="P12" i="1"/>
  <c r="O36" i="1" l="1"/>
  <c r="P36" i="1" s="1"/>
  <c r="O38" i="1" l="1"/>
  <c r="P38" i="1" l="1"/>
  <c r="O40" i="1"/>
  <c r="O39" i="1" s="1"/>
</calcChain>
</file>

<file path=xl/sharedStrings.xml><?xml version="1.0" encoding="utf-8"?>
<sst xmlns="http://schemas.openxmlformats.org/spreadsheetml/2006/main" count="176" uniqueCount="108">
  <si>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</si>
  <si>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</si>
  <si>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</si>
  <si>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</si>
  <si>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</si>
  <si>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</si>
  <si>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</si>
  <si>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</si>
  <si>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</si>
  <si>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</si>
  <si>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</si>
  <si>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</si>
  <si>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</si>
  <si>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</si>
  <si>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</si>
  <si>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</si>
  <si>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</si>
  <si>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</si>
  <si>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</si>
  <si>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</si>
  <si>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</si>
  <si>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</si>
  <si>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</si>
  <si>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</si>
  <si>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</si>
  <si>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</si>
  <si>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</si>
  <si>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</si>
  <si>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</si>
  <si>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</si>
  <si>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</si>
  <si>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</si>
  <si>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</si>
  <si>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</si>
  <si>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</si>
  <si>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</si>
  <si>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</si>
  <si>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</si>
  <si>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</si>
  <si>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</si>
  <si>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</si>
  <si>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</si>
  <si>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</si>
  <si>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</si>
  <si>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</si>
  <si>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</si>
  <si>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</si>
  <si>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</si>
  <si>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</si>
  <si>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</si>
  <si>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</si>
  <si>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</si>
  <si>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</si>
  <si>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</si>
  <si>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</si>
  <si>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</si>
  <si>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</si>
  <si>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</si>
  <si>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</si>
  <si>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</si>
  <si>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</si>
  <si>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</si>
  <si>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</si>
  <si>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</si>
  <si>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</si>
  <si>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</si>
  <si>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</si>
  <si>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</si>
  <si>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1,2,4a,6,7</t>
  </si>
  <si>
    <t>výrezy</t>
  </si>
  <si>
    <t>Skm</t>
  </si>
  <si>
    <t>Huty</t>
  </si>
  <si>
    <t>Približovacia vzdialenosť P-VM | VM-OM | P-OM (m)</t>
  </si>
  <si>
    <t>0/0/300</t>
  </si>
  <si>
    <t>1,2,4a,4d,6,7</t>
  </si>
  <si>
    <t xml:space="preserve"> Ing. Róbert Smolarčík</t>
  </si>
  <si>
    <t>0/0/200</t>
  </si>
  <si>
    <t>0/0/500</t>
  </si>
  <si>
    <t>0/0/400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</si>
  <si>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 : január 2026 -jún 2026 .Ťažba a výroba sortimentov z lokality peň na vývozné (odvozné) miesto požadovanou kombináciou technológii (kôň, UKT,LKT) Objednávateľ na požiadanie dodávateľa prác umožní obhliadku porastov. Kontaktná osoba: Ing. Michal Kráľovič : 0918333087</t>
    </r>
  </si>
  <si>
    <t>20/500/0</t>
  </si>
  <si>
    <t>DPH 23%</t>
  </si>
  <si>
    <t>AV</t>
  </si>
  <si>
    <t>príloha č. 5 Zmluvy o dielo</t>
  </si>
  <si>
    <t>Lesnícke služby v ťažbovom procese na OZ Karpaty, VC Huty</t>
  </si>
  <si>
    <t>OZ Karpaty</t>
  </si>
  <si>
    <t>308a1</t>
  </si>
  <si>
    <t>330b</t>
  </si>
  <si>
    <t>VU+50</t>
  </si>
  <si>
    <t>0/0/120</t>
  </si>
  <si>
    <t>368A0</t>
  </si>
  <si>
    <t>368B0</t>
  </si>
  <si>
    <t>VU-50</t>
  </si>
  <si>
    <t>20/350/0</t>
  </si>
  <si>
    <t>371A0</t>
  </si>
  <si>
    <t>20/250/0</t>
  </si>
  <si>
    <t>379 0</t>
  </si>
  <si>
    <t>0/0/350</t>
  </si>
  <si>
    <t>385B0</t>
  </si>
  <si>
    <t>386 0</t>
  </si>
  <si>
    <t>0/0/420</t>
  </si>
  <si>
    <t>387A0</t>
  </si>
  <si>
    <t>20/380/0</t>
  </si>
  <si>
    <t>376B0</t>
  </si>
  <si>
    <t>40/260/0</t>
  </si>
  <si>
    <t>328 0</t>
  </si>
  <si>
    <t>0/0/430</t>
  </si>
  <si>
    <t>Lesnícke služby v ťažbovom procese na OZ Karpaty na roky 2022-2026 - výzva DNS č. 14/2026 LS Majdan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</si>
</sst>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0" fontId="10" fillId="3" borderId="19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10" fillId="3" borderId="45" xfId="0" applyFont="1" applyFill="1" applyBorder="1" applyAlignment="1">
      <alignment horizontal="right" vertical="center" wrapText="1"/>
    </xf>
    <xf numFmtId="0" fontId="10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" fontId="10" fillId="3" borderId="23" xfId="0" applyNumberFormat="1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right" vertical="center"/>
    </xf>
    <xf numFmtId="0" fontId="10" fillId="3" borderId="51" xfId="0" applyFont="1" applyFill="1" applyBorder="1" applyAlignment="1">
      <alignment horizontal="right" vertical="center" wrapText="1"/>
    </xf>
    <xf numFmtId="0" fontId="10" fillId="3" borderId="32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view="pageBreakPreview" topLeftCell="A28" zoomScaleNormal="100" zoomScaleSheetLayoutView="100" workbookViewId="0">
      <selection activeCell="I22" sqref="I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4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9" t="s">
        <v>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83</v>
      </c>
      <c r="O2" s="13"/>
    </row>
    <row r="3" spans="1:16" ht="18" x14ac:dyDescent="0.25">
      <c r="A3" s="15" t="s">
        <v>0</v>
      </c>
      <c r="B3" s="11"/>
      <c r="C3" s="140" t="s">
        <v>107</v>
      </c>
      <c r="D3" s="141"/>
      <c r="E3" s="141"/>
      <c r="F3" s="141"/>
      <c r="G3" s="141"/>
      <c r="H3" s="141"/>
      <c r="I3" s="141"/>
      <c r="J3" s="141"/>
      <c r="K3" s="141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30" t="s">
        <v>84</v>
      </c>
      <c r="C5" s="130"/>
      <c r="D5" s="130"/>
      <c r="E5" s="130"/>
      <c r="F5" s="130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85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31"/>
      <c r="C7" s="131"/>
      <c r="D7" s="131"/>
      <c r="E7" s="131"/>
      <c r="F7" s="131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28" t="s">
        <v>64</v>
      </c>
      <c r="B8" s="129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6" t="s">
        <v>67</v>
      </c>
      <c r="B9" s="132" t="s">
        <v>2</v>
      </c>
      <c r="C9" s="135" t="s">
        <v>51</v>
      </c>
      <c r="D9" s="136"/>
      <c r="E9" s="137" t="s">
        <v>3</v>
      </c>
      <c r="F9" s="138"/>
      <c r="G9" s="139"/>
      <c r="H9" s="120" t="s">
        <v>4</v>
      </c>
      <c r="I9" s="116" t="s">
        <v>5</v>
      </c>
      <c r="J9" s="123" t="s">
        <v>6</v>
      </c>
      <c r="K9" s="126" t="s">
        <v>72</v>
      </c>
      <c r="L9" s="116" t="s">
        <v>52</v>
      </c>
      <c r="M9" s="116" t="s">
        <v>58</v>
      </c>
      <c r="N9" s="102" t="s">
        <v>56</v>
      </c>
      <c r="O9" s="105" t="s">
        <v>57</v>
      </c>
    </row>
    <row r="10" spans="1:16" ht="21.75" customHeight="1" thickBot="1" x14ac:dyDescent="0.3">
      <c r="A10" s="20"/>
      <c r="B10" s="133"/>
      <c r="C10" s="108" t="s">
        <v>65</v>
      </c>
      <c r="D10" s="109"/>
      <c r="E10" s="108" t="s">
        <v>8</v>
      </c>
      <c r="F10" s="112" t="s">
        <v>9</v>
      </c>
      <c r="G10" s="114" t="s">
        <v>10</v>
      </c>
      <c r="H10" s="121"/>
      <c r="I10" s="117"/>
      <c r="J10" s="124"/>
      <c r="K10" s="126"/>
      <c r="L10" s="117"/>
      <c r="M10" s="117"/>
      <c r="N10" s="103"/>
      <c r="O10" s="106"/>
    </row>
    <row r="11" spans="1:16" ht="50.25" customHeight="1" thickBot="1" x14ac:dyDescent="0.3">
      <c r="A11" s="66"/>
      <c r="B11" s="134"/>
      <c r="C11" s="110"/>
      <c r="D11" s="111"/>
      <c r="E11" s="110"/>
      <c r="F11" s="113"/>
      <c r="G11" s="115"/>
      <c r="H11" s="122"/>
      <c r="I11" s="118"/>
      <c r="J11" s="125"/>
      <c r="K11" s="127"/>
      <c r="L11" s="118"/>
      <c r="M11" s="118"/>
      <c r="N11" s="104"/>
      <c r="O11" s="107"/>
    </row>
    <row r="12" spans="1:16" x14ac:dyDescent="0.25">
      <c r="A12" s="52" t="s">
        <v>71</v>
      </c>
      <c r="B12" s="53" t="s">
        <v>86</v>
      </c>
      <c r="C12" s="60" t="s">
        <v>68</v>
      </c>
      <c r="D12" s="67" t="s">
        <v>70</v>
      </c>
      <c r="E12" s="54">
        <v>0</v>
      </c>
      <c r="F12" s="55">
        <v>297.07</v>
      </c>
      <c r="G12" s="61">
        <v>297.07</v>
      </c>
      <c r="H12" s="62" t="s">
        <v>11</v>
      </c>
      <c r="I12" s="23">
        <v>5</v>
      </c>
      <c r="J12" s="23">
        <v>1.86</v>
      </c>
      <c r="K12" s="72" t="s">
        <v>78</v>
      </c>
      <c r="L12" s="70">
        <v>4464.6899999999996</v>
      </c>
      <c r="M12" s="63" t="s">
        <v>59</v>
      </c>
      <c r="N12" s="64"/>
      <c r="O12" s="65">
        <f>SUM(N12*G12)</f>
        <v>0</v>
      </c>
      <c r="P12" s="10" t="str">
        <f>IF( O12=0," ", IF(100-((L12/O12)*100)&gt;20,"viac ako 20%",0))</f>
        <v xml:space="preserve"> </v>
      </c>
    </row>
    <row r="13" spans="1:16" x14ac:dyDescent="0.25">
      <c r="A13" s="52"/>
      <c r="B13" s="53"/>
      <c r="C13" s="60"/>
      <c r="D13" s="68" t="s">
        <v>69</v>
      </c>
      <c r="E13" s="54">
        <v>0</v>
      </c>
      <c r="F13" s="55">
        <v>297.08</v>
      </c>
      <c r="G13" s="61">
        <v>297.08</v>
      </c>
      <c r="H13" s="62"/>
      <c r="I13" s="23"/>
      <c r="J13" s="23"/>
      <c r="K13" s="73"/>
      <c r="L13" s="71">
        <v>5966.93</v>
      </c>
      <c r="M13" s="22" t="s">
        <v>59</v>
      </c>
      <c r="N13" s="64"/>
      <c r="O13" s="21">
        <f t="shared" ref="O13:O35" si="0">SUM(N13*G13)</f>
        <v>0</v>
      </c>
      <c r="P13" s="10" t="str">
        <f t="shared" ref="P13:P36" si="1">IF( O13=0," ", IF(100-((L13/O13)*100)&gt;20,"viac ako 20%",0))</f>
        <v xml:space="preserve"> </v>
      </c>
    </row>
    <row r="14" spans="1:16" x14ac:dyDescent="0.25">
      <c r="A14" s="52"/>
      <c r="B14" s="53" t="s">
        <v>87</v>
      </c>
      <c r="C14" s="60" t="s">
        <v>68</v>
      </c>
      <c r="D14" s="67" t="s">
        <v>70</v>
      </c>
      <c r="E14" s="54">
        <v>0.33</v>
      </c>
      <c r="F14" s="55">
        <v>16.72</v>
      </c>
      <c r="G14" s="55">
        <v>17.05</v>
      </c>
      <c r="H14" s="62" t="s">
        <v>88</v>
      </c>
      <c r="I14" s="23">
        <v>35</v>
      </c>
      <c r="J14" s="23">
        <v>0.66</v>
      </c>
      <c r="K14" s="72" t="s">
        <v>89</v>
      </c>
      <c r="L14" s="71">
        <v>312.67</v>
      </c>
      <c r="M14" s="22" t="s">
        <v>59</v>
      </c>
      <c r="N14" s="64"/>
      <c r="O14" s="21">
        <f t="shared" si="0"/>
        <v>0</v>
      </c>
      <c r="P14" s="10" t="str">
        <f t="shared" si="1"/>
        <v xml:space="preserve"> </v>
      </c>
    </row>
    <row r="15" spans="1:16" x14ac:dyDescent="0.25">
      <c r="A15" s="52"/>
      <c r="B15" s="53"/>
      <c r="C15" s="60"/>
      <c r="D15" s="68" t="s">
        <v>69</v>
      </c>
      <c r="E15" s="54">
        <v>0.76</v>
      </c>
      <c r="F15" s="55">
        <v>39.020000000000003</v>
      </c>
      <c r="G15" s="55">
        <v>39.78</v>
      </c>
      <c r="H15" s="62"/>
      <c r="I15" s="23"/>
      <c r="J15" s="23"/>
      <c r="K15" s="73"/>
      <c r="L15" s="71">
        <v>943.18</v>
      </c>
      <c r="M15" s="22" t="s">
        <v>59</v>
      </c>
      <c r="N15" s="64"/>
      <c r="O15" s="21">
        <f t="shared" si="0"/>
        <v>0</v>
      </c>
      <c r="P15" s="10" t="str">
        <f t="shared" si="1"/>
        <v xml:space="preserve"> </v>
      </c>
    </row>
    <row r="16" spans="1:16" x14ac:dyDescent="0.25">
      <c r="A16" s="52"/>
      <c r="B16" s="53" t="s">
        <v>90</v>
      </c>
      <c r="C16" s="60" t="s">
        <v>68</v>
      </c>
      <c r="D16" s="67" t="s">
        <v>70</v>
      </c>
      <c r="E16" s="54">
        <v>1.53</v>
      </c>
      <c r="F16" s="55">
        <v>33.549999999999997</v>
      </c>
      <c r="G16" s="50">
        <v>35.08</v>
      </c>
      <c r="H16" s="62" t="s">
        <v>88</v>
      </c>
      <c r="I16" s="23">
        <v>15</v>
      </c>
      <c r="J16" s="23">
        <v>0.28000000000000003</v>
      </c>
      <c r="K16" s="72" t="s">
        <v>77</v>
      </c>
      <c r="L16" s="71">
        <v>858.03</v>
      </c>
      <c r="M16" s="22" t="s">
        <v>59</v>
      </c>
      <c r="N16" s="64"/>
      <c r="O16" s="21">
        <f t="shared" si="0"/>
        <v>0</v>
      </c>
      <c r="P16" s="10" t="str">
        <f t="shared" si="1"/>
        <v xml:space="preserve"> </v>
      </c>
    </row>
    <row r="17" spans="1:16" x14ac:dyDescent="0.25">
      <c r="A17" s="52"/>
      <c r="B17" s="53"/>
      <c r="C17" s="60"/>
      <c r="D17" s="68" t="s">
        <v>69</v>
      </c>
      <c r="E17" s="54">
        <v>13.77</v>
      </c>
      <c r="F17" s="55">
        <v>301.91000000000003</v>
      </c>
      <c r="G17" s="50">
        <v>315.68</v>
      </c>
      <c r="H17" s="48"/>
      <c r="I17" s="23"/>
      <c r="J17" s="23"/>
      <c r="K17" s="73"/>
      <c r="L17" s="71">
        <v>9917.27</v>
      </c>
      <c r="M17" s="22" t="s">
        <v>59</v>
      </c>
      <c r="N17" s="64"/>
      <c r="O17" s="21">
        <f t="shared" si="0"/>
        <v>0</v>
      </c>
      <c r="P17" s="10" t="str">
        <f t="shared" si="1"/>
        <v xml:space="preserve"> </v>
      </c>
    </row>
    <row r="18" spans="1:16" x14ac:dyDescent="0.25">
      <c r="A18" s="52"/>
      <c r="B18" s="53" t="s">
        <v>91</v>
      </c>
      <c r="C18" s="60" t="s">
        <v>74</v>
      </c>
      <c r="D18" s="67" t="s">
        <v>69</v>
      </c>
      <c r="E18" s="54">
        <v>12.86</v>
      </c>
      <c r="F18" s="55">
        <v>13.28</v>
      </c>
      <c r="G18" s="50">
        <v>26.14</v>
      </c>
      <c r="H18" s="62" t="s">
        <v>92</v>
      </c>
      <c r="I18" s="23">
        <v>15</v>
      </c>
      <c r="J18" s="23">
        <v>0.11</v>
      </c>
      <c r="K18" s="72" t="s">
        <v>93</v>
      </c>
      <c r="L18" s="71">
        <v>1343.99</v>
      </c>
      <c r="M18" s="22" t="s">
        <v>59</v>
      </c>
      <c r="N18" s="64"/>
      <c r="O18" s="21">
        <f t="shared" si="0"/>
        <v>0</v>
      </c>
      <c r="P18" s="10" t="str">
        <f t="shared" si="1"/>
        <v xml:space="preserve"> </v>
      </c>
    </row>
    <row r="19" spans="1:16" x14ac:dyDescent="0.25">
      <c r="A19" s="52"/>
      <c r="B19" s="53" t="s">
        <v>94</v>
      </c>
      <c r="C19" s="60" t="s">
        <v>74</v>
      </c>
      <c r="D19" s="67" t="s">
        <v>70</v>
      </c>
      <c r="E19" s="54">
        <v>1.67</v>
      </c>
      <c r="F19" s="55">
        <v>1.55</v>
      </c>
      <c r="G19" s="50">
        <v>3.22</v>
      </c>
      <c r="H19" s="62" t="s">
        <v>92</v>
      </c>
      <c r="I19" s="23">
        <v>10</v>
      </c>
      <c r="J19" s="23">
        <v>0.22</v>
      </c>
      <c r="K19" s="73" t="s">
        <v>95</v>
      </c>
      <c r="L19" s="71">
        <v>91.22</v>
      </c>
      <c r="M19" s="22" t="s">
        <v>59</v>
      </c>
      <c r="N19" s="64"/>
      <c r="O19" s="21">
        <f t="shared" si="0"/>
        <v>0</v>
      </c>
      <c r="P19" s="10" t="str">
        <f t="shared" si="1"/>
        <v xml:space="preserve"> </v>
      </c>
    </row>
    <row r="20" spans="1:16" x14ac:dyDescent="0.25">
      <c r="A20" s="52"/>
      <c r="B20" s="53"/>
      <c r="C20" s="60"/>
      <c r="D20" s="67" t="s">
        <v>69</v>
      </c>
      <c r="E20" s="54">
        <v>15.05</v>
      </c>
      <c r="F20" s="55">
        <v>13.92</v>
      </c>
      <c r="G20" s="50">
        <v>28.97</v>
      </c>
      <c r="H20" s="62"/>
      <c r="I20" s="23"/>
      <c r="J20" s="23"/>
      <c r="K20" s="72"/>
      <c r="L20" s="71">
        <v>992.24</v>
      </c>
      <c r="M20" s="22" t="s">
        <v>59</v>
      </c>
      <c r="N20" s="64"/>
      <c r="O20" s="21">
        <f t="shared" si="0"/>
        <v>0</v>
      </c>
      <c r="P20" s="10" t="str">
        <f t="shared" si="1"/>
        <v xml:space="preserve"> </v>
      </c>
    </row>
    <row r="21" spans="1:16" x14ac:dyDescent="0.25">
      <c r="A21" s="52"/>
      <c r="B21" s="53">
        <v>372</v>
      </c>
      <c r="C21" s="60" t="s">
        <v>68</v>
      </c>
      <c r="D21" s="67" t="s">
        <v>70</v>
      </c>
      <c r="E21" s="54">
        <v>2.0499999999999998</v>
      </c>
      <c r="F21" s="55">
        <v>18.46</v>
      </c>
      <c r="G21" s="50">
        <v>20.51</v>
      </c>
      <c r="H21" s="62" t="s">
        <v>88</v>
      </c>
      <c r="I21" s="23">
        <v>15</v>
      </c>
      <c r="J21" s="23">
        <v>0.56999999999999995</v>
      </c>
      <c r="K21" s="73" t="s">
        <v>73</v>
      </c>
      <c r="L21" s="71">
        <v>412.73</v>
      </c>
      <c r="M21" s="22" t="s">
        <v>59</v>
      </c>
      <c r="N21" s="64"/>
      <c r="O21" s="21">
        <f t="shared" si="0"/>
        <v>0</v>
      </c>
      <c r="P21" s="10" t="str">
        <f t="shared" si="1"/>
        <v xml:space="preserve"> </v>
      </c>
    </row>
    <row r="22" spans="1:16" x14ac:dyDescent="0.25">
      <c r="A22" s="52"/>
      <c r="B22" s="53"/>
      <c r="C22" s="60"/>
      <c r="D22" s="67" t="s">
        <v>69</v>
      </c>
      <c r="E22" s="54">
        <v>4.1500000000000004</v>
      </c>
      <c r="F22" s="55">
        <v>43.72</v>
      </c>
      <c r="G22" s="50">
        <v>47.87</v>
      </c>
      <c r="H22" s="48"/>
      <c r="I22" s="23"/>
      <c r="J22" s="23"/>
      <c r="K22" s="72"/>
      <c r="L22" s="71">
        <v>1225.06</v>
      </c>
      <c r="M22" s="22" t="s">
        <v>59</v>
      </c>
      <c r="N22" s="64"/>
      <c r="O22" s="21">
        <f t="shared" si="0"/>
        <v>0</v>
      </c>
      <c r="P22" s="10" t="str">
        <f t="shared" si="1"/>
        <v xml:space="preserve"> </v>
      </c>
    </row>
    <row r="23" spans="1:16" x14ac:dyDescent="0.25">
      <c r="A23" s="52"/>
      <c r="B23" s="53">
        <v>374</v>
      </c>
      <c r="C23" s="60" t="s">
        <v>68</v>
      </c>
      <c r="D23" s="67" t="s">
        <v>70</v>
      </c>
      <c r="E23" s="54">
        <v>0</v>
      </c>
      <c r="F23" s="55">
        <v>7.5</v>
      </c>
      <c r="G23" s="50">
        <v>7.5</v>
      </c>
      <c r="H23" s="48" t="s">
        <v>82</v>
      </c>
      <c r="I23" s="23">
        <v>25</v>
      </c>
      <c r="J23" s="23">
        <v>1.1399999999999999</v>
      </c>
      <c r="K23" s="73" t="s">
        <v>76</v>
      </c>
      <c r="L23" s="71">
        <v>111.4</v>
      </c>
      <c r="M23" s="22" t="s">
        <v>59</v>
      </c>
      <c r="N23" s="64"/>
      <c r="O23" s="21">
        <f t="shared" si="0"/>
        <v>0</v>
      </c>
      <c r="P23" s="10" t="str">
        <f t="shared" si="1"/>
        <v xml:space="preserve"> </v>
      </c>
    </row>
    <row r="24" spans="1:16" x14ac:dyDescent="0.25">
      <c r="A24" s="52"/>
      <c r="B24" s="53"/>
      <c r="C24" s="60"/>
      <c r="D24" s="67" t="s">
        <v>69</v>
      </c>
      <c r="E24" s="54">
        <v>0</v>
      </c>
      <c r="F24" s="55">
        <v>17.5</v>
      </c>
      <c r="G24" s="50">
        <v>17.5</v>
      </c>
      <c r="H24" s="48"/>
      <c r="I24" s="23"/>
      <c r="J24" s="23"/>
      <c r="K24" s="72"/>
      <c r="L24" s="71">
        <v>344.08</v>
      </c>
      <c r="M24" s="22" t="s">
        <v>59</v>
      </c>
      <c r="N24" s="64"/>
      <c r="O24" s="21">
        <f t="shared" si="0"/>
        <v>0</v>
      </c>
      <c r="P24" s="10" t="str">
        <f t="shared" si="1"/>
        <v xml:space="preserve"> </v>
      </c>
    </row>
    <row r="25" spans="1:16" x14ac:dyDescent="0.25">
      <c r="A25" s="52"/>
      <c r="B25" s="53" t="s">
        <v>96</v>
      </c>
      <c r="C25" s="60" t="s">
        <v>68</v>
      </c>
      <c r="D25" s="67" t="s">
        <v>70</v>
      </c>
      <c r="E25" s="54">
        <v>0</v>
      </c>
      <c r="F25" s="55">
        <v>127.94</v>
      </c>
      <c r="G25" s="50">
        <v>127.94</v>
      </c>
      <c r="H25" s="62" t="s">
        <v>82</v>
      </c>
      <c r="I25" s="23">
        <v>70</v>
      </c>
      <c r="J25" s="23">
        <v>2.19</v>
      </c>
      <c r="K25" s="73" t="s">
        <v>97</v>
      </c>
      <c r="L25" s="71">
        <v>2008.57</v>
      </c>
      <c r="M25" s="22" t="s">
        <v>59</v>
      </c>
      <c r="N25" s="64"/>
      <c r="O25" s="21">
        <f t="shared" si="0"/>
        <v>0</v>
      </c>
      <c r="P25" s="10" t="str">
        <f t="shared" si="1"/>
        <v xml:space="preserve"> </v>
      </c>
    </row>
    <row r="26" spans="1:16" x14ac:dyDescent="0.25">
      <c r="A26" s="52"/>
      <c r="B26" s="53"/>
      <c r="C26" s="60"/>
      <c r="D26" s="67" t="s">
        <v>69</v>
      </c>
      <c r="E26" s="54">
        <v>0</v>
      </c>
      <c r="F26" s="55">
        <v>191.9</v>
      </c>
      <c r="G26" s="50">
        <v>191.9</v>
      </c>
      <c r="H26" s="48"/>
      <c r="I26" s="23"/>
      <c r="J26" s="23"/>
      <c r="K26" s="72"/>
      <c r="L26" s="71">
        <v>3935.62</v>
      </c>
      <c r="M26" s="22" t="s">
        <v>59</v>
      </c>
      <c r="N26" s="64"/>
      <c r="O26" s="21">
        <f t="shared" si="0"/>
        <v>0</v>
      </c>
      <c r="P26" s="10" t="str">
        <f t="shared" si="1"/>
        <v xml:space="preserve"> </v>
      </c>
    </row>
    <row r="27" spans="1:16" x14ac:dyDescent="0.25">
      <c r="A27" s="52"/>
      <c r="B27" s="53" t="s">
        <v>98</v>
      </c>
      <c r="C27" s="60" t="s">
        <v>74</v>
      </c>
      <c r="D27" s="68" t="s">
        <v>69</v>
      </c>
      <c r="E27" s="54">
        <v>2.2200000000000002</v>
      </c>
      <c r="F27" s="55">
        <v>37.4</v>
      </c>
      <c r="G27" s="50">
        <v>39.619999999999997</v>
      </c>
      <c r="H27" s="48" t="s">
        <v>92</v>
      </c>
      <c r="I27" s="23">
        <v>25</v>
      </c>
      <c r="J27" s="23">
        <v>0.09</v>
      </c>
      <c r="K27" s="73" t="s">
        <v>80</v>
      </c>
      <c r="L27" s="71">
        <v>2038.87</v>
      </c>
      <c r="M27" s="22" t="s">
        <v>59</v>
      </c>
      <c r="N27" s="64"/>
      <c r="O27" s="21">
        <f t="shared" si="0"/>
        <v>0</v>
      </c>
      <c r="P27" s="10" t="str">
        <f t="shared" si="1"/>
        <v xml:space="preserve"> </v>
      </c>
    </row>
    <row r="28" spans="1:16" x14ac:dyDescent="0.25">
      <c r="A28" s="52"/>
      <c r="B28" s="53" t="s">
        <v>99</v>
      </c>
      <c r="C28" s="60" t="s">
        <v>68</v>
      </c>
      <c r="D28" s="67" t="s">
        <v>70</v>
      </c>
      <c r="E28" s="54">
        <v>0</v>
      </c>
      <c r="F28" s="55">
        <v>86.72</v>
      </c>
      <c r="G28" s="50">
        <v>86.72</v>
      </c>
      <c r="H28" s="48" t="s">
        <v>82</v>
      </c>
      <c r="I28" s="23">
        <v>50</v>
      </c>
      <c r="J28" s="23">
        <v>1.97</v>
      </c>
      <c r="K28" s="72" t="s">
        <v>100</v>
      </c>
      <c r="L28" s="71">
        <v>1357.12</v>
      </c>
      <c r="M28" s="22" t="s">
        <v>59</v>
      </c>
      <c r="N28" s="64"/>
      <c r="O28" s="21">
        <f t="shared" si="0"/>
        <v>0</v>
      </c>
      <c r="P28" s="10" t="str">
        <f t="shared" si="1"/>
        <v xml:space="preserve"> </v>
      </c>
    </row>
    <row r="29" spans="1:16" x14ac:dyDescent="0.25">
      <c r="A29" s="52"/>
      <c r="B29" s="53"/>
      <c r="C29" s="60"/>
      <c r="D29" s="67" t="s">
        <v>69</v>
      </c>
      <c r="E29" s="54">
        <v>0</v>
      </c>
      <c r="F29" s="55">
        <v>130.07</v>
      </c>
      <c r="G29" s="50">
        <v>130.07</v>
      </c>
      <c r="H29" s="48"/>
      <c r="I29" s="23"/>
      <c r="J29" s="23"/>
      <c r="K29" s="72"/>
      <c r="L29" s="71">
        <v>2639.88</v>
      </c>
      <c r="M29" s="22" t="s">
        <v>59</v>
      </c>
      <c r="N29" s="64"/>
      <c r="O29" s="21">
        <f t="shared" si="0"/>
        <v>0</v>
      </c>
      <c r="P29" s="10" t="str">
        <f t="shared" si="1"/>
        <v xml:space="preserve"> </v>
      </c>
    </row>
    <row r="30" spans="1:16" x14ac:dyDescent="0.25">
      <c r="A30" s="52"/>
      <c r="B30" s="53" t="s">
        <v>101</v>
      </c>
      <c r="C30" s="60" t="s">
        <v>74</v>
      </c>
      <c r="D30" s="67" t="s">
        <v>70</v>
      </c>
      <c r="E30" s="54">
        <v>0</v>
      </c>
      <c r="F30" s="55">
        <v>19.18</v>
      </c>
      <c r="G30" s="50">
        <v>19.18</v>
      </c>
      <c r="H30" s="48" t="s">
        <v>92</v>
      </c>
      <c r="I30" s="23">
        <v>25</v>
      </c>
      <c r="J30" s="23">
        <v>0.38</v>
      </c>
      <c r="K30" s="72" t="s">
        <v>102</v>
      </c>
      <c r="L30" s="71">
        <v>468.18</v>
      </c>
      <c r="M30" s="22" t="s">
        <v>59</v>
      </c>
      <c r="N30" s="64"/>
      <c r="O30" s="21">
        <f t="shared" si="0"/>
        <v>0</v>
      </c>
      <c r="P30" s="10" t="str">
        <f t="shared" si="1"/>
        <v xml:space="preserve"> </v>
      </c>
    </row>
    <row r="31" spans="1:16" x14ac:dyDescent="0.25">
      <c r="A31" s="52"/>
      <c r="B31" s="53"/>
      <c r="C31" s="60"/>
      <c r="D31" s="67" t="s">
        <v>69</v>
      </c>
      <c r="E31" s="54">
        <v>0</v>
      </c>
      <c r="F31" s="55">
        <v>172.66</v>
      </c>
      <c r="G31" s="50">
        <v>172.66</v>
      </c>
      <c r="H31" s="48"/>
      <c r="I31" s="23"/>
      <c r="J31" s="23"/>
      <c r="K31" s="72"/>
      <c r="L31" s="71">
        <v>5266.73</v>
      </c>
      <c r="M31" s="22" t="s">
        <v>59</v>
      </c>
      <c r="N31" s="64"/>
      <c r="O31" s="21">
        <f t="shared" si="0"/>
        <v>0</v>
      </c>
      <c r="P31" s="10" t="str">
        <f t="shared" si="1"/>
        <v xml:space="preserve"> </v>
      </c>
    </row>
    <row r="32" spans="1:16" x14ac:dyDescent="0.25">
      <c r="A32" s="52"/>
      <c r="B32" s="53" t="s">
        <v>103</v>
      </c>
      <c r="C32" s="60" t="s">
        <v>74</v>
      </c>
      <c r="D32" s="69" t="s">
        <v>69</v>
      </c>
      <c r="E32" s="54">
        <v>0</v>
      </c>
      <c r="F32" s="55">
        <v>41.98</v>
      </c>
      <c r="G32" s="50">
        <v>41.98</v>
      </c>
      <c r="H32" s="48" t="s">
        <v>92</v>
      </c>
      <c r="I32" s="23">
        <v>30</v>
      </c>
      <c r="J32" s="23">
        <v>0.06</v>
      </c>
      <c r="K32" s="72" t="s">
        <v>104</v>
      </c>
      <c r="L32" s="71">
        <v>2783.65</v>
      </c>
      <c r="M32" s="22" t="s">
        <v>59</v>
      </c>
      <c r="N32" s="64"/>
      <c r="O32" s="21">
        <f t="shared" si="0"/>
        <v>0</v>
      </c>
      <c r="P32" s="10" t="str">
        <f t="shared" si="1"/>
        <v xml:space="preserve"> </v>
      </c>
    </row>
    <row r="33" spans="1:16" x14ac:dyDescent="0.25">
      <c r="A33" s="52"/>
      <c r="B33" s="53" t="s">
        <v>105</v>
      </c>
      <c r="C33" s="60" t="s">
        <v>68</v>
      </c>
      <c r="D33" s="67" t="s">
        <v>70</v>
      </c>
      <c r="E33" s="54">
        <v>0</v>
      </c>
      <c r="F33" s="55">
        <v>83.12</v>
      </c>
      <c r="G33" s="50">
        <v>83.12</v>
      </c>
      <c r="H33" s="48" t="s">
        <v>82</v>
      </c>
      <c r="I33" s="23">
        <v>40</v>
      </c>
      <c r="J33" s="23">
        <v>2.33</v>
      </c>
      <c r="K33" s="72" t="s">
        <v>106</v>
      </c>
      <c r="L33" s="71">
        <v>1276.95</v>
      </c>
      <c r="M33" s="22" t="s">
        <v>59</v>
      </c>
      <c r="N33" s="64"/>
      <c r="O33" s="21">
        <f t="shared" si="0"/>
        <v>0</v>
      </c>
      <c r="P33" s="10" t="str">
        <f t="shared" si="1"/>
        <v xml:space="preserve"> </v>
      </c>
    </row>
    <row r="34" spans="1:16" x14ac:dyDescent="0.25">
      <c r="A34" s="52"/>
      <c r="B34" s="53"/>
      <c r="C34" s="60"/>
      <c r="D34" s="67" t="s">
        <v>69</v>
      </c>
      <c r="E34" s="54">
        <v>0</v>
      </c>
      <c r="F34" s="55">
        <v>193.95</v>
      </c>
      <c r="G34" s="50">
        <v>193.95</v>
      </c>
      <c r="H34" s="48"/>
      <c r="I34" s="23"/>
      <c r="J34" s="23"/>
      <c r="K34" s="72"/>
      <c r="L34" s="71">
        <v>3783.43</v>
      </c>
      <c r="M34" s="22" t="s">
        <v>59</v>
      </c>
      <c r="N34" s="64"/>
      <c r="O34" s="21">
        <f t="shared" si="0"/>
        <v>0</v>
      </c>
      <c r="P34" s="10" t="str">
        <f t="shared" si="1"/>
        <v xml:space="preserve"> </v>
      </c>
    </row>
    <row r="35" spans="1:16" ht="15.75" thickBot="1" x14ac:dyDescent="0.3">
      <c r="A35" s="52"/>
      <c r="B35" s="53"/>
      <c r="C35" s="60"/>
      <c r="D35" s="69"/>
      <c r="E35" s="54"/>
      <c r="F35" s="55"/>
      <c r="G35" s="75"/>
      <c r="H35" s="48"/>
      <c r="I35" s="23"/>
      <c r="J35" s="23"/>
      <c r="K35" s="72"/>
      <c r="L35" s="71"/>
      <c r="M35" s="22" t="s">
        <v>59</v>
      </c>
      <c r="N35" s="64"/>
      <c r="O35" s="21">
        <f t="shared" si="0"/>
        <v>0</v>
      </c>
      <c r="P35" s="10" t="str">
        <f t="shared" si="1"/>
        <v xml:space="preserve"> </v>
      </c>
    </row>
    <row r="36" spans="1:16" ht="15.75" thickBot="1" x14ac:dyDescent="0.3">
      <c r="A36" s="24"/>
      <c r="B36" s="25"/>
      <c r="C36" s="83"/>
      <c r="D36" s="84"/>
      <c r="E36" s="74">
        <f>SUM(E12:E35)</f>
        <v>54.389999999999993</v>
      </c>
      <c r="F36" s="56">
        <f>SUM(F12:F35)</f>
        <v>2186.1999999999998</v>
      </c>
      <c r="G36" s="76">
        <f>SUM(G12:G35)</f>
        <v>2240.59</v>
      </c>
      <c r="H36" s="49"/>
      <c r="I36" s="25"/>
      <c r="J36" s="25"/>
      <c r="K36" s="51"/>
      <c r="L36" s="57"/>
      <c r="M36" s="36" t="s">
        <v>59</v>
      </c>
      <c r="N36" s="58"/>
      <c r="O36" s="36">
        <f>SUM(N36*G36)</f>
        <v>0</v>
      </c>
      <c r="P36" s="10" t="str">
        <f t="shared" si="1"/>
        <v xml:space="preserve"> </v>
      </c>
    </row>
    <row r="37" spans="1:16" ht="15.75" thickBot="1" x14ac:dyDescent="0.3">
      <c r="A37" s="26"/>
      <c r="B37" s="27"/>
      <c r="C37" s="28"/>
      <c r="D37" s="29"/>
      <c r="E37" s="30"/>
      <c r="F37" s="30"/>
      <c r="G37" s="30"/>
      <c r="H37" s="31"/>
      <c r="I37" s="27"/>
      <c r="J37" s="27"/>
      <c r="K37" s="28"/>
      <c r="L37" s="38"/>
      <c r="M37" s="33"/>
      <c r="N37" s="37"/>
      <c r="O37" s="38"/>
      <c r="P37" s="10"/>
    </row>
    <row r="38" spans="1:16" ht="15.75" thickBot="1" x14ac:dyDescent="0.3">
      <c r="A38" s="47"/>
      <c r="B38" s="34"/>
      <c r="C38" s="34"/>
      <c r="D38" s="34"/>
      <c r="E38" s="34"/>
      <c r="F38" s="34"/>
      <c r="G38" s="34"/>
      <c r="H38" s="34"/>
      <c r="I38" s="34"/>
      <c r="J38" s="77" t="s">
        <v>12</v>
      </c>
      <c r="K38" s="77"/>
      <c r="L38" s="38">
        <f>SUM(L12:L35)</f>
        <v>52542.490000000005</v>
      </c>
      <c r="M38" s="35"/>
      <c r="N38" s="39" t="s">
        <v>13</v>
      </c>
      <c r="O38" s="32">
        <f>SUM(O12:O36)</f>
        <v>0</v>
      </c>
      <c r="P38" s="10" t="str">
        <f>IF(O38&gt;L38,"prekročená cena","nižšia ako stanovená")</f>
        <v>nižšia ako stanovená</v>
      </c>
    </row>
    <row r="39" spans="1:16" ht="15.75" thickBot="1" x14ac:dyDescent="0.3">
      <c r="A39" s="78" t="s">
        <v>81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32">
        <f>O40-O38</f>
        <v>0</v>
      </c>
    </row>
    <row r="40" spans="1:16" ht="15.75" thickBot="1" x14ac:dyDescent="0.3">
      <c r="A40" s="78" t="s">
        <v>14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/>
      <c r="O40" s="32">
        <f>IF("nie"=MID(I48,1,3),O38,(O38*1.23))</f>
        <v>0</v>
      </c>
    </row>
    <row r="41" spans="1:16" x14ac:dyDescent="0.25">
      <c r="A41" s="91" t="s">
        <v>15</v>
      </c>
      <c r="B41" s="91"/>
      <c r="C41" s="91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6" x14ac:dyDescent="0.25">
      <c r="A42" s="81" t="s">
        <v>63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25.5" customHeight="1" x14ac:dyDescent="0.25">
      <c r="A43" s="41" t="s">
        <v>55</v>
      </c>
      <c r="B43" s="41"/>
      <c r="C43" s="41"/>
      <c r="D43" s="41"/>
      <c r="E43" s="41"/>
      <c r="F43" s="41"/>
      <c r="G43" s="42" t="s">
        <v>53</v>
      </c>
      <c r="H43" s="41"/>
      <c r="I43" s="41"/>
      <c r="J43" s="43"/>
      <c r="K43" s="43"/>
      <c r="L43" s="43"/>
      <c r="M43" s="43"/>
      <c r="N43" s="43"/>
      <c r="O43" s="43"/>
    </row>
    <row r="44" spans="1:16" ht="15" customHeight="1" x14ac:dyDescent="0.25">
      <c r="A44" s="93" t="s">
        <v>79</v>
      </c>
      <c r="B44" s="94"/>
      <c r="C44" s="94"/>
      <c r="D44" s="94"/>
      <c r="E44" s="95"/>
      <c r="F44" s="92" t="s">
        <v>54</v>
      </c>
      <c r="G44" s="44" t="s">
        <v>16</v>
      </c>
      <c r="H44" s="85"/>
      <c r="I44" s="86"/>
      <c r="J44" s="86"/>
      <c r="K44" s="86"/>
      <c r="L44" s="86"/>
      <c r="M44" s="86"/>
      <c r="N44" s="86"/>
      <c r="O44" s="87"/>
    </row>
    <row r="45" spans="1:16" x14ac:dyDescent="0.25">
      <c r="A45" s="96"/>
      <c r="B45" s="97"/>
      <c r="C45" s="97"/>
      <c r="D45" s="97"/>
      <c r="E45" s="98"/>
      <c r="F45" s="92"/>
      <c r="G45" s="44" t="s">
        <v>17</v>
      </c>
      <c r="H45" s="85"/>
      <c r="I45" s="86"/>
      <c r="J45" s="86"/>
      <c r="K45" s="86"/>
      <c r="L45" s="86"/>
      <c r="M45" s="86"/>
      <c r="N45" s="86"/>
      <c r="O45" s="87"/>
    </row>
    <row r="46" spans="1:16" ht="18" customHeight="1" x14ac:dyDescent="0.25">
      <c r="A46" s="96"/>
      <c r="B46" s="97"/>
      <c r="C46" s="97"/>
      <c r="D46" s="97"/>
      <c r="E46" s="98"/>
      <c r="F46" s="92"/>
      <c r="G46" s="44" t="s">
        <v>18</v>
      </c>
      <c r="H46" s="85"/>
      <c r="I46" s="86"/>
      <c r="J46" s="86"/>
      <c r="K46" s="86"/>
      <c r="L46" s="86"/>
      <c r="M46" s="86"/>
      <c r="N46" s="86"/>
      <c r="O46" s="87"/>
    </row>
    <row r="47" spans="1:16" x14ac:dyDescent="0.25">
      <c r="A47" s="96"/>
      <c r="B47" s="97"/>
      <c r="C47" s="97"/>
      <c r="D47" s="97"/>
      <c r="E47" s="98"/>
      <c r="F47" s="92"/>
      <c r="G47" s="44" t="s">
        <v>19</v>
      </c>
      <c r="H47" s="85"/>
      <c r="I47" s="86"/>
      <c r="J47" s="86"/>
      <c r="K47" s="86"/>
      <c r="L47" s="86"/>
      <c r="M47" s="86"/>
      <c r="N47" s="86"/>
      <c r="O47" s="87"/>
    </row>
    <row r="48" spans="1:16" x14ac:dyDescent="0.25">
      <c r="A48" s="96"/>
      <c r="B48" s="97"/>
      <c r="C48" s="97"/>
      <c r="D48" s="97"/>
      <c r="E48" s="98"/>
      <c r="F48" s="92"/>
      <c r="G48" s="44" t="s">
        <v>20</v>
      </c>
      <c r="H48" s="85"/>
      <c r="I48" s="86"/>
      <c r="J48" s="86"/>
      <c r="K48" s="86"/>
      <c r="L48" s="86"/>
      <c r="M48" s="86"/>
      <c r="N48" s="86"/>
      <c r="O48" s="87"/>
    </row>
    <row r="49" spans="1:15" x14ac:dyDescent="0.25">
      <c r="A49" s="96"/>
      <c r="B49" s="97"/>
      <c r="C49" s="97"/>
      <c r="D49" s="97"/>
      <c r="E49" s="98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96"/>
      <c r="B50" s="97"/>
      <c r="C50" s="97"/>
      <c r="D50" s="97"/>
      <c r="E50" s="98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99"/>
      <c r="B51" s="100"/>
      <c r="C51" s="100"/>
      <c r="D51" s="100"/>
      <c r="E51" s="101"/>
      <c r="F51" s="43"/>
      <c r="G51" s="16"/>
      <c r="H51" s="16"/>
      <c r="I51" s="16"/>
      <c r="J51" s="16" t="s">
        <v>21</v>
      </c>
      <c r="K51" s="16"/>
      <c r="L51" s="88"/>
      <c r="M51" s="89"/>
      <c r="N51" s="90"/>
      <c r="O51" s="16"/>
    </row>
    <row r="52" spans="1:15" x14ac:dyDescent="0.25">
      <c r="A52" s="59" t="s">
        <v>75</v>
      </c>
      <c r="B52" s="43"/>
      <c r="C52" s="43"/>
      <c r="D52" s="43"/>
      <c r="E52" s="43"/>
      <c r="F52" s="43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</sheetData>
  <mergeCells count="34">
    <mergeCell ref="A1:L1"/>
    <mergeCell ref="H9:H11"/>
    <mergeCell ref="I9:I11"/>
    <mergeCell ref="J9:J11"/>
    <mergeCell ref="K9:K11"/>
    <mergeCell ref="A8:B8"/>
    <mergeCell ref="B5:F5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48:O48"/>
    <mergeCell ref="L51:N51"/>
    <mergeCell ref="A41:C41"/>
    <mergeCell ref="F44:F48"/>
    <mergeCell ref="H44:O44"/>
    <mergeCell ref="H45:O45"/>
    <mergeCell ref="H46:O46"/>
    <mergeCell ref="H47:O47"/>
    <mergeCell ref="A44:E51"/>
    <mergeCell ref="J38:K38"/>
    <mergeCell ref="A39:N39"/>
    <mergeCell ref="A40:N40"/>
    <mergeCell ref="A42:O42"/>
    <mergeCell ref="C36:D36"/>
  </mergeCells>
  <pageMargins left="0.23622047244094491" right="0.23622047244094491" top="0" bottom="0" header="0.31496062992125984" footer="0.31496062992125984"/>
  <pageSetup paperSize="9" scale="6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4" t="s">
        <v>49</v>
      </c>
      <c r="M2" s="144"/>
    </row>
    <row r="3" spans="1:14" x14ac:dyDescent="0.25">
      <c r="A3" s="5" t="s">
        <v>23</v>
      </c>
      <c r="B3" s="145" t="s">
        <v>24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1:14" x14ac:dyDescent="0.25">
      <c r="A4" s="5" t="s">
        <v>25</v>
      </c>
      <c r="B4" s="145" t="s">
        <v>26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1:14" x14ac:dyDescent="0.25">
      <c r="A5" s="5" t="s">
        <v>7</v>
      </c>
      <c r="B5" s="145" t="s">
        <v>27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1:14" x14ac:dyDescent="0.25">
      <c r="A6" s="5" t="s">
        <v>2</v>
      </c>
      <c r="B6" s="145" t="s">
        <v>28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1:14" x14ac:dyDescent="0.25">
      <c r="A7" s="6" t="s">
        <v>29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4" x14ac:dyDescent="0.25">
      <c r="A8" s="5" t="s">
        <v>11</v>
      </c>
      <c r="B8" s="145" t="s">
        <v>30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1:14" x14ac:dyDescent="0.25">
      <c r="A9" s="5" t="s">
        <v>31</v>
      </c>
      <c r="B9" s="145" t="s">
        <v>32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x14ac:dyDescent="0.25">
      <c r="A10" s="5" t="s">
        <v>33</v>
      </c>
      <c r="B10" s="145" t="s">
        <v>34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1:14" x14ac:dyDescent="0.25">
      <c r="A11" s="7" t="s">
        <v>35</v>
      </c>
      <c r="B11" s="145" t="s">
        <v>36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</row>
    <row r="12" spans="1:14" x14ac:dyDescent="0.25">
      <c r="A12" s="8" t="s">
        <v>37</v>
      </c>
      <c r="B12" s="145" t="s">
        <v>38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4" ht="24" customHeight="1" x14ac:dyDescent="0.25">
      <c r="A13" s="7" t="s">
        <v>39</v>
      </c>
      <c r="B13" s="145" t="s">
        <v>40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</row>
    <row r="14" spans="1:14" ht="16.5" customHeight="1" x14ac:dyDescent="0.25">
      <c r="A14" s="7" t="s">
        <v>5</v>
      </c>
      <c r="B14" s="145" t="s">
        <v>50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</row>
    <row r="15" spans="1:14" x14ac:dyDescent="0.25">
      <c r="A15" s="7" t="s">
        <v>41</v>
      </c>
      <c r="B15" s="145" t="s">
        <v>42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</row>
    <row r="16" spans="1:14" ht="38.25" x14ac:dyDescent="0.25">
      <c r="A16" s="9" t="s">
        <v>43</v>
      </c>
      <c r="B16" s="145" t="s">
        <v>44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</row>
    <row r="17" spans="1:14" ht="28.5" customHeight="1" x14ac:dyDescent="0.25">
      <c r="A17" s="9" t="s">
        <v>45</v>
      </c>
      <c r="B17" s="145" t="s">
        <v>46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</row>
    <row r="18" spans="1:14" ht="27" customHeight="1" x14ac:dyDescent="0.25">
      <c r="A18" s="7" t="s">
        <v>47</v>
      </c>
      <c r="B18" s="145" t="s">
        <v>48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</row>
    <row r="19" spans="1:14" ht="75" customHeight="1" x14ac:dyDescent="0.25">
      <c r="A19" s="45" t="s">
        <v>60</v>
      </c>
      <c r="B19" s="146" t="s">
        <v>61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 LO HUTY</vt:lpstr>
      <vt:lpstr>Vysvetlívky</vt:lpstr>
      <vt:lpstr>' LO HUTY'!Oblasť_tlače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2026-06-18T11:56:44Z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