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bstarame-my.sharepoint.com/personal/jancova_obstarame_sk/Documents/Jancova dokumenty/Technotur/final/"/>
    </mc:Choice>
  </mc:AlternateContent>
  <xr:revisionPtr revIDLastSave="0" documentId="8_{69C2D8E3-56FD-4D0A-8893-2D210C3FA602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Plyn" sheetId="2" r:id="rId1"/>
    <sheet name="SADZBY taríf" sheetId="3" r:id="rId2"/>
  </sheets>
  <definedNames>
    <definedName name="PlatnosťZ">#REF!</definedName>
    <definedName name="Sadzby">'SADZBY taríf'!$B$4:$D$12</definedName>
    <definedName name="VýpovednáL">#REF!</definedName>
  </definedNames>
  <calcPr calcId="181029"/>
</workbook>
</file>

<file path=xl/calcChain.xml><?xml version="1.0" encoding="utf-8"?>
<calcChain xmlns="http://schemas.openxmlformats.org/spreadsheetml/2006/main">
  <c r="H33" i="2" l="1"/>
  <c r="H8" i="2"/>
  <c r="H34" i="2" l="1"/>
  <c r="I30" i="2"/>
  <c r="I31" i="2"/>
  <c r="B11" i="2" l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I10" i="2" l="1"/>
  <c r="B12" i="3"/>
  <c r="B11" i="3"/>
  <c r="B10" i="3"/>
  <c r="B9" i="3"/>
  <c r="B8" i="3"/>
  <c r="B7" i="3"/>
  <c r="B6" i="3"/>
  <c r="B5" i="3"/>
  <c r="I26" i="2" l="1"/>
  <c r="I22" i="2"/>
  <c r="I18" i="2"/>
  <c r="I6" i="2"/>
  <c r="I13" i="2"/>
  <c r="I12" i="2"/>
  <c r="I29" i="2"/>
  <c r="I25" i="2"/>
  <c r="I21" i="2"/>
  <c r="I17" i="2"/>
  <c r="I7" i="2"/>
  <c r="I11" i="2"/>
  <c r="I28" i="2"/>
  <c r="I24" i="2"/>
  <c r="I20" i="2"/>
  <c r="I16" i="2"/>
  <c r="I15" i="2"/>
  <c r="I27" i="2"/>
  <c r="I23" i="2"/>
  <c r="I19" i="2"/>
  <c r="I5" i="2"/>
  <c r="I14" i="2"/>
  <c r="G34" i="2"/>
</calcChain>
</file>

<file path=xl/sharedStrings.xml><?xml version="1.0" encoding="utf-8"?>
<sst xmlns="http://schemas.openxmlformats.org/spreadsheetml/2006/main" count="160" uniqueCount="107">
  <si>
    <t>Celkom spotreba</t>
  </si>
  <si>
    <t>m3</t>
  </si>
  <si>
    <t>kWh</t>
  </si>
  <si>
    <t>Platnosť zmluvy</t>
  </si>
  <si>
    <t>3 mesiace</t>
  </si>
  <si>
    <t>Číslo miesta dodávky  alebo POD kod</t>
  </si>
  <si>
    <t>doba určitá - DU</t>
  </si>
  <si>
    <t>doba neurčitá - DN</t>
  </si>
  <si>
    <t>Zmluva o dodávke - aktuálna</t>
  </si>
  <si>
    <t>Spotreba</t>
  </si>
  <si>
    <t>ODBERNÉ MIESTO - OM</t>
  </si>
  <si>
    <t>Por.číslo OM</t>
  </si>
  <si>
    <t>Adresa OM</t>
  </si>
  <si>
    <t>M4</t>
  </si>
  <si>
    <t>M1</t>
  </si>
  <si>
    <t>M2</t>
  </si>
  <si>
    <t>M3</t>
  </si>
  <si>
    <t>SKSPPDIS000410407602</t>
  </si>
  <si>
    <t>SNP 1/2, 916 01 Stará Turá</t>
  </si>
  <si>
    <t>SKSPPDIS000410404769</t>
  </si>
  <si>
    <t>od</t>
  </si>
  <si>
    <t>do</t>
  </si>
  <si>
    <t>M5</t>
  </si>
  <si>
    <t>M6</t>
  </si>
  <si>
    <t>M7</t>
  </si>
  <si>
    <t>M8</t>
  </si>
  <si>
    <t>a viac</t>
  </si>
  <si>
    <t>SADZBY taríf</t>
  </si>
  <si>
    <t>Úroveň odberu v kWh</t>
  </si>
  <si>
    <t>Odberateľ</t>
  </si>
  <si>
    <t>SKSPPDIS000410400948</t>
  </si>
  <si>
    <t>SKSPPDIS000410409273</t>
  </si>
  <si>
    <t>SNP 96/72, Stará Turá, 916 01 (kancelárie)</t>
  </si>
  <si>
    <t>SNP 72, Stará Turá, 916 01  (predajňa)</t>
  </si>
  <si>
    <t>Lesotur s.r.o.</t>
  </si>
  <si>
    <t>SKSPPDIS000410404691</t>
  </si>
  <si>
    <t>SKSPPDIS000410404692</t>
  </si>
  <si>
    <t>Hurbanova 142/46, 916 01 Stará Turá</t>
  </si>
  <si>
    <t>Hurbanova 153/62, 916 01 Stará Turá</t>
  </si>
  <si>
    <t>Materská škola</t>
  </si>
  <si>
    <t>Výpovedná lehota</t>
  </si>
  <si>
    <t>Doba určitá do</t>
  </si>
  <si>
    <t>Mestský úrad</t>
  </si>
  <si>
    <t>SKSPPDIS000430021908</t>
  </si>
  <si>
    <t>SKSPPDIS000430021906</t>
  </si>
  <si>
    <t>SKSPPDIS000430020215</t>
  </si>
  <si>
    <t>SKSPPDIS010410176424</t>
  </si>
  <si>
    <t>SKSPPDIS000410407768</t>
  </si>
  <si>
    <t>SKSPPDIS000430021922</t>
  </si>
  <si>
    <t>SKSPPDIS000410401497</t>
  </si>
  <si>
    <t>SKSPPDIS000410401612</t>
  </si>
  <si>
    <t>SKSPPDIS000410406584</t>
  </si>
  <si>
    <t>SKSPPDIS000410402260</t>
  </si>
  <si>
    <t>SKSPPDIS000410402259</t>
  </si>
  <si>
    <t>SKSPPDIS000410402258</t>
  </si>
  <si>
    <t>Mýtna 146, 916 01 Stará Turá</t>
  </si>
  <si>
    <t>Mýtna 558/10, 916 01 Stará Turá</t>
  </si>
  <si>
    <t>Mýtna 554/18, 916 01 Stará Turá</t>
  </si>
  <si>
    <t>TECHNOTUR s.r.o.</t>
  </si>
  <si>
    <t>SKSPPDIS000430022048</t>
  </si>
  <si>
    <t>SKSPPDIS010410008149</t>
  </si>
  <si>
    <t>SKSPPDIS000410404371</t>
  </si>
  <si>
    <t>SKSPPDIS000410404370</t>
  </si>
  <si>
    <t>Základná škola</t>
  </si>
  <si>
    <t>SKSPPDIS000410404367</t>
  </si>
  <si>
    <t>SNP 293/17A, 916 01 Stará Turá</t>
  </si>
  <si>
    <t>Základná um. Škola</t>
  </si>
  <si>
    <t>Gen. M. R. Štefánika 380/45, 916 01 Stará Turá</t>
  </si>
  <si>
    <t>Gen. M. R. Štefánika 354/2, 916 01 Stará Turá</t>
  </si>
  <si>
    <t>Gen. M. R.Štefánika 378, 916 01 Stará Turá</t>
  </si>
  <si>
    <t>SNP 262, 916 01 Stará Turá</t>
  </si>
  <si>
    <t>Dr. Úradníčka 189/4, 916 01 Stará Turá</t>
  </si>
  <si>
    <t>SNP 260/41, 916 01 Stará Turá</t>
  </si>
  <si>
    <t>Mýtna 537, 916 01 Stará Turá</t>
  </si>
  <si>
    <t>Mýtna 145/1, 916 01 Stará Turá</t>
  </si>
  <si>
    <t>Komenského 320, 916 01 Stará Turá</t>
  </si>
  <si>
    <t>Hurbanova 128/25, 916 01 Stará Turá</t>
  </si>
  <si>
    <t>VO</t>
  </si>
  <si>
    <t>Tarifa dodávky vzhľadom na spotrebu</t>
  </si>
  <si>
    <t>VEĽKOODBER</t>
  </si>
  <si>
    <t>VEĽKOODBER SPOLU</t>
  </si>
  <si>
    <t>MALOODBER</t>
  </si>
  <si>
    <t>MALOODBER SPOLU</t>
  </si>
  <si>
    <t>Komenského 1/320, 916 01 Stará Turá</t>
  </si>
  <si>
    <t>VEĽKOODBER - DETAILY</t>
  </si>
  <si>
    <t>DMM
(v kWh)</t>
  </si>
  <si>
    <t>kúrenársky</t>
  </si>
  <si>
    <t>jan</t>
  </si>
  <si>
    <t>feb</t>
  </si>
  <si>
    <t>mar</t>
  </si>
  <si>
    <t>apr</t>
  </si>
  <si>
    <t>máj</t>
  </si>
  <si>
    <t>jún</t>
  </si>
  <si>
    <t>aug</t>
  </si>
  <si>
    <t>okt</t>
  </si>
  <si>
    <t>sep</t>
  </si>
  <si>
    <t>nov</t>
  </si>
  <si>
    <t>dec</t>
  </si>
  <si>
    <t>Váhy (%)</t>
  </si>
  <si>
    <t>charakter odberu:</t>
  </si>
  <si>
    <t>DMM
(v m3)</t>
  </si>
  <si>
    <t>8. apríla 217/2, 916 01 Stará Turá</t>
  </si>
  <si>
    <t>SKSPPDIS010410176776</t>
  </si>
  <si>
    <t>Zberný dvor, Holubyho 21, 916 01 Stará Turá</t>
  </si>
  <si>
    <t>SKSPPDIS000410401613</t>
  </si>
  <si>
    <t>Technické služby</t>
  </si>
  <si>
    <t>Hlubockého 6, 916 01 Stará Turá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</si>
</sst>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_€_ ;_ * \(#,##0.00\)\ _€_ ;_ * &quot;-&quot;??_)\ _€_ ;_ @_ "/>
    <numFmt numFmtId="167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Verdana"/>
      <family val="2"/>
      <charset val="238"/>
    </font>
    <font>
      <sz val="10"/>
      <color theme="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B0F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2" xfId="0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vertical="top" wrapText="1"/>
      <protection locked="0" hidden="1"/>
    </xf>
    <xf numFmtId="0" fontId="0" fillId="0" borderId="0" xfId="0" applyBorder="1" applyAlignment="1" applyProtection="1">
      <alignment vertical="top" wrapText="1"/>
      <protection locked="0" hidden="1"/>
    </xf>
    <xf numFmtId="0" fontId="0" fillId="0" borderId="5" xfId="0" applyBorder="1" applyAlignment="1" applyProtection="1">
      <alignment vertical="top" wrapText="1"/>
      <protection locked="0" hidden="1"/>
    </xf>
    <xf numFmtId="0" fontId="0" fillId="0" borderId="7" xfId="0" applyBorder="1" applyAlignment="1" applyProtection="1">
      <alignment vertical="top" wrapText="1"/>
      <protection locked="0" hidden="1"/>
    </xf>
    <xf numFmtId="0" fontId="4" fillId="2" borderId="8" xfId="0" applyFont="1" applyFill="1" applyBorder="1" applyAlignment="1" applyProtection="1">
      <alignment horizontal="center"/>
      <protection hidden="1"/>
    </xf>
    <xf numFmtId="3" fontId="4" fillId="2" borderId="8" xfId="0" applyNumberFormat="1" applyFont="1" applyFill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3" fontId="0" fillId="0" borderId="2" xfId="0" applyNumberFormat="1" applyFill="1" applyBorder="1" applyAlignment="1" applyProtection="1">
      <alignment horizontal="center"/>
      <protection locked="0"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4" fontId="6" fillId="0" borderId="0" xfId="0" applyNumberFormat="1" applyFont="1" applyAlignment="1">
      <alignment horizontal="center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 applyProtection="1">
      <alignment horizontal="center"/>
      <protection locked="0" hidden="1"/>
    </xf>
    <xf numFmtId="14" fontId="7" fillId="0" borderId="2" xfId="0" applyNumberFormat="1" applyFont="1" applyFill="1" applyBorder="1" applyAlignment="1" applyProtection="1">
      <alignment horizontal="center"/>
      <protection hidden="1"/>
    </xf>
    <xf numFmtId="3" fontId="8" fillId="0" borderId="2" xfId="0" applyNumberFormat="1" applyFont="1" applyFill="1" applyBorder="1" applyAlignment="1" applyProtection="1">
      <alignment horizontal="center"/>
      <protection locked="0" hidden="1"/>
    </xf>
    <xf numFmtId="0" fontId="0" fillId="0" borderId="2" xfId="0" applyFill="1" applyBorder="1" applyAlignment="1" applyProtection="1">
      <alignment horizontal="left" indent="1"/>
      <protection hidden="1"/>
    </xf>
    <xf numFmtId="0" fontId="0" fillId="0" borderId="12" xfId="0" applyFill="1" applyBorder="1" applyAlignment="1" applyProtection="1">
      <alignment horizontal="center"/>
      <protection locked="0" hidden="1"/>
    </xf>
    <xf numFmtId="3" fontId="0" fillId="0" borderId="12" xfId="0" applyNumberFormat="1" applyFill="1" applyBorder="1" applyAlignment="1" applyProtection="1">
      <alignment horizontal="center"/>
      <protection locked="0" hidden="1"/>
    </xf>
    <xf numFmtId="0" fontId="0" fillId="0" borderId="12" xfId="0" applyFill="1" applyBorder="1" applyAlignment="1" applyProtection="1">
      <alignment horizontal="left" indent="1"/>
      <protection hidden="1"/>
    </xf>
    <xf numFmtId="3" fontId="7" fillId="0" borderId="12" xfId="0" applyNumberFormat="1" applyFont="1" applyFill="1" applyBorder="1" applyAlignment="1" applyProtection="1">
      <alignment horizontal="center"/>
      <protection locked="0" hidden="1"/>
    </xf>
    <xf numFmtId="3" fontId="7" fillId="0" borderId="2" xfId="0" applyNumberFormat="1" applyFont="1" applyFill="1" applyBorder="1" applyAlignment="1" applyProtection="1">
      <alignment horizontal="center"/>
      <protection locked="0" hidden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14" fontId="7" fillId="4" borderId="2" xfId="0" applyNumberFormat="1" applyFont="1" applyFill="1" applyBorder="1" applyAlignment="1" applyProtection="1">
      <alignment horizontal="center"/>
      <protection hidden="1"/>
    </xf>
    <xf numFmtId="3" fontId="0" fillId="4" borderId="2" xfId="0" applyNumberFormat="1" applyFill="1" applyBorder="1" applyAlignment="1" applyProtection="1">
      <alignment horizontal="center"/>
      <protection locked="0" hidden="1"/>
    </xf>
    <xf numFmtId="3" fontId="8" fillId="4" borderId="2" xfId="0" applyNumberFormat="1" applyFont="1" applyFill="1" applyBorder="1" applyAlignment="1" applyProtection="1">
      <alignment horizontal="center"/>
      <protection locked="0" hidden="1"/>
    </xf>
    <xf numFmtId="0" fontId="0" fillId="4" borderId="2" xfId="0" applyFill="1" applyBorder="1" applyAlignment="1" applyProtection="1">
      <alignment horizontal="left" indent="1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0" fillId="5" borderId="8" xfId="0" applyFill="1" applyBorder="1" applyAlignment="1" applyProtection="1">
      <alignment horizontal="center"/>
      <protection hidden="1"/>
    </xf>
    <xf numFmtId="0" fontId="8" fillId="5" borderId="8" xfId="0" applyFont="1" applyFill="1" applyBorder="1" applyAlignment="1" applyProtection="1">
      <alignment horizontal="center"/>
      <protection locked="0" hidden="1"/>
    </xf>
    <xf numFmtId="14" fontId="7" fillId="5" borderId="8" xfId="0" applyNumberFormat="1" applyFont="1" applyFill="1" applyBorder="1" applyAlignment="1" applyProtection="1">
      <alignment horizontal="center"/>
      <protection hidden="1"/>
    </xf>
    <xf numFmtId="14" fontId="10" fillId="5" borderId="8" xfId="0" applyNumberFormat="1" applyFont="1" applyFill="1" applyBorder="1" applyAlignment="1" applyProtection="1">
      <alignment horizontal="center"/>
      <protection hidden="1"/>
    </xf>
    <xf numFmtId="3" fontId="0" fillId="5" borderId="8" xfId="0" applyNumberFormat="1" applyFill="1" applyBorder="1" applyAlignment="1" applyProtection="1">
      <alignment horizontal="center"/>
      <protection locked="0" hidden="1"/>
    </xf>
    <xf numFmtId="3" fontId="8" fillId="5" borderId="8" xfId="0" applyNumberFormat="1" applyFont="1" applyFill="1" applyBorder="1" applyAlignment="1" applyProtection="1">
      <alignment horizontal="center"/>
      <protection locked="0" hidden="1"/>
    </xf>
    <xf numFmtId="0" fontId="0" fillId="5" borderId="8" xfId="0" applyFill="1" applyBorder="1" applyAlignment="1" applyProtection="1">
      <alignment horizontal="left" indent="1"/>
      <protection hidden="1"/>
    </xf>
    <xf numFmtId="0" fontId="7" fillId="0" borderId="0" xfId="0" applyFont="1" applyAlignment="1" applyProtection="1">
      <alignment horizontal="left"/>
      <protection hidden="1"/>
    </xf>
    <xf numFmtId="0" fontId="1" fillId="3" borderId="2" xfId="0" applyFont="1" applyFill="1" applyBorder="1" applyAlignment="1" applyProtection="1">
      <alignment vertical="center" wrapText="1"/>
      <protection hidden="1"/>
    </xf>
    <xf numFmtId="0" fontId="8" fillId="0" borderId="2" xfId="0" applyFont="1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horizontal="left"/>
      <protection hidden="1"/>
    </xf>
    <xf numFmtId="37" fontId="12" fillId="0" borderId="2" xfId="2" applyNumberFormat="1" applyFont="1" applyBorder="1" applyAlignment="1" applyProtection="1">
      <alignment horizontal="center" vertical="center"/>
      <protection hidden="1"/>
    </xf>
    <xf numFmtId="14" fontId="11" fillId="6" borderId="8" xfId="0" applyNumberFormat="1" applyFont="1" applyFill="1" applyBorder="1" applyAlignment="1" applyProtection="1">
      <alignment horizontal="center"/>
      <protection hidden="1"/>
    </xf>
    <xf numFmtId="0" fontId="0" fillId="0" borderId="8" xfId="0" applyFill="1" applyBorder="1" applyAlignment="1" applyProtection="1">
      <alignment horizontal="left" indent="1"/>
      <protection hidden="1"/>
    </xf>
    <xf numFmtId="3" fontId="0" fillId="6" borderId="8" xfId="0" applyNumberFormat="1" applyFill="1" applyBorder="1" applyAlignment="1" applyProtection="1">
      <alignment horizontal="center"/>
      <protection locked="0" hidden="1"/>
    </xf>
    <xf numFmtId="0" fontId="0" fillId="6" borderId="8" xfId="0" applyFill="1" applyBorder="1" applyAlignment="1" applyProtection="1">
      <alignment horizontal="center"/>
      <protection hidden="1"/>
    </xf>
    <xf numFmtId="0" fontId="0" fillId="6" borderId="8" xfId="0" applyFill="1" applyBorder="1" applyAlignment="1" applyProtection="1">
      <alignment horizontal="center"/>
      <protection locked="0" hidden="1"/>
    </xf>
    <xf numFmtId="14" fontId="7" fillId="6" borderId="8" xfId="0" applyNumberFormat="1" applyFont="1" applyFill="1" applyBorder="1" applyAlignment="1" applyProtection="1">
      <alignment horizontal="center"/>
      <protection hidden="1"/>
    </xf>
    <xf numFmtId="3" fontId="8" fillId="6" borderId="8" xfId="0" applyNumberFormat="1" applyFont="1" applyFill="1" applyBorder="1" applyAlignment="1" applyProtection="1">
      <alignment horizontal="center"/>
      <protection locked="0" hidden="1"/>
    </xf>
    <xf numFmtId="14" fontId="3" fillId="0" borderId="2" xfId="0" applyNumberFormat="1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vertical="top" wrapText="1"/>
      <protection locked="0" hidden="1"/>
    </xf>
    <xf numFmtId="0" fontId="0" fillId="0" borderId="5" xfId="0" applyBorder="1" applyAlignment="1" applyProtection="1">
      <alignment vertical="top" wrapText="1"/>
      <protection locked="0" hidden="1"/>
    </xf>
    <xf numFmtId="0" fontId="0" fillId="0" borderId="8" xfId="0" applyBorder="1" applyAlignment="1" applyProtection="1">
      <alignment horizontal="center"/>
      <protection hidden="1"/>
    </xf>
    <xf numFmtId="0" fontId="0" fillId="0" borderId="8" xfId="0" applyFill="1" applyBorder="1" applyAlignment="1" applyProtection="1">
      <alignment horizontal="center"/>
      <protection locked="0" hidden="1"/>
    </xf>
    <xf numFmtId="14" fontId="7" fillId="0" borderId="8" xfId="0" applyNumberFormat="1" applyFont="1" applyFill="1" applyBorder="1" applyAlignment="1" applyProtection="1">
      <alignment horizontal="center"/>
      <protection hidden="1"/>
    </xf>
    <xf numFmtId="14" fontId="3" fillId="0" borderId="8" xfId="0" applyNumberFormat="1" applyFont="1" applyFill="1" applyBorder="1" applyAlignment="1" applyProtection="1">
      <alignment horizontal="center"/>
      <protection hidden="1"/>
    </xf>
    <xf numFmtId="3" fontId="0" fillId="0" borderId="8" xfId="0" applyNumberFormat="1" applyFill="1" applyBorder="1" applyAlignment="1" applyProtection="1">
      <alignment horizontal="center"/>
      <protection locked="0" hidden="1"/>
    </xf>
    <xf numFmtId="3" fontId="8" fillId="0" borderId="8" xfId="0" applyNumberFormat="1" applyFont="1" applyFill="1" applyBorder="1" applyAlignment="1" applyProtection="1">
      <alignment horizontal="center"/>
      <protection locked="0" hidden="1"/>
    </xf>
    <xf numFmtId="3" fontId="8" fillId="0" borderId="2" xfId="0" applyNumberFormat="1" applyFont="1" applyBorder="1" applyAlignment="1" applyProtection="1">
      <alignment horizontal="center"/>
      <protection locked="0" hidden="1"/>
    </xf>
    <xf numFmtId="3" fontId="8" fillId="0" borderId="12" xfId="0" applyNumberFormat="1" applyFont="1" applyBorder="1" applyAlignment="1" applyProtection="1">
      <alignment horizontal="center"/>
      <protection locked="0" hidden="1"/>
    </xf>
    <xf numFmtId="0" fontId="0" fillId="0" borderId="0" xfId="0" applyFill="1" applyBorder="1" applyAlignment="1" applyProtection="1">
      <alignment horizontal="left" vertical="top" wrapText="1"/>
      <protection locked="0" hidden="1"/>
    </xf>
    <xf numFmtId="0" fontId="0" fillId="0" borderId="5" xfId="0" applyFill="1" applyBorder="1" applyAlignment="1" applyProtection="1">
      <alignment horizontal="left" vertical="top" wrapText="1"/>
      <protection locked="0" hidden="1"/>
    </xf>
    <xf numFmtId="0" fontId="0" fillId="0" borderId="9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4" fontId="0" fillId="0" borderId="1" xfId="0" applyNumberFormat="1" applyBorder="1" applyAlignment="1" applyProtection="1">
      <alignment vertical="top" wrapText="1"/>
      <protection locked="0" hidden="1"/>
    </xf>
    <xf numFmtId="0" fontId="12" fillId="0" borderId="0" xfId="0" applyFont="1" applyFill="1" applyBorder="1" applyAlignment="1" applyProtection="1">
      <alignment vertical="top" wrapText="1"/>
      <protection locked="0" hidden="1"/>
    </xf>
    <xf numFmtId="0" fontId="12" fillId="0" borderId="5" xfId="0" applyFont="1" applyFill="1" applyBorder="1" applyAlignment="1" applyProtection="1">
      <alignment vertical="top" wrapText="1"/>
      <protection locked="0" hidden="1"/>
    </xf>
    <xf numFmtId="4" fontId="0" fillId="0" borderId="0" xfId="0" applyNumberFormat="1" applyBorder="1" applyAlignment="1" applyProtection="1">
      <alignment vertical="top" wrapText="1"/>
      <protection locked="0" hidden="1"/>
    </xf>
    <xf numFmtId="4" fontId="12" fillId="0" borderId="1" xfId="0" applyNumberFormat="1" applyFont="1" applyFill="1" applyBorder="1" applyAlignment="1" applyProtection="1">
      <alignment vertical="top" wrapText="1"/>
      <protection locked="0" hidden="1"/>
    </xf>
    <xf numFmtId="4" fontId="0" fillId="0" borderId="6" xfId="0" applyNumberFormat="1" applyBorder="1" applyAlignment="1" applyProtection="1">
      <alignment vertical="top" wrapText="1"/>
      <protection locked="0" hidden="1"/>
    </xf>
    <xf numFmtId="4" fontId="0" fillId="0" borderId="4" xfId="0" applyNumberFormat="1" applyFill="1" applyBorder="1" applyAlignment="1" applyProtection="1">
      <alignment vertical="top" wrapText="1"/>
      <protection locked="0" hidden="1"/>
    </xf>
    <xf numFmtId="167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4" fontId="0" fillId="0" borderId="1" xfId="0" applyNumberFormat="1" applyFill="1" applyBorder="1" applyAlignment="1" applyProtection="1">
      <alignment vertical="top" wrapText="1"/>
      <protection locked="0"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</cellXfs>
  <cellStyles count="3">
    <cellStyle name="Čiarka" xfId="2" builtinId="3"/>
    <cellStyle name="Normal 2 2" xfId="1" xr:uid="{00000000-0005-0000-0000-000001000000}"/>
    <cellStyle name="Normálna" xfId="0" builtinId="0"/>
  </cellStyles>
  <dxfs count="0"/>
  <tableStyles count="0" defaultTableStyle="TableStyleMedium9" defaultPivotStyle="PivotStyleLight16"/>
  <colors>
    <mruColors>
      <color rgb="FFFFE9A3"/>
      <color rgb="FFDEA900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BF2F5-F891-AA4E-AD55-3A5F64F955C3}">
  <sheetPr>
    <pageSetUpPr fitToPage="1"/>
  </sheetPr>
  <dimension ref="B1:P43"/>
  <sheetViews>
    <sheetView showGridLines="0" tabSelected="1" topLeftCell="B1" zoomScaleNormal="89" workbookViewId="0">
      <selection activeCell="E8" sqref="E8"/>
    </sheetView>
  </sheetViews>
  <sheetFormatPr defaultColWidth="9.109375" defaultRowHeight="14.4" x14ac:dyDescent="0.3"/>
  <cols>
    <col min="1" max="1" width="0.77734375" style="1" customWidth="1"/>
    <col min="2" max="2" width="16.44140625" style="1" customWidth="1"/>
    <col min="3" max="3" width="23.33203125" style="1" customWidth="1"/>
    <col min="4" max="4" width="20.33203125" style="1" bestFit="1" customWidth="1"/>
    <col min="5" max="5" width="15.6640625" style="1" customWidth="1"/>
    <col min="6" max="6" width="17.77734375" style="1" customWidth="1"/>
    <col min="7" max="7" width="13.6640625" style="1" customWidth="1"/>
    <col min="8" max="8" width="12.109375" style="1" customWidth="1"/>
    <col min="9" max="9" width="14.44140625" style="1" customWidth="1"/>
    <col min="10" max="10" width="21.44140625" style="1" customWidth="1"/>
    <col min="11" max="11" width="43" style="1" customWidth="1"/>
    <col min="12" max="12" width="13.21875" style="2" customWidth="1"/>
    <col min="13" max="13" width="11.44140625" style="1" bestFit="1" customWidth="1"/>
    <col min="14" max="14" width="19.33203125" style="1" customWidth="1"/>
    <col min="15" max="15" width="9.109375" style="1"/>
    <col min="16" max="18" width="9.109375" style="1" customWidth="1"/>
    <col min="19" max="16384" width="9.109375" style="1"/>
  </cols>
  <sheetData>
    <row r="1" spans="2:14" x14ac:dyDescent="0.3">
      <c r="B1" s="72" t="s">
        <v>10</v>
      </c>
      <c r="C1" s="72"/>
      <c r="D1" s="72"/>
      <c r="E1" s="72"/>
      <c r="F1" s="72"/>
      <c r="G1" s="72"/>
      <c r="H1" s="72"/>
      <c r="I1" s="72"/>
      <c r="J1" s="72"/>
      <c r="K1" s="72"/>
      <c r="L1" s="7"/>
      <c r="M1" s="8"/>
      <c r="N1" s="9"/>
    </row>
    <row r="2" spans="2:14" ht="15" customHeight="1" x14ac:dyDescent="0.3">
      <c r="B2" s="73" t="s">
        <v>11</v>
      </c>
      <c r="C2" s="73" t="s">
        <v>5</v>
      </c>
      <c r="D2" s="74" t="s">
        <v>8</v>
      </c>
      <c r="E2" s="75"/>
      <c r="F2" s="76"/>
      <c r="G2" s="73" t="s">
        <v>9</v>
      </c>
      <c r="H2" s="73"/>
      <c r="I2" s="77" t="s">
        <v>78</v>
      </c>
      <c r="J2" s="73" t="s">
        <v>29</v>
      </c>
      <c r="K2" s="73" t="s">
        <v>12</v>
      </c>
      <c r="L2" s="87"/>
      <c r="M2" s="8"/>
      <c r="N2" s="9"/>
    </row>
    <row r="3" spans="2:14" x14ac:dyDescent="0.3">
      <c r="B3" s="73"/>
      <c r="C3" s="73"/>
      <c r="D3" s="15" t="s">
        <v>3</v>
      </c>
      <c r="E3" s="13" t="s">
        <v>41</v>
      </c>
      <c r="F3" s="13" t="s">
        <v>40</v>
      </c>
      <c r="G3" s="15" t="s">
        <v>1</v>
      </c>
      <c r="H3" s="90" t="s">
        <v>2</v>
      </c>
      <c r="I3" s="77"/>
      <c r="J3" s="73"/>
      <c r="K3" s="73"/>
      <c r="L3" s="87"/>
      <c r="M3" s="8"/>
      <c r="N3" s="9"/>
    </row>
    <row r="4" spans="2:14" x14ac:dyDescent="0.3">
      <c r="B4" s="18" t="s">
        <v>79</v>
      </c>
      <c r="C4" s="18"/>
      <c r="D4" s="18"/>
      <c r="E4" s="13"/>
      <c r="F4" s="13"/>
      <c r="G4" s="18"/>
      <c r="H4" s="18"/>
      <c r="I4" s="29"/>
      <c r="J4" s="18"/>
      <c r="K4" s="18"/>
      <c r="L4" s="88"/>
      <c r="M4" s="8"/>
      <c r="N4" s="9"/>
    </row>
    <row r="5" spans="2:14" x14ac:dyDescent="0.3">
      <c r="B5" s="3">
        <v>1</v>
      </c>
      <c r="C5" s="20" t="s">
        <v>45</v>
      </c>
      <c r="D5" s="21" t="s">
        <v>6</v>
      </c>
      <c r="E5" s="56">
        <v>44196</v>
      </c>
      <c r="F5" s="21"/>
      <c r="G5" s="14"/>
      <c r="H5" s="65">
        <v>8798119</v>
      </c>
      <c r="I5" s="14" t="str">
        <f>VLOOKUP(H5,Sadzby,3,TRUE)</f>
        <v>VO</v>
      </c>
      <c r="J5" s="14" t="s">
        <v>58</v>
      </c>
      <c r="K5" s="23" t="s">
        <v>74</v>
      </c>
      <c r="L5" s="89"/>
      <c r="M5" s="8"/>
      <c r="N5" s="9"/>
    </row>
    <row r="6" spans="2:14" x14ac:dyDescent="0.3">
      <c r="B6" s="3">
        <v>2</v>
      </c>
      <c r="C6" s="20" t="s">
        <v>44</v>
      </c>
      <c r="D6" s="21" t="s">
        <v>6</v>
      </c>
      <c r="E6" s="56">
        <v>44196</v>
      </c>
      <c r="F6" s="21"/>
      <c r="G6" s="14"/>
      <c r="H6" s="65">
        <v>4444546</v>
      </c>
      <c r="I6" s="14" t="str">
        <f>VLOOKUP(H6,Sadzby,3,TRUE)</f>
        <v>VO</v>
      </c>
      <c r="J6" s="14" t="s">
        <v>58</v>
      </c>
      <c r="K6" s="23" t="s">
        <v>70</v>
      </c>
      <c r="L6" s="89"/>
      <c r="M6" s="8"/>
      <c r="N6" s="9"/>
    </row>
    <row r="7" spans="2:14" x14ac:dyDescent="0.3">
      <c r="B7" s="3">
        <v>3</v>
      </c>
      <c r="C7" s="20" t="s">
        <v>43</v>
      </c>
      <c r="D7" s="21" t="s">
        <v>6</v>
      </c>
      <c r="E7" s="56">
        <v>44196</v>
      </c>
      <c r="F7" s="21"/>
      <c r="G7" s="14"/>
      <c r="H7" s="65">
        <v>738653</v>
      </c>
      <c r="I7" s="14" t="str">
        <f>VLOOKUP(H7,Sadzby,3,TRUE)</f>
        <v>VO</v>
      </c>
      <c r="J7" s="14" t="s">
        <v>58</v>
      </c>
      <c r="K7" s="23" t="s">
        <v>69</v>
      </c>
      <c r="L7" s="80"/>
      <c r="M7" s="8"/>
      <c r="N7" s="9"/>
    </row>
    <row r="8" spans="2:14" x14ac:dyDescent="0.3">
      <c r="B8" s="30"/>
      <c r="C8" s="31" t="s">
        <v>80</v>
      </c>
      <c r="D8" s="32"/>
      <c r="E8" s="32"/>
      <c r="F8" s="32"/>
      <c r="G8" s="33"/>
      <c r="H8" s="34">
        <f>SUM(H5:H7)</f>
        <v>13981318</v>
      </c>
      <c r="I8" s="33"/>
      <c r="J8" s="33"/>
      <c r="K8" s="35"/>
      <c r="L8" s="80"/>
      <c r="M8" s="83"/>
      <c r="N8" s="9"/>
    </row>
    <row r="9" spans="2:14" x14ac:dyDescent="0.3">
      <c r="B9" s="36" t="s">
        <v>81</v>
      </c>
      <c r="C9" s="20"/>
      <c r="D9" s="21"/>
      <c r="E9" s="56">
        <v>44196</v>
      </c>
      <c r="F9" s="21"/>
      <c r="G9" s="14"/>
      <c r="H9" s="22"/>
      <c r="I9" s="14"/>
      <c r="J9" s="14"/>
      <c r="K9" s="23"/>
      <c r="L9" s="80"/>
      <c r="M9" s="8"/>
      <c r="N9" s="9"/>
    </row>
    <row r="10" spans="2:14" x14ac:dyDescent="0.3">
      <c r="B10" s="3">
        <v>4</v>
      </c>
      <c r="C10" s="20" t="s">
        <v>30</v>
      </c>
      <c r="D10" s="21" t="s">
        <v>6</v>
      </c>
      <c r="E10" s="56">
        <v>44196</v>
      </c>
      <c r="F10" s="21" t="s">
        <v>4</v>
      </c>
      <c r="G10" s="14"/>
      <c r="H10" s="22">
        <v>38781.78</v>
      </c>
      <c r="I10" s="14" t="str">
        <f t="shared" ref="I10:I31" si="0">VLOOKUP(H10,Sadzby,3,TRUE)</f>
        <v>M3</v>
      </c>
      <c r="J10" s="14" t="s">
        <v>34</v>
      </c>
      <c r="K10" s="23" t="s">
        <v>32</v>
      </c>
      <c r="L10" s="80"/>
      <c r="M10" s="8"/>
      <c r="N10" s="9"/>
    </row>
    <row r="11" spans="2:14" x14ac:dyDescent="0.3">
      <c r="B11" s="3">
        <f>B10+1</f>
        <v>5</v>
      </c>
      <c r="C11" s="20" t="s">
        <v>31</v>
      </c>
      <c r="D11" s="21" t="s">
        <v>6</v>
      </c>
      <c r="E11" s="56">
        <v>44196</v>
      </c>
      <c r="F11" s="21" t="s">
        <v>4</v>
      </c>
      <c r="G11" s="14"/>
      <c r="H11" s="22">
        <v>16902.72</v>
      </c>
      <c r="I11" s="14" t="str">
        <f t="shared" si="0"/>
        <v>M2</v>
      </c>
      <c r="J11" s="14" t="s">
        <v>34</v>
      </c>
      <c r="K11" s="23" t="s">
        <v>33</v>
      </c>
      <c r="L11" s="80"/>
      <c r="M11" s="57"/>
      <c r="N11" s="58"/>
    </row>
    <row r="12" spans="2:14" x14ac:dyDescent="0.3">
      <c r="B12" s="3">
        <f t="shared" ref="B12:B29" si="1">B11+1</f>
        <v>6</v>
      </c>
      <c r="C12" s="20" t="s">
        <v>35</v>
      </c>
      <c r="D12" s="21" t="s">
        <v>7</v>
      </c>
      <c r="E12" s="56">
        <v>44196</v>
      </c>
      <c r="F12" s="21" t="s">
        <v>4</v>
      </c>
      <c r="G12" s="14"/>
      <c r="H12" s="22">
        <v>6782.05</v>
      </c>
      <c r="I12" s="14" t="str">
        <f t="shared" si="0"/>
        <v>M2</v>
      </c>
      <c r="J12" s="14" t="s">
        <v>39</v>
      </c>
      <c r="K12" s="23" t="s">
        <v>37</v>
      </c>
      <c r="L12" s="80"/>
      <c r="M12" s="57"/>
      <c r="N12" s="58"/>
    </row>
    <row r="13" spans="2:14" ht="25.8" customHeight="1" x14ac:dyDescent="0.3">
      <c r="B13" s="3">
        <f t="shared" si="1"/>
        <v>7</v>
      </c>
      <c r="C13" s="20" t="s">
        <v>36</v>
      </c>
      <c r="D13" s="21" t="s">
        <v>7</v>
      </c>
      <c r="E13" s="56">
        <v>44196</v>
      </c>
      <c r="F13" s="21" t="s">
        <v>4</v>
      </c>
      <c r="G13" s="14"/>
      <c r="H13" s="22">
        <v>3056.53</v>
      </c>
      <c r="I13" s="14" t="str">
        <f t="shared" si="0"/>
        <v>M2</v>
      </c>
      <c r="J13" s="14" t="s">
        <v>39</v>
      </c>
      <c r="K13" s="23" t="s">
        <v>38</v>
      </c>
      <c r="L13" s="84"/>
      <c r="M13" s="81"/>
      <c r="N13" s="82"/>
    </row>
    <row r="14" spans="2:14" ht="27" customHeight="1" x14ac:dyDescent="0.3">
      <c r="B14" s="3">
        <f t="shared" si="1"/>
        <v>8</v>
      </c>
      <c r="C14" s="20" t="s">
        <v>17</v>
      </c>
      <c r="D14" s="21" t="s">
        <v>6</v>
      </c>
      <c r="E14" s="56">
        <v>44196</v>
      </c>
      <c r="F14" s="21"/>
      <c r="G14" s="14"/>
      <c r="H14" s="65">
        <v>291861</v>
      </c>
      <c r="I14" s="14" t="str">
        <f t="shared" si="0"/>
        <v>M7</v>
      </c>
      <c r="J14" s="14" t="s">
        <v>42</v>
      </c>
      <c r="K14" s="23" t="s">
        <v>18</v>
      </c>
      <c r="L14" s="84"/>
      <c r="M14" s="81"/>
      <c r="N14" s="82"/>
    </row>
    <row r="15" spans="2:14" ht="22.2" customHeight="1" x14ac:dyDescent="0.3">
      <c r="B15" s="3">
        <f t="shared" si="1"/>
        <v>9</v>
      </c>
      <c r="C15" s="20" t="s">
        <v>19</v>
      </c>
      <c r="D15" s="21" t="s">
        <v>6</v>
      </c>
      <c r="E15" s="56">
        <v>44196</v>
      </c>
      <c r="F15" s="21"/>
      <c r="G15" s="14"/>
      <c r="H15" s="65">
        <v>74403</v>
      </c>
      <c r="I15" s="14" t="str">
        <f t="shared" si="0"/>
        <v>M5</v>
      </c>
      <c r="J15" s="14" t="s">
        <v>42</v>
      </c>
      <c r="K15" s="23" t="s">
        <v>101</v>
      </c>
      <c r="L15" s="84"/>
      <c r="M15" s="67"/>
      <c r="N15" s="68"/>
    </row>
    <row r="16" spans="2:14" x14ac:dyDescent="0.3">
      <c r="B16" s="3">
        <f t="shared" si="1"/>
        <v>10</v>
      </c>
      <c r="C16" s="20" t="s">
        <v>46</v>
      </c>
      <c r="D16" s="21" t="s">
        <v>6</v>
      </c>
      <c r="E16" s="56">
        <v>44196</v>
      </c>
      <c r="F16" s="21"/>
      <c r="G16" s="14"/>
      <c r="H16" s="65">
        <v>135493</v>
      </c>
      <c r="I16" s="14" t="str">
        <f t="shared" si="0"/>
        <v>M7</v>
      </c>
      <c r="J16" s="14" t="s">
        <v>58</v>
      </c>
      <c r="K16" s="23" t="s">
        <v>71</v>
      </c>
      <c r="L16" s="84"/>
      <c r="M16" s="57"/>
      <c r="N16" s="58"/>
    </row>
    <row r="17" spans="2:14" x14ac:dyDescent="0.3">
      <c r="B17" s="3">
        <f t="shared" si="1"/>
        <v>11</v>
      </c>
      <c r="C17" s="24" t="s">
        <v>47</v>
      </c>
      <c r="D17" s="21" t="s">
        <v>6</v>
      </c>
      <c r="E17" s="56">
        <v>44196</v>
      </c>
      <c r="F17" s="21"/>
      <c r="G17" s="25"/>
      <c r="H17" s="66">
        <v>199957</v>
      </c>
      <c r="I17" s="14" t="str">
        <f t="shared" si="0"/>
        <v>M7</v>
      </c>
      <c r="J17" s="14" t="s">
        <v>58</v>
      </c>
      <c r="K17" s="26" t="s">
        <v>72</v>
      </c>
      <c r="L17" s="84"/>
      <c r="M17" s="57"/>
      <c r="N17" s="58"/>
    </row>
    <row r="18" spans="2:14" x14ac:dyDescent="0.3">
      <c r="B18" s="3">
        <f t="shared" si="1"/>
        <v>12</v>
      </c>
      <c r="C18" s="24" t="s">
        <v>48</v>
      </c>
      <c r="D18" s="21" t="s">
        <v>6</v>
      </c>
      <c r="E18" s="56">
        <v>44196</v>
      </c>
      <c r="F18" s="21"/>
      <c r="G18" s="25"/>
      <c r="H18" s="66">
        <v>512042</v>
      </c>
      <c r="I18" s="14" t="str">
        <f t="shared" si="0"/>
        <v>M8</v>
      </c>
      <c r="J18" s="14" t="s">
        <v>58</v>
      </c>
      <c r="K18" s="26" t="s">
        <v>73</v>
      </c>
      <c r="L18" s="84"/>
      <c r="M18" s="57"/>
      <c r="N18" s="58"/>
    </row>
    <row r="19" spans="2:14" x14ac:dyDescent="0.3">
      <c r="B19" s="3">
        <f t="shared" si="1"/>
        <v>13</v>
      </c>
      <c r="C19" s="20" t="s">
        <v>49</v>
      </c>
      <c r="D19" s="21" t="s">
        <v>6</v>
      </c>
      <c r="E19" s="56">
        <v>44196</v>
      </c>
      <c r="F19" s="21"/>
      <c r="G19" s="14"/>
      <c r="H19" s="65">
        <v>346</v>
      </c>
      <c r="I19" s="14" t="str">
        <f t="shared" si="0"/>
        <v>M1</v>
      </c>
      <c r="J19" s="14" t="s">
        <v>58</v>
      </c>
      <c r="K19" s="23" t="s">
        <v>55</v>
      </c>
      <c r="L19" s="84"/>
      <c r="M19" s="57"/>
      <c r="N19" s="58"/>
    </row>
    <row r="20" spans="2:14" x14ac:dyDescent="0.3">
      <c r="B20" s="3">
        <f t="shared" si="1"/>
        <v>14</v>
      </c>
      <c r="C20" s="20" t="s">
        <v>50</v>
      </c>
      <c r="D20" s="21" t="s">
        <v>6</v>
      </c>
      <c r="E20" s="56">
        <v>44196</v>
      </c>
      <c r="F20" s="21"/>
      <c r="G20" s="14"/>
      <c r="H20" s="65">
        <v>1491</v>
      </c>
      <c r="I20" s="14" t="str">
        <f t="shared" si="0"/>
        <v>M1</v>
      </c>
      <c r="J20" s="14" t="s">
        <v>58</v>
      </c>
      <c r="K20" s="23" t="s">
        <v>67</v>
      </c>
      <c r="L20" s="84"/>
      <c r="M20" s="57"/>
      <c r="N20" s="58"/>
    </row>
    <row r="21" spans="2:14" x14ac:dyDescent="0.3">
      <c r="B21" s="3">
        <f t="shared" si="1"/>
        <v>15</v>
      </c>
      <c r="C21" s="20" t="s">
        <v>51</v>
      </c>
      <c r="D21" s="21" t="s">
        <v>6</v>
      </c>
      <c r="E21" s="56">
        <v>44196</v>
      </c>
      <c r="F21" s="21"/>
      <c r="G21" s="14"/>
      <c r="H21" s="65">
        <v>59065</v>
      </c>
      <c r="I21" s="14" t="str">
        <f t="shared" si="0"/>
        <v>M4</v>
      </c>
      <c r="J21" s="14" t="s">
        <v>58</v>
      </c>
      <c r="K21" s="23" t="s">
        <v>68</v>
      </c>
      <c r="L21" s="84"/>
      <c r="M21" s="57"/>
      <c r="N21" s="58"/>
    </row>
    <row r="22" spans="2:14" x14ac:dyDescent="0.3">
      <c r="B22" s="3">
        <f t="shared" si="1"/>
        <v>16</v>
      </c>
      <c r="C22" s="20" t="s">
        <v>52</v>
      </c>
      <c r="D22" s="21" t="s">
        <v>6</v>
      </c>
      <c r="E22" s="56">
        <v>44196</v>
      </c>
      <c r="F22" s="21"/>
      <c r="G22" s="14"/>
      <c r="H22" s="65">
        <v>69638</v>
      </c>
      <c r="I22" s="14" t="str">
        <f t="shared" si="0"/>
        <v>M5</v>
      </c>
      <c r="J22" s="14" t="s">
        <v>58</v>
      </c>
      <c r="K22" s="23" t="s">
        <v>56</v>
      </c>
      <c r="L22" s="84"/>
      <c r="M22" s="57"/>
      <c r="N22" s="58"/>
    </row>
    <row r="23" spans="2:14" x14ac:dyDescent="0.3">
      <c r="B23" s="3">
        <f t="shared" si="1"/>
        <v>17</v>
      </c>
      <c r="C23" s="20" t="s">
        <v>53</v>
      </c>
      <c r="D23" s="21" t="s">
        <v>6</v>
      </c>
      <c r="E23" s="56">
        <v>44196</v>
      </c>
      <c r="F23" s="21"/>
      <c r="G23" s="25"/>
      <c r="H23" s="66">
        <v>33900</v>
      </c>
      <c r="I23" s="14" t="str">
        <f t="shared" si="0"/>
        <v>M3</v>
      </c>
      <c r="J23" s="14" t="s">
        <v>58</v>
      </c>
      <c r="K23" s="23" t="s">
        <v>57</v>
      </c>
      <c r="L23" s="84"/>
      <c r="M23" s="57"/>
      <c r="N23" s="58"/>
    </row>
    <row r="24" spans="2:14" x14ac:dyDescent="0.3">
      <c r="B24" s="3">
        <f t="shared" si="1"/>
        <v>18</v>
      </c>
      <c r="C24" s="20" t="s">
        <v>54</v>
      </c>
      <c r="D24" s="21" t="s">
        <v>6</v>
      </c>
      <c r="E24" s="56">
        <v>44196</v>
      </c>
      <c r="F24" s="21"/>
      <c r="G24" s="14"/>
      <c r="H24" s="65">
        <v>74</v>
      </c>
      <c r="I24" s="14" t="str">
        <f t="shared" si="0"/>
        <v>M1</v>
      </c>
      <c r="J24" s="14" t="s">
        <v>58</v>
      </c>
      <c r="K24" s="23" t="s">
        <v>57</v>
      </c>
      <c r="L24" s="84"/>
      <c r="M24" s="57"/>
      <c r="N24" s="58"/>
    </row>
    <row r="25" spans="2:14" x14ac:dyDescent="0.3">
      <c r="B25" s="3">
        <f t="shared" si="1"/>
        <v>19</v>
      </c>
      <c r="C25" s="20" t="s">
        <v>59</v>
      </c>
      <c r="D25" s="21" t="s">
        <v>6</v>
      </c>
      <c r="E25" s="56">
        <v>44196</v>
      </c>
      <c r="F25" s="21"/>
      <c r="G25" s="25"/>
      <c r="H25" s="27">
        <v>86865.95</v>
      </c>
      <c r="I25" s="14" t="str">
        <f t="shared" si="0"/>
        <v>M6</v>
      </c>
      <c r="J25" s="14" t="s">
        <v>63</v>
      </c>
      <c r="K25" s="23" t="s">
        <v>83</v>
      </c>
      <c r="L25" s="84"/>
      <c r="M25" s="57"/>
      <c r="N25" s="58"/>
    </row>
    <row r="26" spans="2:14" x14ac:dyDescent="0.3">
      <c r="B26" s="3">
        <f t="shared" si="1"/>
        <v>20</v>
      </c>
      <c r="C26" s="20" t="s">
        <v>60</v>
      </c>
      <c r="D26" s="21" t="s">
        <v>6</v>
      </c>
      <c r="E26" s="56">
        <v>44196</v>
      </c>
      <c r="F26" s="21"/>
      <c r="G26" s="14"/>
      <c r="H26" s="28">
        <v>319505.64</v>
      </c>
      <c r="I26" s="14" t="str">
        <f t="shared" si="0"/>
        <v>M8</v>
      </c>
      <c r="J26" s="14" t="s">
        <v>63</v>
      </c>
      <c r="K26" s="23" t="s">
        <v>75</v>
      </c>
      <c r="L26" s="84"/>
      <c r="M26" s="57"/>
      <c r="N26" s="58"/>
    </row>
    <row r="27" spans="2:14" x14ac:dyDescent="0.3">
      <c r="B27" s="3">
        <f t="shared" si="1"/>
        <v>21</v>
      </c>
      <c r="C27" s="20" t="s">
        <v>61</v>
      </c>
      <c r="D27" s="21" t="s">
        <v>6</v>
      </c>
      <c r="E27" s="56">
        <v>44196</v>
      </c>
      <c r="F27" s="21"/>
      <c r="G27" s="14"/>
      <c r="H27" s="28">
        <v>146.97999999999999</v>
      </c>
      <c r="I27" s="14" t="str">
        <f t="shared" si="0"/>
        <v>M1</v>
      </c>
      <c r="J27" s="14" t="s">
        <v>63</v>
      </c>
      <c r="K27" s="23" t="s">
        <v>76</v>
      </c>
      <c r="L27" s="84"/>
      <c r="M27" s="57"/>
      <c r="N27" s="58"/>
    </row>
    <row r="28" spans="2:14" x14ac:dyDescent="0.3">
      <c r="B28" s="3">
        <f>B27+1</f>
        <v>22</v>
      </c>
      <c r="C28" s="20" t="s">
        <v>62</v>
      </c>
      <c r="D28" s="21" t="s">
        <v>6</v>
      </c>
      <c r="E28" s="56">
        <v>44196</v>
      </c>
      <c r="F28" s="21"/>
      <c r="G28" s="14"/>
      <c r="H28" s="28">
        <v>12902.85</v>
      </c>
      <c r="I28" s="14" t="str">
        <f t="shared" si="0"/>
        <v>M2</v>
      </c>
      <c r="J28" s="14" t="s">
        <v>63</v>
      </c>
      <c r="K28" s="23" t="s">
        <v>76</v>
      </c>
      <c r="L28" s="84"/>
      <c r="M28" s="57"/>
      <c r="N28" s="58"/>
    </row>
    <row r="29" spans="2:14" x14ac:dyDescent="0.3">
      <c r="B29" s="3">
        <f t="shared" si="1"/>
        <v>23</v>
      </c>
      <c r="C29" s="20" t="s">
        <v>64</v>
      </c>
      <c r="D29" s="21" t="s">
        <v>6</v>
      </c>
      <c r="E29" s="56">
        <v>44196</v>
      </c>
      <c r="F29" s="21"/>
      <c r="G29" s="14"/>
      <c r="H29" s="22">
        <v>141044</v>
      </c>
      <c r="I29" s="14" t="str">
        <f t="shared" si="0"/>
        <v>M7</v>
      </c>
      <c r="J29" s="14" t="s">
        <v>66</v>
      </c>
      <c r="K29" s="23" t="s">
        <v>65</v>
      </c>
      <c r="L29" s="84"/>
      <c r="M29" s="57"/>
      <c r="N29" s="58"/>
    </row>
    <row r="30" spans="2:14" x14ac:dyDescent="0.3">
      <c r="B30" s="59">
        <v>24</v>
      </c>
      <c r="C30" s="60" t="s">
        <v>102</v>
      </c>
      <c r="D30" s="61" t="s">
        <v>6</v>
      </c>
      <c r="E30" s="62">
        <v>44135</v>
      </c>
      <c r="F30" s="61"/>
      <c r="G30" s="63"/>
      <c r="H30" s="64">
        <v>3096</v>
      </c>
      <c r="I30" s="14" t="str">
        <f t="shared" si="0"/>
        <v>M2</v>
      </c>
      <c r="J30" s="63" t="s">
        <v>105</v>
      </c>
      <c r="K30" s="50" t="s">
        <v>103</v>
      </c>
      <c r="L30" s="84"/>
      <c r="M30" s="57"/>
      <c r="N30" s="58"/>
    </row>
    <row r="31" spans="2:14" x14ac:dyDescent="0.3">
      <c r="B31" s="59">
        <v>25</v>
      </c>
      <c r="C31" s="60" t="s">
        <v>104</v>
      </c>
      <c r="D31" s="61" t="s">
        <v>6</v>
      </c>
      <c r="E31" s="62">
        <v>44135</v>
      </c>
      <c r="F31" s="61"/>
      <c r="G31" s="63"/>
      <c r="H31" s="64">
        <v>17703</v>
      </c>
      <c r="I31" s="14" t="str">
        <f t="shared" si="0"/>
        <v>M2</v>
      </c>
      <c r="J31" s="63" t="s">
        <v>105</v>
      </c>
      <c r="K31" s="50" t="s">
        <v>106</v>
      </c>
      <c r="L31" s="84"/>
      <c r="M31" s="57"/>
      <c r="N31" s="58"/>
    </row>
    <row r="32" spans="2:14" x14ac:dyDescent="0.3">
      <c r="B32" s="52"/>
      <c r="C32" s="53"/>
      <c r="D32" s="54"/>
      <c r="E32" s="49"/>
      <c r="F32" s="54"/>
      <c r="G32" s="51"/>
      <c r="H32" s="55"/>
      <c r="I32" s="51"/>
      <c r="J32" s="51"/>
      <c r="K32" s="50"/>
      <c r="L32" s="80"/>
      <c r="M32" s="57"/>
      <c r="N32" s="58"/>
    </row>
    <row r="33" spans="2:16" x14ac:dyDescent="0.3">
      <c r="B33" s="37"/>
      <c r="C33" s="38" t="s">
        <v>82</v>
      </c>
      <c r="D33" s="39"/>
      <c r="E33" s="40"/>
      <c r="F33" s="39"/>
      <c r="G33" s="41"/>
      <c r="H33" s="42">
        <f>SUM(H10:H32)</f>
        <v>2025057.5</v>
      </c>
      <c r="I33" s="41"/>
      <c r="J33" s="41"/>
      <c r="K33" s="43"/>
      <c r="L33" s="80"/>
      <c r="M33" s="83"/>
      <c r="N33" s="9"/>
    </row>
    <row r="34" spans="2:16" ht="22.5" customHeight="1" x14ac:dyDescent="0.3">
      <c r="B34" s="11"/>
      <c r="C34" s="11" t="s">
        <v>0</v>
      </c>
      <c r="D34" s="11"/>
      <c r="E34" s="11"/>
      <c r="F34" s="11"/>
      <c r="G34" s="12">
        <f>SUM(G10:G29)</f>
        <v>0</v>
      </c>
      <c r="H34" s="12">
        <f>H33+H8</f>
        <v>16006375.5</v>
      </c>
      <c r="I34" s="11"/>
      <c r="J34" s="11"/>
      <c r="K34" s="11"/>
      <c r="L34" s="85"/>
      <c r="M34" s="86"/>
      <c r="N34" s="10"/>
    </row>
    <row r="35" spans="2:16" x14ac:dyDescent="0.3">
      <c r="G35" s="4" t="s">
        <v>1</v>
      </c>
      <c r="H35" s="5" t="s">
        <v>2</v>
      </c>
    </row>
    <row r="36" spans="2:16" ht="7.5" customHeight="1" x14ac:dyDescent="0.3">
      <c r="G36" s="6"/>
      <c r="H36" s="6"/>
    </row>
    <row r="38" spans="2:16" ht="17.25" customHeight="1" x14ac:dyDescent="0.3">
      <c r="B38" s="44" t="s">
        <v>84</v>
      </c>
      <c r="L38" s="1"/>
    </row>
    <row r="39" spans="2:16" ht="17.25" customHeight="1" x14ac:dyDescent="0.3">
      <c r="B39" s="44" t="s">
        <v>99</v>
      </c>
      <c r="C39" s="1" t="s">
        <v>86</v>
      </c>
      <c r="F39" s="69" t="s">
        <v>98</v>
      </c>
      <c r="G39" s="70"/>
      <c r="H39" s="70"/>
      <c r="I39" s="70"/>
      <c r="J39" s="70"/>
      <c r="K39" s="70"/>
      <c r="L39" s="70"/>
      <c r="M39" s="70"/>
      <c r="N39" s="70"/>
      <c r="O39" s="70"/>
      <c r="P39" s="71"/>
    </row>
    <row r="40" spans="2:16" ht="34.950000000000003" customHeight="1" x14ac:dyDescent="0.3">
      <c r="B40" s="19" t="s">
        <v>11</v>
      </c>
      <c r="C40" s="45" t="s">
        <v>5</v>
      </c>
      <c r="D40" s="46" t="s">
        <v>85</v>
      </c>
      <c r="E40" s="46" t="s">
        <v>100</v>
      </c>
      <c r="F40" s="3" t="s">
        <v>87</v>
      </c>
      <c r="G40" s="3" t="s">
        <v>88</v>
      </c>
      <c r="H40" s="3" t="s">
        <v>89</v>
      </c>
      <c r="I40" s="3" t="s">
        <v>90</v>
      </c>
      <c r="J40" s="3" t="s">
        <v>91</v>
      </c>
      <c r="K40" s="3" t="s">
        <v>92</v>
      </c>
      <c r="L40" s="47" t="s">
        <v>93</v>
      </c>
      <c r="M40" s="3" t="s">
        <v>95</v>
      </c>
      <c r="N40" s="3" t="s">
        <v>94</v>
      </c>
      <c r="O40" s="3" t="s">
        <v>96</v>
      </c>
      <c r="P40" s="3" t="s">
        <v>97</v>
      </c>
    </row>
    <row r="41" spans="2:16" ht="17.25" customHeight="1" x14ac:dyDescent="0.3">
      <c r="B41" s="3">
        <v>1</v>
      </c>
      <c r="C41" s="20" t="s">
        <v>45</v>
      </c>
      <c r="D41" s="48">
        <v>134962</v>
      </c>
      <c r="E41" s="48">
        <v>12500</v>
      </c>
      <c r="F41" s="3">
        <v>20</v>
      </c>
      <c r="G41" s="3">
        <v>18</v>
      </c>
      <c r="H41" s="3">
        <v>13</v>
      </c>
      <c r="I41" s="3">
        <v>6</v>
      </c>
      <c r="J41" s="3">
        <v>1</v>
      </c>
      <c r="K41" s="3">
        <v>0</v>
      </c>
      <c r="L41" s="47">
        <v>0</v>
      </c>
      <c r="M41" s="3">
        <v>1</v>
      </c>
      <c r="N41" s="3">
        <v>7</v>
      </c>
      <c r="O41" s="3">
        <v>14</v>
      </c>
      <c r="P41" s="3">
        <v>20</v>
      </c>
    </row>
    <row r="42" spans="2:16" ht="17.25" customHeight="1" x14ac:dyDescent="0.3">
      <c r="B42" s="3">
        <v>2</v>
      </c>
      <c r="C42" s="20" t="s">
        <v>44</v>
      </c>
      <c r="D42" s="48">
        <v>43188</v>
      </c>
      <c r="E42" s="48">
        <v>4000</v>
      </c>
      <c r="F42" s="3">
        <v>17</v>
      </c>
      <c r="G42" s="3">
        <v>15</v>
      </c>
      <c r="H42" s="3">
        <v>12</v>
      </c>
      <c r="I42" s="3">
        <v>7</v>
      </c>
      <c r="J42" s="3">
        <v>3</v>
      </c>
      <c r="K42" s="3">
        <v>1.5</v>
      </c>
      <c r="L42" s="47">
        <v>1.5</v>
      </c>
      <c r="M42" s="3">
        <v>3</v>
      </c>
      <c r="N42" s="3">
        <v>9</v>
      </c>
      <c r="O42" s="3">
        <v>12</v>
      </c>
      <c r="P42" s="3">
        <v>17.5</v>
      </c>
    </row>
    <row r="43" spans="2:16" x14ac:dyDescent="0.3">
      <c r="B43" s="3">
        <v>3</v>
      </c>
      <c r="C43" s="20" t="s">
        <v>43</v>
      </c>
      <c r="D43" s="48">
        <v>7558</v>
      </c>
      <c r="E43" s="48">
        <v>700</v>
      </c>
      <c r="F43" s="3">
        <v>18</v>
      </c>
      <c r="G43" s="3">
        <v>16.5</v>
      </c>
      <c r="H43" s="3">
        <v>13</v>
      </c>
      <c r="I43" s="3">
        <v>7</v>
      </c>
      <c r="J43" s="3">
        <v>3</v>
      </c>
      <c r="K43" s="3">
        <v>1.5</v>
      </c>
      <c r="L43" s="47">
        <v>1.5</v>
      </c>
      <c r="M43" s="3">
        <v>3</v>
      </c>
      <c r="N43" s="3">
        <v>8.5</v>
      </c>
      <c r="O43" s="3">
        <v>11</v>
      </c>
      <c r="P43" s="3">
        <v>15.5</v>
      </c>
    </row>
  </sheetData>
  <mergeCells count="10">
    <mergeCell ref="B1:K1"/>
    <mergeCell ref="B2:B3"/>
    <mergeCell ref="C2:C3"/>
    <mergeCell ref="D2:F2"/>
    <mergeCell ref="G2:H2"/>
    <mergeCell ref="I2:I3"/>
    <mergeCell ref="J2:J3"/>
    <mergeCell ref="L2:L3"/>
    <mergeCell ref="F39:P39"/>
    <mergeCell ref="K2:K3"/>
  </mergeCells>
  <dataValidations count="3">
    <dataValidation type="list" allowBlank="1" showInputMessage="1" showErrorMessage="1" sqref="D5:D33" xr:uid="{032F558E-5F18-ED44-B7C1-75103D58CD63}">
      <formula1>PlatnosťZ</formula1>
    </dataValidation>
    <dataValidation type="list" allowBlank="1" showInputMessage="1" showErrorMessage="1" sqref="F5:F33" xr:uid="{6B9A65D1-AD49-8E4A-B195-4F6A418714CD}">
      <formula1>VýpovednáL</formula1>
    </dataValidation>
    <dataValidation type="date" operator="greaterThan" allowBlank="1" showInputMessage="1" showErrorMessage="1" sqref="E5:E33" xr:uid="{8457A9D9-9205-F542-B31E-878D8608FB04}">
      <formula1>41275</formula1>
    </dataValidation>
  </dataValidations>
  <pageMargins left="0.26" right="0.2" top="0.38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35C0-CBBD-3E43-89DE-6C47FC5B98C9}">
  <dimension ref="B2:D12"/>
  <sheetViews>
    <sheetView zoomScale="150" workbookViewId="0">
      <selection activeCell="B2" sqref="B2:C2"/>
    </sheetView>
  </sheetViews>
  <sheetFormatPr defaultColWidth="11.44140625" defaultRowHeight="14.4" x14ac:dyDescent="0.3"/>
  <cols>
    <col min="1" max="1" width="8.6640625" customWidth="1"/>
    <col min="2" max="2" width="12.44140625" customWidth="1"/>
    <col min="3" max="3" width="18.44140625" customWidth="1"/>
    <col min="4" max="4" width="15" customWidth="1"/>
  </cols>
  <sheetData>
    <row r="2" spans="2:4" ht="31.8" customHeight="1" x14ac:dyDescent="0.3">
      <c r="B2" s="78" t="s">
        <v>28</v>
      </c>
      <c r="C2" s="79"/>
      <c r="D2" s="16" t="s">
        <v>27</v>
      </c>
    </row>
    <row r="3" spans="2:4" x14ac:dyDescent="0.3">
      <c r="B3" s="16" t="s">
        <v>20</v>
      </c>
      <c r="C3" s="16" t="s">
        <v>21</v>
      </c>
      <c r="D3" s="16"/>
    </row>
    <row r="4" spans="2:4" x14ac:dyDescent="0.3">
      <c r="B4" s="17">
        <v>0</v>
      </c>
      <c r="C4" s="17">
        <v>2138</v>
      </c>
      <c r="D4" s="1" t="s">
        <v>14</v>
      </c>
    </row>
    <row r="5" spans="2:4" x14ac:dyDescent="0.3">
      <c r="B5" s="17">
        <f t="shared" ref="B5:B12" si="0">C4+0.01</f>
        <v>2138.0100000000002</v>
      </c>
      <c r="C5" s="17">
        <v>18173</v>
      </c>
      <c r="D5" s="1" t="s">
        <v>15</v>
      </c>
    </row>
    <row r="6" spans="2:4" x14ac:dyDescent="0.3">
      <c r="B6" s="17">
        <f t="shared" si="0"/>
        <v>18173.009999999998</v>
      </c>
      <c r="C6" s="17">
        <v>42760</v>
      </c>
      <c r="D6" s="1" t="s">
        <v>16</v>
      </c>
    </row>
    <row r="7" spans="2:4" x14ac:dyDescent="0.3">
      <c r="B7" s="17">
        <f t="shared" si="0"/>
        <v>42760.01</v>
      </c>
      <c r="C7" s="17">
        <v>69485</v>
      </c>
      <c r="D7" s="1" t="s">
        <v>13</v>
      </c>
    </row>
    <row r="8" spans="2:4" x14ac:dyDescent="0.3">
      <c r="B8" s="17">
        <f t="shared" si="0"/>
        <v>69485.009999999995</v>
      </c>
      <c r="C8" s="17">
        <v>85000</v>
      </c>
      <c r="D8" s="1" t="s">
        <v>22</v>
      </c>
    </row>
    <row r="9" spans="2:4" x14ac:dyDescent="0.3">
      <c r="B9" s="17">
        <f t="shared" si="0"/>
        <v>85000.01</v>
      </c>
      <c r="C9" s="17">
        <v>100000</v>
      </c>
      <c r="D9" s="1" t="s">
        <v>23</v>
      </c>
    </row>
    <row r="10" spans="2:4" x14ac:dyDescent="0.3">
      <c r="B10" s="17">
        <f t="shared" si="0"/>
        <v>100000.01</v>
      </c>
      <c r="C10" s="17">
        <v>300000</v>
      </c>
      <c r="D10" s="1" t="s">
        <v>24</v>
      </c>
    </row>
    <row r="11" spans="2:4" x14ac:dyDescent="0.3">
      <c r="B11" s="17">
        <f t="shared" si="0"/>
        <v>300000.01</v>
      </c>
      <c r="C11" s="17">
        <v>641400</v>
      </c>
      <c r="D11" s="1" t="s">
        <v>25</v>
      </c>
    </row>
    <row r="12" spans="2:4" x14ac:dyDescent="0.3">
      <c r="B12" s="17">
        <f t="shared" si="0"/>
        <v>641400.01</v>
      </c>
      <c r="C12" s="1" t="s">
        <v>26</v>
      </c>
      <c r="D12" s="1" t="s">
        <v>77</v>
      </c>
    </row>
  </sheetData>
  <mergeCells count="1">
    <mergeCell ref="B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4081B92D24B64DB46A7CFA71A545F1" ma:contentTypeVersion="10" ma:contentTypeDescription="Umožňuje vytvoriť nový dokument." ma:contentTypeScope="" ma:versionID="aa44b27bb84e9e192a0c30fc73d0d2fb">
  <xsd:schema xmlns:xsd="http://www.w3.org/2001/XMLSchema" xmlns:xs="http://www.w3.org/2001/XMLSchema" xmlns:p="http://schemas.microsoft.com/office/2006/metadata/properties" xmlns:ns3="3a22aba7-54cd-4714-adc6-ca1f43905df2" xmlns:ns4="abdd89b7-37ed-4df8-8963-d390d694c663" targetNamespace="http://schemas.microsoft.com/office/2006/metadata/properties" ma:root="true" ma:fieldsID="a909fc8761d9579e369ec45e6faa002b" ns3:_="" ns4:_="">
    <xsd:import namespace="3a22aba7-54cd-4714-adc6-ca1f43905df2"/>
    <xsd:import namespace="abdd89b7-37ed-4df8-8963-d390d694c66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2aba7-54cd-4714-adc6-ca1f43905d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d89b7-37ed-4df8-8963-d390d694c6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EE983E-EE06-40AE-AE87-5309E879E1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A2D60A-3E13-4414-AE4C-64D1603EF1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22aba7-54cd-4714-adc6-ca1f43905df2"/>
    <ds:schemaRef ds:uri="abdd89b7-37ed-4df8-8963-d390d694c6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FA372E-44A6-4D91-A411-3B083ADD7B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Plyn</vt:lpstr>
      <vt:lpstr>SADZBY taríf</vt:lpstr>
      <vt:lpstr>Sadzby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2013-01-19T18:23:56Z</cp:lastPrinted>
  <dcterms:created xsi:type="dcterms:W3CDTF">2012-03-07T18:57:48Z</dcterms:created>
  <dcterms:modified xsi:type="dcterms:W3CDTF">2020-08-13T13:12:46Z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0x0101006F4081B92D24B64DB46A7CFA71A545F1</vt:lpwstr>
  </property>
</Properties>
</file>