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oravec\O\Fondy\Fondy 2021-27\Výzva 09SP2026 73.7 Investície do rozšírenia kapacít SP\Firmy\Lacnea Slovakia (urbánek)\PHZ\FOTOVOLTUKA\"/>
    </mc:Choice>
  </mc:AlternateContent>
  <xr:revisionPtr revIDLastSave="0" documentId="13_ncr:1_{58351753-9620-4A2A-9C25-D75098709F88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FVZ - Lacnea Slovakia" sheetId="1" r:id="rId1"/>
  </sheets>
  <definedNames>
    <definedName name="_xlnm._FilterDatabase" localSheetId="0" hidden="1">'FVZ - Lacnea Slovakia'!$C$125:$K$155</definedName>
    <definedName name="_xlnm.Print_Titles" localSheetId="0">'FVZ - Lacnea Slovakia'!$125:$125</definedName>
    <definedName name="_xlnm.Print_Area" localSheetId="0">'FVZ - Lacnea Slovakia'!$C$4:$J$76,'FVZ - Lacnea Slovakia'!$C$82:$J$103,'FVZ - Lacnea Slovakia'!$C$109:$J$155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180" i="1" l="1"/>
  <c r="BI180" i="1"/>
  <c r="BH180" i="1"/>
  <c r="BG180" i="1"/>
  <c r="BF180" i="1"/>
  <c r="BE180" i="1"/>
  <c r="J180" i="1"/>
  <c r="BK179" i="1"/>
  <c r="J179" i="1"/>
  <c r="J104" i="1" s="1"/>
  <c r="BK178" i="1"/>
  <c r="BI178" i="1"/>
  <c r="BH178" i="1"/>
  <c r="BG178" i="1"/>
  <c r="BE178" i="1"/>
  <c r="J178" i="1"/>
  <c r="BF178" i="1" s="1"/>
  <c r="BK177" i="1"/>
  <c r="BK176" i="1" s="1"/>
  <c r="BI177" i="1"/>
  <c r="BH177" i="1"/>
  <c r="BG177" i="1"/>
  <c r="BE177" i="1"/>
  <c r="J177" i="1"/>
  <c r="BF177" i="1" s="1"/>
  <c r="BK175" i="1"/>
  <c r="BI175" i="1"/>
  <c r="BH175" i="1"/>
  <c r="BG175" i="1"/>
  <c r="BE175" i="1"/>
  <c r="J175" i="1"/>
  <c r="BF175" i="1" s="1"/>
  <c r="BK174" i="1"/>
  <c r="BI174" i="1"/>
  <c r="BH174" i="1"/>
  <c r="BG174" i="1"/>
  <c r="BE174" i="1"/>
  <c r="J174" i="1"/>
  <c r="BF174" i="1" s="1"/>
  <c r="BK173" i="1"/>
  <c r="BI173" i="1"/>
  <c r="BH173" i="1"/>
  <c r="BG173" i="1"/>
  <c r="BE173" i="1"/>
  <c r="J173" i="1"/>
  <c r="BF173" i="1" s="1"/>
  <c r="BK172" i="1"/>
  <c r="BI172" i="1"/>
  <c r="BH172" i="1"/>
  <c r="BG172" i="1"/>
  <c r="BE172" i="1"/>
  <c r="J172" i="1"/>
  <c r="BF172" i="1" s="1"/>
  <c r="BK171" i="1"/>
  <c r="BI171" i="1"/>
  <c r="BH171" i="1"/>
  <c r="BG171" i="1"/>
  <c r="BF171" i="1"/>
  <c r="BE171" i="1"/>
  <c r="J171" i="1"/>
  <c r="BK170" i="1"/>
  <c r="BI170" i="1"/>
  <c r="BH170" i="1"/>
  <c r="BG170" i="1"/>
  <c r="BF170" i="1"/>
  <c r="BE170" i="1"/>
  <c r="J170" i="1"/>
  <c r="BK169" i="1"/>
  <c r="BI169" i="1"/>
  <c r="BH169" i="1"/>
  <c r="BG169" i="1"/>
  <c r="BE169" i="1"/>
  <c r="J169" i="1"/>
  <c r="BF169" i="1" s="1"/>
  <c r="BK168" i="1"/>
  <c r="BI168" i="1"/>
  <c r="BH168" i="1"/>
  <c r="BG168" i="1"/>
  <c r="BE168" i="1"/>
  <c r="J168" i="1"/>
  <c r="BF168" i="1" s="1"/>
  <c r="BK167" i="1"/>
  <c r="BI167" i="1"/>
  <c r="BH167" i="1"/>
  <c r="BG167" i="1"/>
  <c r="BF167" i="1"/>
  <c r="BE167" i="1"/>
  <c r="J167" i="1"/>
  <c r="BK166" i="1"/>
  <c r="BI166" i="1"/>
  <c r="BH166" i="1"/>
  <c r="BG166" i="1"/>
  <c r="BF166" i="1"/>
  <c r="BE166" i="1"/>
  <c r="J166" i="1"/>
  <c r="BK165" i="1"/>
  <c r="BI165" i="1"/>
  <c r="BH165" i="1"/>
  <c r="BG165" i="1"/>
  <c r="BE165" i="1"/>
  <c r="J165" i="1"/>
  <c r="BF165" i="1" s="1"/>
  <c r="BK164" i="1"/>
  <c r="BI164" i="1"/>
  <c r="BH164" i="1"/>
  <c r="BG164" i="1"/>
  <c r="BE164" i="1"/>
  <c r="J164" i="1"/>
  <c r="BF164" i="1" s="1"/>
  <c r="BK163" i="1"/>
  <c r="BI163" i="1"/>
  <c r="BH163" i="1"/>
  <c r="BG163" i="1"/>
  <c r="BE163" i="1"/>
  <c r="J163" i="1"/>
  <c r="BF163" i="1" s="1"/>
  <c r="BK162" i="1"/>
  <c r="BI162" i="1"/>
  <c r="BH162" i="1"/>
  <c r="BG162" i="1"/>
  <c r="BE162" i="1"/>
  <c r="J162" i="1"/>
  <c r="BF162" i="1" s="1"/>
  <c r="BK161" i="1"/>
  <c r="BI161" i="1"/>
  <c r="BH161" i="1"/>
  <c r="BG161" i="1"/>
  <c r="BE161" i="1"/>
  <c r="J161" i="1"/>
  <c r="BF161" i="1" s="1"/>
  <c r="BK160" i="1"/>
  <c r="BI160" i="1"/>
  <c r="BH160" i="1"/>
  <c r="BG160" i="1"/>
  <c r="BE160" i="1"/>
  <c r="J160" i="1"/>
  <c r="BF160" i="1" s="1"/>
  <c r="BK159" i="1"/>
  <c r="BI159" i="1"/>
  <c r="BH159" i="1"/>
  <c r="BG159" i="1"/>
  <c r="BF159" i="1"/>
  <c r="BE159" i="1"/>
  <c r="J159" i="1"/>
  <c r="BK158" i="1"/>
  <c r="BI158" i="1"/>
  <c r="BH158" i="1"/>
  <c r="BG158" i="1"/>
  <c r="BE158" i="1"/>
  <c r="J158" i="1"/>
  <c r="BF158" i="1" s="1"/>
  <c r="BK157" i="1"/>
  <c r="BI157" i="1"/>
  <c r="BH157" i="1"/>
  <c r="BG157" i="1"/>
  <c r="BE157" i="1"/>
  <c r="J157" i="1"/>
  <c r="BF157" i="1" s="1"/>
  <c r="BK156" i="1"/>
  <c r="BI156" i="1"/>
  <c r="BH156" i="1"/>
  <c r="BG156" i="1"/>
  <c r="BE156" i="1"/>
  <c r="J156" i="1"/>
  <c r="BF156" i="1" s="1"/>
  <c r="BK155" i="1"/>
  <c r="BI155" i="1"/>
  <c r="BH155" i="1"/>
  <c r="BG155" i="1"/>
  <c r="BF155" i="1"/>
  <c r="BE155" i="1"/>
  <c r="J155" i="1"/>
  <c r="BK154" i="1"/>
  <c r="BI154" i="1"/>
  <c r="BH154" i="1"/>
  <c r="BG154" i="1"/>
  <c r="BF154" i="1"/>
  <c r="BE154" i="1"/>
  <c r="J154" i="1"/>
  <c r="BK153" i="1"/>
  <c r="BI153" i="1"/>
  <c r="BH153" i="1"/>
  <c r="BG153" i="1"/>
  <c r="BE153" i="1"/>
  <c r="J153" i="1"/>
  <c r="BF153" i="1" s="1"/>
  <c r="BK152" i="1"/>
  <c r="BI152" i="1"/>
  <c r="BH152" i="1"/>
  <c r="BG152" i="1"/>
  <c r="BE152" i="1"/>
  <c r="J152" i="1"/>
  <c r="BF152" i="1" s="1"/>
  <c r="BK151" i="1"/>
  <c r="BI151" i="1"/>
  <c r="BH151" i="1"/>
  <c r="BG151" i="1"/>
  <c r="BF151" i="1"/>
  <c r="BE151" i="1"/>
  <c r="J151" i="1"/>
  <c r="BK150" i="1"/>
  <c r="BI150" i="1"/>
  <c r="BH150" i="1"/>
  <c r="BG150" i="1"/>
  <c r="BF150" i="1"/>
  <c r="BE150" i="1"/>
  <c r="J150" i="1"/>
  <c r="BK149" i="1"/>
  <c r="BI149" i="1"/>
  <c r="BH149" i="1"/>
  <c r="BG149" i="1"/>
  <c r="BE149" i="1"/>
  <c r="J149" i="1"/>
  <c r="BF149" i="1" s="1"/>
  <c r="BK148" i="1"/>
  <c r="BI148" i="1"/>
  <c r="BH148" i="1"/>
  <c r="BG148" i="1"/>
  <c r="BE148" i="1"/>
  <c r="J148" i="1"/>
  <c r="BF148" i="1" s="1"/>
  <c r="BK147" i="1"/>
  <c r="BI147" i="1"/>
  <c r="BH147" i="1"/>
  <c r="BG147" i="1"/>
  <c r="BE147" i="1"/>
  <c r="J147" i="1"/>
  <c r="BF147" i="1" s="1"/>
  <c r="BK146" i="1"/>
  <c r="BI146" i="1"/>
  <c r="BH146" i="1"/>
  <c r="BG146" i="1"/>
  <c r="BE146" i="1"/>
  <c r="J146" i="1"/>
  <c r="BF146" i="1" s="1"/>
  <c r="BK145" i="1"/>
  <c r="BI145" i="1"/>
  <c r="BH145" i="1"/>
  <c r="BG145" i="1"/>
  <c r="BE145" i="1"/>
  <c r="J145" i="1"/>
  <c r="BF145" i="1" s="1"/>
  <c r="BK144" i="1"/>
  <c r="BI144" i="1"/>
  <c r="BH144" i="1"/>
  <c r="BG144" i="1"/>
  <c r="BE144" i="1"/>
  <c r="J144" i="1"/>
  <c r="BF144" i="1" s="1"/>
  <c r="BK143" i="1"/>
  <c r="BI143" i="1"/>
  <c r="BH143" i="1"/>
  <c r="BG143" i="1"/>
  <c r="BF143" i="1"/>
  <c r="BE143" i="1"/>
  <c r="J143" i="1"/>
  <c r="BK142" i="1"/>
  <c r="BI142" i="1"/>
  <c r="BH142" i="1"/>
  <c r="BG142" i="1"/>
  <c r="BE142" i="1"/>
  <c r="J142" i="1"/>
  <c r="BF142" i="1" s="1"/>
  <c r="BK141" i="1"/>
  <c r="BI141" i="1"/>
  <c r="BH141" i="1"/>
  <c r="BG141" i="1"/>
  <c r="BE141" i="1"/>
  <c r="J141" i="1"/>
  <c r="BF141" i="1" s="1"/>
  <c r="BK140" i="1"/>
  <c r="BI140" i="1"/>
  <c r="BH140" i="1"/>
  <c r="BG140" i="1"/>
  <c r="BE140" i="1"/>
  <c r="J140" i="1"/>
  <c r="BF140" i="1" s="1"/>
  <c r="BK139" i="1"/>
  <c r="BI139" i="1"/>
  <c r="BH139" i="1"/>
  <c r="BG139" i="1"/>
  <c r="BF139" i="1"/>
  <c r="BE139" i="1"/>
  <c r="J139" i="1"/>
  <c r="BK138" i="1"/>
  <c r="BI138" i="1"/>
  <c r="BH138" i="1"/>
  <c r="BG138" i="1"/>
  <c r="BF138" i="1"/>
  <c r="BE138" i="1"/>
  <c r="J138" i="1"/>
  <c r="BK137" i="1"/>
  <c r="BI137" i="1"/>
  <c r="BH137" i="1"/>
  <c r="BG137" i="1"/>
  <c r="BE137" i="1"/>
  <c r="J137" i="1"/>
  <c r="BF137" i="1" s="1"/>
  <c r="BK136" i="1"/>
  <c r="BI136" i="1"/>
  <c r="BH136" i="1"/>
  <c r="BG136" i="1"/>
  <c r="BE136" i="1"/>
  <c r="J136" i="1"/>
  <c r="BF136" i="1" s="1"/>
  <c r="BK135" i="1"/>
  <c r="BI135" i="1"/>
  <c r="BH135" i="1"/>
  <c r="BG135" i="1"/>
  <c r="BF135" i="1"/>
  <c r="BE135" i="1"/>
  <c r="J135" i="1"/>
  <c r="BK134" i="1"/>
  <c r="BI134" i="1"/>
  <c r="BH134" i="1"/>
  <c r="BG134" i="1"/>
  <c r="BF134" i="1"/>
  <c r="BE134" i="1"/>
  <c r="J134" i="1"/>
  <c r="BK133" i="1"/>
  <c r="BI133" i="1"/>
  <c r="BH133" i="1"/>
  <c r="BG133" i="1"/>
  <c r="BE133" i="1"/>
  <c r="J133" i="1"/>
  <c r="BF133" i="1" s="1"/>
  <c r="BK132" i="1"/>
  <c r="BI132" i="1"/>
  <c r="BH132" i="1"/>
  <c r="BG132" i="1"/>
  <c r="BE132" i="1"/>
  <c r="J132" i="1"/>
  <c r="BF132" i="1" s="1"/>
  <c r="BK131" i="1"/>
  <c r="BI131" i="1"/>
  <c r="BH131" i="1"/>
  <c r="BG131" i="1"/>
  <c r="BE131" i="1"/>
  <c r="J131" i="1"/>
  <c r="BF131" i="1" s="1"/>
  <c r="BK130" i="1"/>
  <c r="BI130" i="1"/>
  <c r="BH130" i="1"/>
  <c r="BG130" i="1"/>
  <c r="BE130" i="1"/>
  <c r="J130" i="1"/>
  <c r="BF130" i="1" s="1"/>
  <c r="BK129" i="1"/>
  <c r="BK128" i="1" s="1"/>
  <c r="BK127" i="1" s="1"/>
  <c r="BK126" i="1" s="1"/>
  <c r="BI129" i="1"/>
  <c r="F41" i="1" s="1"/>
  <c r="J41" i="1" s="1"/>
  <c r="BH129" i="1"/>
  <c r="BG129" i="1"/>
  <c r="F39" i="1" s="1"/>
  <c r="J39" i="1" s="1"/>
  <c r="BE129" i="1"/>
  <c r="J129" i="1"/>
  <c r="J123" i="1"/>
  <c r="F123" i="1"/>
  <c r="F122" i="1"/>
  <c r="J120" i="1"/>
  <c r="F120" i="1"/>
  <c r="E118" i="1"/>
  <c r="E112" i="1"/>
  <c r="F96" i="1"/>
  <c r="J95" i="1"/>
  <c r="F95" i="1"/>
  <c r="J93" i="1"/>
  <c r="F93" i="1"/>
  <c r="E91" i="1"/>
  <c r="E85" i="1"/>
  <c r="J176" i="1" l="1"/>
  <c r="J103" i="1" s="1"/>
  <c r="F40" i="1"/>
  <c r="J40" i="1" s="1"/>
  <c r="J128" i="1"/>
  <c r="F37" i="1"/>
  <c r="J37" i="1" s="1"/>
  <c r="J127" i="1"/>
  <c r="J102" i="1"/>
  <c r="BF129" i="1"/>
  <c r="F38" i="1" s="1"/>
  <c r="J38" i="1" s="1"/>
  <c r="J101" i="1" l="1"/>
  <c r="J126" i="1"/>
  <c r="J100" i="1" l="1"/>
  <c r="J34" i="1"/>
  <c r="J43" i="1" s="1"/>
</calcChain>
</file>

<file path=xl/sharedStrings.xml><?xml version="1.0" encoding="utf-8"?>
<sst xmlns="http://schemas.openxmlformats.org/spreadsheetml/2006/main" count="374" uniqueCount="193">
  <si>
    <t>&gt;&gt;  skryté stĺpce  &lt;&lt;</t>
  </si>
  <si>
    <t>{4695ba07-642d-4bb2-a535-f167e654f67a}</t>
  </si>
  <si>
    <t>0</t>
  </si>
  <si>
    <t>KRYCÍ LIST ROZPOČTU</t>
  </si>
  <si>
    <t>v ---  nižšie sa nachádzajú doplnkové a pomocné údaje k zostavám  --- v</t>
  </si>
  <si>
    <t>False</t>
  </si>
  <si>
    <t>Stavba:</t>
  </si>
  <si>
    <t>Fotovoltická elektráreň na streche objektu, 46,5 kWp</t>
  </si>
  <si>
    <t>Objekt:</t>
  </si>
  <si>
    <t>SO 01 - Fotovoltická elektráreň (FVZ)</t>
  </si>
  <si>
    <t>Časť:</t>
  </si>
  <si>
    <t>01 - Fotovoltika, bleskozvod a uzemnenie</t>
  </si>
  <si>
    <t>Úroveň 4:</t>
  </si>
  <si>
    <t>Výkaz výmer - FVZ 46,5 kWp</t>
  </si>
  <si>
    <t>JKSO:</t>
  </si>
  <si>
    <t>ČS:</t>
  </si>
  <si>
    <t>Miesto:</t>
  </si>
  <si>
    <t>Trenčín, Námestie sv. Anny 15, 911 01</t>
  </si>
  <si>
    <t>Dátum:</t>
  </si>
  <si>
    <t>15.7.2026</t>
  </si>
  <si>
    <t>Objednávateľ:</t>
  </si>
  <si>
    <t>IČO:</t>
  </si>
  <si>
    <t xml:space="preserve"> </t>
  </si>
  <si>
    <t>Lacnea Slovakia s.r.o.</t>
  </si>
  <si>
    <t>IČ DPH:</t>
  </si>
  <si>
    <t>Zhotoviteľ:</t>
  </si>
  <si>
    <t>Projektant:</t>
  </si>
  <si>
    <t>Spracovateľ: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</si>
  <si>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</si>
  <si>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</si>
  <si>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</si>
  <si>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</si>
  <si>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</si>
  <si>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</si>
  <si>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</si>
  <si>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</si>
  <si>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</si>
  <si>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</si>
  <si>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</si>
  <si>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</si>
  <si>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</si>
  <si>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</si>
  <si>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</si>
  <si>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</si>
  <si>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</si>
  <si>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</si>
  <si>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</si>
  <si>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</si>
  <si>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</si>
  <si>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02 - Výmena výplní otvorov, zateplenie fasády, zateplenie striech prístavby a zosilnenie OK strechy</t>
  </si>
  <si>
    <t>Kód dielu - Popis</t>
  </si>
  <si>
    <t>Cena celkom [EUR]</t>
  </si>
  <si>
    <t>Náklady z rozpočtu</t>
  </si>
  <si>
    <t>-1</t>
  </si>
  <si>
    <t>M - Práce a dodávky M</t>
  </si>
  <si>
    <t xml:space="preserve">    21-M - Elektromontáže</t>
  </si>
  <si>
    <t xml:space="preserve">    95-M - Revízie</t>
  </si>
  <si>
    <t>VRN - Vedľajšie rozpočtové náklady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</si>
  <si>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</si>
  <si>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</si>
  <si>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</si>
  <si>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</si>
  <si>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</si>
  <si>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</si>
  <si>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</si>
  <si>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</si>
  <si>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</si>
  <si>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</si>
  <si>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</si>
  <si>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</si>
  <si>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</si>
  <si>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</si>
  <si>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</si>
  <si>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</si>
  <si>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M</t>
  </si>
  <si>
    <t>Práce a dodávky M</t>
  </si>
  <si>
    <t>21-M</t>
  </si>
  <si>
    <t>Elektromontáže</t>
  </si>
  <si>
    <t>K</t>
  </si>
  <si>
    <t>210501001.S</t>
  </si>
  <si>
    <t>Obhliadka, zameranie a vytýčenie kotvenia FV na streche</t>
  </si>
  <si>
    <t>kpl</t>
  </si>
  <si>
    <t>210501002.S</t>
  </si>
  <si>
    <t>Lokalizácia a kontrola jestvujúcich rozvodov pred vŕtaním</t>
  </si>
  <si>
    <t>210501003.S</t>
  </si>
  <si>
    <t>Pred-realizačné zameranie strechy (podklad pre osadenie konštrukcie)</t>
  </si>
  <si>
    <t>210500003.S</t>
  </si>
  <si>
    <t>Príprava strešnej krytiny v miestach kotvenia - demontáž a spätná montáž krytiny, osadenie kotvových prvkov, zabezpečenie vodotesnosti detailu</t>
  </si>
  <si>
    <t>ks</t>
  </si>
  <si>
    <t>210500001.S</t>
  </si>
  <si>
    <t>Kontrola a oprava strešného plášťa v miestach kotvenia (podľa skutočnosti)</t>
  </si>
  <si>
    <t>m2</t>
  </si>
  <si>
    <t>210500002.S</t>
  </si>
  <si>
    <t>Pretesnenie prestupov cez strešný plášť</t>
  </si>
  <si>
    <t>210501005.S</t>
  </si>
  <si>
    <t>Prípravné práce pred zahájením montáže FV panelov</t>
  </si>
  <si>
    <t>210501055.S</t>
  </si>
  <si>
    <t>Montáž konštrukcie pre kotvenie FV panelov na šikmú strechu</t>
  </si>
  <si>
    <t>KON-AL</t>
  </si>
  <si>
    <t>Konštrukčný systém pre šikmú strechu vrátane spojovacieho a kotviaceho materiálu</t>
  </si>
  <si>
    <t>súbor</t>
  </si>
  <si>
    <t>210501101.S</t>
  </si>
  <si>
    <t>Montáž a stringovanie fotovoltického panelu</t>
  </si>
  <si>
    <t>FVP-465</t>
  </si>
  <si>
    <t>Fotovoltický panel monokryštalický 460-465 Wp, účinnosť modulu min. 21 %, výkonová záruka min. 25 rokov, záruka na výrobok min. 15 rokov, certifikáty IEC 61215 a IEC 61730</t>
  </si>
  <si>
    <t>210501131.S</t>
  </si>
  <si>
    <t>Montáž zariadení pre monitorovanie a odpojenie panelov (optimizér)</t>
  </si>
  <si>
    <t>OPT-RSD</t>
  </si>
  <si>
    <t>Optimizér s modulom Rapid Shutdown</t>
  </si>
  <si>
    <t>RSD-BOX</t>
  </si>
  <si>
    <t>Systém rýchleho odpojenia na úrovni modulu (Rapid Shutdown) vrátane centrálneho STOP tlačidla, kompatibilný s ponúkaným meničom</t>
  </si>
  <si>
    <t>210501265.S</t>
  </si>
  <si>
    <t>Montáž fotovoltického striedača trojfázového</t>
  </si>
  <si>
    <t>INV-50K</t>
  </si>
  <si>
    <t>210501213.S</t>
  </si>
  <si>
    <t>Montáž DC rozvádzača pre lokálny fotovoltický zdroj</t>
  </si>
  <si>
    <t>RDC-FVZ</t>
  </si>
  <si>
    <t>Rozvádzač DC (R-FVZ DC) - DC prepäťová ochrana T2, poistkové odpínače</t>
  </si>
  <si>
    <t>210501217.S</t>
  </si>
  <si>
    <t>Montáž AC rozvádzača pre lokálny fotovoltický zdroj</t>
  </si>
  <si>
    <t>RAC-FVZ</t>
  </si>
  <si>
    <t>Rozvádzač AC (R-FVZ AC) - prepäťová ochrana T2, prúdový chránič typ A</t>
  </si>
  <si>
    <t>SMART-M</t>
  </si>
  <si>
    <t>Smartmeter - meranie spotreby a výroby</t>
  </si>
  <si>
    <t>UF-GUARD</t>
  </si>
  <si>
    <t>210501233.S</t>
  </si>
  <si>
    <t>Zhotovenie štruktúrovanej kabeláže rozvádzača</t>
  </si>
  <si>
    <t>súb.</t>
  </si>
  <si>
    <t>DC-KAB</t>
  </si>
  <si>
    <t>DC solárny kábel H1Z2Z2-K 1x6 mm2</t>
  </si>
  <si>
    <t>m</t>
  </si>
  <si>
    <t>AC-KAB</t>
  </si>
  <si>
    <t>UZ-VOD</t>
  </si>
  <si>
    <t>Uzemňovací / ochranný vodič H07V-K 16 mm2</t>
  </si>
  <si>
    <t>ZLAB</t>
  </si>
  <si>
    <t>Inštalačný žľab / chránička na ochranu kabeláže</t>
  </si>
  <si>
    <t>210500010.S</t>
  </si>
  <si>
    <t>Jadrové vŕtanie prierazov + protipožiarne upchávky prestupov</t>
  </si>
  <si>
    <t>210500011.S</t>
  </si>
  <si>
    <t>Predĺženie/úprava AC trasy pri kolízii s jestvujúcimi rozvodmi (podľa skutočnosti)</t>
  </si>
  <si>
    <t>210500012.S</t>
  </si>
  <si>
    <t>Úprava/rekonštrukcia hlavného rozvádzača RH pre pripojenie FVZ (podľa skutočnosti)</t>
  </si>
  <si>
    <t>220320921.S</t>
  </si>
  <si>
    <t>Oživenie a uvedenie meniča do prevádzky, parametrizácia ochrán U/f</t>
  </si>
  <si>
    <t>210220001.S</t>
  </si>
  <si>
    <t>Montáž zachytávača (oddialený zachytávač)</t>
  </si>
  <si>
    <t>210220002.S</t>
  </si>
  <si>
    <t>Montáž zvodov</t>
  </si>
  <si>
    <t>BZ-VOD</t>
  </si>
  <si>
    <t>Vodič / drôt bleskozvodový vrátane hlavíc</t>
  </si>
  <si>
    <t>BZ-POD</t>
  </si>
  <si>
    <t>Podpery vedenia + betónové podstavce</t>
  </si>
  <si>
    <t>BZ-SVOR</t>
  </si>
  <si>
    <t>Svorky bleskozvodové (krížové, skúšobné, pripájacie)</t>
  </si>
  <si>
    <t>210220031.S</t>
  </si>
  <si>
    <t>Montáž uzemnenia a pripojenie na uzemňovaciu sústavu</t>
  </si>
  <si>
    <t>UZ-PAS</t>
  </si>
  <si>
    <t>Uzemňovací pások FeZn 30x4 mm / drôt</t>
  </si>
  <si>
    <t>460200001.S</t>
  </si>
  <si>
    <t>Zemné práce pre uzemňovač - výkop, obsyp, zához (podľa terénu)</t>
  </si>
  <si>
    <t>210220041.S</t>
  </si>
  <si>
    <t>Vybudovanie hlavného uzemňovacieho pospájania (HUS) + svorkovnica</t>
  </si>
  <si>
    <t>210220051.S</t>
  </si>
  <si>
    <t>Ekvipotenciálne pospájanie kovových častí</t>
  </si>
  <si>
    <t>210501285.S</t>
  </si>
  <si>
    <t>Funkčné skúšky FVZ + parametrizácia ochrán U/f</t>
  </si>
  <si>
    <t>210501290.S</t>
  </si>
  <si>
    <t>Zaškolenie obsluhy</t>
  </si>
  <si>
    <t>949942101.S</t>
  </si>
  <si>
    <t>Hydraulická zdvíhacia plošina vrátane obsluhy</t>
  </si>
  <si>
    <t>hod</t>
  </si>
  <si>
    <t>PM</t>
  </si>
  <si>
    <t>Podružný materiál</t>
  </si>
  <si>
    <t>%</t>
  </si>
  <si>
    <t>MD</t>
  </si>
  <si>
    <t>Mimostavenisková doprava</t>
  </si>
  <si>
    <t>PPV</t>
  </si>
  <si>
    <t>Podiel pridružených výkonov</t>
  </si>
  <si>
    <t>95-M</t>
  </si>
  <si>
    <t>Revízie</t>
  </si>
  <si>
    <t>950103001.S</t>
  </si>
  <si>
    <t>Východisková odborná prehliadka a skúška - revízia FVZ</t>
  </si>
  <si>
    <t>sada</t>
  </si>
  <si>
    <t>950105001.S</t>
  </si>
  <si>
    <t>Revízia bleskozvodu (východisková)</t>
  </si>
  <si>
    <t>zvod</t>
  </si>
  <si>
    <t>VRN</t>
  </si>
  <si>
    <t>Vedľajšie rozpočtové náklady</t>
  </si>
  <si>
    <t>RN</t>
  </si>
  <si>
    <t>Rezerva na nepredvídané práce</t>
  </si>
  <si>
    <t>Hybridný fotovoltický menič trojfázový, menovitý AC výkon 50 kW, min. 4 MPPT, euro účinnosť min. 97,5 %, komunikačné rozhranie pre monitoring, záruka min. 5 rokov</t>
  </si>
  <si>
    <t>Sieťová ochrana podľa požiadaviek prevádzkovateľa distribučnej sústavy</t>
  </si>
  <si>
    <t>AC silový kábel CYKY-J 4x35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</si>
</sst>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00"/>
    <numFmt numFmtId="167" formatCode="#,##0.000"/>
  </numFmts>
  <fonts count="22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14" fillId="0" borderId="0" xfId="0" applyFont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7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12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5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4" fontId="6" fillId="0" borderId="19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4" fontId="17" fillId="0" borderId="0" xfId="0" applyNumberFormat="1" applyFont="1"/>
    <xf numFmtId="166" fontId="20" fillId="0" borderId="12" xfId="0" applyNumberFormat="1" applyFont="1" applyBorder="1"/>
    <xf numFmtId="166" fontId="20" fillId="0" borderId="13" xfId="0" applyNumberFormat="1" applyFont="1" applyBorder="1"/>
    <xf numFmtId="4" fontId="21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7" fillId="0" borderId="0" xfId="0" applyFont="1" applyProtection="1">
      <protection locked="0"/>
    </xf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49" fontId="15" fillId="0" borderId="20" xfId="0" applyNumberFormat="1" applyFont="1" applyBorder="1" applyAlignment="1" applyProtection="1">
      <alignment horizontal="left" vertical="center" wrapText="1"/>
      <protection locked="0"/>
    </xf>
    <xf numFmtId="0" fontId="15" fillId="0" borderId="20" xfId="0" applyFont="1" applyBorder="1" applyAlignment="1" applyProtection="1">
      <alignment horizontal="left" vertical="center" wrapText="1"/>
      <protection locked="0"/>
    </xf>
    <xf numFmtId="0" fontId="15" fillId="0" borderId="20" xfId="0" applyFont="1" applyBorder="1" applyAlignment="1" applyProtection="1">
      <alignment horizontal="center" vertical="center" wrapText="1"/>
      <protection locked="0"/>
    </xf>
    <xf numFmtId="167" fontId="15" fillId="0" borderId="20" xfId="0" applyNumberFormat="1" applyFont="1" applyBorder="1" applyAlignment="1" applyProtection="1">
      <alignment vertical="center"/>
      <protection locked="0"/>
    </xf>
    <xf numFmtId="4" fontId="15" fillId="3" borderId="20" xfId="0" applyNumberFormat="1" applyFont="1" applyFill="1" applyBorder="1" applyAlignment="1" applyProtection="1">
      <alignment vertical="center"/>
      <protection locked="0"/>
    </xf>
    <xf numFmtId="4" fontId="15" fillId="0" borderId="20" xfId="0" applyNumberFormat="1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16" fillId="3" borderId="14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center" vertical="center"/>
    </xf>
    <xf numFmtId="166" fontId="16" fillId="0" borderId="0" xfId="0" applyNumberFormat="1" applyFont="1" applyAlignment="1">
      <alignment vertical="center"/>
    </xf>
    <xf numFmtId="166" fontId="16" fillId="0" borderId="15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0" fillId="0" borderId="0" xfId="0" applyProtection="1">
      <protection locked="0"/>
    </xf>
    <xf numFmtId="0" fontId="15" fillId="0" borderId="20" xfId="0" applyFont="1" applyBorder="1" applyAlignment="1">
      <alignment horizontal="center" vertical="center"/>
    </xf>
    <xf numFmtId="49" fontId="15" fillId="0" borderId="20" xfId="0" applyNumberFormat="1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center" vertical="center" wrapText="1"/>
    </xf>
    <xf numFmtId="167" fontId="15" fillId="0" borderId="20" xfId="0" applyNumberFormat="1" applyFont="1" applyBorder="1" applyAlignment="1">
      <alignment vertical="center"/>
    </xf>
    <xf numFmtId="4" fontId="15" fillId="3" borderId="20" xfId="0" applyNumberFormat="1" applyFont="1" applyFill="1" applyBorder="1" applyAlignment="1">
      <alignment vertical="center"/>
    </xf>
    <xf numFmtId="4" fontId="15" fillId="0" borderId="20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0" fontId="16" fillId="3" borderId="14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9" fillId="2" borderId="0" xfId="0" applyFont="1" applyFill="1" applyAlignment="1">
      <alignment horizontal="center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Protection="1"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BM185"/>
  <sheetViews>
    <sheetView showGridLines="0" tabSelected="1" workbookViewId="0">
      <selection activeCell="G67" sqref="G67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 x14ac:dyDescent="0.2">
      <c r="L2" s="116" t="s">
        <v>0</v>
      </c>
      <c r="M2" s="115"/>
      <c r="N2" s="115"/>
      <c r="O2" s="115"/>
      <c r="P2" s="115"/>
      <c r="Q2" s="115"/>
      <c r="R2" s="115"/>
      <c r="S2" s="115"/>
      <c r="T2" s="115"/>
      <c r="U2" s="115"/>
      <c r="V2" s="115"/>
      <c r="AT2" s="7" t="s">
        <v>1</v>
      </c>
    </row>
    <row r="3" spans="2:46" ht="6.95" customHeight="1" x14ac:dyDescent="0.2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7" t="s">
        <v>2</v>
      </c>
    </row>
    <row r="4" spans="2:46" ht="24.95" customHeight="1" x14ac:dyDescent="0.2">
      <c r="B4" s="10"/>
      <c r="D4" s="11" t="s">
        <v>3</v>
      </c>
      <c r="L4" s="10"/>
      <c r="M4" s="38" t="s">
        <v>4</v>
      </c>
      <c r="AT4" s="7" t="s">
        <v>5</v>
      </c>
    </row>
    <row r="5" spans="2:46" ht="6.95" customHeight="1" x14ac:dyDescent="0.2">
      <c r="B5" s="10"/>
      <c r="L5" s="10"/>
    </row>
    <row r="6" spans="2:46" ht="12" customHeight="1" x14ac:dyDescent="0.2">
      <c r="B6" s="10"/>
      <c r="D6" s="13" t="s">
        <v>6</v>
      </c>
      <c r="L6" s="10"/>
    </row>
    <row r="7" spans="2:46" ht="16.5" customHeight="1" x14ac:dyDescent="0.2">
      <c r="B7" s="10"/>
      <c r="E7" s="114" t="s">
        <v>7</v>
      </c>
      <c r="F7" s="115"/>
      <c r="G7" s="115"/>
      <c r="H7" s="115"/>
      <c r="L7" s="10"/>
    </row>
    <row r="8" spans="2:46" ht="13.15" customHeight="1" x14ac:dyDescent="0.2">
      <c r="B8" s="10"/>
      <c r="D8" s="13" t="s">
        <v>8</v>
      </c>
      <c r="L8" s="10"/>
    </row>
    <row r="9" spans="2:46" ht="16.5" customHeight="1" x14ac:dyDescent="0.2">
      <c r="B9" s="10"/>
      <c r="E9" s="114" t="s">
        <v>9</v>
      </c>
      <c r="F9" s="115"/>
      <c r="G9" s="115"/>
      <c r="H9" s="115"/>
      <c r="L9" s="10"/>
    </row>
    <row r="10" spans="2:46" ht="12" customHeight="1" x14ac:dyDescent="0.2">
      <c r="B10" s="10"/>
      <c r="D10" s="13" t="s">
        <v>10</v>
      </c>
      <c r="L10" s="10"/>
    </row>
    <row r="11" spans="2:46" s="1" customFormat="1" ht="23.25" customHeight="1" x14ac:dyDescent="0.2">
      <c r="B11" s="16"/>
      <c r="E11" s="109" t="s">
        <v>11</v>
      </c>
      <c r="F11" s="110"/>
      <c r="G11" s="110"/>
      <c r="H11" s="110"/>
      <c r="L11" s="16"/>
    </row>
    <row r="12" spans="2:46" s="1" customFormat="1" ht="12" customHeight="1" x14ac:dyDescent="0.2">
      <c r="B12" s="16"/>
      <c r="D12" s="13" t="s">
        <v>12</v>
      </c>
      <c r="L12" s="16"/>
    </row>
    <row r="13" spans="2:46" s="1" customFormat="1" ht="16.5" customHeight="1" x14ac:dyDescent="0.2">
      <c r="B13" s="16"/>
      <c r="E13" s="111" t="s">
        <v>13</v>
      </c>
      <c r="F13" s="110"/>
      <c r="G13" s="110"/>
      <c r="H13" s="110"/>
      <c r="L13" s="16"/>
    </row>
    <row r="14" spans="2:46" s="1" customFormat="1" x14ac:dyDescent="0.2">
      <c r="B14" s="16"/>
      <c r="L14" s="16"/>
    </row>
    <row r="15" spans="2:46" s="1" customFormat="1" ht="12" customHeight="1" x14ac:dyDescent="0.2">
      <c r="B15" s="16"/>
      <c r="D15" s="13" t="s">
        <v>14</v>
      </c>
      <c r="F15" s="12"/>
      <c r="I15" s="13" t="s">
        <v>15</v>
      </c>
      <c r="J15" s="12"/>
      <c r="L15" s="16"/>
    </row>
    <row r="16" spans="2:46" s="1" customFormat="1" ht="12" customHeight="1" x14ac:dyDescent="0.2">
      <c r="B16" s="16"/>
      <c r="D16" s="13" t="s">
        <v>16</v>
      </c>
      <c r="F16" s="12" t="s">
        <v>17</v>
      </c>
      <c r="I16" s="13" t="s">
        <v>18</v>
      </c>
      <c r="J16" s="27" t="s">
        <v>19</v>
      </c>
      <c r="L16" s="16"/>
    </row>
    <row r="17" spans="2:12" s="1" customFormat="1" ht="10.9" customHeight="1" x14ac:dyDescent="0.2">
      <c r="B17" s="16"/>
      <c r="L17" s="16"/>
    </row>
    <row r="18" spans="2:12" s="1" customFormat="1" ht="12" customHeight="1" x14ac:dyDescent="0.2">
      <c r="B18" s="16"/>
      <c r="D18" s="13" t="s">
        <v>20</v>
      </c>
      <c r="I18" s="13" t="s">
        <v>21</v>
      </c>
      <c r="J18" s="12" t="s">
        <v>22</v>
      </c>
      <c r="L18" s="16"/>
    </row>
    <row r="19" spans="2:12" s="1" customFormat="1" ht="18" customHeight="1" x14ac:dyDescent="0.2">
      <c r="B19" s="16"/>
      <c r="E19" s="12" t="s">
        <v>23</v>
      </c>
      <c r="I19" s="13" t="s">
        <v>24</v>
      </c>
      <c r="J19" s="12" t="s">
        <v>22</v>
      </c>
      <c r="L19" s="16"/>
    </row>
    <row r="20" spans="2:12" s="1" customFormat="1" ht="6.95" customHeight="1" x14ac:dyDescent="0.2">
      <c r="B20" s="16"/>
      <c r="L20" s="16"/>
    </row>
    <row r="21" spans="2:12" s="1" customFormat="1" ht="12" customHeight="1" x14ac:dyDescent="0.2">
      <c r="B21" s="16"/>
      <c r="D21" s="13" t="s">
        <v>25</v>
      </c>
      <c r="I21" s="13" t="s">
        <v>21</v>
      </c>
      <c r="J21" s="14" t="s">
        <v>22</v>
      </c>
      <c r="L21" s="16"/>
    </row>
    <row r="22" spans="2:12" s="1" customFormat="1" ht="18" customHeight="1" x14ac:dyDescent="0.2">
      <c r="B22" s="16"/>
      <c r="E22" s="117" t="s">
        <v>22</v>
      </c>
      <c r="F22" s="118"/>
      <c r="G22" s="118"/>
      <c r="H22" s="118"/>
      <c r="I22" s="13" t="s">
        <v>24</v>
      </c>
      <c r="J22" s="14" t="s">
        <v>22</v>
      </c>
      <c r="L22" s="16"/>
    </row>
    <row r="23" spans="2:12" s="1" customFormat="1" ht="6.95" customHeight="1" x14ac:dyDescent="0.2">
      <c r="B23" s="16"/>
      <c r="L23" s="16"/>
    </row>
    <row r="24" spans="2:12" s="1" customFormat="1" ht="12" customHeight="1" x14ac:dyDescent="0.2">
      <c r="B24" s="16"/>
      <c r="D24" s="13" t="s">
        <v>26</v>
      </c>
      <c r="I24" s="13" t="s">
        <v>21</v>
      </c>
      <c r="J24" s="12"/>
      <c r="L24" s="16"/>
    </row>
    <row r="25" spans="2:12" s="1" customFormat="1" ht="18" customHeight="1" x14ac:dyDescent="0.2">
      <c r="B25" s="16"/>
      <c r="E25" s="12"/>
      <c r="I25" s="13" t="s">
        <v>24</v>
      </c>
      <c r="J25" s="12"/>
      <c r="L25" s="16"/>
    </row>
    <row r="26" spans="2:12" s="1" customFormat="1" ht="6.95" customHeight="1" x14ac:dyDescent="0.2">
      <c r="B26" s="16"/>
      <c r="L26" s="16"/>
    </row>
    <row r="27" spans="2:12" s="1" customFormat="1" ht="12" customHeight="1" x14ac:dyDescent="0.2">
      <c r="B27" s="16"/>
      <c r="D27" s="13" t="s">
        <v>27</v>
      </c>
      <c r="I27" s="13" t="s">
        <v>21</v>
      </c>
      <c r="J27" s="12"/>
      <c r="L27" s="16"/>
    </row>
    <row r="28" spans="2:12" s="1" customFormat="1" ht="18" customHeight="1" x14ac:dyDescent="0.2">
      <c r="B28" s="16"/>
      <c r="E28" s="12"/>
      <c r="I28" s="13" t="s">
        <v>24</v>
      </c>
      <c r="J28" s="12"/>
      <c r="L28" s="16"/>
    </row>
    <row r="29" spans="2:12" s="1" customFormat="1" ht="6.95" customHeight="1" x14ac:dyDescent="0.2">
      <c r="B29" s="16"/>
      <c r="L29" s="16"/>
    </row>
    <row r="30" spans="2:12" s="1" customFormat="1" ht="12" customHeight="1" x14ac:dyDescent="0.2">
      <c r="B30" s="16"/>
      <c r="D30" s="13" t="s">
        <v>28</v>
      </c>
      <c r="L30" s="16"/>
    </row>
    <row r="31" spans="2:12" s="2" customFormat="1" ht="16.5" customHeight="1" x14ac:dyDescent="0.2">
      <c r="B31" s="39"/>
      <c r="E31" s="112"/>
      <c r="F31" s="113"/>
      <c r="G31" s="113"/>
      <c r="H31" s="113"/>
      <c r="L31" s="39"/>
    </row>
    <row r="32" spans="2:12" s="1" customFormat="1" ht="6.95" customHeight="1" x14ac:dyDescent="0.2">
      <c r="B32" s="16"/>
      <c r="L32" s="16"/>
    </row>
    <row r="33" spans="2:12" s="1" customFormat="1" ht="6.95" customHeight="1" x14ac:dyDescent="0.2">
      <c r="B33" s="16"/>
      <c r="D33" s="28"/>
      <c r="E33" s="28"/>
      <c r="F33" s="28"/>
      <c r="G33" s="28"/>
      <c r="H33" s="28"/>
      <c r="I33" s="28"/>
      <c r="J33" s="28"/>
      <c r="K33" s="28"/>
      <c r="L33" s="16"/>
    </row>
    <row r="34" spans="2:12" s="1" customFormat="1" ht="25.35" customHeight="1" x14ac:dyDescent="0.2">
      <c r="B34" s="16"/>
      <c r="D34" s="40" t="s">
        <v>29</v>
      </c>
      <c r="J34" s="36">
        <f>ROUND(J126,2)</f>
        <v>0</v>
      </c>
      <c r="L34" s="16"/>
    </row>
    <row r="35" spans="2:12" s="1" customFormat="1" ht="6.95" customHeight="1" x14ac:dyDescent="0.2">
      <c r="B35" s="16"/>
      <c r="D35" s="28"/>
      <c r="E35" s="28"/>
      <c r="F35" s="28"/>
      <c r="G35" s="28"/>
      <c r="H35" s="28"/>
      <c r="I35" s="28"/>
      <c r="J35" s="28"/>
      <c r="K35" s="28"/>
      <c r="L35" s="16"/>
    </row>
    <row r="36" spans="2:12" s="1" customFormat="1" ht="14.45" customHeight="1" x14ac:dyDescent="0.2">
      <c r="B36" s="16"/>
      <c r="F36" s="18" t="s">
        <v>30</v>
      </c>
      <c r="I36" s="18" t="s">
        <v>31</v>
      </c>
      <c r="J36" s="18" t="s">
        <v>32</v>
      </c>
      <c r="L36" s="16"/>
    </row>
    <row r="37" spans="2:12" s="1" customFormat="1" ht="14.45" customHeight="1" x14ac:dyDescent="0.2">
      <c r="B37" s="16"/>
      <c r="D37" s="29" t="s">
        <v>33</v>
      </c>
      <c r="E37" s="19" t="s">
        <v>34</v>
      </c>
      <c r="F37" s="41">
        <f>ROUND(SUM(BE129:BE180),2)</f>
        <v>0</v>
      </c>
      <c r="G37" s="42"/>
      <c r="H37" s="42"/>
      <c r="I37" s="43">
        <v>0.23</v>
      </c>
      <c r="J37" s="41">
        <f>ROUND(F37*I37,2)</f>
        <v>0</v>
      </c>
      <c r="L37" s="16"/>
    </row>
    <row r="38" spans="2:12" s="1" customFormat="1" ht="14.45" customHeight="1" x14ac:dyDescent="0.2">
      <c r="B38" s="16"/>
      <c r="E38" s="19" t="s">
        <v>35</v>
      </c>
      <c r="F38" s="37">
        <f>ROUND(SUM(BF129:BF180),2)</f>
        <v>0</v>
      </c>
      <c r="I38" s="44">
        <v>0.23</v>
      </c>
      <c r="J38" s="37">
        <f>ROUND(F38*I38,2)</f>
        <v>0</v>
      </c>
      <c r="L38" s="16"/>
    </row>
    <row r="39" spans="2:12" s="1" customFormat="1" ht="14.45" hidden="1" customHeight="1" x14ac:dyDescent="0.2">
      <c r="B39" s="16"/>
      <c r="E39" s="13" t="s">
        <v>36</v>
      </c>
      <c r="F39" s="37">
        <f>ROUND(SUM(BG129:BG180),2)</f>
        <v>0</v>
      </c>
      <c r="I39" s="44">
        <v>0.23</v>
      </c>
      <c r="J39" s="37">
        <f>ROUND(F39*I39,2)</f>
        <v>0</v>
      </c>
      <c r="L39" s="16"/>
    </row>
    <row r="40" spans="2:12" s="1" customFormat="1" ht="14.45" hidden="1" customHeight="1" x14ac:dyDescent="0.2">
      <c r="B40" s="16"/>
      <c r="E40" s="13" t="s">
        <v>37</v>
      </c>
      <c r="F40" s="37">
        <f>ROUND(SUM(BH129:BH180),2)</f>
        <v>0</v>
      </c>
      <c r="I40" s="44">
        <v>0.23</v>
      </c>
      <c r="J40" s="37">
        <f>ROUND(F40*I40,2)</f>
        <v>0</v>
      </c>
      <c r="L40" s="16"/>
    </row>
    <row r="41" spans="2:12" s="1" customFormat="1" ht="14.45" hidden="1" customHeight="1" x14ac:dyDescent="0.2">
      <c r="B41" s="16"/>
      <c r="E41" s="19" t="s">
        <v>38</v>
      </c>
      <c r="F41" s="41">
        <f>ROUND(SUM(BI129:BI180),2)</f>
        <v>0</v>
      </c>
      <c r="G41" s="42"/>
      <c r="H41" s="42"/>
      <c r="I41" s="43">
        <v>0</v>
      </c>
      <c r="J41" s="41">
        <f>ROUND(F41*I41,2)</f>
        <v>0</v>
      </c>
      <c r="L41" s="16"/>
    </row>
    <row r="42" spans="2:12" s="1" customFormat="1" ht="6.95" customHeight="1" x14ac:dyDescent="0.2">
      <c r="B42" s="16"/>
      <c r="L42" s="16"/>
    </row>
    <row r="43" spans="2:12" s="1" customFormat="1" ht="25.35" customHeight="1" x14ac:dyDescent="0.2">
      <c r="B43" s="16"/>
      <c r="C43" s="45"/>
      <c r="D43" s="46" t="s">
        <v>39</v>
      </c>
      <c r="E43" s="30"/>
      <c r="F43" s="30"/>
      <c r="G43" s="47" t="s">
        <v>40</v>
      </c>
      <c r="H43" s="48" t="s">
        <v>41</v>
      </c>
      <c r="I43" s="30"/>
      <c r="J43" s="49">
        <f>SUM(J34:J41)</f>
        <v>0</v>
      </c>
      <c r="K43" s="50"/>
      <c r="L43" s="16"/>
    </row>
    <row r="44" spans="2:12" s="1" customFormat="1" ht="14.45" customHeight="1" x14ac:dyDescent="0.2">
      <c r="B44" s="16"/>
      <c r="L44" s="16"/>
    </row>
    <row r="45" spans="2:12" ht="14.45" customHeight="1" x14ac:dyDescent="0.2">
      <c r="B45" s="10"/>
      <c r="L45" s="10"/>
    </row>
    <row r="46" spans="2:12" ht="14.45" customHeight="1" x14ac:dyDescent="0.2">
      <c r="B46" s="10"/>
      <c r="L46" s="10"/>
    </row>
    <row r="47" spans="2:12" ht="14.45" customHeight="1" x14ac:dyDescent="0.2">
      <c r="B47" s="10"/>
      <c r="L47" s="10"/>
    </row>
    <row r="48" spans="2:12" ht="14.45" customHeight="1" x14ac:dyDescent="0.2">
      <c r="B48" s="10"/>
      <c r="L48" s="10"/>
    </row>
    <row r="49" spans="2:12" ht="14.45" customHeight="1" x14ac:dyDescent="0.2">
      <c r="B49" s="10"/>
      <c r="L49" s="10"/>
    </row>
    <row r="50" spans="2:12" s="1" customFormat="1" ht="14.45" customHeight="1" x14ac:dyDescent="0.2">
      <c r="B50" s="16"/>
      <c r="D50" s="20" t="s">
        <v>42</v>
      </c>
      <c r="E50" s="21"/>
      <c r="F50" s="21"/>
      <c r="G50" s="20" t="s">
        <v>43</v>
      </c>
      <c r="H50" s="21"/>
      <c r="I50" s="21"/>
      <c r="J50" s="21"/>
      <c r="K50" s="21"/>
      <c r="L50" s="16"/>
    </row>
    <row r="51" spans="2:12" x14ac:dyDescent="0.2">
      <c r="B51" s="10"/>
      <c r="L51" s="10"/>
    </row>
    <row r="52" spans="2:12" x14ac:dyDescent="0.2">
      <c r="B52" s="10"/>
      <c r="L52" s="10"/>
    </row>
    <row r="53" spans="2:12" x14ac:dyDescent="0.2">
      <c r="B53" s="10"/>
      <c r="L53" s="10"/>
    </row>
    <row r="54" spans="2:12" x14ac:dyDescent="0.2">
      <c r="B54" s="10"/>
      <c r="L54" s="10"/>
    </row>
    <row r="55" spans="2:12" x14ac:dyDescent="0.2">
      <c r="B55" s="10"/>
      <c r="L55" s="10"/>
    </row>
    <row r="56" spans="2:12" x14ac:dyDescent="0.2">
      <c r="B56" s="10"/>
      <c r="L56" s="10"/>
    </row>
    <row r="57" spans="2:12" x14ac:dyDescent="0.2">
      <c r="B57" s="10"/>
      <c r="L57" s="10"/>
    </row>
    <row r="58" spans="2:12" x14ac:dyDescent="0.2">
      <c r="B58" s="10"/>
      <c r="L58" s="10"/>
    </row>
    <row r="59" spans="2:12" x14ac:dyDescent="0.2">
      <c r="B59" s="10"/>
      <c r="L59" s="10"/>
    </row>
    <row r="60" spans="2:12" x14ac:dyDescent="0.2">
      <c r="B60" s="10"/>
      <c r="L60" s="10"/>
    </row>
    <row r="61" spans="2:12" s="1" customFormat="1" ht="13.15" customHeight="1" x14ac:dyDescent="0.2">
      <c r="B61" s="16"/>
      <c r="D61" s="22" t="s">
        <v>44</v>
      </c>
      <c r="E61" s="17"/>
      <c r="F61" s="51" t="s">
        <v>45</v>
      </c>
      <c r="G61" s="22" t="s">
        <v>44</v>
      </c>
      <c r="H61" s="17"/>
      <c r="I61" s="17"/>
      <c r="J61" s="52" t="s">
        <v>45</v>
      </c>
      <c r="K61" s="17"/>
      <c r="L61" s="16"/>
    </row>
    <row r="62" spans="2:12" x14ac:dyDescent="0.2">
      <c r="B62" s="10"/>
      <c r="L62" s="10"/>
    </row>
    <row r="63" spans="2:12" x14ac:dyDescent="0.2">
      <c r="B63" s="10"/>
      <c r="L63" s="10"/>
    </row>
    <row r="64" spans="2:12" x14ac:dyDescent="0.2">
      <c r="B64" s="10"/>
      <c r="L64" s="10"/>
    </row>
    <row r="65" spans="2:12" s="1" customFormat="1" ht="13.15" customHeight="1" x14ac:dyDescent="0.2">
      <c r="B65" s="16"/>
      <c r="D65" s="20" t="s">
        <v>46</v>
      </c>
      <c r="E65" s="21"/>
      <c r="F65" s="21"/>
      <c r="G65" s="20" t="s">
        <v>47</v>
      </c>
      <c r="H65" s="21"/>
      <c r="I65" s="21"/>
      <c r="J65" s="21"/>
      <c r="K65" s="21"/>
      <c r="L65" s="16"/>
    </row>
    <row r="66" spans="2:12" x14ac:dyDescent="0.2">
      <c r="B66" s="10"/>
      <c r="L66" s="10"/>
    </row>
    <row r="67" spans="2:12" x14ac:dyDescent="0.2">
      <c r="B67" s="10"/>
      <c r="L67" s="10"/>
    </row>
    <row r="68" spans="2:12" x14ac:dyDescent="0.2">
      <c r="B68" s="10"/>
      <c r="L68" s="10"/>
    </row>
    <row r="69" spans="2:12" x14ac:dyDescent="0.2">
      <c r="B69" s="10"/>
      <c r="L69" s="10"/>
    </row>
    <row r="70" spans="2:12" x14ac:dyDescent="0.2">
      <c r="B70" s="10"/>
      <c r="L70" s="10"/>
    </row>
    <row r="71" spans="2:12" x14ac:dyDescent="0.2">
      <c r="B71" s="10"/>
      <c r="L71" s="10"/>
    </row>
    <row r="72" spans="2:12" x14ac:dyDescent="0.2">
      <c r="B72" s="10"/>
      <c r="L72" s="10"/>
    </row>
    <row r="73" spans="2:12" x14ac:dyDescent="0.2">
      <c r="B73" s="10"/>
      <c r="L73" s="10"/>
    </row>
    <row r="74" spans="2:12" x14ac:dyDescent="0.2">
      <c r="B74" s="10"/>
      <c r="L74" s="10"/>
    </row>
    <row r="75" spans="2:12" x14ac:dyDescent="0.2">
      <c r="B75" s="10"/>
      <c r="L75" s="10"/>
    </row>
    <row r="76" spans="2:12" s="1" customFormat="1" ht="13.15" customHeight="1" x14ac:dyDescent="0.2">
      <c r="B76" s="16"/>
      <c r="D76" s="22" t="s">
        <v>44</v>
      </c>
      <c r="E76" s="17"/>
      <c r="F76" s="51" t="s">
        <v>45</v>
      </c>
      <c r="G76" s="22" t="s">
        <v>44</v>
      </c>
      <c r="H76" s="17"/>
      <c r="I76" s="17"/>
      <c r="J76" s="52" t="s">
        <v>45</v>
      </c>
      <c r="K76" s="17"/>
      <c r="L76" s="16"/>
    </row>
    <row r="77" spans="2:12" s="1" customFormat="1" ht="14.45" customHeight="1" x14ac:dyDescent="0.2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16"/>
    </row>
    <row r="81" spans="2:12" s="1" customFormat="1" ht="6.95" customHeight="1" x14ac:dyDescent="0.2">
      <c r="B81" s="25"/>
      <c r="C81" s="26"/>
      <c r="D81" s="26"/>
      <c r="E81" s="26"/>
      <c r="F81" s="26"/>
      <c r="G81" s="26"/>
      <c r="H81" s="26"/>
      <c r="I81" s="26"/>
      <c r="J81" s="26"/>
      <c r="K81" s="26"/>
      <c r="L81" s="16"/>
    </row>
    <row r="82" spans="2:12" s="1" customFormat="1" ht="24.95" customHeight="1" x14ac:dyDescent="0.2">
      <c r="B82" s="16"/>
      <c r="C82" s="11" t="s">
        <v>48</v>
      </c>
      <c r="L82" s="16"/>
    </row>
    <row r="83" spans="2:12" s="1" customFormat="1" ht="6.95" customHeight="1" x14ac:dyDescent="0.2">
      <c r="B83" s="16"/>
      <c r="L83" s="16"/>
    </row>
    <row r="84" spans="2:12" s="1" customFormat="1" ht="12" customHeight="1" x14ac:dyDescent="0.2">
      <c r="B84" s="16"/>
      <c r="C84" s="13" t="s">
        <v>6</v>
      </c>
      <c r="L84" s="16"/>
    </row>
    <row r="85" spans="2:12" s="1" customFormat="1" ht="16.5" customHeight="1" x14ac:dyDescent="0.2">
      <c r="B85" s="16"/>
      <c r="E85" s="114" t="str">
        <f>E7</f>
        <v>Fotovoltická elektráreň na streche objektu, 46,5 kWp</v>
      </c>
      <c r="F85" s="110"/>
      <c r="G85" s="110"/>
      <c r="H85" s="110"/>
      <c r="L85" s="16"/>
    </row>
    <row r="86" spans="2:12" ht="12" customHeight="1" x14ac:dyDescent="0.2">
      <c r="B86" s="10"/>
      <c r="C86" s="13" t="s">
        <v>8</v>
      </c>
      <c r="L86" s="10"/>
    </row>
    <row r="87" spans="2:12" ht="16.5" customHeight="1" x14ac:dyDescent="0.2">
      <c r="B87" s="10"/>
      <c r="E87" s="114"/>
      <c r="F87" s="115"/>
      <c r="G87" s="115"/>
      <c r="H87" s="115"/>
      <c r="L87" s="10"/>
    </row>
    <row r="88" spans="2:12" ht="12" customHeight="1" x14ac:dyDescent="0.2">
      <c r="B88" s="10"/>
      <c r="C88" s="13" t="s">
        <v>10</v>
      </c>
      <c r="L88" s="10"/>
    </row>
    <row r="89" spans="2:12" s="1" customFormat="1" ht="23.25" customHeight="1" x14ac:dyDescent="0.2">
      <c r="B89" s="16"/>
      <c r="E89" s="109" t="s">
        <v>49</v>
      </c>
      <c r="F89" s="110"/>
      <c r="G89" s="110"/>
      <c r="H89" s="110"/>
      <c r="L89" s="16"/>
    </row>
    <row r="90" spans="2:12" s="1" customFormat="1" ht="12" customHeight="1" x14ac:dyDescent="0.2">
      <c r="B90" s="16"/>
      <c r="C90" s="13" t="s">
        <v>12</v>
      </c>
      <c r="L90" s="16"/>
    </row>
    <row r="91" spans="2:12" s="1" customFormat="1" ht="16.5" customHeight="1" x14ac:dyDescent="0.2">
      <c r="B91" s="16"/>
      <c r="E91" s="111" t="str">
        <f>E13</f>
        <v>Výkaz výmer - FVZ 46,5 kWp</v>
      </c>
      <c r="F91" s="110"/>
      <c r="G91" s="110"/>
      <c r="H91" s="110"/>
      <c r="L91" s="16"/>
    </row>
    <row r="92" spans="2:12" s="1" customFormat="1" ht="6.95" customHeight="1" x14ac:dyDescent="0.2">
      <c r="B92" s="16"/>
      <c r="L92" s="16"/>
    </row>
    <row r="93" spans="2:12" s="1" customFormat="1" ht="12" customHeight="1" x14ac:dyDescent="0.2">
      <c r="B93" s="16"/>
      <c r="C93" s="13" t="s">
        <v>16</v>
      </c>
      <c r="F93" s="12" t="str">
        <f>F16</f>
        <v>Trenčín, Námestie sv. Anny 15, 911 01</v>
      </c>
      <c r="I93" s="13" t="s">
        <v>18</v>
      </c>
      <c r="J93" s="27" t="str">
        <f>IF(J16="","",J16)</f>
        <v>15.7.2026</v>
      </c>
      <c r="L93" s="16"/>
    </row>
    <row r="94" spans="2:12" s="1" customFormat="1" ht="6.95" customHeight="1" x14ac:dyDescent="0.2">
      <c r="B94" s="16"/>
      <c r="L94" s="16"/>
    </row>
    <row r="95" spans="2:12" s="1" customFormat="1" ht="25.7" customHeight="1" x14ac:dyDescent="0.2">
      <c r="B95" s="16"/>
      <c r="C95" s="13" t="s">
        <v>20</v>
      </c>
      <c r="F95" s="12" t="str">
        <f>E19</f>
        <v>Lacnea Slovakia s.r.o.</v>
      </c>
      <c r="I95" s="13" t="s">
        <v>26</v>
      </c>
      <c r="J95" s="15">
        <f>E25</f>
        <v>0</v>
      </c>
      <c r="L95" s="16"/>
    </row>
    <row r="96" spans="2:12" s="1" customFormat="1" ht="15.2" customHeight="1" x14ac:dyDescent="0.2">
      <c r="B96" s="16"/>
      <c r="C96" s="13" t="s">
        <v>25</v>
      </c>
      <c r="F96" s="12" t="str">
        <f>IF(E22="","",E22)</f>
        <v xml:space="preserve"> </v>
      </c>
      <c r="I96" s="13" t="s">
        <v>27</v>
      </c>
      <c r="J96" s="108"/>
      <c r="L96" s="16"/>
    </row>
    <row r="97" spans="2:47" s="1" customFormat="1" ht="10.35" customHeight="1" x14ac:dyDescent="0.2">
      <c r="B97" s="16"/>
      <c r="L97" s="16"/>
    </row>
    <row r="98" spans="2:47" s="1" customFormat="1" ht="29.25" customHeight="1" x14ac:dyDescent="0.2">
      <c r="B98" s="16"/>
      <c r="C98" s="53" t="s">
        <v>50</v>
      </c>
      <c r="D98" s="45"/>
      <c r="E98" s="45"/>
      <c r="F98" s="45"/>
      <c r="G98" s="45"/>
      <c r="H98" s="45"/>
      <c r="I98" s="45"/>
      <c r="J98" s="54" t="s">
        <v>51</v>
      </c>
      <c r="K98" s="45"/>
      <c r="L98" s="16"/>
    </row>
    <row r="99" spans="2:47" s="1" customFormat="1" ht="10.35" customHeight="1" x14ac:dyDescent="0.2">
      <c r="B99" s="16"/>
      <c r="L99" s="16"/>
    </row>
    <row r="100" spans="2:47" s="1" customFormat="1" ht="22.9" customHeight="1" x14ac:dyDescent="0.2">
      <c r="B100" s="16"/>
      <c r="C100" s="55" t="s">
        <v>52</v>
      </c>
      <c r="J100" s="36">
        <f>J126</f>
        <v>0</v>
      </c>
      <c r="L100" s="16"/>
      <c r="AU100" s="7" t="s">
        <v>53</v>
      </c>
    </row>
    <row r="101" spans="2:47" s="3" customFormat="1" ht="24.95" customHeight="1" x14ac:dyDescent="0.2">
      <c r="B101" s="56"/>
      <c r="D101" s="57" t="s">
        <v>54</v>
      </c>
      <c r="E101" s="58"/>
      <c r="F101" s="58"/>
      <c r="G101" s="58"/>
      <c r="H101" s="58"/>
      <c r="I101" s="58"/>
      <c r="J101" s="59">
        <f>J127</f>
        <v>0</v>
      </c>
      <c r="L101" s="56"/>
    </row>
    <row r="102" spans="2:47" s="4" customFormat="1" ht="19.899999999999999" customHeight="1" x14ac:dyDescent="0.2">
      <c r="B102" s="60"/>
      <c r="D102" s="61" t="s">
        <v>55</v>
      </c>
      <c r="E102" s="62"/>
      <c r="F102" s="62"/>
      <c r="G102" s="62"/>
      <c r="H102" s="62"/>
      <c r="I102" s="62"/>
      <c r="J102" s="63">
        <f>J128</f>
        <v>0</v>
      </c>
      <c r="L102" s="60"/>
    </row>
    <row r="103" spans="2:47" s="1" customFormat="1" ht="21.75" customHeight="1" x14ac:dyDescent="0.2">
      <c r="B103" s="16"/>
      <c r="D103" t="s">
        <v>56</v>
      </c>
      <c r="J103">
        <f>J176</f>
        <v>0</v>
      </c>
      <c r="L103" s="16"/>
    </row>
    <row r="104" spans="2:47" s="1" customFormat="1" ht="6.95" customHeight="1" x14ac:dyDescent="0.2">
      <c r="B104" s="23"/>
      <c r="C104" s="24"/>
      <c r="D104" s="24" t="s">
        <v>57</v>
      </c>
      <c r="E104" s="24"/>
      <c r="F104" s="24"/>
      <c r="G104" s="24"/>
      <c r="H104" s="24"/>
      <c r="I104" s="24"/>
      <c r="J104" s="24">
        <f>J179</f>
        <v>0</v>
      </c>
      <c r="K104" s="24"/>
      <c r="L104" s="16"/>
    </row>
    <row r="108" spans="2:47" s="1" customFormat="1" ht="6.95" customHeight="1" x14ac:dyDescent="0.2">
      <c r="B108" s="25"/>
      <c r="C108" s="26"/>
      <c r="D108" s="26"/>
      <c r="E108" s="26"/>
      <c r="F108" s="26"/>
      <c r="G108" s="26"/>
      <c r="H108" s="26"/>
      <c r="I108" s="26"/>
      <c r="J108" s="26"/>
      <c r="K108" s="26"/>
      <c r="L108" s="16"/>
    </row>
    <row r="109" spans="2:47" s="1" customFormat="1" ht="24.95" customHeight="1" x14ac:dyDescent="0.2">
      <c r="B109" s="16"/>
      <c r="C109" s="11" t="s">
        <v>58</v>
      </c>
      <c r="L109" s="16"/>
    </row>
    <row r="110" spans="2:47" s="1" customFormat="1" ht="6.95" customHeight="1" x14ac:dyDescent="0.2">
      <c r="B110" s="16"/>
      <c r="L110" s="16"/>
    </row>
    <row r="111" spans="2:47" s="1" customFormat="1" ht="12" customHeight="1" x14ac:dyDescent="0.2">
      <c r="B111" s="16"/>
      <c r="C111" s="13" t="s">
        <v>6</v>
      </c>
      <c r="L111" s="16"/>
    </row>
    <row r="112" spans="2:47" s="1" customFormat="1" ht="16.5" customHeight="1" x14ac:dyDescent="0.2">
      <c r="B112" s="16"/>
      <c r="E112" s="114" t="str">
        <f>E7</f>
        <v>Fotovoltická elektráreň na streche objektu, 46,5 kWp</v>
      </c>
      <c r="F112" s="110"/>
      <c r="G112" s="110"/>
      <c r="H112" s="110"/>
      <c r="L112" s="16"/>
    </row>
    <row r="113" spans="2:63" ht="12" customHeight="1" x14ac:dyDescent="0.2">
      <c r="B113" s="10"/>
      <c r="C113" s="13" t="s">
        <v>8</v>
      </c>
      <c r="L113" s="10"/>
    </row>
    <row r="114" spans="2:63" ht="16.5" customHeight="1" x14ac:dyDescent="0.2">
      <c r="B114" s="10"/>
      <c r="E114" s="114"/>
      <c r="F114" s="115"/>
      <c r="G114" s="115"/>
      <c r="H114" s="115"/>
      <c r="L114" s="10"/>
    </row>
    <row r="115" spans="2:63" ht="12" customHeight="1" x14ac:dyDescent="0.2">
      <c r="B115" s="10"/>
      <c r="C115" s="13" t="s">
        <v>10</v>
      </c>
      <c r="L115" s="10"/>
    </row>
    <row r="116" spans="2:63" s="1" customFormat="1" ht="23.25" customHeight="1" x14ac:dyDescent="0.2">
      <c r="B116" s="16"/>
      <c r="E116" s="109"/>
      <c r="F116" s="110"/>
      <c r="G116" s="110"/>
      <c r="H116" s="110"/>
      <c r="L116" s="16"/>
    </row>
    <row r="117" spans="2:63" s="1" customFormat="1" ht="12" customHeight="1" x14ac:dyDescent="0.2">
      <c r="B117" s="16"/>
      <c r="C117" s="13" t="s">
        <v>12</v>
      </c>
      <c r="L117" s="16"/>
    </row>
    <row r="118" spans="2:63" s="1" customFormat="1" ht="16.5" customHeight="1" x14ac:dyDescent="0.2">
      <c r="B118" s="16"/>
      <c r="E118" s="111" t="str">
        <f>E13</f>
        <v>Výkaz výmer - FVZ 46,5 kWp</v>
      </c>
      <c r="F118" s="110"/>
      <c r="G118" s="110"/>
      <c r="H118" s="110"/>
      <c r="L118" s="16"/>
    </row>
    <row r="119" spans="2:63" s="1" customFormat="1" ht="6.95" customHeight="1" x14ac:dyDescent="0.2">
      <c r="B119" s="16"/>
      <c r="L119" s="16"/>
    </row>
    <row r="120" spans="2:63" s="1" customFormat="1" ht="12" customHeight="1" x14ac:dyDescent="0.2">
      <c r="B120" s="16"/>
      <c r="C120" s="13" t="s">
        <v>16</v>
      </c>
      <c r="F120" s="12" t="str">
        <f>F16</f>
        <v>Trenčín, Námestie sv. Anny 15, 911 01</v>
      </c>
      <c r="I120" s="13" t="s">
        <v>18</v>
      </c>
      <c r="J120" s="27" t="str">
        <f>IF(J16="","",J16)</f>
        <v>15.7.2026</v>
      </c>
      <c r="L120" s="16"/>
    </row>
    <row r="121" spans="2:63" s="1" customFormat="1" ht="6.95" customHeight="1" x14ac:dyDescent="0.2">
      <c r="B121" s="16"/>
      <c r="L121" s="16"/>
    </row>
    <row r="122" spans="2:63" s="1" customFormat="1" ht="25.7" customHeight="1" x14ac:dyDescent="0.2">
      <c r="B122" s="16"/>
      <c r="C122" s="13" t="s">
        <v>20</v>
      </c>
      <c r="F122" s="12" t="str">
        <f>E19</f>
        <v>Lacnea Slovakia s.r.o.</v>
      </c>
      <c r="I122" s="13" t="s">
        <v>26</v>
      </c>
      <c r="J122" s="15"/>
      <c r="L122" s="16"/>
    </row>
    <row r="123" spans="2:63" s="1" customFormat="1" ht="15.2" customHeight="1" x14ac:dyDescent="0.2">
      <c r="B123" s="16"/>
      <c r="C123" s="13" t="s">
        <v>25</v>
      </c>
      <c r="F123" s="12" t="str">
        <f>IF(E22="","",E22)</f>
        <v xml:space="preserve"> </v>
      </c>
      <c r="I123" s="13" t="s">
        <v>27</v>
      </c>
      <c r="J123" s="15">
        <f>E28</f>
        <v>0</v>
      </c>
      <c r="L123" s="16"/>
    </row>
    <row r="124" spans="2:63" s="1" customFormat="1" ht="10.35" customHeight="1" x14ac:dyDescent="0.2">
      <c r="B124" s="16"/>
      <c r="L124" s="16"/>
    </row>
    <row r="125" spans="2:63" s="5" customFormat="1" ht="29.25" customHeight="1" x14ac:dyDescent="0.2">
      <c r="B125" s="64"/>
      <c r="C125" s="65" t="s">
        <v>59</v>
      </c>
      <c r="D125" s="66" t="s">
        <v>60</v>
      </c>
      <c r="E125" s="66" t="s">
        <v>61</v>
      </c>
      <c r="F125" s="66" t="s">
        <v>62</v>
      </c>
      <c r="G125" s="66" t="s">
        <v>63</v>
      </c>
      <c r="H125" s="66" t="s">
        <v>64</v>
      </c>
      <c r="I125" s="66" t="s">
        <v>65</v>
      </c>
      <c r="J125" s="67" t="s">
        <v>51</v>
      </c>
      <c r="K125" s="68" t="s">
        <v>66</v>
      </c>
      <c r="L125" s="64"/>
      <c r="M125" s="31"/>
      <c r="N125" s="32" t="s">
        <v>33</v>
      </c>
      <c r="O125" s="32" t="s">
        <v>67</v>
      </c>
      <c r="P125" s="32" t="s">
        <v>68</v>
      </c>
      <c r="Q125" s="32" t="s">
        <v>69</v>
      </c>
      <c r="R125" s="32" t="s">
        <v>70</v>
      </c>
      <c r="S125" s="32" t="s">
        <v>71</v>
      </c>
      <c r="T125" s="33" t="s">
        <v>72</v>
      </c>
    </row>
    <row r="126" spans="2:63" s="1" customFormat="1" ht="22.9" customHeight="1" x14ac:dyDescent="0.25">
      <c r="B126" s="16"/>
      <c r="C126" s="35" t="s">
        <v>52</v>
      </c>
      <c r="J126" s="69">
        <f>J127+J179</f>
        <v>0</v>
      </c>
      <c r="L126" s="16"/>
      <c r="M126" s="34"/>
      <c r="N126" s="28"/>
      <c r="O126" s="28"/>
      <c r="P126" s="70"/>
      <c r="Q126" s="28"/>
      <c r="R126" s="70"/>
      <c r="S126" s="28"/>
      <c r="T126" s="71"/>
      <c r="AT126" s="7"/>
      <c r="AU126" s="7"/>
      <c r="BK126" s="72">
        <f>BK127+BK179</f>
        <v>0</v>
      </c>
    </row>
    <row r="127" spans="2:63" s="6" customFormat="1" ht="25.9" customHeight="1" x14ac:dyDescent="0.25">
      <c r="B127" s="16"/>
      <c r="C127" s="35"/>
      <c r="D127" t="s">
        <v>73</v>
      </c>
      <c r="E127" t="s">
        <v>74</v>
      </c>
      <c r="F127" t="s">
        <v>75</v>
      </c>
      <c r="I127" s="98"/>
      <c r="J127" s="69">
        <f>J128+J176</f>
        <v>0</v>
      </c>
      <c r="L127" s="16"/>
      <c r="M127" s="34"/>
      <c r="N127" s="28"/>
      <c r="O127" s="28"/>
      <c r="P127" s="70"/>
      <c r="Q127" s="28"/>
      <c r="R127" s="70"/>
      <c r="S127" s="28"/>
      <c r="T127" s="71"/>
      <c r="AT127" s="7"/>
      <c r="AU127" s="7"/>
      <c r="BK127" s="72">
        <f>BK128+BK176</f>
        <v>0</v>
      </c>
    </row>
    <row r="128" spans="2:63" s="6" customFormat="1" ht="22.9" customHeight="1" x14ac:dyDescent="0.2">
      <c r="B128" s="73"/>
      <c r="D128" s="74" t="s">
        <v>73</v>
      </c>
      <c r="E128" s="81" t="s">
        <v>76</v>
      </c>
      <c r="F128" s="81" t="s">
        <v>77</v>
      </c>
      <c r="I128" s="75"/>
      <c r="J128" s="82">
        <f>SUM(J129:J175)</f>
        <v>0</v>
      </c>
      <c r="L128" s="73"/>
      <c r="M128" s="76"/>
      <c r="P128" s="77"/>
      <c r="R128" s="77"/>
      <c r="T128" s="78"/>
      <c r="AR128" s="74"/>
      <c r="AT128" s="79"/>
      <c r="AU128" s="79"/>
      <c r="AY128" s="74"/>
      <c r="BK128" s="80">
        <f>SUM(BK129:BK175)</f>
        <v>0</v>
      </c>
    </row>
    <row r="129" spans="2:65" s="1" customFormat="1" ht="24.2" customHeight="1" x14ac:dyDescent="0.2">
      <c r="B129" s="83"/>
      <c r="C129" s="84">
        <v>1</v>
      </c>
      <c r="D129" s="84" t="s">
        <v>78</v>
      </c>
      <c r="E129" s="85" t="s">
        <v>79</v>
      </c>
      <c r="F129" s="86" t="s">
        <v>80</v>
      </c>
      <c r="G129" s="87" t="s">
        <v>81</v>
      </c>
      <c r="H129" s="88">
        <v>1</v>
      </c>
      <c r="I129" s="89"/>
      <c r="J129" s="90">
        <f t="shared" ref="J129:J175" si="0">ROUND(I129*H129,2)</f>
        <v>0</v>
      </c>
      <c r="K129" s="91"/>
      <c r="L129" s="16"/>
      <c r="M129" s="92"/>
      <c r="N129" s="93" t="s">
        <v>35</v>
      </c>
      <c r="P129" s="94"/>
      <c r="Q129" s="94"/>
      <c r="R129" s="94"/>
      <c r="S129" s="94"/>
      <c r="T129" s="95"/>
      <c r="AR129" s="96"/>
      <c r="AT129" s="96"/>
      <c r="AU129" s="96"/>
      <c r="AY129" s="7"/>
      <c r="BE129" s="97">
        <f t="shared" ref="BE129:BE175" si="1">IF(N129="základná",J129,0)</f>
        <v>0</v>
      </c>
      <c r="BF129" s="97">
        <f t="shared" ref="BF129:BF175" si="2">IF(N129="znížená",J129,0)</f>
        <v>0</v>
      </c>
      <c r="BG129" s="97">
        <f t="shared" ref="BG129:BG175" si="3">IF(N129="zákl. prenesená",J129,0)</f>
        <v>0</v>
      </c>
      <c r="BH129" s="97">
        <f t="shared" ref="BH129:BH175" si="4">IF(N129="zníž. prenesená",J129,0)</f>
        <v>0</v>
      </c>
      <c r="BI129" s="97">
        <f t="shared" ref="BI129:BI175" si="5">IF(N129="nulová",J129,0)</f>
        <v>0</v>
      </c>
      <c r="BJ129" s="7">
        <v>2</v>
      </c>
      <c r="BK129" s="97">
        <f t="shared" ref="BK129:BK175" si="6">ROUND(I129*H129,2)</f>
        <v>0</v>
      </c>
      <c r="BL129" s="7"/>
      <c r="BM129" s="96"/>
    </row>
    <row r="130" spans="2:65" s="1" customFormat="1" ht="33" customHeight="1" x14ac:dyDescent="0.2">
      <c r="B130" s="83"/>
      <c r="C130" s="84">
        <v>2</v>
      </c>
      <c r="D130" s="84" t="s">
        <v>78</v>
      </c>
      <c r="E130" s="85" t="s">
        <v>82</v>
      </c>
      <c r="F130" s="86" t="s">
        <v>83</v>
      </c>
      <c r="G130" s="87" t="s">
        <v>81</v>
      </c>
      <c r="H130" s="88">
        <v>1</v>
      </c>
      <c r="I130" s="89"/>
      <c r="J130" s="90">
        <f t="shared" si="0"/>
        <v>0</v>
      </c>
      <c r="K130" s="91"/>
      <c r="L130" s="16"/>
      <c r="M130" s="92"/>
      <c r="N130" s="93" t="s">
        <v>35</v>
      </c>
      <c r="P130" s="94"/>
      <c r="Q130" s="94"/>
      <c r="R130" s="94"/>
      <c r="S130" s="94"/>
      <c r="T130" s="95"/>
      <c r="AR130" s="96"/>
      <c r="AT130" s="96"/>
      <c r="AU130" s="96"/>
      <c r="AY130" s="7"/>
      <c r="BE130" s="97">
        <f t="shared" si="1"/>
        <v>0</v>
      </c>
      <c r="BF130" s="97">
        <f t="shared" si="2"/>
        <v>0</v>
      </c>
      <c r="BG130" s="97">
        <f t="shared" si="3"/>
        <v>0</v>
      </c>
      <c r="BH130" s="97">
        <f t="shared" si="4"/>
        <v>0</v>
      </c>
      <c r="BI130" s="97">
        <f t="shared" si="5"/>
        <v>0</v>
      </c>
      <c r="BJ130" s="7">
        <v>2</v>
      </c>
      <c r="BK130" s="97">
        <f t="shared" si="6"/>
        <v>0</v>
      </c>
      <c r="BL130" s="7"/>
      <c r="BM130" s="96"/>
    </row>
    <row r="131" spans="2:65" s="1" customFormat="1" ht="24.2" customHeight="1" x14ac:dyDescent="0.2">
      <c r="B131" s="83"/>
      <c r="C131" s="84">
        <v>3</v>
      </c>
      <c r="D131" s="84" t="s">
        <v>78</v>
      </c>
      <c r="E131" s="85" t="s">
        <v>84</v>
      </c>
      <c r="F131" s="86" t="s">
        <v>85</v>
      </c>
      <c r="G131" s="87" t="s">
        <v>81</v>
      </c>
      <c r="H131" s="88">
        <v>1</v>
      </c>
      <c r="I131" s="89"/>
      <c r="J131" s="90">
        <f t="shared" si="0"/>
        <v>0</v>
      </c>
      <c r="K131" s="91"/>
      <c r="L131" s="16"/>
      <c r="M131" s="92"/>
      <c r="N131" s="93" t="s">
        <v>35</v>
      </c>
      <c r="P131" s="94"/>
      <c r="Q131" s="94"/>
      <c r="R131" s="94"/>
      <c r="S131" s="94"/>
      <c r="T131" s="95"/>
      <c r="AR131" s="96"/>
      <c r="AT131" s="96"/>
      <c r="AU131" s="96"/>
      <c r="AY131" s="7"/>
      <c r="BE131" s="97">
        <f t="shared" si="1"/>
        <v>0</v>
      </c>
      <c r="BF131" s="97">
        <f t="shared" si="2"/>
        <v>0</v>
      </c>
      <c r="BG131" s="97">
        <f t="shared" si="3"/>
        <v>0</v>
      </c>
      <c r="BH131" s="97">
        <f t="shared" si="4"/>
        <v>0</v>
      </c>
      <c r="BI131" s="97">
        <f t="shared" si="5"/>
        <v>0</v>
      </c>
      <c r="BJ131" s="7">
        <v>2</v>
      </c>
      <c r="BK131" s="97">
        <f t="shared" si="6"/>
        <v>0</v>
      </c>
      <c r="BL131" s="7"/>
      <c r="BM131" s="96"/>
    </row>
    <row r="132" spans="2:65" s="1" customFormat="1" ht="36" x14ac:dyDescent="0.2">
      <c r="B132" s="83"/>
      <c r="C132" s="84">
        <v>4</v>
      </c>
      <c r="D132" s="84" t="s">
        <v>78</v>
      </c>
      <c r="E132" s="85" t="s">
        <v>86</v>
      </c>
      <c r="F132" s="86" t="s">
        <v>87</v>
      </c>
      <c r="G132" s="87" t="s">
        <v>88</v>
      </c>
      <c r="H132" s="88">
        <v>120</v>
      </c>
      <c r="I132" s="89"/>
      <c r="J132" s="90">
        <f t="shared" si="0"/>
        <v>0</v>
      </c>
      <c r="K132" s="91"/>
      <c r="L132" s="16"/>
      <c r="M132" s="92"/>
      <c r="N132" s="93" t="s">
        <v>35</v>
      </c>
      <c r="P132" s="94"/>
      <c r="Q132" s="94"/>
      <c r="R132" s="94"/>
      <c r="S132" s="94"/>
      <c r="T132" s="95"/>
      <c r="AR132" s="96"/>
      <c r="AT132" s="96"/>
      <c r="AU132" s="96"/>
      <c r="AY132" s="7"/>
      <c r="BE132" s="97">
        <f t="shared" si="1"/>
        <v>0</v>
      </c>
      <c r="BF132" s="97">
        <f t="shared" si="2"/>
        <v>0</v>
      </c>
      <c r="BG132" s="97">
        <f t="shared" si="3"/>
        <v>0</v>
      </c>
      <c r="BH132" s="97">
        <f t="shared" si="4"/>
        <v>0</v>
      </c>
      <c r="BI132" s="97">
        <f t="shared" si="5"/>
        <v>0</v>
      </c>
      <c r="BJ132" s="7">
        <v>2</v>
      </c>
      <c r="BK132" s="97">
        <f t="shared" si="6"/>
        <v>0</v>
      </c>
      <c r="BL132" s="7"/>
      <c r="BM132" s="96"/>
    </row>
    <row r="133" spans="2:65" s="1" customFormat="1" ht="24" x14ac:dyDescent="0.2">
      <c r="B133" s="83"/>
      <c r="C133" s="84">
        <v>5</v>
      </c>
      <c r="D133" s="84" t="s">
        <v>78</v>
      </c>
      <c r="E133" s="85" t="s">
        <v>89</v>
      </c>
      <c r="F133" s="86" t="s">
        <v>90</v>
      </c>
      <c r="G133" s="87" t="s">
        <v>91</v>
      </c>
      <c r="H133" s="88">
        <v>50</v>
      </c>
      <c r="I133" s="89"/>
      <c r="J133" s="90">
        <f t="shared" si="0"/>
        <v>0</v>
      </c>
      <c r="K133" s="91"/>
      <c r="L133" s="16"/>
      <c r="M133" s="92"/>
      <c r="N133" s="93" t="s">
        <v>35</v>
      </c>
      <c r="P133" s="94"/>
      <c r="Q133" s="94"/>
      <c r="R133" s="94"/>
      <c r="S133" s="94"/>
      <c r="T133" s="95"/>
      <c r="AR133" s="96"/>
      <c r="AT133" s="96"/>
      <c r="AU133" s="96"/>
      <c r="AY133" s="7"/>
      <c r="BE133" s="97">
        <f t="shared" si="1"/>
        <v>0</v>
      </c>
      <c r="BF133" s="97">
        <f t="shared" si="2"/>
        <v>0</v>
      </c>
      <c r="BG133" s="97">
        <f t="shared" si="3"/>
        <v>0</v>
      </c>
      <c r="BH133" s="97">
        <f t="shared" si="4"/>
        <v>0</v>
      </c>
      <c r="BI133" s="97">
        <f t="shared" si="5"/>
        <v>0</v>
      </c>
      <c r="BJ133" s="7">
        <v>2</v>
      </c>
      <c r="BK133" s="97">
        <f t="shared" si="6"/>
        <v>0</v>
      </c>
      <c r="BL133" s="7"/>
      <c r="BM133" s="96"/>
    </row>
    <row r="134" spans="2:65" s="1" customFormat="1" ht="24.2" customHeight="1" x14ac:dyDescent="0.2">
      <c r="B134" s="83"/>
      <c r="C134" s="84">
        <v>6</v>
      </c>
      <c r="D134" s="84" t="s">
        <v>78</v>
      </c>
      <c r="E134" s="85" t="s">
        <v>92</v>
      </c>
      <c r="F134" s="86" t="s">
        <v>93</v>
      </c>
      <c r="G134" s="87" t="s">
        <v>88</v>
      </c>
      <c r="H134" s="88">
        <v>12</v>
      </c>
      <c r="I134" s="89"/>
      <c r="J134" s="90">
        <f t="shared" si="0"/>
        <v>0</v>
      </c>
      <c r="K134" s="91"/>
      <c r="L134" s="16"/>
      <c r="M134" s="92"/>
      <c r="N134" s="93" t="s">
        <v>35</v>
      </c>
      <c r="P134" s="94"/>
      <c r="Q134" s="94"/>
      <c r="R134" s="94"/>
      <c r="S134" s="94"/>
      <c r="T134" s="95"/>
      <c r="AR134" s="96"/>
      <c r="AT134" s="96"/>
      <c r="AU134" s="96"/>
      <c r="AY134" s="7"/>
      <c r="BE134" s="97">
        <f t="shared" si="1"/>
        <v>0</v>
      </c>
      <c r="BF134" s="97">
        <f t="shared" si="2"/>
        <v>0</v>
      </c>
      <c r="BG134" s="97">
        <f t="shared" si="3"/>
        <v>0</v>
      </c>
      <c r="BH134" s="97">
        <f t="shared" si="4"/>
        <v>0</v>
      </c>
      <c r="BI134" s="97">
        <f t="shared" si="5"/>
        <v>0</v>
      </c>
      <c r="BJ134" s="7">
        <v>2</v>
      </c>
      <c r="BK134" s="97">
        <f t="shared" si="6"/>
        <v>0</v>
      </c>
      <c r="BL134" s="7"/>
      <c r="BM134" s="96"/>
    </row>
    <row r="135" spans="2:65" s="1" customFormat="1" ht="24.2" customHeight="1" x14ac:dyDescent="0.2">
      <c r="B135" s="83"/>
      <c r="C135" s="84">
        <v>7</v>
      </c>
      <c r="D135" s="84" t="s">
        <v>78</v>
      </c>
      <c r="E135" s="85" t="s">
        <v>94</v>
      </c>
      <c r="F135" s="86" t="s">
        <v>95</v>
      </c>
      <c r="G135" s="87" t="s">
        <v>88</v>
      </c>
      <c r="H135" s="88">
        <v>100</v>
      </c>
      <c r="I135" s="89"/>
      <c r="J135" s="90">
        <f t="shared" si="0"/>
        <v>0</v>
      </c>
      <c r="K135" s="91"/>
      <c r="L135" s="16"/>
      <c r="M135" s="92"/>
      <c r="N135" s="93" t="s">
        <v>35</v>
      </c>
      <c r="P135" s="94"/>
      <c r="Q135" s="94"/>
      <c r="R135" s="94"/>
      <c r="S135" s="94"/>
      <c r="T135" s="95"/>
      <c r="AR135" s="96"/>
      <c r="AT135" s="96"/>
      <c r="AU135" s="96"/>
      <c r="AY135" s="7"/>
      <c r="BE135" s="97">
        <f t="shared" si="1"/>
        <v>0</v>
      </c>
      <c r="BF135" s="97">
        <f t="shared" si="2"/>
        <v>0</v>
      </c>
      <c r="BG135" s="97">
        <f t="shared" si="3"/>
        <v>0</v>
      </c>
      <c r="BH135" s="97">
        <f t="shared" si="4"/>
        <v>0</v>
      </c>
      <c r="BI135" s="97">
        <f t="shared" si="5"/>
        <v>0</v>
      </c>
      <c r="BJ135" s="7">
        <v>2</v>
      </c>
      <c r="BK135" s="97">
        <f t="shared" si="6"/>
        <v>0</v>
      </c>
      <c r="BL135" s="7"/>
      <c r="BM135" s="96"/>
    </row>
    <row r="136" spans="2:65" s="1" customFormat="1" ht="22.9" customHeight="1" x14ac:dyDescent="0.2">
      <c r="B136" s="83"/>
      <c r="C136" s="84">
        <v>8</v>
      </c>
      <c r="D136" s="84" t="s">
        <v>78</v>
      </c>
      <c r="E136" s="85" t="s">
        <v>96</v>
      </c>
      <c r="F136" s="86" t="s">
        <v>97</v>
      </c>
      <c r="G136" s="87" t="s">
        <v>88</v>
      </c>
      <c r="H136" s="88">
        <v>100</v>
      </c>
      <c r="I136" s="89"/>
      <c r="J136" s="90">
        <f t="shared" si="0"/>
        <v>0</v>
      </c>
      <c r="K136" s="91"/>
      <c r="L136" s="16"/>
      <c r="M136" s="92"/>
      <c r="N136" s="93" t="s">
        <v>35</v>
      </c>
      <c r="P136" s="94"/>
      <c r="Q136" s="94"/>
      <c r="R136" s="94"/>
      <c r="S136" s="94"/>
      <c r="T136" s="95"/>
      <c r="AR136" s="96"/>
      <c r="AT136" s="96"/>
      <c r="AU136" s="96"/>
      <c r="AY136" s="7"/>
      <c r="BE136" s="97">
        <f t="shared" si="1"/>
        <v>0</v>
      </c>
      <c r="BF136" s="97">
        <f t="shared" si="2"/>
        <v>0</v>
      </c>
      <c r="BG136" s="97">
        <f t="shared" si="3"/>
        <v>0</v>
      </c>
      <c r="BH136" s="97">
        <f t="shared" si="4"/>
        <v>0</v>
      </c>
      <c r="BI136" s="97">
        <f t="shared" si="5"/>
        <v>0</v>
      </c>
      <c r="BJ136" s="7">
        <v>2</v>
      </c>
      <c r="BK136" s="97">
        <f t="shared" si="6"/>
        <v>0</v>
      </c>
      <c r="BL136" s="7"/>
      <c r="BM136" s="96"/>
    </row>
    <row r="137" spans="2:65" s="1" customFormat="1" ht="24.2" customHeight="1" x14ac:dyDescent="0.2">
      <c r="B137" s="83"/>
      <c r="C137" s="84">
        <v>9</v>
      </c>
      <c r="D137" s="84" t="s">
        <v>74</v>
      </c>
      <c r="E137" s="85" t="s">
        <v>98</v>
      </c>
      <c r="F137" s="86" t="s">
        <v>99</v>
      </c>
      <c r="G137" s="87" t="s">
        <v>100</v>
      </c>
      <c r="H137" s="88">
        <v>1</v>
      </c>
      <c r="I137" s="89"/>
      <c r="J137" s="90">
        <f t="shared" si="0"/>
        <v>0</v>
      </c>
      <c r="K137" s="91"/>
      <c r="L137" s="16"/>
      <c r="M137" s="92"/>
      <c r="N137" s="93" t="s">
        <v>35</v>
      </c>
      <c r="P137" s="94"/>
      <c r="Q137" s="94"/>
      <c r="R137" s="94"/>
      <c r="S137" s="94"/>
      <c r="T137" s="95"/>
      <c r="AR137" s="96"/>
      <c r="AT137" s="96"/>
      <c r="AU137" s="96"/>
      <c r="AY137" s="7"/>
      <c r="BE137" s="97">
        <f t="shared" si="1"/>
        <v>0</v>
      </c>
      <c r="BF137" s="97">
        <f t="shared" si="2"/>
        <v>0</v>
      </c>
      <c r="BG137" s="97">
        <f t="shared" si="3"/>
        <v>0</v>
      </c>
      <c r="BH137" s="97">
        <f t="shared" si="4"/>
        <v>0</v>
      </c>
      <c r="BI137" s="97">
        <f t="shared" si="5"/>
        <v>0</v>
      </c>
      <c r="BJ137" s="7">
        <v>2</v>
      </c>
      <c r="BK137" s="97">
        <f t="shared" si="6"/>
        <v>0</v>
      </c>
      <c r="BL137" s="7"/>
      <c r="BM137" s="96"/>
    </row>
    <row r="138" spans="2:65" s="1" customFormat="1" ht="16.5" customHeight="1" x14ac:dyDescent="0.2">
      <c r="B138" s="83"/>
      <c r="C138" s="84">
        <v>10</v>
      </c>
      <c r="D138" s="84" t="s">
        <v>78</v>
      </c>
      <c r="E138" s="85" t="s">
        <v>101</v>
      </c>
      <c r="F138" s="86" t="s">
        <v>102</v>
      </c>
      <c r="G138" s="87" t="s">
        <v>88</v>
      </c>
      <c r="H138" s="88">
        <v>100</v>
      </c>
      <c r="I138" s="89"/>
      <c r="J138" s="90">
        <f t="shared" si="0"/>
        <v>0</v>
      </c>
      <c r="K138" s="91"/>
      <c r="L138" s="16"/>
      <c r="M138" s="92"/>
      <c r="N138" s="93" t="s">
        <v>35</v>
      </c>
      <c r="P138" s="94"/>
      <c r="Q138" s="94"/>
      <c r="R138" s="94"/>
      <c r="S138" s="94"/>
      <c r="T138" s="95"/>
      <c r="AR138" s="96"/>
      <c r="AT138" s="96"/>
      <c r="AU138" s="96"/>
      <c r="AY138" s="7"/>
      <c r="BE138" s="97">
        <f t="shared" si="1"/>
        <v>0</v>
      </c>
      <c r="BF138" s="97">
        <f t="shared" si="2"/>
        <v>0</v>
      </c>
      <c r="BG138" s="97">
        <f t="shared" si="3"/>
        <v>0</v>
      </c>
      <c r="BH138" s="97">
        <f t="shared" si="4"/>
        <v>0</v>
      </c>
      <c r="BI138" s="97">
        <f t="shared" si="5"/>
        <v>0</v>
      </c>
      <c r="BJ138" s="7">
        <v>2</v>
      </c>
      <c r="BK138" s="97">
        <f t="shared" si="6"/>
        <v>0</v>
      </c>
      <c r="BL138" s="7"/>
      <c r="BM138" s="96"/>
    </row>
    <row r="139" spans="2:65" s="1" customFormat="1" ht="48" x14ac:dyDescent="0.2">
      <c r="B139" s="83"/>
      <c r="C139" s="84">
        <v>11</v>
      </c>
      <c r="D139" s="84" t="s">
        <v>74</v>
      </c>
      <c r="E139" s="85" t="s">
        <v>103</v>
      </c>
      <c r="F139" s="86" t="s">
        <v>104</v>
      </c>
      <c r="G139" s="87" t="s">
        <v>88</v>
      </c>
      <c r="H139" s="88">
        <v>100</v>
      </c>
      <c r="I139" s="89"/>
      <c r="J139" s="90">
        <f t="shared" si="0"/>
        <v>0</v>
      </c>
      <c r="K139" s="91"/>
      <c r="L139" s="16"/>
      <c r="M139" s="92"/>
      <c r="N139" s="93" t="s">
        <v>35</v>
      </c>
      <c r="P139" s="94"/>
      <c r="Q139" s="94"/>
      <c r="R139" s="94"/>
      <c r="S139" s="94"/>
      <c r="T139" s="95"/>
      <c r="AR139" s="96"/>
      <c r="AT139" s="96"/>
      <c r="AU139" s="96"/>
      <c r="AY139" s="7"/>
      <c r="BE139" s="97">
        <f t="shared" si="1"/>
        <v>0</v>
      </c>
      <c r="BF139" s="97">
        <f t="shared" si="2"/>
        <v>0</v>
      </c>
      <c r="BG139" s="97">
        <f t="shared" si="3"/>
        <v>0</v>
      </c>
      <c r="BH139" s="97">
        <f t="shared" si="4"/>
        <v>0</v>
      </c>
      <c r="BI139" s="97">
        <f t="shared" si="5"/>
        <v>0</v>
      </c>
      <c r="BJ139" s="7">
        <v>2</v>
      </c>
      <c r="BK139" s="97">
        <f t="shared" si="6"/>
        <v>0</v>
      </c>
      <c r="BL139" s="7"/>
      <c r="BM139" s="96"/>
    </row>
    <row r="140" spans="2:65" s="1" customFormat="1" ht="24.2" customHeight="1" x14ac:dyDescent="0.2">
      <c r="B140" s="83"/>
      <c r="C140" s="84">
        <v>12</v>
      </c>
      <c r="D140" s="84" t="s">
        <v>78</v>
      </c>
      <c r="E140" s="85" t="s">
        <v>105</v>
      </c>
      <c r="F140" s="86" t="s">
        <v>106</v>
      </c>
      <c r="G140" s="87" t="s">
        <v>88</v>
      </c>
      <c r="H140" s="88">
        <v>100</v>
      </c>
      <c r="I140" s="89"/>
      <c r="J140" s="90">
        <f t="shared" si="0"/>
        <v>0</v>
      </c>
      <c r="K140" s="91"/>
      <c r="L140" s="16"/>
      <c r="M140" s="92"/>
      <c r="N140" s="93" t="s">
        <v>35</v>
      </c>
      <c r="P140" s="94"/>
      <c r="Q140" s="94"/>
      <c r="R140" s="94"/>
      <c r="S140" s="94"/>
      <c r="T140" s="95"/>
      <c r="AR140" s="96"/>
      <c r="AT140" s="96"/>
      <c r="AU140" s="96"/>
      <c r="AY140" s="7"/>
      <c r="BE140" s="97">
        <f t="shared" si="1"/>
        <v>0</v>
      </c>
      <c r="BF140" s="97">
        <f t="shared" si="2"/>
        <v>0</v>
      </c>
      <c r="BG140" s="97">
        <f t="shared" si="3"/>
        <v>0</v>
      </c>
      <c r="BH140" s="97">
        <f t="shared" si="4"/>
        <v>0</v>
      </c>
      <c r="BI140" s="97">
        <f t="shared" si="5"/>
        <v>0</v>
      </c>
      <c r="BJ140" s="7">
        <v>2</v>
      </c>
      <c r="BK140" s="97">
        <f t="shared" si="6"/>
        <v>0</v>
      </c>
      <c r="BL140" s="7"/>
      <c r="BM140" s="96"/>
    </row>
    <row r="141" spans="2:65" s="1" customFormat="1" ht="24.2" customHeight="1" x14ac:dyDescent="0.2">
      <c r="B141" s="83"/>
      <c r="C141" s="84">
        <v>13</v>
      </c>
      <c r="D141" s="84" t="s">
        <v>74</v>
      </c>
      <c r="E141" s="85" t="s">
        <v>107</v>
      </c>
      <c r="F141" s="86" t="s">
        <v>108</v>
      </c>
      <c r="G141" s="87" t="s">
        <v>88</v>
      </c>
      <c r="H141" s="88">
        <v>100</v>
      </c>
      <c r="I141" s="89"/>
      <c r="J141" s="90">
        <f t="shared" si="0"/>
        <v>0</v>
      </c>
      <c r="K141" s="91"/>
      <c r="L141" s="16"/>
      <c r="M141" s="92"/>
      <c r="N141" s="93" t="s">
        <v>35</v>
      </c>
      <c r="P141" s="94"/>
      <c r="Q141" s="94"/>
      <c r="R141" s="94"/>
      <c r="S141" s="94"/>
      <c r="T141" s="95"/>
      <c r="AR141" s="96"/>
      <c r="AT141" s="96"/>
      <c r="AU141" s="96"/>
      <c r="AY141" s="7"/>
      <c r="BE141" s="97">
        <f t="shared" si="1"/>
        <v>0</v>
      </c>
      <c r="BF141" s="97">
        <f t="shared" si="2"/>
        <v>0</v>
      </c>
      <c r="BG141" s="97">
        <f t="shared" si="3"/>
        <v>0</v>
      </c>
      <c r="BH141" s="97">
        <f t="shared" si="4"/>
        <v>0</v>
      </c>
      <c r="BI141" s="97">
        <f t="shared" si="5"/>
        <v>0</v>
      </c>
      <c r="BJ141" s="7">
        <v>2</v>
      </c>
      <c r="BK141" s="97">
        <f t="shared" si="6"/>
        <v>0</v>
      </c>
      <c r="BL141" s="7"/>
      <c r="BM141" s="96"/>
    </row>
    <row r="142" spans="2:65" s="1" customFormat="1" ht="36" x14ac:dyDescent="0.2">
      <c r="B142" s="83"/>
      <c r="C142" s="84">
        <v>14</v>
      </c>
      <c r="D142" s="84" t="s">
        <v>74</v>
      </c>
      <c r="E142" s="85" t="s">
        <v>109</v>
      </c>
      <c r="F142" s="86" t="s">
        <v>110</v>
      </c>
      <c r="G142" s="87" t="s">
        <v>81</v>
      </c>
      <c r="H142" s="88">
        <v>1</v>
      </c>
      <c r="I142" s="89"/>
      <c r="J142" s="90">
        <f t="shared" si="0"/>
        <v>0</v>
      </c>
      <c r="K142" s="91"/>
      <c r="L142" s="16"/>
      <c r="M142" s="92"/>
      <c r="N142" s="93" t="s">
        <v>35</v>
      </c>
      <c r="P142" s="94"/>
      <c r="Q142" s="94"/>
      <c r="R142" s="94"/>
      <c r="S142" s="94"/>
      <c r="T142" s="95"/>
      <c r="AR142" s="96"/>
      <c r="AT142" s="96"/>
      <c r="AU142" s="96"/>
      <c r="AY142" s="7"/>
      <c r="BE142" s="97">
        <f t="shared" si="1"/>
        <v>0</v>
      </c>
      <c r="BF142" s="97">
        <f t="shared" si="2"/>
        <v>0</v>
      </c>
      <c r="BG142" s="97">
        <f t="shared" si="3"/>
        <v>0</v>
      </c>
      <c r="BH142" s="97">
        <f t="shared" si="4"/>
        <v>0</v>
      </c>
      <c r="BI142" s="97">
        <f t="shared" si="5"/>
        <v>0</v>
      </c>
      <c r="BJ142" s="7">
        <v>2</v>
      </c>
      <c r="BK142" s="97">
        <f t="shared" si="6"/>
        <v>0</v>
      </c>
      <c r="BL142" s="7"/>
      <c r="BM142" s="96"/>
    </row>
    <row r="143" spans="2:65" s="1" customFormat="1" ht="24.2" customHeight="1" x14ac:dyDescent="0.2">
      <c r="B143" s="83"/>
      <c r="C143" s="84">
        <v>15</v>
      </c>
      <c r="D143" s="84" t="s">
        <v>78</v>
      </c>
      <c r="E143" s="85" t="s">
        <v>111</v>
      </c>
      <c r="F143" s="86" t="s">
        <v>112</v>
      </c>
      <c r="G143" s="87" t="s">
        <v>88</v>
      </c>
      <c r="H143" s="88">
        <v>1</v>
      </c>
      <c r="I143" s="89"/>
      <c r="J143" s="90">
        <f t="shared" si="0"/>
        <v>0</v>
      </c>
      <c r="K143" s="91"/>
      <c r="L143" s="16"/>
      <c r="M143" s="92"/>
      <c r="N143" s="93" t="s">
        <v>35</v>
      </c>
      <c r="P143" s="94"/>
      <c r="Q143" s="94"/>
      <c r="R143" s="94"/>
      <c r="S143" s="94"/>
      <c r="T143" s="95"/>
      <c r="AR143" s="96"/>
      <c r="AT143" s="96"/>
      <c r="AU143" s="96"/>
      <c r="AY143" s="7"/>
      <c r="BE143" s="97">
        <f t="shared" si="1"/>
        <v>0</v>
      </c>
      <c r="BF143" s="97">
        <f t="shared" si="2"/>
        <v>0</v>
      </c>
      <c r="BG143" s="97">
        <f t="shared" si="3"/>
        <v>0</v>
      </c>
      <c r="BH143" s="97">
        <f t="shared" si="4"/>
        <v>0</v>
      </c>
      <c r="BI143" s="97">
        <f t="shared" si="5"/>
        <v>0</v>
      </c>
      <c r="BJ143" s="7">
        <v>2</v>
      </c>
      <c r="BK143" s="97">
        <f t="shared" si="6"/>
        <v>0</v>
      </c>
      <c r="BL143" s="7"/>
      <c r="BM143" s="96"/>
    </row>
    <row r="144" spans="2:65" s="1" customFormat="1" ht="48" x14ac:dyDescent="0.2">
      <c r="B144" s="83"/>
      <c r="C144" s="84">
        <v>16</v>
      </c>
      <c r="D144" s="84" t="s">
        <v>74</v>
      </c>
      <c r="E144" s="85" t="s">
        <v>113</v>
      </c>
      <c r="F144" s="86" t="s">
        <v>190</v>
      </c>
      <c r="G144" s="87" t="s">
        <v>88</v>
      </c>
      <c r="H144" s="88">
        <v>1</v>
      </c>
      <c r="I144" s="89"/>
      <c r="J144" s="90">
        <f t="shared" si="0"/>
        <v>0</v>
      </c>
      <c r="K144" s="91"/>
      <c r="L144" s="16"/>
      <c r="M144" s="92"/>
      <c r="N144" s="93" t="s">
        <v>35</v>
      </c>
      <c r="P144" s="94"/>
      <c r="Q144" s="94"/>
      <c r="R144" s="94"/>
      <c r="S144" s="94"/>
      <c r="T144" s="95"/>
      <c r="AR144" s="96"/>
      <c r="AT144" s="96"/>
      <c r="AU144" s="96"/>
      <c r="AY144" s="7"/>
      <c r="BE144" s="97">
        <f t="shared" si="1"/>
        <v>0</v>
      </c>
      <c r="BF144" s="97">
        <f t="shared" si="2"/>
        <v>0</v>
      </c>
      <c r="BG144" s="97">
        <f t="shared" si="3"/>
        <v>0</v>
      </c>
      <c r="BH144" s="97">
        <f t="shared" si="4"/>
        <v>0</v>
      </c>
      <c r="BI144" s="97">
        <f t="shared" si="5"/>
        <v>0</v>
      </c>
      <c r="BJ144" s="7">
        <v>2</v>
      </c>
      <c r="BK144" s="97">
        <f t="shared" si="6"/>
        <v>0</v>
      </c>
      <c r="BL144" s="7"/>
      <c r="BM144" s="96"/>
    </row>
    <row r="145" spans="2:65" s="1" customFormat="1" ht="24.2" customHeight="1" x14ac:dyDescent="0.2">
      <c r="B145" s="83"/>
      <c r="C145" s="84">
        <v>17</v>
      </c>
      <c r="D145" s="84" t="s">
        <v>78</v>
      </c>
      <c r="E145" s="85" t="s">
        <v>114</v>
      </c>
      <c r="F145" s="86" t="s">
        <v>115</v>
      </c>
      <c r="G145" s="87" t="s">
        <v>88</v>
      </c>
      <c r="H145" s="88">
        <v>1</v>
      </c>
      <c r="I145" s="89"/>
      <c r="J145" s="90">
        <f t="shared" si="0"/>
        <v>0</v>
      </c>
      <c r="K145" s="91"/>
      <c r="L145" s="16"/>
      <c r="M145" s="92"/>
      <c r="N145" s="93" t="s">
        <v>35</v>
      </c>
      <c r="P145" s="94"/>
      <c r="Q145" s="94"/>
      <c r="R145" s="94"/>
      <c r="S145" s="94"/>
      <c r="T145" s="95"/>
      <c r="AR145" s="96"/>
      <c r="AT145" s="96"/>
      <c r="AU145" s="96"/>
      <c r="AY145" s="7"/>
      <c r="BE145" s="97">
        <f t="shared" si="1"/>
        <v>0</v>
      </c>
      <c r="BF145" s="97">
        <f t="shared" si="2"/>
        <v>0</v>
      </c>
      <c r="BG145" s="97">
        <f t="shared" si="3"/>
        <v>0</v>
      </c>
      <c r="BH145" s="97">
        <f t="shared" si="4"/>
        <v>0</v>
      </c>
      <c r="BI145" s="97">
        <f t="shared" si="5"/>
        <v>0</v>
      </c>
      <c r="BJ145" s="7">
        <v>2</v>
      </c>
      <c r="BK145" s="97">
        <f t="shared" si="6"/>
        <v>0</v>
      </c>
      <c r="BL145" s="7"/>
      <c r="BM145" s="96"/>
    </row>
    <row r="146" spans="2:65" s="1" customFormat="1" ht="24.2" customHeight="1" x14ac:dyDescent="0.2">
      <c r="B146" s="83"/>
      <c r="C146" s="84">
        <v>18</v>
      </c>
      <c r="D146" s="84" t="s">
        <v>74</v>
      </c>
      <c r="E146" s="85" t="s">
        <v>116</v>
      </c>
      <c r="F146" s="86" t="s">
        <v>117</v>
      </c>
      <c r="G146" s="87" t="s">
        <v>88</v>
      </c>
      <c r="H146" s="88">
        <v>1</v>
      </c>
      <c r="I146" s="89"/>
      <c r="J146" s="90">
        <f t="shared" si="0"/>
        <v>0</v>
      </c>
      <c r="K146" s="91"/>
      <c r="L146" s="16"/>
      <c r="M146" s="92"/>
      <c r="N146" s="93" t="s">
        <v>35</v>
      </c>
      <c r="P146" s="94"/>
      <c r="Q146" s="94"/>
      <c r="R146" s="94"/>
      <c r="S146" s="94"/>
      <c r="T146" s="95"/>
      <c r="AR146" s="96"/>
      <c r="AT146" s="96"/>
      <c r="AU146" s="96"/>
      <c r="AY146" s="7"/>
      <c r="BE146" s="97">
        <f t="shared" si="1"/>
        <v>0</v>
      </c>
      <c r="BF146" s="97">
        <f t="shared" si="2"/>
        <v>0</v>
      </c>
      <c r="BG146" s="97">
        <f t="shared" si="3"/>
        <v>0</v>
      </c>
      <c r="BH146" s="97">
        <f t="shared" si="4"/>
        <v>0</v>
      </c>
      <c r="BI146" s="97">
        <f t="shared" si="5"/>
        <v>0</v>
      </c>
      <c r="BJ146" s="7">
        <v>2</v>
      </c>
      <c r="BK146" s="97">
        <f t="shared" si="6"/>
        <v>0</v>
      </c>
      <c r="BL146" s="7"/>
      <c r="BM146" s="96"/>
    </row>
    <row r="147" spans="2:65" s="1" customFormat="1" ht="37.9" customHeight="1" x14ac:dyDescent="0.2">
      <c r="B147" s="83"/>
      <c r="C147" s="84">
        <v>19</v>
      </c>
      <c r="D147" s="84" t="s">
        <v>78</v>
      </c>
      <c r="E147" s="85" t="s">
        <v>118</v>
      </c>
      <c r="F147" s="86" t="s">
        <v>119</v>
      </c>
      <c r="G147" s="87" t="s">
        <v>88</v>
      </c>
      <c r="H147" s="88">
        <v>1</v>
      </c>
      <c r="I147" s="89"/>
      <c r="J147" s="90">
        <f t="shared" si="0"/>
        <v>0</v>
      </c>
      <c r="K147" s="91"/>
      <c r="L147" s="16"/>
      <c r="M147" s="92"/>
      <c r="N147" s="93" t="s">
        <v>35</v>
      </c>
      <c r="P147" s="94"/>
      <c r="Q147" s="94"/>
      <c r="R147" s="94"/>
      <c r="S147" s="94"/>
      <c r="T147" s="95"/>
      <c r="AR147" s="96"/>
      <c r="AT147" s="96"/>
      <c r="AU147" s="96"/>
      <c r="AY147" s="7"/>
      <c r="BE147" s="97">
        <f t="shared" si="1"/>
        <v>0</v>
      </c>
      <c r="BF147" s="97">
        <f t="shared" si="2"/>
        <v>0</v>
      </c>
      <c r="BG147" s="97">
        <f t="shared" si="3"/>
        <v>0</v>
      </c>
      <c r="BH147" s="97">
        <f t="shared" si="4"/>
        <v>0</v>
      </c>
      <c r="BI147" s="97">
        <f t="shared" si="5"/>
        <v>0</v>
      </c>
      <c r="BJ147" s="7">
        <v>2</v>
      </c>
      <c r="BK147" s="97">
        <f t="shared" si="6"/>
        <v>0</v>
      </c>
      <c r="BL147" s="7"/>
      <c r="BM147" s="96"/>
    </row>
    <row r="148" spans="2:65" s="1" customFormat="1" ht="24" x14ac:dyDescent="0.2">
      <c r="B148" s="83"/>
      <c r="C148" s="84">
        <v>20</v>
      </c>
      <c r="D148" s="84" t="s">
        <v>74</v>
      </c>
      <c r="E148" s="85" t="s">
        <v>120</v>
      </c>
      <c r="F148" s="86" t="s">
        <v>121</v>
      </c>
      <c r="G148" s="87" t="s">
        <v>88</v>
      </c>
      <c r="H148" s="88">
        <v>1</v>
      </c>
      <c r="I148" s="89"/>
      <c r="J148" s="90">
        <f t="shared" si="0"/>
        <v>0</v>
      </c>
      <c r="K148" s="91"/>
      <c r="L148" s="16"/>
      <c r="M148" s="92"/>
      <c r="N148" s="93" t="s">
        <v>35</v>
      </c>
      <c r="P148" s="94"/>
      <c r="Q148" s="94"/>
      <c r="R148" s="94"/>
      <c r="S148" s="94"/>
      <c r="T148" s="95"/>
      <c r="AR148" s="96"/>
      <c r="AT148" s="96"/>
      <c r="AU148" s="96"/>
      <c r="AY148" s="7"/>
      <c r="BE148" s="97">
        <f t="shared" si="1"/>
        <v>0</v>
      </c>
      <c r="BF148" s="97">
        <f t="shared" si="2"/>
        <v>0</v>
      </c>
      <c r="BG148" s="97">
        <f t="shared" si="3"/>
        <v>0</v>
      </c>
      <c r="BH148" s="97">
        <f t="shared" si="4"/>
        <v>0</v>
      </c>
      <c r="BI148" s="97">
        <f t="shared" si="5"/>
        <v>0</v>
      </c>
      <c r="BJ148" s="7">
        <v>2</v>
      </c>
      <c r="BK148" s="97">
        <f t="shared" si="6"/>
        <v>0</v>
      </c>
      <c r="BL148" s="7"/>
      <c r="BM148" s="96"/>
    </row>
    <row r="149" spans="2:65" s="1" customFormat="1" ht="12" x14ac:dyDescent="0.2">
      <c r="B149" s="83"/>
      <c r="C149" s="84">
        <v>21</v>
      </c>
      <c r="D149" s="84" t="s">
        <v>74</v>
      </c>
      <c r="E149" s="85" t="s">
        <v>122</v>
      </c>
      <c r="F149" s="86" t="s">
        <v>123</v>
      </c>
      <c r="G149" s="87" t="s">
        <v>88</v>
      </c>
      <c r="H149" s="88">
        <v>1</v>
      </c>
      <c r="I149" s="89"/>
      <c r="J149" s="90">
        <f t="shared" si="0"/>
        <v>0</v>
      </c>
      <c r="K149" s="91"/>
      <c r="L149" s="16"/>
      <c r="M149" s="92"/>
      <c r="N149" s="93" t="s">
        <v>35</v>
      </c>
      <c r="P149" s="94"/>
      <c r="Q149" s="94"/>
      <c r="R149" s="94"/>
      <c r="S149" s="94"/>
      <c r="T149" s="95"/>
      <c r="AR149" s="96"/>
      <c r="AT149" s="96"/>
      <c r="AU149" s="96"/>
      <c r="AY149" s="7"/>
      <c r="BE149" s="97">
        <f t="shared" si="1"/>
        <v>0</v>
      </c>
      <c r="BF149" s="97">
        <f t="shared" si="2"/>
        <v>0</v>
      </c>
      <c r="BG149" s="97">
        <f t="shared" si="3"/>
        <v>0</v>
      </c>
      <c r="BH149" s="97">
        <f t="shared" si="4"/>
        <v>0</v>
      </c>
      <c r="BI149" s="97">
        <f t="shared" si="5"/>
        <v>0</v>
      </c>
      <c r="BJ149" s="7">
        <v>2</v>
      </c>
      <c r="BK149" s="97">
        <f t="shared" si="6"/>
        <v>0</v>
      </c>
      <c r="BL149" s="7"/>
      <c r="BM149" s="96"/>
    </row>
    <row r="150" spans="2:65" s="1" customFormat="1" ht="24" x14ac:dyDescent="0.2">
      <c r="B150" s="83"/>
      <c r="C150" s="84">
        <v>22</v>
      </c>
      <c r="D150" s="84" t="s">
        <v>74</v>
      </c>
      <c r="E150" s="85" t="s">
        <v>124</v>
      </c>
      <c r="F150" s="86" t="s">
        <v>191</v>
      </c>
      <c r="G150" s="87" t="s">
        <v>88</v>
      </c>
      <c r="H150" s="88">
        <v>1</v>
      </c>
      <c r="I150" s="89"/>
      <c r="J150" s="90">
        <f t="shared" si="0"/>
        <v>0</v>
      </c>
      <c r="K150" s="91"/>
      <c r="L150" s="16"/>
      <c r="M150" s="92"/>
      <c r="N150" s="93" t="s">
        <v>35</v>
      </c>
      <c r="P150" s="94"/>
      <c r="Q150" s="94"/>
      <c r="R150" s="94"/>
      <c r="S150" s="94"/>
      <c r="T150" s="95"/>
      <c r="AR150" s="96"/>
      <c r="AT150" s="96"/>
      <c r="AU150" s="96"/>
      <c r="AY150" s="7"/>
      <c r="BE150" s="97">
        <f t="shared" si="1"/>
        <v>0</v>
      </c>
      <c r="BF150" s="97">
        <f t="shared" si="2"/>
        <v>0</v>
      </c>
      <c r="BG150" s="97">
        <f t="shared" si="3"/>
        <v>0</v>
      </c>
      <c r="BH150" s="97">
        <f t="shared" si="4"/>
        <v>0</v>
      </c>
      <c r="BI150" s="97">
        <f t="shared" si="5"/>
        <v>0</v>
      </c>
      <c r="BJ150" s="7">
        <v>2</v>
      </c>
      <c r="BK150" s="97">
        <f t="shared" si="6"/>
        <v>0</v>
      </c>
      <c r="BL150" s="7"/>
      <c r="BM150" s="96"/>
    </row>
    <row r="151" spans="2:65" s="1" customFormat="1" ht="16.5" customHeight="1" x14ac:dyDescent="0.2">
      <c r="B151" s="83"/>
      <c r="C151" s="84">
        <v>23</v>
      </c>
      <c r="D151" s="84" t="s">
        <v>78</v>
      </c>
      <c r="E151" s="85" t="s">
        <v>125</v>
      </c>
      <c r="F151" s="86" t="s">
        <v>126</v>
      </c>
      <c r="G151" s="87" t="s">
        <v>127</v>
      </c>
      <c r="H151" s="88">
        <v>1</v>
      </c>
      <c r="I151" s="89"/>
      <c r="J151" s="90">
        <f t="shared" si="0"/>
        <v>0</v>
      </c>
      <c r="K151" s="91"/>
      <c r="L151" s="16"/>
      <c r="M151" s="92"/>
      <c r="N151" s="93" t="s">
        <v>35</v>
      </c>
      <c r="P151" s="94"/>
      <c r="Q151" s="94"/>
      <c r="R151" s="94"/>
      <c r="S151" s="94"/>
      <c r="T151" s="95"/>
      <c r="AR151" s="96"/>
      <c r="AT151" s="96"/>
      <c r="AU151" s="96"/>
      <c r="AY151" s="7"/>
      <c r="BE151" s="97">
        <f t="shared" si="1"/>
        <v>0</v>
      </c>
      <c r="BF151" s="97">
        <f t="shared" si="2"/>
        <v>0</v>
      </c>
      <c r="BG151" s="97">
        <f t="shared" si="3"/>
        <v>0</v>
      </c>
      <c r="BH151" s="97">
        <f t="shared" si="4"/>
        <v>0</v>
      </c>
      <c r="BI151" s="97">
        <f t="shared" si="5"/>
        <v>0</v>
      </c>
      <c r="BJ151" s="7">
        <v>2</v>
      </c>
      <c r="BK151" s="97">
        <f t="shared" si="6"/>
        <v>0</v>
      </c>
      <c r="BL151" s="7"/>
      <c r="BM151" s="96"/>
    </row>
    <row r="152" spans="2:65" s="1" customFormat="1" ht="16.5" customHeight="1" x14ac:dyDescent="0.2">
      <c r="B152" s="83"/>
      <c r="C152" s="84">
        <v>24</v>
      </c>
      <c r="D152" s="84" t="s">
        <v>74</v>
      </c>
      <c r="E152" s="85" t="s">
        <v>128</v>
      </c>
      <c r="F152" s="86" t="s">
        <v>129</v>
      </c>
      <c r="G152" s="87" t="s">
        <v>130</v>
      </c>
      <c r="H152" s="88">
        <v>600</v>
      </c>
      <c r="I152" s="89"/>
      <c r="J152" s="90">
        <f t="shared" si="0"/>
        <v>0</v>
      </c>
      <c r="K152" s="91"/>
      <c r="L152" s="16"/>
      <c r="M152" s="92"/>
      <c r="N152" s="93" t="s">
        <v>35</v>
      </c>
      <c r="P152" s="94"/>
      <c r="Q152" s="94"/>
      <c r="R152" s="94"/>
      <c r="S152" s="94"/>
      <c r="T152" s="95"/>
      <c r="AR152" s="96"/>
      <c r="AT152" s="96"/>
      <c r="AU152" s="96"/>
      <c r="AY152" s="7"/>
      <c r="BE152" s="97">
        <f t="shared" si="1"/>
        <v>0</v>
      </c>
      <c r="BF152" s="97">
        <f t="shared" si="2"/>
        <v>0</v>
      </c>
      <c r="BG152" s="97">
        <f t="shared" si="3"/>
        <v>0</v>
      </c>
      <c r="BH152" s="97">
        <f t="shared" si="4"/>
        <v>0</v>
      </c>
      <c r="BI152" s="97">
        <f t="shared" si="5"/>
        <v>0</v>
      </c>
      <c r="BJ152" s="7">
        <v>2</v>
      </c>
      <c r="BK152" s="97">
        <f t="shared" si="6"/>
        <v>0</v>
      </c>
      <c r="BL152" s="7"/>
      <c r="BM152" s="96"/>
    </row>
    <row r="153" spans="2:65" s="1" customFormat="1" ht="37.9" customHeight="1" x14ac:dyDescent="0.2">
      <c r="B153" s="83"/>
      <c r="C153" s="84">
        <v>25</v>
      </c>
      <c r="D153" s="84" t="s">
        <v>74</v>
      </c>
      <c r="E153" s="85" t="s">
        <v>131</v>
      </c>
      <c r="F153" s="86" t="s">
        <v>192</v>
      </c>
      <c r="G153" s="87" t="s">
        <v>130</v>
      </c>
      <c r="H153" s="88">
        <v>30</v>
      </c>
      <c r="I153" s="89"/>
      <c r="J153" s="90">
        <f t="shared" si="0"/>
        <v>0</v>
      </c>
      <c r="K153" s="91"/>
      <c r="L153" s="16"/>
      <c r="M153" s="92"/>
      <c r="N153" s="93" t="s">
        <v>35</v>
      </c>
      <c r="P153" s="94"/>
      <c r="Q153" s="94"/>
      <c r="R153" s="94"/>
      <c r="S153" s="94"/>
      <c r="T153" s="95"/>
      <c r="AR153" s="96"/>
      <c r="AT153" s="96"/>
      <c r="AU153" s="96"/>
      <c r="AY153" s="7"/>
      <c r="BE153" s="97">
        <f t="shared" si="1"/>
        <v>0</v>
      </c>
      <c r="BF153" s="97">
        <f t="shared" si="2"/>
        <v>0</v>
      </c>
      <c r="BG153" s="97">
        <f t="shared" si="3"/>
        <v>0</v>
      </c>
      <c r="BH153" s="97">
        <f t="shared" si="4"/>
        <v>0</v>
      </c>
      <c r="BI153" s="97">
        <f t="shared" si="5"/>
        <v>0</v>
      </c>
      <c r="BJ153" s="7">
        <v>2</v>
      </c>
      <c r="BK153" s="97">
        <f t="shared" si="6"/>
        <v>0</v>
      </c>
      <c r="BL153" s="7"/>
      <c r="BM153" s="96"/>
    </row>
    <row r="154" spans="2:65" s="1" customFormat="1" ht="16.5" customHeight="1" x14ac:dyDescent="0.2">
      <c r="B154" s="83"/>
      <c r="C154" s="84">
        <v>26</v>
      </c>
      <c r="D154" s="84" t="s">
        <v>74</v>
      </c>
      <c r="E154" s="85" t="s">
        <v>132</v>
      </c>
      <c r="F154" s="86" t="s">
        <v>133</v>
      </c>
      <c r="G154" s="87" t="s">
        <v>130</v>
      </c>
      <c r="H154" s="88">
        <v>120</v>
      </c>
      <c r="I154" s="89"/>
      <c r="J154" s="90">
        <f t="shared" si="0"/>
        <v>0</v>
      </c>
      <c r="K154" s="91"/>
      <c r="L154" s="16"/>
      <c r="M154" s="92"/>
      <c r="N154" s="93" t="s">
        <v>35</v>
      </c>
      <c r="P154" s="94"/>
      <c r="Q154" s="94"/>
      <c r="R154" s="94"/>
      <c r="S154" s="94"/>
      <c r="T154" s="95"/>
      <c r="AR154" s="96"/>
      <c r="AT154" s="96"/>
      <c r="AU154" s="96"/>
      <c r="AY154" s="7"/>
      <c r="BE154" s="97">
        <f t="shared" si="1"/>
        <v>0</v>
      </c>
      <c r="BF154" s="97">
        <f t="shared" si="2"/>
        <v>0</v>
      </c>
      <c r="BG154" s="97">
        <f t="shared" si="3"/>
        <v>0</v>
      </c>
      <c r="BH154" s="97">
        <f t="shared" si="4"/>
        <v>0</v>
      </c>
      <c r="BI154" s="97">
        <f t="shared" si="5"/>
        <v>0</v>
      </c>
      <c r="BJ154" s="7">
        <v>2</v>
      </c>
      <c r="BK154" s="97">
        <f t="shared" si="6"/>
        <v>0</v>
      </c>
      <c r="BL154" s="7"/>
      <c r="BM154" s="96"/>
    </row>
    <row r="155" spans="2:65" s="1" customFormat="1" ht="22.9" customHeight="1" x14ac:dyDescent="0.2">
      <c r="B155" s="83"/>
      <c r="C155" s="84">
        <v>27</v>
      </c>
      <c r="D155" s="84" t="s">
        <v>74</v>
      </c>
      <c r="E155" s="85" t="s">
        <v>134</v>
      </c>
      <c r="F155" s="86" t="s">
        <v>135</v>
      </c>
      <c r="G155" s="87" t="s">
        <v>130</v>
      </c>
      <c r="H155" s="88">
        <v>60</v>
      </c>
      <c r="I155" s="89"/>
      <c r="J155" s="90">
        <f t="shared" si="0"/>
        <v>0</v>
      </c>
      <c r="K155" s="91"/>
      <c r="L155" s="16"/>
      <c r="M155" s="92"/>
      <c r="N155" s="93" t="s">
        <v>35</v>
      </c>
      <c r="P155" s="94"/>
      <c r="Q155" s="94"/>
      <c r="R155" s="94"/>
      <c r="S155" s="94"/>
      <c r="T155" s="95"/>
      <c r="AR155" s="96"/>
      <c r="AT155" s="96"/>
      <c r="AU155" s="96"/>
      <c r="AY155" s="7"/>
      <c r="BE155" s="97">
        <f t="shared" si="1"/>
        <v>0</v>
      </c>
      <c r="BF155" s="97">
        <f t="shared" si="2"/>
        <v>0</v>
      </c>
      <c r="BG155" s="97">
        <f t="shared" si="3"/>
        <v>0</v>
      </c>
      <c r="BH155" s="97">
        <f t="shared" si="4"/>
        <v>0</v>
      </c>
      <c r="BI155" s="97">
        <f t="shared" si="5"/>
        <v>0</v>
      </c>
      <c r="BJ155" s="7">
        <v>2</v>
      </c>
      <c r="BK155" s="97">
        <f t="shared" si="6"/>
        <v>0</v>
      </c>
      <c r="BL155" s="7"/>
      <c r="BM155" s="96"/>
    </row>
    <row r="156" spans="2:65" s="1" customFormat="1" ht="22.9" customHeight="1" x14ac:dyDescent="0.2">
      <c r="B156" s="16"/>
      <c r="C156" s="99">
        <v>28</v>
      </c>
      <c r="D156" s="99" t="s">
        <v>78</v>
      </c>
      <c r="E156" s="100" t="s">
        <v>136</v>
      </c>
      <c r="F156" s="101" t="s">
        <v>137</v>
      </c>
      <c r="G156" s="102" t="s">
        <v>88</v>
      </c>
      <c r="H156" s="103">
        <v>6</v>
      </c>
      <c r="I156" s="104"/>
      <c r="J156" s="105">
        <f t="shared" si="0"/>
        <v>0</v>
      </c>
      <c r="K156" s="106"/>
      <c r="L156" s="16"/>
      <c r="M156" s="107"/>
      <c r="N156" s="93" t="s">
        <v>35</v>
      </c>
      <c r="P156" s="94"/>
      <c r="Q156" s="94"/>
      <c r="R156" s="94"/>
      <c r="S156" s="94"/>
      <c r="T156" s="95"/>
      <c r="AR156" s="96"/>
      <c r="AT156" s="96"/>
      <c r="AU156" s="96"/>
      <c r="AY156" s="7"/>
      <c r="BE156" s="97">
        <f t="shared" si="1"/>
        <v>0</v>
      </c>
      <c r="BF156" s="97">
        <f t="shared" si="2"/>
        <v>0</v>
      </c>
      <c r="BG156" s="97">
        <f t="shared" si="3"/>
        <v>0</v>
      </c>
      <c r="BH156" s="97">
        <f t="shared" si="4"/>
        <v>0</v>
      </c>
      <c r="BI156" s="97">
        <f t="shared" si="5"/>
        <v>0</v>
      </c>
      <c r="BJ156" s="7">
        <v>2</v>
      </c>
      <c r="BK156" s="97">
        <f t="shared" si="6"/>
        <v>0</v>
      </c>
      <c r="BL156" s="7"/>
      <c r="BM156" s="96"/>
    </row>
    <row r="157" spans="2:65" ht="22.9" customHeight="1" x14ac:dyDescent="0.2">
      <c r="B157" s="16"/>
      <c r="C157" s="99">
        <v>29</v>
      </c>
      <c r="D157" s="99" t="s">
        <v>78</v>
      </c>
      <c r="E157" s="100" t="s">
        <v>138</v>
      </c>
      <c r="F157" s="101" t="s">
        <v>139</v>
      </c>
      <c r="G157" s="102" t="s">
        <v>130</v>
      </c>
      <c r="H157" s="103">
        <v>20</v>
      </c>
      <c r="I157" s="104"/>
      <c r="J157" s="105">
        <f t="shared" si="0"/>
        <v>0</v>
      </c>
      <c r="K157" s="106"/>
      <c r="L157" s="16"/>
      <c r="M157" s="107"/>
      <c r="N157" s="93" t="s">
        <v>35</v>
      </c>
      <c r="P157" s="94"/>
      <c r="Q157" s="94"/>
      <c r="R157" s="94"/>
      <c r="S157" s="94"/>
      <c r="T157" s="95"/>
      <c r="AR157" s="96"/>
      <c r="AT157" s="96"/>
      <c r="AU157" s="96"/>
      <c r="AY157" s="7"/>
      <c r="BE157" s="97">
        <f t="shared" si="1"/>
        <v>0</v>
      </c>
      <c r="BF157" s="97">
        <f t="shared" si="2"/>
        <v>0</v>
      </c>
      <c r="BG157" s="97">
        <f t="shared" si="3"/>
        <v>0</v>
      </c>
      <c r="BH157" s="97">
        <f t="shared" si="4"/>
        <v>0</v>
      </c>
      <c r="BI157" s="97">
        <f t="shared" si="5"/>
        <v>0</v>
      </c>
      <c r="BJ157" s="7">
        <v>2</v>
      </c>
      <c r="BK157" s="97">
        <f t="shared" si="6"/>
        <v>0</v>
      </c>
      <c r="BL157" s="7"/>
      <c r="BM157" s="96"/>
    </row>
    <row r="158" spans="2:65" ht="22.9" customHeight="1" x14ac:dyDescent="0.2">
      <c r="B158" s="16"/>
      <c r="C158" s="99">
        <v>30</v>
      </c>
      <c r="D158" s="99" t="s">
        <v>78</v>
      </c>
      <c r="E158" s="100" t="s">
        <v>140</v>
      </c>
      <c r="F158" s="101" t="s">
        <v>141</v>
      </c>
      <c r="G158" s="102" t="s">
        <v>81</v>
      </c>
      <c r="H158" s="103">
        <v>1</v>
      </c>
      <c r="I158" s="104"/>
      <c r="J158" s="105">
        <f t="shared" si="0"/>
        <v>0</v>
      </c>
      <c r="K158" s="106"/>
      <c r="L158" s="16"/>
      <c r="M158" s="107"/>
      <c r="N158" s="93" t="s">
        <v>35</v>
      </c>
      <c r="P158" s="94"/>
      <c r="Q158" s="94"/>
      <c r="R158" s="94"/>
      <c r="S158" s="94"/>
      <c r="T158" s="95"/>
      <c r="AR158" s="96"/>
      <c r="AT158" s="96"/>
      <c r="AU158" s="96"/>
      <c r="AY158" s="7"/>
      <c r="BE158" s="97">
        <f t="shared" si="1"/>
        <v>0</v>
      </c>
      <c r="BF158" s="97">
        <f t="shared" si="2"/>
        <v>0</v>
      </c>
      <c r="BG158" s="97">
        <f t="shared" si="3"/>
        <v>0</v>
      </c>
      <c r="BH158" s="97">
        <f t="shared" si="4"/>
        <v>0</v>
      </c>
      <c r="BI158" s="97">
        <f t="shared" si="5"/>
        <v>0</v>
      </c>
      <c r="BJ158" s="7">
        <v>2</v>
      </c>
      <c r="BK158" s="97">
        <f t="shared" si="6"/>
        <v>0</v>
      </c>
      <c r="BL158" s="7"/>
      <c r="BM158" s="96"/>
    </row>
    <row r="159" spans="2:65" ht="11.45" customHeight="1" x14ac:dyDescent="0.2">
      <c r="B159" s="16"/>
      <c r="C159" s="99">
        <v>31</v>
      </c>
      <c r="D159" s="99" t="s">
        <v>78</v>
      </c>
      <c r="E159" s="100" t="s">
        <v>142</v>
      </c>
      <c r="F159" s="101" t="s">
        <v>143</v>
      </c>
      <c r="G159" s="102" t="s">
        <v>81</v>
      </c>
      <c r="H159" s="103">
        <v>1</v>
      </c>
      <c r="I159" s="104"/>
      <c r="J159" s="105">
        <f t="shared" si="0"/>
        <v>0</v>
      </c>
      <c r="K159" s="106"/>
      <c r="L159" s="16"/>
      <c r="M159" s="107"/>
      <c r="N159" s="93" t="s">
        <v>35</v>
      </c>
      <c r="P159" s="94"/>
      <c r="Q159" s="94"/>
      <c r="R159" s="94"/>
      <c r="S159" s="94"/>
      <c r="T159" s="95"/>
      <c r="AR159" s="96"/>
      <c r="AT159" s="96"/>
      <c r="AU159" s="96"/>
      <c r="AY159" s="7"/>
      <c r="BE159" s="97">
        <f t="shared" si="1"/>
        <v>0</v>
      </c>
      <c r="BF159" s="97">
        <f t="shared" si="2"/>
        <v>0</v>
      </c>
      <c r="BG159" s="97">
        <f t="shared" si="3"/>
        <v>0</v>
      </c>
      <c r="BH159" s="97">
        <f t="shared" si="4"/>
        <v>0</v>
      </c>
      <c r="BI159" s="97">
        <f t="shared" si="5"/>
        <v>0</v>
      </c>
      <c r="BJ159" s="7">
        <v>2</v>
      </c>
      <c r="BK159" s="97">
        <f t="shared" si="6"/>
        <v>0</v>
      </c>
      <c r="BL159" s="7"/>
      <c r="BM159" s="96"/>
    </row>
    <row r="160" spans="2:65" ht="11.45" customHeight="1" x14ac:dyDescent="0.2">
      <c r="B160" s="16"/>
      <c r="C160" s="99">
        <v>32</v>
      </c>
      <c r="D160" s="99" t="s">
        <v>78</v>
      </c>
      <c r="E160" s="100" t="s">
        <v>144</v>
      </c>
      <c r="F160" s="101" t="s">
        <v>145</v>
      </c>
      <c r="G160" s="102" t="s">
        <v>88</v>
      </c>
      <c r="H160" s="103">
        <v>10</v>
      </c>
      <c r="I160" s="104"/>
      <c r="J160" s="105">
        <f t="shared" si="0"/>
        <v>0</v>
      </c>
      <c r="K160" s="106"/>
      <c r="L160" s="16"/>
      <c r="M160" s="107"/>
      <c r="N160" s="93" t="s">
        <v>35</v>
      </c>
      <c r="P160" s="94"/>
      <c r="Q160" s="94"/>
      <c r="R160" s="94"/>
      <c r="S160" s="94"/>
      <c r="T160" s="95"/>
      <c r="AR160" s="96"/>
      <c r="AT160" s="96"/>
      <c r="AU160" s="96"/>
      <c r="AY160" s="7"/>
      <c r="BE160" s="97">
        <f t="shared" si="1"/>
        <v>0</v>
      </c>
      <c r="BF160" s="97">
        <f t="shared" si="2"/>
        <v>0</v>
      </c>
      <c r="BG160" s="97">
        <f t="shared" si="3"/>
        <v>0</v>
      </c>
      <c r="BH160" s="97">
        <f t="shared" si="4"/>
        <v>0</v>
      </c>
      <c r="BI160" s="97">
        <f t="shared" si="5"/>
        <v>0</v>
      </c>
      <c r="BJ160" s="7">
        <v>2</v>
      </c>
      <c r="BK160" s="97">
        <f t="shared" si="6"/>
        <v>0</v>
      </c>
      <c r="BL160" s="7"/>
      <c r="BM160" s="96"/>
    </row>
    <row r="161" spans="2:65" ht="11.45" customHeight="1" x14ac:dyDescent="0.2">
      <c r="B161" s="16"/>
      <c r="C161" s="99">
        <v>33</v>
      </c>
      <c r="D161" s="99" t="s">
        <v>78</v>
      </c>
      <c r="E161" s="100" t="s">
        <v>146</v>
      </c>
      <c r="F161" s="101" t="s">
        <v>147</v>
      </c>
      <c r="G161" s="102" t="s">
        <v>88</v>
      </c>
      <c r="H161" s="103">
        <v>10</v>
      </c>
      <c r="I161" s="104"/>
      <c r="J161" s="105">
        <f t="shared" si="0"/>
        <v>0</v>
      </c>
      <c r="K161" s="106"/>
      <c r="L161" s="16"/>
      <c r="M161" s="107"/>
      <c r="N161" s="93" t="s">
        <v>35</v>
      </c>
      <c r="P161" s="94"/>
      <c r="Q161" s="94"/>
      <c r="R161" s="94"/>
      <c r="S161" s="94"/>
      <c r="T161" s="95"/>
      <c r="AR161" s="96"/>
      <c r="AT161" s="96"/>
      <c r="AU161" s="96"/>
      <c r="AY161" s="7"/>
      <c r="BE161" s="97">
        <f t="shared" si="1"/>
        <v>0</v>
      </c>
      <c r="BF161" s="97">
        <f t="shared" si="2"/>
        <v>0</v>
      </c>
      <c r="BG161" s="97">
        <f t="shared" si="3"/>
        <v>0</v>
      </c>
      <c r="BH161" s="97">
        <f t="shared" si="4"/>
        <v>0</v>
      </c>
      <c r="BI161" s="97">
        <f t="shared" si="5"/>
        <v>0</v>
      </c>
      <c r="BJ161" s="7">
        <v>2</v>
      </c>
      <c r="BK161" s="97">
        <f t="shared" si="6"/>
        <v>0</v>
      </c>
      <c r="BL161" s="7"/>
      <c r="BM161" s="96"/>
    </row>
    <row r="162" spans="2:65" ht="11.45" customHeight="1" x14ac:dyDescent="0.2">
      <c r="B162" s="16"/>
      <c r="C162" s="99">
        <v>34</v>
      </c>
      <c r="D162" s="99" t="s">
        <v>74</v>
      </c>
      <c r="E162" s="100" t="s">
        <v>148</v>
      </c>
      <c r="F162" s="101" t="s">
        <v>149</v>
      </c>
      <c r="G162" s="102" t="s">
        <v>130</v>
      </c>
      <c r="H162" s="103">
        <v>250</v>
      </c>
      <c r="I162" s="104"/>
      <c r="J162" s="105">
        <f t="shared" si="0"/>
        <v>0</v>
      </c>
      <c r="K162" s="106"/>
      <c r="L162" s="16"/>
      <c r="M162" s="107"/>
      <c r="N162" s="93" t="s">
        <v>35</v>
      </c>
      <c r="P162" s="94"/>
      <c r="Q162" s="94"/>
      <c r="R162" s="94"/>
      <c r="S162" s="94"/>
      <c r="T162" s="95"/>
      <c r="AR162" s="96"/>
      <c r="AT162" s="96"/>
      <c r="AU162" s="96"/>
      <c r="AY162" s="7"/>
      <c r="BE162" s="97">
        <f t="shared" si="1"/>
        <v>0</v>
      </c>
      <c r="BF162" s="97">
        <f t="shared" si="2"/>
        <v>0</v>
      </c>
      <c r="BG162" s="97">
        <f t="shared" si="3"/>
        <v>0</v>
      </c>
      <c r="BH162" s="97">
        <f t="shared" si="4"/>
        <v>0</v>
      </c>
      <c r="BI162" s="97">
        <f t="shared" si="5"/>
        <v>0</v>
      </c>
      <c r="BJ162" s="7">
        <v>2</v>
      </c>
      <c r="BK162" s="97">
        <f t="shared" si="6"/>
        <v>0</v>
      </c>
      <c r="BL162" s="7"/>
      <c r="BM162" s="96"/>
    </row>
    <row r="163" spans="2:65" ht="22.9" customHeight="1" x14ac:dyDescent="0.2">
      <c r="B163" s="16"/>
      <c r="C163" s="99">
        <v>35</v>
      </c>
      <c r="D163" s="99" t="s">
        <v>74</v>
      </c>
      <c r="E163" s="100" t="s">
        <v>150</v>
      </c>
      <c r="F163" s="101" t="s">
        <v>151</v>
      </c>
      <c r="G163" s="102" t="s">
        <v>88</v>
      </c>
      <c r="H163" s="103">
        <v>100</v>
      </c>
      <c r="I163" s="104"/>
      <c r="J163" s="105">
        <f t="shared" si="0"/>
        <v>0</v>
      </c>
      <c r="K163" s="106"/>
      <c r="L163" s="16"/>
      <c r="M163" s="107"/>
      <c r="N163" s="93" t="s">
        <v>35</v>
      </c>
      <c r="P163" s="94"/>
      <c r="Q163" s="94"/>
      <c r="R163" s="94"/>
      <c r="S163" s="94"/>
      <c r="T163" s="95"/>
      <c r="AR163" s="96"/>
      <c r="AT163" s="96"/>
      <c r="AU163" s="96"/>
      <c r="AY163" s="7"/>
      <c r="BE163" s="97">
        <f t="shared" si="1"/>
        <v>0</v>
      </c>
      <c r="BF163" s="97">
        <f t="shared" si="2"/>
        <v>0</v>
      </c>
      <c r="BG163" s="97">
        <f t="shared" si="3"/>
        <v>0</v>
      </c>
      <c r="BH163" s="97">
        <f t="shared" si="4"/>
        <v>0</v>
      </c>
      <c r="BI163" s="97">
        <f t="shared" si="5"/>
        <v>0</v>
      </c>
      <c r="BJ163" s="7">
        <v>2</v>
      </c>
      <c r="BK163" s="97">
        <f t="shared" si="6"/>
        <v>0</v>
      </c>
      <c r="BL163" s="7"/>
      <c r="BM163" s="96"/>
    </row>
    <row r="164" spans="2:65" ht="22.9" customHeight="1" x14ac:dyDescent="0.2">
      <c r="B164" s="16"/>
      <c r="C164" s="99">
        <v>36</v>
      </c>
      <c r="D164" s="99" t="s">
        <v>74</v>
      </c>
      <c r="E164" s="100" t="s">
        <v>152</v>
      </c>
      <c r="F164" s="101" t="s">
        <v>153</v>
      </c>
      <c r="G164" s="102" t="s">
        <v>100</v>
      </c>
      <c r="H164" s="103">
        <v>1</v>
      </c>
      <c r="I164" s="104"/>
      <c r="J164" s="105">
        <f t="shared" si="0"/>
        <v>0</v>
      </c>
      <c r="K164" s="106"/>
      <c r="L164" s="16"/>
      <c r="M164" s="107"/>
      <c r="N164" s="93" t="s">
        <v>35</v>
      </c>
      <c r="P164" s="94"/>
      <c r="Q164" s="94"/>
      <c r="R164" s="94"/>
      <c r="S164" s="94"/>
      <c r="T164" s="95"/>
      <c r="AR164" s="96"/>
      <c r="AT164" s="96"/>
      <c r="AU164" s="96"/>
      <c r="AY164" s="7"/>
      <c r="BE164" s="97">
        <f t="shared" si="1"/>
        <v>0</v>
      </c>
      <c r="BF164" s="97">
        <f t="shared" si="2"/>
        <v>0</v>
      </c>
      <c r="BG164" s="97">
        <f t="shared" si="3"/>
        <v>0</v>
      </c>
      <c r="BH164" s="97">
        <f t="shared" si="4"/>
        <v>0</v>
      </c>
      <c r="BI164" s="97">
        <f t="shared" si="5"/>
        <v>0</v>
      </c>
      <c r="BJ164" s="7">
        <v>2</v>
      </c>
      <c r="BK164" s="97">
        <f t="shared" si="6"/>
        <v>0</v>
      </c>
      <c r="BL164" s="7"/>
      <c r="BM164" s="96"/>
    </row>
    <row r="165" spans="2:65" ht="11.45" customHeight="1" x14ac:dyDescent="0.2">
      <c r="B165" s="16"/>
      <c r="C165" s="99">
        <v>37</v>
      </c>
      <c r="D165" s="99" t="s">
        <v>78</v>
      </c>
      <c r="E165" s="100" t="s">
        <v>154</v>
      </c>
      <c r="F165" s="101" t="s">
        <v>155</v>
      </c>
      <c r="G165" s="102" t="s">
        <v>81</v>
      </c>
      <c r="H165" s="103">
        <v>1</v>
      </c>
      <c r="I165" s="104"/>
      <c r="J165" s="105">
        <f t="shared" si="0"/>
        <v>0</v>
      </c>
      <c r="K165" s="106"/>
      <c r="L165" s="16"/>
      <c r="M165" s="107"/>
      <c r="N165" s="93" t="s">
        <v>35</v>
      </c>
      <c r="P165" s="94"/>
      <c r="Q165" s="94"/>
      <c r="R165" s="94"/>
      <c r="S165" s="94"/>
      <c r="T165" s="95"/>
      <c r="AR165" s="96"/>
      <c r="AT165" s="96"/>
      <c r="AU165" s="96"/>
      <c r="AY165" s="7"/>
      <c r="BE165" s="97">
        <f t="shared" si="1"/>
        <v>0</v>
      </c>
      <c r="BF165" s="97">
        <f t="shared" si="2"/>
        <v>0</v>
      </c>
      <c r="BG165" s="97">
        <f t="shared" si="3"/>
        <v>0</v>
      </c>
      <c r="BH165" s="97">
        <f t="shared" si="4"/>
        <v>0</v>
      </c>
      <c r="BI165" s="97">
        <f t="shared" si="5"/>
        <v>0</v>
      </c>
      <c r="BJ165" s="7">
        <v>2</v>
      </c>
      <c r="BK165" s="97">
        <f t="shared" si="6"/>
        <v>0</v>
      </c>
      <c r="BL165" s="7"/>
      <c r="BM165" s="96"/>
    </row>
    <row r="166" spans="2:65" ht="22.9" customHeight="1" x14ac:dyDescent="0.2">
      <c r="B166" s="16"/>
      <c r="C166" s="99">
        <v>38</v>
      </c>
      <c r="D166" s="99" t="s">
        <v>74</v>
      </c>
      <c r="E166" s="100" t="s">
        <v>156</v>
      </c>
      <c r="F166" s="101" t="s">
        <v>157</v>
      </c>
      <c r="G166" s="102" t="s">
        <v>130</v>
      </c>
      <c r="H166" s="103">
        <v>80</v>
      </c>
      <c r="I166" s="104"/>
      <c r="J166" s="105">
        <f t="shared" si="0"/>
        <v>0</v>
      </c>
      <c r="K166" s="106"/>
      <c r="L166" s="16"/>
      <c r="M166" s="107"/>
      <c r="N166" s="93" t="s">
        <v>35</v>
      </c>
      <c r="P166" s="94"/>
      <c r="Q166" s="94"/>
      <c r="R166" s="94"/>
      <c r="S166" s="94"/>
      <c r="T166" s="95"/>
      <c r="AR166" s="96"/>
      <c r="AT166" s="96"/>
      <c r="AU166" s="96"/>
      <c r="AY166" s="7"/>
      <c r="BE166" s="97">
        <f t="shared" si="1"/>
        <v>0</v>
      </c>
      <c r="BF166" s="97">
        <f t="shared" si="2"/>
        <v>0</v>
      </c>
      <c r="BG166" s="97">
        <f t="shared" si="3"/>
        <v>0</v>
      </c>
      <c r="BH166" s="97">
        <f t="shared" si="4"/>
        <v>0</v>
      </c>
      <c r="BI166" s="97">
        <f t="shared" si="5"/>
        <v>0</v>
      </c>
      <c r="BJ166" s="7">
        <v>2</v>
      </c>
      <c r="BK166" s="97">
        <f t="shared" si="6"/>
        <v>0</v>
      </c>
      <c r="BL166" s="7"/>
      <c r="BM166" s="96"/>
    </row>
    <row r="167" spans="2:65" ht="22.9" customHeight="1" x14ac:dyDescent="0.2">
      <c r="B167" s="16"/>
      <c r="C167" s="99">
        <v>39</v>
      </c>
      <c r="D167" s="99" t="s">
        <v>78</v>
      </c>
      <c r="E167" s="100" t="s">
        <v>158</v>
      </c>
      <c r="F167" s="101" t="s">
        <v>159</v>
      </c>
      <c r="G167" s="102" t="s">
        <v>130</v>
      </c>
      <c r="H167" s="103">
        <v>40</v>
      </c>
      <c r="I167" s="104"/>
      <c r="J167" s="105">
        <f t="shared" si="0"/>
        <v>0</v>
      </c>
      <c r="K167" s="106"/>
      <c r="L167" s="16"/>
      <c r="M167" s="107"/>
      <c r="N167" s="93" t="s">
        <v>35</v>
      </c>
      <c r="P167" s="94"/>
      <c r="Q167" s="94"/>
      <c r="R167" s="94"/>
      <c r="S167" s="94"/>
      <c r="T167" s="95"/>
      <c r="AR167" s="96"/>
      <c r="AT167" s="96"/>
      <c r="AU167" s="96"/>
      <c r="AY167" s="7"/>
      <c r="BE167" s="97">
        <f t="shared" si="1"/>
        <v>0</v>
      </c>
      <c r="BF167" s="97">
        <f t="shared" si="2"/>
        <v>0</v>
      </c>
      <c r="BG167" s="97">
        <f t="shared" si="3"/>
        <v>0</v>
      </c>
      <c r="BH167" s="97">
        <f t="shared" si="4"/>
        <v>0</v>
      </c>
      <c r="BI167" s="97">
        <f t="shared" si="5"/>
        <v>0</v>
      </c>
      <c r="BJ167" s="7">
        <v>2</v>
      </c>
      <c r="BK167" s="97">
        <f t="shared" si="6"/>
        <v>0</v>
      </c>
      <c r="BL167" s="7"/>
      <c r="BM167" s="96"/>
    </row>
    <row r="168" spans="2:65" ht="11.45" customHeight="1" x14ac:dyDescent="0.2">
      <c r="B168" s="16"/>
      <c r="C168" s="99">
        <v>40</v>
      </c>
      <c r="D168" s="99" t="s">
        <v>78</v>
      </c>
      <c r="E168" s="100" t="s">
        <v>160</v>
      </c>
      <c r="F168" s="101" t="s">
        <v>161</v>
      </c>
      <c r="G168" s="102" t="s">
        <v>81</v>
      </c>
      <c r="H168" s="103">
        <v>1</v>
      </c>
      <c r="I168" s="104"/>
      <c r="J168" s="105">
        <f t="shared" si="0"/>
        <v>0</v>
      </c>
      <c r="K168" s="106"/>
      <c r="L168" s="16"/>
      <c r="M168" s="107"/>
      <c r="N168" s="93" t="s">
        <v>35</v>
      </c>
      <c r="P168" s="94"/>
      <c r="Q168" s="94"/>
      <c r="R168" s="94"/>
      <c r="S168" s="94"/>
      <c r="T168" s="95"/>
      <c r="AR168" s="96"/>
      <c r="AT168" s="96"/>
      <c r="AU168" s="96"/>
      <c r="AY168" s="7"/>
      <c r="BE168" s="97">
        <f t="shared" si="1"/>
        <v>0</v>
      </c>
      <c r="BF168" s="97">
        <f t="shared" si="2"/>
        <v>0</v>
      </c>
      <c r="BG168" s="97">
        <f t="shared" si="3"/>
        <v>0</v>
      </c>
      <c r="BH168" s="97">
        <f t="shared" si="4"/>
        <v>0</v>
      </c>
      <c r="BI168" s="97">
        <f t="shared" si="5"/>
        <v>0</v>
      </c>
      <c r="BJ168" s="7">
        <v>2</v>
      </c>
      <c r="BK168" s="97">
        <f t="shared" si="6"/>
        <v>0</v>
      </c>
      <c r="BL168" s="7"/>
      <c r="BM168" s="96"/>
    </row>
    <row r="169" spans="2:65" ht="11.45" customHeight="1" x14ac:dyDescent="0.2">
      <c r="B169" s="16"/>
      <c r="C169" s="99">
        <v>41</v>
      </c>
      <c r="D169" s="99" t="s">
        <v>78</v>
      </c>
      <c r="E169" s="100" t="s">
        <v>162</v>
      </c>
      <c r="F169" s="101" t="s">
        <v>163</v>
      </c>
      <c r="G169" s="102" t="s">
        <v>81</v>
      </c>
      <c r="H169" s="103">
        <v>1</v>
      </c>
      <c r="I169" s="104"/>
      <c r="J169" s="105">
        <f t="shared" si="0"/>
        <v>0</v>
      </c>
      <c r="K169" s="106"/>
      <c r="L169" s="16"/>
      <c r="M169" s="107"/>
      <c r="N169" s="93" t="s">
        <v>35</v>
      </c>
      <c r="P169" s="94"/>
      <c r="Q169" s="94"/>
      <c r="R169" s="94"/>
      <c r="S169" s="94"/>
      <c r="T169" s="95"/>
      <c r="AR169" s="96"/>
      <c r="AT169" s="96"/>
      <c r="AU169" s="96"/>
      <c r="AY169" s="7"/>
      <c r="BE169" s="97">
        <f t="shared" si="1"/>
        <v>0</v>
      </c>
      <c r="BF169" s="97">
        <f t="shared" si="2"/>
        <v>0</v>
      </c>
      <c r="BG169" s="97">
        <f t="shared" si="3"/>
        <v>0</v>
      </c>
      <c r="BH169" s="97">
        <f t="shared" si="4"/>
        <v>0</v>
      </c>
      <c r="BI169" s="97">
        <f t="shared" si="5"/>
        <v>0</v>
      </c>
      <c r="BJ169" s="7">
        <v>2</v>
      </c>
      <c r="BK169" s="97">
        <f t="shared" si="6"/>
        <v>0</v>
      </c>
      <c r="BL169" s="7"/>
      <c r="BM169" s="96"/>
    </row>
    <row r="170" spans="2:65" ht="11.45" customHeight="1" x14ac:dyDescent="0.2">
      <c r="B170" s="16"/>
      <c r="C170" s="99">
        <v>42</v>
      </c>
      <c r="D170" s="99" t="s">
        <v>78</v>
      </c>
      <c r="E170" s="100" t="s">
        <v>164</v>
      </c>
      <c r="F170" s="101" t="s">
        <v>165</v>
      </c>
      <c r="G170" s="102" t="s">
        <v>81</v>
      </c>
      <c r="H170" s="103">
        <v>1</v>
      </c>
      <c r="I170" s="104"/>
      <c r="J170" s="105">
        <f t="shared" si="0"/>
        <v>0</v>
      </c>
      <c r="K170" s="106"/>
      <c r="L170" s="16"/>
      <c r="M170" s="107"/>
      <c r="N170" s="93" t="s">
        <v>35</v>
      </c>
      <c r="P170" s="94"/>
      <c r="Q170" s="94"/>
      <c r="R170" s="94"/>
      <c r="S170" s="94"/>
      <c r="T170" s="95"/>
      <c r="AR170" s="96"/>
      <c r="AT170" s="96"/>
      <c r="AU170" s="96"/>
      <c r="AY170" s="7"/>
      <c r="BE170" s="97">
        <f t="shared" si="1"/>
        <v>0</v>
      </c>
      <c r="BF170" s="97">
        <f t="shared" si="2"/>
        <v>0</v>
      </c>
      <c r="BG170" s="97">
        <f t="shared" si="3"/>
        <v>0</v>
      </c>
      <c r="BH170" s="97">
        <f t="shared" si="4"/>
        <v>0</v>
      </c>
      <c r="BI170" s="97">
        <f t="shared" si="5"/>
        <v>0</v>
      </c>
      <c r="BJ170" s="7">
        <v>2</v>
      </c>
      <c r="BK170" s="97">
        <f t="shared" si="6"/>
        <v>0</v>
      </c>
      <c r="BL170" s="7"/>
      <c r="BM170" s="96"/>
    </row>
    <row r="171" spans="2:65" ht="11.45" customHeight="1" x14ac:dyDescent="0.2">
      <c r="B171" s="16"/>
      <c r="C171" s="99">
        <v>43</v>
      </c>
      <c r="D171" s="99" t="s">
        <v>78</v>
      </c>
      <c r="E171" s="100" t="s">
        <v>166</v>
      </c>
      <c r="F171" s="101" t="s">
        <v>167</v>
      </c>
      <c r="G171" s="102" t="s">
        <v>81</v>
      </c>
      <c r="H171" s="103">
        <v>1</v>
      </c>
      <c r="I171" s="104"/>
      <c r="J171" s="105">
        <f t="shared" si="0"/>
        <v>0</v>
      </c>
      <c r="K171" s="106"/>
      <c r="L171" s="16"/>
      <c r="M171" s="107"/>
      <c r="N171" s="93" t="s">
        <v>35</v>
      </c>
      <c r="P171" s="94"/>
      <c r="Q171" s="94"/>
      <c r="R171" s="94"/>
      <c r="S171" s="94"/>
      <c r="T171" s="95"/>
      <c r="AR171" s="96"/>
      <c r="AT171" s="96"/>
      <c r="AU171" s="96"/>
      <c r="AY171" s="7"/>
      <c r="BE171" s="97">
        <f t="shared" si="1"/>
        <v>0</v>
      </c>
      <c r="BF171" s="97">
        <f t="shared" si="2"/>
        <v>0</v>
      </c>
      <c r="BG171" s="97">
        <f t="shared" si="3"/>
        <v>0</v>
      </c>
      <c r="BH171" s="97">
        <f t="shared" si="4"/>
        <v>0</v>
      </c>
      <c r="BI171" s="97">
        <f t="shared" si="5"/>
        <v>0</v>
      </c>
      <c r="BJ171" s="7">
        <v>2</v>
      </c>
      <c r="BK171" s="97">
        <f t="shared" si="6"/>
        <v>0</v>
      </c>
      <c r="BL171" s="7"/>
      <c r="BM171" s="96"/>
    </row>
    <row r="172" spans="2:65" ht="22.9" customHeight="1" x14ac:dyDescent="0.2">
      <c r="B172" s="16"/>
      <c r="C172" s="99">
        <v>44</v>
      </c>
      <c r="D172" s="99" t="s">
        <v>78</v>
      </c>
      <c r="E172" s="100" t="s">
        <v>168</v>
      </c>
      <c r="F172" s="101" t="s">
        <v>169</v>
      </c>
      <c r="G172" s="102" t="s">
        <v>170</v>
      </c>
      <c r="H172" s="103">
        <v>40</v>
      </c>
      <c r="I172" s="104"/>
      <c r="J172" s="105">
        <f t="shared" si="0"/>
        <v>0</v>
      </c>
      <c r="K172" s="106"/>
      <c r="L172" s="16"/>
      <c r="M172" s="107"/>
      <c r="N172" s="93" t="s">
        <v>35</v>
      </c>
      <c r="P172" s="94"/>
      <c r="Q172" s="94"/>
      <c r="R172" s="94"/>
      <c r="S172" s="94"/>
      <c r="T172" s="95"/>
      <c r="AR172" s="96"/>
      <c r="AT172" s="96"/>
      <c r="AU172" s="96"/>
      <c r="AY172" s="7"/>
      <c r="BE172" s="97">
        <f t="shared" si="1"/>
        <v>0</v>
      </c>
      <c r="BF172" s="97">
        <f t="shared" si="2"/>
        <v>0</v>
      </c>
      <c r="BG172" s="97">
        <f t="shared" si="3"/>
        <v>0</v>
      </c>
      <c r="BH172" s="97">
        <f t="shared" si="4"/>
        <v>0</v>
      </c>
      <c r="BI172" s="97">
        <f t="shared" si="5"/>
        <v>0</v>
      </c>
      <c r="BJ172" s="7">
        <v>2</v>
      </c>
      <c r="BK172" s="97">
        <f t="shared" si="6"/>
        <v>0</v>
      </c>
      <c r="BL172" s="7"/>
      <c r="BM172" s="96"/>
    </row>
    <row r="173" spans="2:65" ht="11.45" customHeight="1" x14ac:dyDescent="0.2">
      <c r="B173" s="16"/>
      <c r="C173" s="99">
        <v>45</v>
      </c>
      <c r="D173" s="99" t="s">
        <v>78</v>
      </c>
      <c r="E173" s="100" t="s">
        <v>171</v>
      </c>
      <c r="F173" s="101" t="s">
        <v>172</v>
      </c>
      <c r="G173" s="102" t="s">
        <v>173</v>
      </c>
      <c r="H173" s="103">
        <v>3.5000000000000003E-2</v>
      </c>
      <c r="I173" s="104"/>
      <c r="J173" s="105">
        <f t="shared" si="0"/>
        <v>0</v>
      </c>
      <c r="K173" s="106"/>
      <c r="L173" s="16"/>
      <c r="M173" s="107"/>
      <c r="N173" s="93" t="s">
        <v>35</v>
      </c>
      <c r="P173" s="94"/>
      <c r="Q173" s="94"/>
      <c r="R173" s="94"/>
      <c r="S173" s="94"/>
      <c r="T173" s="95"/>
      <c r="AR173" s="96"/>
      <c r="AT173" s="96"/>
      <c r="AU173" s="96"/>
      <c r="AY173" s="7"/>
      <c r="BE173" s="97">
        <f t="shared" si="1"/>
        <v>0</v>
      </c>
      <c r="BF173" s="97">
        <f t="shared" si="2"/>
        <v>0</v>
      </c>
      <c r="BG173" s="97">
        <f t="shared" si="3"/>
        <v>0</v>
      </c>
      <c r="BH173" s="97">
        <f t="shared" si="4"/>
        <v>0</v>
      </c>
      <c r="BI173" s="97">
        <f t="shared" si="5"/>
        <v>0</v>
      </c>
      <c r="BJ173" s="7">
        <v>2</v>
      </c>
      <c r="BK173" s="97">
        <f t="shared" si="6"/>
        <v>0</v>
      </c>
      <c r="BL173" s="7"/>
      <c r="BM173" s="96"/>
    </row>
    <row r="174" spans="2:65" ht="11.45" customHeight="1" x14ac:dyDescent="0.2">
      <c r="B174" s="16"/>
      <c r="C174" s="99">
        <v>46</v>
      </c>
      <c r="D174" s="99" t="s">
        <v>78</v>
      </c>
      <c r="E174" s="100" t="s">
        <v>174</v>
      </c>
      <c r="F174" s="101" t="s">
        <v>175</v>
      </c>
      <c r="G174" s="102" t="s">
        <v>173</v>
      </c>
      <c r="H174" s="103">
        <v>0.02</v>
      </c>
      <c r="I174" s="104"/>
      <c r="J174" s="105">
        <f t="shared" si="0"/>
        <v>0</v>
      </c>
      <c r="K174" s="106"/>
      <c r="L174" s="16"/>
      <c r="M174" s="107"/>
      <c r="N174" s="93" t="s">
        <v>35</v>
      </c>
      <c r="P174" s="94"/>
      <c r="Q174" s="94"/>
      <c r="R174" s="94"/>
      <c r="S174" s="94"/>
      <c r="T174" s="95"/>
      <c r="AR174" s="96"/>
      <c r="AT174" s="96"/>
      <c r="AU174" s="96"/>
      <c r="AY174" s="7"/>
      <c r="BE174" s="97">
        <f t="shared" si="1"/>
        <v>0</v>
      </c>
      <c r="BF174" s="97">
        <f t="shared" si="2"/>
        <v>0</v>
      </c>
      <c r="BG174" s="97">
        <f t="shared" si="3"/>
        <v>0</v>
      </c>
      <c r="BH174" s="97">
        <f t="shared" si="4"/>
        <v>0</v>
      </c>
      <c r="BI174" s="97">
        <f t="shared" si="5"/>
        <v>0</v>
      </c>
      <c r="BJ174" s="7">
        <v>2</v>
      </c>
      <c r="BK174" s="97">
        <f t="shared" si="6"/>
        <v>0</v>
      </c>
      <c r="BL174" s="7"/>
      <c r="BM174" s="96"/>
    </row>
    <row r="175" spans="2:65" ht="13.15" customHeight="1" x14ac:dyDescent="0.2">
      <c r="B175" s="16"/>
      <c r="C175" s="99">
        <v>47</v>
      </c>
      <c r="D175" s="99" t="s">
        <v>78</v>
      </c>
      <c r="E175" s="100" t="s">
        <v>176</v>
      </c>
      <c r="F175" s="101" t="s">
        <v>177</v>
      </c>
      <c r="G175" s="102" t="s">
        <v>173</v>
      </c>
      <c r="H175" s="103">
        <v>0.05</v>
      </c>
      <c r="I175" s="104"/>
      <c r="J175" s="105">
        <f t="shared" si="0"/>
        <v>0</v>
      </c>
      <c r="K175" s="106"/>
      <c r="L175" s="16"/>
      <c r="M175" s="107"/>
      <c r="N175" s="93" t="s">
        <v>35</v>
      </c>
      <c r="P175" s="94"/>
      <c r="Q175" s="94"/>
      <c r="R175" s="94"/>
      <c r="S175" s="94"/>
      <c r="T175" s="95"/>
      <c r="AR175" s="96"/>
      <c r="AT175" s="96"/>
      <c r="AU175" s="96"/>
      <c r="AY175" s="7"/>
      <c r="BE175" s="97">
        <f t="shared" si="1"/>
        <v>0</v>
      </c>
      <c r="BF175" s="97">
        <f t="shared" si="2"/>
        <v>0</v>
      </c>
      <c r="BG175" s="97">
        <f t="shared" si="3"/>
        <v>0</v>
      </c>
      <c r="BH175" s="97">
        <f t="shared" si="4"/>
        <v>0</v>
      </c>
      <c r="BI175" s="97">
        <f t="shared" si="5"/>
        <v>0</v>
      </c>
      <c r="BJ175" s="7">
        <v>2</v>
      </c>
      <c r="BK175" s="97">
        <f t="shared" si="6"/>
        <v>0</v>
      </c>
      <c r="BL175" s="7"/>
      <c r="BM175" s="96"/>
    </row>
    <row r="176" spans="2:65" ht="22.9" customHeight="1" x14ac:dyDescent="0.2">
      <c r="B176" s="73"/>
      <c r="D176" s="74" t="s">
        <v>73</v>
      </c>
      <c r="E176" s="81" t="s">
        <v>178</v>
      </c>
      <c r="F176" s="81" t="s">
        <v>179</v>
      </c>
      <c r="I176" s="6"/>
      <c r="J176" s="82">
        <f>SUM(J177:J178)</f>
        <v>0</v>
      </c>
      <c r="L176" s="73"/>
      <c r="M176" s="76"/>
      <c r="P176" s="77"/>
      <c r="R176" s="77"/>
      <c r="T176" s="78"/>
      <c r="AR176" s="74"/>
      <c r="AT176" s="79"/>
      <c r="AU176" s="79"/>
      <c r="AY176" s="74"/>
      <c r="BK176" s="80">
        <f>SUM(BK177:BK178)</f>
        <v>0</v>
      </c>
    </row>
    <row r="177" spans="2:65" ht="11.45" customHeight="1" x14ac:dyDescent="0.2">
      <c r="B177" s="16"/>
      <c r="C177" s="99">
        <v>48</v>
      </c>
      <c r="D177" s="99" t="s">
        <v>78</v>
      </c>
      <c r="E177" s="100" t="s">
        <v>180</v>
      </c>
      <c r="F177" s="101" t="s">
        <v>181</v>
      </c>
      <c r="G177" s="102" t="s">
        <v>182</v>
      </c>
      <c r="H177" s="103">
        <v>1</v>
      </c>
      <c r="I177" s="104"/>
      <c r="J177" s="105">
        <f>ROUND(I177*H177,2)</f>
        <v>0</v>
      </c>
      <c r="K177" s="106"/>
      <c r="L177" s="16"/>
      <c r="M177" s="107"/>
      <c r="N177" s="93" t="s">
        <v>35</v>
      </c>
      <c r="P177" s="94"/>
      <c r="Q177" s="94"/>
      <c r="R177" s="94"/>
      <c r="S177" s="94"/>
      <c r="T177" s="95"/>
      <c r="AR177" s="96"/>
      <c r="AT177" s="96"/>
      <c r="AU177" s="96"/>
      <c r="AY177" s="7"/>
      <c r="BE177" s="97">
        <f>IF(N177="základná",J177,0)</f>
        <v>0</v>
      </c>
      <c r="BF177" s="97">
        <f>IF(N177="znížená",J177,0)</f>
        <v>0</v>
      </c>
      <c r="BG177" s="97">
        <f>IF(N177="zákl. prenesená",J177,0)</f>
        <v>0</v>
      </c>
      <c r="BH177" s="97">
        <f>IF(N177="zníž. prenesená",J177,0)</f>
        <v>0</v>
      </c>
      <c r="BI177" s="97">
        <f>IF(N177="nulová",J177,0)</f>
        <v>0</v>
      </c>
      <c r="BJ177" s="7">
        <v>2</v>
      </c>
      <c r="BK177" s="97">
        <f>ROUND(I177*H177,2)</f>
        <v>0</v>
      </c>
      <c r="BL177" s="7"/>
      <c r="BM177" s="96"/>
    </row>
    <row r="178" spans="2:65" ht="13.15" customHeight="1" x14ac:dyDescent="0.2">
      <c r="B178" s="16"/>
      <c r="C178" s="99">
        <v>49</v>
      </c>
      <c r="D178" s="99" t="s">
        <v>78</v>
      </c>
      <c r="E178" s="100" t="s">
        <v>183</v>
      </c>
      <c r="F178" s="101" t="s">
        <v>184</v>
      </c>
      <c r="G178" s="102" t="s">
        <v>185</v>
      </c>
      <c r="H178" s="103">
        <v>10</v>
      </c>
      <c r="I178" s="104"/>
      <c r="J178" s="105">
        <f>ROUND(I178*H178,2)</f>
        <v>0</v>
      </c>
      <c r="K178" s="106"/>
      <c r="L178" s="16"/>
      <c r="M178" s="107"/>
      <c r="N178" s="93" t="s">
        <v>35</v>
      </c>
      <c r="P178" s="94"/>
      <c r="Q178" s="94"/>
      <c r="R178" s="94"/>
      <c r="S178" s="94"/>
      <c r="T178" s="95"/>
      <c r="AR178" s="96"/>
      <c r="AT178" s="96"/>
      <c r="AU178" s="96"/>
      <c r="AY178" s="7"/>
      <c r="BE178" s="97">
        <f>IF(N178="základná",J178,0)</f>
        <v>0</v>
      </c>
      <c r="BF178" s="97">
        <f>IF(N178="znížená",J178,0)</f>
        <v>0</v>
      </c>
      <c r="BG178" s="97">
        <f>IF(N178="zákl. prenesená",J178,0)</f>
        <v>0</v>
      </c>
      <c r="BH178" s="97">
        <f>IF(N178="zníž. prenesená",J178,0)</f>
        <v>0</v>
      </c>
      <c r="BI178" s="97">
        <f>IF(N178="nulová",J178,0)</f>
        <v>0</v>
      </c>
      <c r="BJ178" s="7">
        <v>2</v>
      </c>
      <c r="BK178" s="97">
        <f>ROUND(I178*H178,2)</f>
        <v>0</v>
      </c>
      <c r="BL178" s="7"/>
      <c r="BM178" s="96"/>
    </row>
    <row r="179" spans="2:65" ht="22.9" customHeight="1" x14ac:dyDescent="0.2">
      <c r="B179" s="73"/>
      <c r="D179" s="74" t="s">
        <v>73</v>
      </c>
      <c r="E179" s="81" t="s">
        <v>186</v>
      </c>
      <c r="F179" s="81" t="s">
        <v>187</v>
      </c>
      <c r="I179" s="6"/>
      <c r="J179" s="82">
        <f>SUM(J180:J180)</f>
        <v>0</v>
      </c>
      <c r="L179" s="73"/>
      <c r="M179" s="76"/>
      <c r="P179" s="77"/>
      <c r="R179" s="77"/>
      <c r="T179" s="78"/>
      <c r="AR179" s="74"/>
      <c r="AT179" s="79"/>
      <c r="AU179" s="79"/>
      <c r="AY179" s="74"/>
      <c r="BK179" s="80">
        <f>SUM(BK180:BK180)</f>
        <v>0</v>
      </c>
    </row>
    <row r="180" spans="2:65" ht="11.45" customHeight="1" x14ac:dyDescent="0.2">
      <c r="B180" s="16"/>
      <c r="C180" s="99">
        <v>50</v>
      </c>
      <c r="D180" s="99" t="s">
        <v>78</v>
      </c>
      <c r="E180" s="100" t="s">
        <v>188</v>
      </c>
      <c r="F180" s="101" t="s">
        <v>189</v>
      </c>
      <c r="G180" s="102" t="s">
        <v>173</v>
      </c>
      <c r="H180" s="103">
        <v>0.05</v>
      </c>
      <c r="I180" s="104"/>
      <c r="J180" s="105">
        <f>ROUND(I180*H180,2)</f>
        <v>0</v>
      </c>
      <c r="K180" s="106"/>
      <c r="L180" s="16"/>
      <c r="M180" s="107"/>
      <c r="N180" s="93" t="s">
        <v>35</v>
      </c>
      <c r="P180" s="94"/>
      <c r="Q180" s="94"/>
      <c r="R180" s="94"/>
      <c r="S180" s="94"/>
      <c r="T180" s="95"/>
      <c r="AR180" s="96"/>
      <c r="AT180" s="96"/>
      <c r="AU180" s="96"/>
      <c r="AY180" s="7"/>
      <c r="BE180" s="97">
        <f>IF(N180="základná",J180,0)</f>
        <v>0</v>
      </c>
      <c r="BF180" s="97">
        <f>IF(N180="znížená",J180,0)</f>
        <v>0</v>
      </c>
      <c r="BG180" s="97">
        <f>IF(N180="zákl. prenesená",J180,0)</f>
        <v>0</v>
      </c>
      <c r="BH180" s="97">
        <f>IF(N180="zníž. prenesená",J180,0)</f>
        <v>0</v>
      </c>
      <c r="BI180" s="97">
        <f>IF(N180="nulová",J180,0)</f>
        <v>0</v>
      </c>
      <c r="BJ180" s="7">
        <v>2</v>
      </c>
      <c r="BK180" s="97">
        <f>ROUND(I180*H180,2)</f>
        <v>0</v>
      </c>
      <c r="BL180" s="7"/>
      <c r="BM180" s="96"/>
    </row>
    <row r="181" spans="2:65" ht="22.9" customHeight="1" x14ac:dyDescent="0.2">
      <c r="B181" s="16"/>
      <c r="C181" s="99"/>
      <c r="D181" s="99"/>
      <c r="E181" s="100"/>
      <c r="F181" s="101"/>
      <c r="G181" s="102"/>
      <c r="H181" s="103"/>
      <c r="I181" s="104"/>
      <c r="J181" s="105"/>
      <c r="K181" s="106"/>
      <c r="L181" s="16"/>
      <c r="M181" s="107"/>
      <c r="N181" s="93"/>
      <c r="P181" s="94"/>
      <c r="Q181" s="94"/>
      <c r="R181" s="94"/>
      <c r="S181" s="94"/>
      <c r="T181" s="95"/>
      <c r="AR181" s="96"/>
      <c r="AT181" s="96"/>
      <c r="AU181" s="96"/>
      <c r="AY181" s="7"/>
      <c r="BE181" s="97"/>
      <c r="BF181" s="97"/>
      <c r="BG181" s="97"/>
      <c r="BH181" s="97"/>
      <c r="BI181" s="97"/>
      <c r="BJ181" s="7"/>
      <c r="BK181" s="97"/>
      <c r="BL181" s="7"/>
      <c r="BM181" s="96"/>
    </row>
    <row r="182" spans="2:65" ht="11.45" customHeight="1" x14ac:dyDescent="0.2">
      <c r="B182" s="16"/>
      <c r="C182" s="99"/>
      <c r="D182" s="99"/>
      <c r="E182" s="100"/>
      <c r="F182" s="101"/>
      <c r="G182" s="102"/>
      <c r="H182" s="103"/>
      <c r="I182" s="104"/>
      <c r="J182" s="105"/>
      <c r="K182" s="106"/>
      <c r="L182" s="16"/>
      <c r="M182" s="107"/>
      <c r="N182" s="93"/>
      <c r="P182" s="94"/>
      <c r="Q182" s="94"/>
      <c r="R182" s="94"/>
      <c r="S182" s="94"/>
      <c r="T182" s="95"/>
      <c r="AR182" s="96"/>
      <c r="AT182" s="96"/>
      <c r="AU182" s="96"/>
      <c r="AY182" s="7"/>
      <c r="BE182" s="97"/>
      <c r="BF182" s="97"/>
      <c r="BG182" s="97"/>
      <c r="BH182" s="97"/>
      <c r="BI182" s="97"/>
      <c r="BJ182" s="7"/>
      <c r="BK182" s="97"/>
      <c r="BL182" s="7"/>
      <c r="BM182" s="96"/>
    </row>
    <row r="183" spans="2:65" ht="11.45" customHeight="1" x14ac:dyDescent="0.2">
      <c r="B183" s="16"/>
      <c r="C183" s="99"/>
      <c r="D183" s="99"/>
      <c r="E183" s="100"/>
      <c r="F183" s="101"/>
      <c r="G183" s="102"/>
      <c r="H183" s="103"/>
      <c r="I183" s="104"/>
      <c r="J183" s="105"/>
      <c r="K183" s="106"/>
      <c r="L183" s="16"/>
      <c r="M183" s="107"/>
      <c r="N183" s="93"/>
      <c r="P183" s="94"/>
      <c r="Q183" s="94"/>
      <c r="R183" s="94"/>
      <c r="S183" s="94"/>
      <c r="T183" s="95"/>
      <c r="AR183" s="96"/>
      <c r="AT183" s="96"/>
      <c r="AU183" s="96"/>
      <c r="AY183" s="7"/>
      <c r="BE183" s="97"/>
      <c r="BF183" s="97"/>
      <c r="BG183" s="97"/>
      <c r="BH183" s="97"/>
      <c r="BI183" s="97"/>
      <c r="BJ183" s="7"/>
      <c r="BK183" s="97"/>
      <c r="BL183" s="7"/>
      <c r="BM183" s="96"/>
    </row>
    <row r="184" spans="2:65" ht="11.45" customHeight="1" x14ac:dyDescent="0.2">
      <c r="B184" s="16"/>
      <c r="C184" s="99"/>
      <c r="D184" s="99"/>
      <c r="E184" s="100"/>
      <c r="F184" s="101"/>
      <c r="G184" s="102"/>
      <c r="H184" s="103"/>
      <c r="I184" s="104"/>
      <c r="J184" s="105"/>
      <c r="K184" s="106"/>
      <c r="L184" s="16"/>
      <c r="M184" s="107"/>
      <c r="N184" s="93"/>
      <c r="P184" s="94"/>
      <c r="Q184" s="94"/>
      <c r="R184" s="94"/>
      <c r="S184" s="94"/>
      <c r="T184" s="95"/>
      <c r="AR184" s="96"/>
      <c r="AT184" s="96"/>
      <c r="AU184" s="96"/>
      <c r="AY184" s="7"/>
      <c r="BE184" s="97"/>
      <c r="BF184" s="97"/>
      <c r="BG184" s="97"/>
      <c r="BH184" s="97"/>
      <c r="BI184" s="97"/>
      <c r="BJ184" s="7"/>
      <c r="BK184" s="97"/>
      <c r="BL184" s="7"/>
      <c r="BM184" s="96"/>
    </row>
    <row r="185" spans="2:65" ht="11.45" customHeight="1" x14ac:dyDescent="0.2">
      <c r="B185" s="16"/>
      <c r="C185" s="99"/>
      <c r="D185" s="99"/>
      <c r="E185" s="100"/>
      <c r="F185" s="101"/>
      <c r="G185" s="102"/>
      <c r="H185" s="103"/>
      <c r="I185" s="104"/>
      <c r="J185" s="105"/>
      <c r="K185" s="106"/>
      <c r="L185" s="16"/>
      <c r="M185" s="107"/>
      <c r="N185" s="93"/>
      <c r="P185" s="94"/>
      <c r="Q185" s="94"/>
      <c r="R185" s="94"/>
      <c r="S185" s="94"/>
      <c r="T185" s="95"/>
      <c r="AR185" s="96"/>
      <c r="AT185" s="96"/>
      <c r="AU185" s="96"/>
      <c r="AY185" s="7"/>
      <c r="BE185" s="97"/>
      <c r="BF185" s="97"/>
      <c r="BG185" s="97"/>
      <c r="BH185" s="97"/>
      <c r="BI185" s="97"/>
      <c r="BJ185" s="7"/>
      <c r="BK185" s="97"/>
      <c r="BL185" s="7"/>
      <c r="BM185" s="96"/>
    </row>
  </sheetData>
  <autoFilter ref="C125:K155" xr:uid="{00000000-0009-0000-0000-000000000000}"/>
  <mergeCells count="15">
    <mergeCell ref="L2:V2"/>
    <mergeCell ref="E91:H91"/>
    <mergeCell ref="E85:H85"/>
    <mergeCell ref="E22:H22"/>
    <mergeCell ref="E7:H7"/>
    <mergeCell ref="E87:H87"/>
    <mergeCell ref="E11:H11"/>
    <mergeCell ref="E89:H89"/>
    <mergeCell ref="E13:H13"/>
    <mergeCell ref="E9:H9"/>
    <mergeCell ref="E116:H116"/>
    <mergeCell ref="E118:H118"/>
    <mergeCell ref="E31:H31"/>
    <mergeCell ref="E114:H114"/>
    <mergeCell ref="E112:H11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d819f0-ad5a-4d94-9c14-b3a0d6f0e694" xsi:nil="true"/>
    <lcf76f155ced4ddcb4097134ff3c332f xmlns="f4975a99-70a4-4401-8315-939eaa254d3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0AB512CCF3F64A94B16EF95FC6083B" ma:contentTypeVersion="13" ma:contentTypeDescription="Umožňuje vytvoriť nový dokument." ma:contentTypeScope="" ma:versionID="9cc67fc00b33f4bcd05ba266566f7d89">
  <xsd:schema xmlns:xsd="http://www.w3.org/2001/XMLSchema" xmlns:xs="http://www.w3.org/2001/XMLSchema" xmlns:p="http://schemas.microsoft.com/office/2006/metadata/properties" xmlns:ns2="f4975a99-70a4-4401-8315-939eaa254d39" xmlns:ns3="5ed819f0-ad5a-4d94-9c14-b3a0d6f0e694" targetNamespace="http://schemas.microsoft.com/office/2006/metadata/properties" ma:root="true" ma:fieldsID="6922f1208f2bcd1d28cd87f1dd7d8bf3" ns2:_="" ns3:_="">
    <xsd:import namespace="f4975a99-70a4-4401-8315-939eaa254d39"/>
    <xsd:import namespace="5ed819f0-ad5a-4d94-9c14-b3a0d6f0e6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75a99-70a4-4401-8315-939eaa254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c3883f9-2731-4d66-8acd-ef993b7a4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819f0-ad5a-4d94-9c14-b3a0d6f0e69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71d592a-de73-4b44-8274-5c56c3401a35}" ma:internalName="TaxCatchAll" ma:showField="CatchAllData" ma:web="5ed819f0-ad5a-4d94-9c14-b3a0d6f0e6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AB4120-7CAF-4537-BF12-AA70DB1BD9F5}">
  <ds:schemaRefs>
    <ds:schemaRef ds:uri="http://schemas.microsoft.com/office/2006/metadata/properties"/>
    <ds:schemaRef ds:uri="http://schemas.microsoft.com/office/infopath/2007/PartnerControls"/>
    <ds:schemaRef ds:uri="5ed819f0-ad5a-4d94-9c14-b3a0d6f0e694"/>
    <ds:schemaRef ds:uri="f4975a99-70a4-4401-8315-939eaa254d39"/>
  </ds:schemaRefs>
</ds:datastoreItem>
</file>

<file path=customXml/itemProps2.xml><?xml version="1.0" encoding="utf-8"?>
<ds:datastoreItem xmlns:ds="http://schemas.openxmlformats.org/officeDocument/2006/customXml" ds:itemID="{793D4EDB-6D53-4754-88A3-F4C2757906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41808D-C03C-4E95-AFE9-9A73FA11D2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975a99-70a4-4401-8315-939eaa254d39"/>
    <ds:schemaRef ds:uri="5ed819f0-ad5a-4d94-9c14-b3a0d6f0e6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FVZ - Lacnea Slovakia</vt:lpstr>
      <vt:lpstr>'FVZ - Lacnea Slovakia'!Názvy_tlače</vt:lpstr>
      <vt:lpstr>'FVZ - Lacnea Slovakia'!Oblasť_tlače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</cp:lastModifiedBy>
  <dcterms:created xsi:type="dcterms:W3CDTF">2026-03-13T10:16:17Z</dcterms:created>
  <dcterms:modified xsi:type="dcterms:W3CDTF">2026-07-27T08:15:02Z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0x0101005F0AB512CCF3F64A94B16EF95FC6083B</vt:lpwstr>
  </property>
  <property fmtid="{D5CDD505-2E9C-101B-9397-08002B2CF9AE}" pid="3" name="MediaServiceImageTags">
    <vt:lpwstr/>
  </property>
</Properties>
</file>