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 101 Zpevněné dopra..." sheetId="2" r:id="rId2"/>
    <sheet name="2 - SO 401 Veřejné osvětlení" sheetId="3" r:id="rId3"/>
    <sheet name="5 - Vedlejší a ostatní ná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'1 - SO 101 Zpevněné dopra...'!$C$127:$K$1517</definedName>
    <definedName name="_xlnm.Print_Area" localSheetId="1">'1 - SO 101 Zpevněné dopra...'!$C$4:$J$76,'1 - SO 101 Zpevněné dopra...'!$C$115:$K$1517</definedName>
    <definedName name="_xlnm.Print_Titles" localSheetId="1">'1 - SO 101 Zpevněné dopra...'!$127:$127</definedName>
    <definedName name="_xlnm._FilterDatabase" localSheetId="2" hidden="1">'2 - SO 401 Veřejné osvětlení'!$C$127:$K$351</definedName>
    <definedName name="_xlnm.Print_Area" localSheetId="2">'2 - SO 401 Veřejné osvětlení'!$C$4:$J$76,'2 - SO 401 Veřejné osvětlení'!$C$115:$K$351</definedName>
    <definedName name="_xlnm.Print_Titles" localSheetId="2">'2 - SO 401 Veřejné osvětlení'!$127:$127</definedName>
    <definedName name="_xlnm._FilterDatabase" localSheetId="3" hidden="1">'5 - Vedlejší a ostatní ná...'!$C$121:$K$190</definedName>
    <definedName name="_xlnm.Print_Area" localSheetId="3">'5 - Vedlejší a ostatní ná...'!$C$4:$J$76,'5 - Vedlejší a ostatní ná...'!$C$109:$K$190</definedName>
    <definedName name="_xlnm.Print_Titles" localSheetId="3">'5 - Vedlejší a ostatní ná...'!$121:$121</definedName>
    <definedName name="_xlnm.Print_Area" localSheetId="4">'Seznam figur'!$C$4:$G$210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86"/>
  <c r="BH186"/>
  <c r="BG186"/>
  <c r="BF186"/>
  <c r="T186"/>
  <c r="R186"/>
  <c r="P186"/>
  <c r="BI183"/>
  <c r="BH183"/>
  <c r="BG183"/>
  <c r="BF183"/>
  <c r="T183"/>
  <c r="R183"/>
  <c r="P183"/>
  <c r="BI177"/>
  <c r="BH177"/>
  <c r="BG177"/>
  <c r="BF177"/>
  <c r="T177"/>
  <c r="T176"/>
  <c r="R177"/>
  <c r="R176"/>
  <c r="P177"/>
  <c r="P176"/>
  <c r="BI171"/>
  <c r="BH171"/>
  <c r="BG171"/>
  <c r="BF171"/>
  <c r="T171"/>
  <c r="T170"/>
  <c r="R171"/>
  <c r="R170"/>
  <c r="P171"/>
  <c r="P170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3" r="J37"/>
  <c r="J36"/>
  <c i="1" r="AY96"/>
  <c i="3" r="J35"/>
  <c i="1" r="AX96"/>
  <c i="3" r="BI350"/>
  <c r="BH350"/>
  <c r="BG350"/>
  <c r="BF350"/>
  <c r="T350"/>
  <c r="T349"/>
  <c r="R350"/>
  <c r="R349"/>
  <c r="P350"/>
  <c r="P349"/>
  <c r="BI347"/>
  <c r="BH347"/>
  <c r="BG347"/>
  <c r="BF347"/>
  <c r="T347"/>
  <c r="T346"/>
  <c r="T345"/>
  <c r="R347"/>
  <c r="R346"/>
  <c r="R345"/>
  <c r="P347"/>
  <c r="P346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T130"/>
  <c r="T129"/>
  <c r="R131"/>
  <c r="R130"/>
  <c r="R129"/>
  <c r="P131"/>
  <c r="P130"/>
  <c r="P129"/>
  <c r="J124"/>
  <c r="F124"/>
  <c r="F122"/>
  <c r="E120"/>
  <c r="J91"/>
  <c r="F91"/>
  <c r="F89"/>
  <c r="E87"/>
  <c r="J24"/>
  <c r="E24"/>
  <c r="J125"/>
  <c r="J23"/>
  <c r="J18"/>
  <c r="E18"/>
  <c r="F125"/>
  <c r="J17"/>
  <c r="J12"/>
  <c r="J89"/>
  <c r="E7"/>
  <c r="E118"/>
  <c i="2" r="J37"/>
  <c r="J36"/>
  <c i="1" r="AY95"/>
  <c i="2" r="J35"/>
  <c i="1" r="AX95"/>
  <c i="2" r="BI1515"/>
  <c r="BH1515"/>
  <c r="BG1515"/>
  <c r="BF1515"/>
  <c r="T1515"/>
  <c r="R1515"/>
  <c r="P1515"/>
  <c r="BI1508"/>
  <c r="BH1508"/>
  <c r="BG1508"/>
  <c r="BF1508"/>
  <c r="T1508"/>
  <c r="R1508"/>
  <c r="P1508"/>
  <c r="BI1503"/>
  <c r="BH1503"/>
  <c r="BG1503"/>
  <c r="BF1503"/>
  <c r="T1503"/>
  <c r="T1502"/>
  <c r="R1503"/>
  <c r="R1502"/>
  <c r="P1503"/>
  <c r="P1502"/>
  <c r="BI1495"/>
  <c r="BH1495"/>
  <c r="BG1495"/>
  <c r="BF1495"/>
  <c r="T1495"/>
  <c r="R1495"/>
  <c r="P1495"/>
  <c r="BI1492"/>
  <c r="BH1492"/>
  <c r="BG1492"/>
  <c r="BF1492"/>
  <c r="T1492"/>
  <c r="R1492"/>
  <c r="P1492"/>
  <c r="BI1484"/>
  <c r="BH1484"/>
  <c r="BG1484"/>
  <c r="BF1484"/>
  <c r="T1484"/>
  <c r="R1484"/>
  <c r="P1484"/>
  <c r="BI1478"/>
  <c r="BH1478"/>
  <c r="BG1478"/>
  <c r="BF1478"/>
  <c r="T1478"/>
  <c r="R1478"/>
  <c r="P1478"/>
  <c r="BI1471"/>
  <c r="BH1471"/>
  <c r="BG1471"/>
  <c r="BF1471"/>
  <c r="T1471"/>
  <c r="R1471"/>
  <c r="P1471"/>
  <c r="BI1461"/>
  <c r="BH1461"/>
  <c r="BG1461"/>
  <c r="BF1461"/>
  <c r="T1461"/>
  <c r="R1461"/>
  <c r="P1461"/>
  <c r="BI1454"/>
  <c r="BH1454"/>
  <c r="BG1454"/>
  <c r="BF1454"/>
  <c r="T1454"/>
  <c r="R1454"/>
  <c r="P1454"/>
  <c r="BI1449"/>
  <c r="BH1449"/>
  <c r="BG1449"/>
  <c r="BF1449"/>
  <c r="T1449"/>
  <c r="R1449"/>
  <c r="P1449"/>
  <c r="BI1432"/>
  <c r="BH1432"/>
  <c r="BG1432"/>
  <c r="BF1432"/>
  <c r="T1432"/>
  <c r="R1432"/>
  <c r="P1432"/>
  <c r="BI1422"/>
  <c r="BH1422"/>
  <c r="BG1422"/>
  <c r="BF1422"/>
  <c r="T1422"/>
  <c r="R1422"/>
  <c r="P1422"/>
  <c r="BI1392"/>
  <c r="BH1392"/>
  <c r="BG1392"/>
  <c r="BF1392"/>
  <c r="T1392"/>
  <c r="R1392"/>
  <c r="P1392"/>
  <c r="BI1383"/>
  <c r="BH1383"/>
  <c r="BG1383"/>
  <c r="BF1383"/>
  <c r="T1383"/>
  <c r="R1383"/>
  <c r="P1383"/>
  <c r="BI1375"/>
  <c r="BH1375"/>
  <c r="BG1375"/>
  <c r="BF1375"/>
  <c r="T1375"/>
  <c r="R1375"/>
  <c r="P1375"/>
  <c r="BI1369"/>
  <c r="BH1369"/>
  <c r="BG1369"/>
  <c r="BF1369"/>
  <c r="T1369"/>
  <c r="R1369"/>
  <c r="P1369"/>
  <c r="BI1363"/>
  <c r="BH1363"/>
  <c r="BG1363"/>
  <c r="BF1363"/>
  <c r="T1363"/>
  <c r="R1363"/>
  <c r="P1363"/>
  <c r="BI1361"/>
  <c r="BH1361"/>
  <c r="BG1361"/>
  <c r="BF1361"/>
  <c r="T1361"/>
  <c r="R1361"/>
  <c r="P1361"/>
  <c r="BI1359"/>
  <c r="BH1359"/>
  <c r="BG1359"/>
  <c r="BF1359"/>
  <c r="T1359"/>
  <c r="R1359"/>
  <c r="P1359"/>
  <c r="BI1354"/>
  <c r="BH1354"/>
  <c r="BG1354"/>
  <c r="BF1354"/>
  <c r="T1354"/>
  <c r="R1354"/>
  <c r="P1354"/>
  <c r="BI1348"/>
  <c r="BH1348"/>
  <c r="BG1348"/>
  <c r="BF1348"/>
  <c r="T1348"/>
  <c r="R1348"/>
  <c r="P1348"/>
  <c r="BI1345"/>
  <c r="BH1345"/>
  <c r="BG1345"/>
  <c r="BF1345"/>
  <c r="T1345"/>
  <c r="R1345"/>
  <c r="P1345"/>
  <c r="BI1339"/>
  <c r="BH1339"/>
  <c r="BG1339"/>
  <c r="BF1339"/>
  <c r="T1339"/>
  <c r="R1339"/>
  <c r="P1339"/>
  <c r="BI1334"/>
  <c r="BH1334"/>
  <c r="BG1334"/>
  <c r="BF1334"/>
  <c r="T1334"/>
  <c r="R1334"/>
  <c r="P1334"/>
  <c r="BI1327"/>
  <c r="BH1327"/>
  <c r="BG1327"/>
  <c r="BF1327"/>
  <c r="T1327"/>
  <c r="R1327"/>
  <c r="P1327"/>
  <c r="BI1322"/>
  <c r="BH1322"/>
  <c r="BG1322"/>
  <c r="BF1322"/>
  <c r="T1322"/>
  <c r="R1322"/>
  <c r="P1322"/>
  <c r="BI1317"/>
  <c r="BH1317"/>
  <c r="BG1317"/>
  <c r="BF1317"/>
  <c r="T1317"/>
  <c r="R1317"/>
  <c r="P1317"/>
  <c r="BI1312"/>
  <c r="BH1312"/>
  <c r="BG1312"/>
  <c r="BF1312"/>
  <c r="T1312"/>
  <c r="R1312"/>
  <c r="P1312"/>
  <c r="BI1307"/>
  <c r="BH1307"/>
  <c r="BG1307"/>
  <c r="BF1307"/>
  <c r="T1307"/>
  <c r="R1307"/>
  <c r="P1307"/>
  <c r="BI1301"/>
  <c r="BH1301"/>
  <c r="BG1301"/>
  <c r="BF1301"/>
  <c r="T1301"/>
  <c r="R1301"/>
  <c r="P1301"/>
  <c r="BI1295"/>
  <c r="BH1295"/>
  <c r="BG1295"/>
  <c r="BF1295"/>
  <c r="T1295"/>
  <c r="R1295"/>
  <c r="P1295"/>
  <c r="BI1265"/>
  <c r="BH1265"/>
  <c r="BG1265"/>
  <c r="BF1265"/>
  <c r="T1265"/>
  <c r="R1265"/>
  <c r="P1265"/>
  <c r="BI1263"/>
  <c r="BH1263"/>
  <c r="BG1263"/>
  <c r="BF1263"/>
  <c r="T1263"/>
  <c r="R1263"/>
  <c r="P1263"/>
  <c r="BI1261"/>
  <c r="BH1261"/>
  <c r="BG1261"/>
  <c r="BF1261"/>
  <c r="T1261"/>
  <c r="R1261"/>
  <c r="P1261"/>
  <c r="BI1259"/>
  <c r="BH1259"/>
  <c r="BG1259"/>
  <c r="BF1259"/>
  <c r="T1259"/>
  <c r="R1259"/>
  <c r="P1259"/>
  <c r="BI1257"/>
  <c r="BH1257"/>
  <c r="BG1257"/>
  <c r="BF1257"/>
  <c r="T1257"/>
  <c r="R1257"/>
  <c r="P1257"/>
  <c r="BI1244"/>
  <c r="BH1244"/>
  <c r="BG1244"/>
  <c r="BF1244"/>
  <c r="T1244"/>
  <c r="R1244"/>
  <c r="P1244"/>
  <c r="BI1240"/>
  <c r="BH1240"/>
  <c r="BG1240"/>
  <c r="BF1240"/>
  <c r="T1240"/>
  <c r="R1240"/>
  <c r="P1240"/>
  <c r="BI1236"/>
  <c r="BH1236"/>
  <c r="BG1236"/>
  <c r="BF1236"/>
  <c r="T1236"/>
  <c r="R1236"/>
  <c r="P1236"/>
  <c r="BI1232"/>
  <c r="BH1232"/>
  <c r="BG1232"/>
  <c r="BF1232"/>
  <c r="T1232"/>
  <c r="R1232"/>
  <c r="P1232"/>
  <c r="BI1221"/>
  <c r="BH1221"/>
  <c r="BG1221"/>
  <c r="BF1221"/>
  <c r="T1221"/>
  <c r="R1221"/>
  <c r="P1221"/>
  <c r="BI1217"/>
  <c r="BH1217"/>
  <c r="BG1217"/>
  <c r="BF1217"/>
  <c r="T1217"/>
  <c r="R1217"/>
  <c r="P1217"/>
  <c r="BI1211"/>
  <c r="BH1211"/>
  <c r="BG1211"/>
  <c r="BF1211"/>
  <c r="T1211"/>
  <c r="R1211"/>
  <c r="P1211"/>
  <c r="BI1207"/>
  <c r="BH1207"/>
  <c r="BG1207"/>
  <c r="BF1207"/>
  <c r="T1207"/>
  <c r="R1207"/>
  <c r="P1207"/>
  <c r="BI1203"/>
  <c r="BH1203"/>
  <c r="BG1203"/>
  <c r="BF1203"/>
  <c r="T1203"/>
  <c r="R1203"/>
  <c r="P1203"/>
  <c r="BI1199"/>
  <c r="BH1199"/>
  <c r="BG1199"/>
  <c r="BF1199"/>
  <c r="T1199"/>
  <c r="R1199"/>
  <c r="P1199"/>
  <c r="BI1195"/>
  <c r="BH1195"/>
  <c r="BG1195"/>
  <c r="BF1195"/>
  <c r="T1195"/>
  <c r="R1195"/>
  <c r="P1195"/>
  <c r="BI1180"/>
  <c r="BH1180"/>
  <c r="BG1180"/>
  <c r="BF1180"/>
  <c r="T1180"/>
  <c r="R1180"/>
  <c r="P1180"/>
  <c r="BI1174"/>
  <c r="BH1174"/>
  <c r="BG1174"/>
  <c r="BF1174"/>
  <c r="T1174"/>
  <c r="R1174"/>
  <c r="P1174"/>
  <c r="BI1165"/>
  <c r="BH1165"/>
  <c r="BG1165"/>
  <c r="BF1165"/>
  <c r="T1165"/>
  <c r="R1165"/>
  <c r="P1165"/>
  <c r="BI1159"/>
  <c r="BH1159"/>
  <c r="BG1159"/>
  <c r="BF1159"/>
  <c r="T1159"/>
  <c r="R1159"/>
  <c r="P1159"/>
  <c r="BI1155"/>
  <c r="BH1155"/>
  <c r="BG1155"/>
  <c r="BF1155"/>
  <c r="T1155"/>
  <c r="R1155"/>
  <c r="P1155"/>
  <c r="BI1149"/>
  <c r="BH1149"/>
  <c r="BG1149"/>
  <c r="BF1149"/>
  <c r="T1149"/>
  <c r="R1149"/>
  <c r="P1149"/>
  <c r="BI1143"/>
  <c r="BH1143"/>
  <c r="BG1143"/>
  <c r="BF1143"/>
  <c r="T1143"/>
  <c r="R1143"/>
  <c r="P1143"/>
  <c r="BI1139"/>
  <c r="BH1139"/>
  <c r="BG1139"/>
  <c r="BF1139"/>
  <c r="T1139"/>
  <c r="R1139"/>
  <c r="P1139"/>
  <c r="BI1130"/>
  <c r="BH1130"/>
  <c r="BG1130"/>
  <c r="BF1130"/>
  <c r="T1130"/>
  <c r="R1130"/>
  <c r="P1130"/>
  <c r="BI1124"/>
  <c r="BH1124"/>
  <c r="BG1124"/>
  <c r="BF1124"/>
  <c r="T1124"/>
  <c r="R1124"/>
  <c r="P1124"/>
  <c r="BI1118"/>
  <c r="BH1118"/>
  <c r="BG1118"/>
  <c r="BF1118"/>
  <c r="T1118"/>
  <c r="R1118"/>
  <c r="P1118"/>
  <c r="BI1112"/>
  <c r="BH1112"/>
  <c r="BG1112"/>
  <c r="BF1112"/>
  <c r="T1112"/>
  <c r="R1112"/>
  <c r="P1112"/>
  <c r="BI1106"/>
  <c r="BH1106"/>
  <c r="BG1106"/>
  <c r="BF1106"/>
  <c r="T1106"/>
  <c r="R1106"/>
  <c r="P1106"/>
  <c r="BI1097"/>
  <c r="BH1097"/>
  <c r="BG1097"/>
  <c r="BF1097"/>
  <c r="T1097"/>
  <c r="R1097"/>
  <c r="P1097"/>
  <c r="BI1086"/>
  <c r="BH1086"/>
  <c r="BG1086"/>
  <c r="BF1086"/>
  <c r="T1086"/>
  <c r="R1086"/>
  <c r="P1086"/>
  <c r="BI1080"/>
  <c r="BH1080"/>
  <c r="BG1080"/>
  <c r="BF1080"/>
  <c r="T1080"/>
  <c r="R1080"/>
  <c r="P1080"/>
  <c r="BI1074"/>
  <c r="BH1074"/>
  <c r="BG1074"/>
  <c r="BF1074"/>
  <c r="T1074"/>
  <c r="R1074"/>
  <c r="P1074"/>
  <c r="BI1068"/>
  <c r="BH1068"/>
  <c r="BG1068"/>
  <c r="BF1068"/>
  <c r="T1068"/>
  <c r="R1068"/>
  <c r="P1068"/>
  <c r="BI1059"/>
  <c r="BH1059"/>
  <c r="BG1059"/>
  <c r="BF1059"/>
  <c r="T1059"/>
  <c r="R1059"/>
  <c r="P1059"/>
  <c r="BI1053"/>
  <c r="BH1053"/>
  <c r="BG1053"/>
  <c r="BF1053"/>
  <c r="T1053"/>
  <c r="R1053"/>
  <c r="P1053"/>
  <c r="BI1049"/>
  <c r="BH1049"/>
  <c r="BG1049"/>
  <c r="BF1049"/>
  <c r="T1049"/>
  <c r="R1049"/>
  <c r="P1049"/>
  <c r="BI1044"/>
  <c r="BH1044"/>
  <c r="BG1044"/>
  <c r="BF1044"/>
  <c r="T1044"/>
  <c r="R1044"/>
  <c r="P1044"/>
  <c r="BI1041"/>
  <c r="BH1041"/>
  <c r="BG1041"/>
  <c r="BF1041"/>
  <c r="T1041"/>
  <c r="R1041"/>
  <c r="P1041"/>
  <c r="BI1023"/>
  <c r="BH1023"/>
  <c r="BG1023"/>
  <c r="BF1023"/>
  <c r="T1023"/>
  <c r="R1023"/>
  <c r="P1023"/>
  <c r="BI1017"/>
  <c r="BH1017"/>
  <c r="BG1017"/>
  <c r="BF1017"/>
  <c r="T1017"/>
  <c r="R1017"/>
  <c r="P1017"/>
  <c r="BI1010"/>
  <c r="BH1010"/>
  <c r="BG1010"/>
  <c r="BF1010"/>
  <c r="T1010"/>
  <c r="R1010"/>
  <c r="P1010"/>
  <c r="BI1006"/>
  <c r="BH1006"/>
  <c r="BG1006"/>
  <c r="BF1006"/>
  <c r="T1006"/>
  <c r="R1006"/>
  <c r="P1006"/>
  <c r="BI1000"/>
  <c r="BH1000"/>
  <c r="BG1000"/>
  <c r="BF1000"/>
  <c r="T1000"/>
  <c r="R1000"/>
  <c r="P1000"/>
  <c r="BI996"/>
  <c r="BH996"/>
  <c r="BG996"/>
  <c r="BF996"/>
  <c r="T996"/>
  <c r="R996"/>
  <c r="P996"/>
  <c r="BI992"/>
  <c r="BH992"/>
  <c r="BG992"/>
  <c r="BF992"/>
  <c r="T992"/>
  <c r="R992"/>
  <c r="P992"/>
  <c r="BI984"/>
  <c r="BH984"/>
  <c r="BG984"/>
  <c r="BF984"/>
  <c r="T984"/>
  <c r="R984"/>
  <c r="P984"/>
  <c r="BI980"/>
  <c r="BH980"/>
  <c r="BG980"/>
  <c r="BF980"/>
  <c r="T980"/>
  <c r="R980"/>
  <c r="P980"/>
  <c r="BI974"/>
  <c r="BH974"/>
  <c r="BG974"/>
  <c r="BF974"/>
  <c r="T974"/>
  <c r="R974"/>
  <c r="P974"/>
  <c r="BI970"/>
  <c r="BH970"/>
  <c r="BG970"/>
  <c r="BF970"/>
  <c r="T970"/>
  <c r="R970"/>
  <c r="P970"/>
  <c r="BI964"/>
  <c r="BH964"/>
  <c r="BG964"/>
  <c r="BF964"/>
  <c r="T964"/>
  <c r="R964"/>
  <c r="P964"/>
  <c r="BI960"/>
  <c r="BH960"/>
  <c r="BG960"/>
  <c r="BF960"/>
  <c r="T960"/>
  <c r="R960"/>
  <c r="P960"/>
  <c r="BI939"/>
  <c r="BH939"/>
  <c r="BG939"/>
  <c r="BF939"/>
  <c r="T939"/>
  <c r="R939"/>
  <c r="P939"/>
  <c r="BI935"/>
  <c r="BH935"/>
  <c r="BG935"/>
  <c r="BF935"/>
  <c r="T935"/>
  <c r="R935"/>
  <c r="P935"/>
  <c r="BI929"/>
  <c r="BH929"/>
  <c r="BG929"/>
  <c r="BF929"/>
  <c r="T929"/>
  <c r="R929"/>
  <c r="P929"/>
  <c r="BI923"/>
  <c r="BH923"/>
  <c r="BG923"/>
  <c r="BF923"/>
  <c r="T923"/>
  <c r="R923"/>
  <c r="P923"/>
  <c r="BI912"/>
  <c r="BH912"/>
  <c r="BG912"/>
  <c r="BF912"/>
  <c r="T912"/>
  <c r="R912"/>
  <c r="P912"/>
  <c r="BI907"/>
  <c r="BH907"/>
  <c r="BG907"/>
  <c r="BF907"/>
  <c r="T907"/>
  <c r="R907"/>
  <c r="P907"/>
  <c r="BI903"/>
  <c r="BH903"/>
  <c r="BG903"/>
  <c r="BF903"/>
  <c r="T903"/>
  <c r="R903"/>
  <c r="P903"/>
  <c r="BI897"/>
  <c r="BH897"/>
  <c r="BG897"/>
  <c r="BF897"/>
  <c r="T897"/>
  <c r="R897"/>
  <c r="P897"/>
  <c r="BI893"/>
  <c r="BH893"/>
  <c r="BG893"/>
  <c r="BF893"/>
  <c r="T893"/>
  <c r="R893"/>
  <c r="P893"/>
  <c r="BI887"/>
  <c r="BH887"/>
  <c r="BG887"/>
  <c r="BF887"/>
  <c r="T887"/>
  <c r="R887"/>
  <c r="P887"/>
  <c r="BI880"/>
  <c r="BH880"/>
  <c r="BG880"/>
  <c r="BF880"/>
  <c r="T880"/>
  <c r="R880"/>
  <c r="P880"/>
  <c r="BI873"/>
  <c r="BH873"/>
  <c r="BG873"/>
  <c r="BF873"/>
  <c r="T873"/>
  <c r="R873"/>
  <c r="P873"/>
  <c r="BI870"/>
  <c r="BH870"/>
  <c r="BG870"/>
  <c r="BF870"/>
  <c r="T870"/>
  <c r="R870"/>
  <c r="P870"/>
  <c r="BI864"/>
  <c r="BH864"/>
  <c r="BG864"/>
  <c r="BF864"/>
  <c r="T864"/>
  <c r="R864"/>
  <c r="P864"/>
  <c r="BI861"/>
  <c r="BH861"/>
  <c r="BG861"/>
  <c r="BF861"/>
  <c r="T861"/>
  <c r="R861"/>
  <c r="P861"/>
  <c r="BI855"/>
  <c r="BH855"/>
  <c r="BG855"/>
  <c r="BF855"/>
  <c r="T855"/>
  <c r="R855"/>
  <c r="P855"/>
  <c r="BI850"/>
  <c r="BH850"/>
  <c r="BG850"/>
  <c r="BF850"/>
  <c r="T850"/>
  <c r="R850"/>
  <c r="P850"/>
  <c r="BI846"/>
  <c r="BH846"/>
  <c r="BG846"/>
  <c r="BF846"/>
  <c r="T846"/>
  <c r="R846"/>
  <c r="P846"/>
  <c r="BI841"/>
  <c r="BH841"/>
  <c r="BG841"/>
  <c r="BF841"/>
  <c r="T841"/>
  <c r="R841"/>
  <c r="P841"/>
  <c r="BI837"/>
  <c r="BH837"/>
  <c r="BG837"/>
  <c r="BF837"/>
  <c r="T837"/>
  <c r="R837"/>
  <c r="P837"/>
  <c r="BI832"/>
  <c r="BH832"/>
  <c r="BG832"/>
  <c r="BF832"/>
  <c r="T832"/>
  <c r="R832"/>
  <c r="P832"/>
  <c r="BI827"/>
  <c r="BH827"/>
  <c r="BG827"/>
  <c r="BF827"/>
  <c r="T827"/>
  <c r="R827"/>
  <c r="P827"/>
  <c r="BI819"/>
  <c r="BH819"/>
  <c r="BG819"/>
  <c r="BF819"/>
  <c r="T819"/>
  <c r="R819"/>
  <c r="P819"/>
  <c r="BI814"/>
  <c r="BH814"/>
  <c r="BG814"/>
  <c r="BF814"/>
  <c r="T814"/>
  <c r="R814"/>
  <c r="P814"/>
  <c r="BI807"/>
  <c r="BH807"/>
  <c r="BG807"/>
  <c r="BF807"/>
  <c r="T807"/>
  <c r="R807"/>
  <c r="P807"/>
  <c r="BI801"/>
  <c r="BH801"/>
  <c r="BG801"/>
  <c r="BF801"/>
  <c r="T801"/>
  <c r="R801"/>
  <c r="P801"/>
  <c r="BI798"/>
  <c r="BH798"/>
  <c r="BG798"/>
  <c r="BF798"/>
  <c r="T798"/>
  <c r="R798"/>
  <c r="P798"/>
  <c r="BI795"/>
  <c r="BH795"/>
  <c r="BG795"/>
  <c r="BF795"/>
  <c r="T795"/>
  <c r="R795"/>
  <c r="P795"/>
  <c r="BI789"/>
  <c r="BH789"/>
  <c r="BG789"/>
  <c r="BF789"/>
  <c r="T789"/>
  <c r="R789"/>
  <c r="P789"/>
  <c r="BI783"/>
  <c r="BH783"/>
  <c r="BG783"/>
  <c r="BF783"/>
  <c r="T783"/>
  <c r="R783"/>
  <c r="P783"/>
  <c r="BI777"/>
  <c r="BH777"/>
  <c r="BG777"/>
  <c r="BF777"/>
  <c r="T777"/>
  <c r="R777"/>
  <c r="P777"/>
  <c r="BI773"/>
  <c r="BH773"/>
  <c r="BG773"/>
  <c r="BF773"/>
  <c r="T773"/>
  <c r="R773"/>
  <c r="P773"/>
  <c r="BI768"/>
  <c r="BH768"/>
  <c r="BG768"/>
  <c r="BF768"/>
  <c r="T768"/>
  <c r="R768"/>
  <c r="P768"/>
  <c r="BI764"/>
  <c r="BH764"/>
  <c r="BG764"/>
  <c r="BF764"/>
  <c r="T764"/>
  <c r="R764"/>
  <c r="P764"/>
  <c r="BI757"/>
  <c r="BH757"/>
  <c r="BG757"/>
  <c r="BF757"/>
  <c r="T757"/>
  <c r="R757"/>
  <c r="P757"/>
  <c r="BI749"/>
  <c r="BH749"/>
  <c r="BG749"/>
  <c r="BF749"/>
  <c r="T749"/>
  <c r="R749"/>
  <c r="P749"/>
  <c r="BI742"/>
  <c r="BH742"/>
  <c r="BG742"/>
  <c r="BF742"/>
  <c r="T742"/>
  <c r="R742"/>
  <c r="P742"/>
  <c r="BI734"/>
  <c r="BH734"/>
  <c r="BG734"/>
  <c r="BF734"/>
  <c r="T734"/>
  <c r="R734"/>
  <c r="P734"/>
  <c r="BI729"/>
  <c r="BH729"/>
  <c r="BG729"/>
  <c r="BF729"/>
  <c r="T729"/>
  <c r="R729"/>
  <c r="P729"/>
  <c r="BI725"/>
  <c r="BH725"/>
  <c r="BG725"/>
  <c r="BF725"/>
  <c r="T725"/>
  <c r="R725"/>
  <c r="P725"/>
  <c r="BI718"/>
  <c r="BH718"/>
  <c r="BG718"/>
  <c r="BF718"/>
  <c r="T718"/>
  <c r="R718"/>
  <c r="P718"/>
  <c r="BI714"/>
  <c r="BH714"/>
  <c r="BG714"/>
  <c r="BF714"/>
  <c r="T714"/>
  <c r="R714"/>
  <c r="P714"/>
  <c r="BI706"/>
  <c r="BH706"/>
  <c r="BG706"/>
  <c r="BF706"/>
  <c r="T706"/>
  <c r="R706"/>
  <c r="P706"/>
  <c r="BI691"/>
  <c r="BH691"/>
  <c r="BG691"/>
  <c r="BF691"/>
  <c r="T691"/>
  <c r="R691"/>
  <c r="P691"/>
  <c r="BI686"/>
  <c r="BH686"/>
  <c r="BG686"/>
  <c r="BF686"/>
  <c r="T686"/>
  <c r="R686"/>
  <c r="P686"/>
  <c r="BI681"/>
  <c r="BH681"/>
  <c r="BG681"/>
  <c r="BF681"/>
  <c r="T681"/>
  <c r="R681"/>
  <c r="P681"/>
  <c r="BI673"/>
  <c r="BH673"/>
  <c r="BG673"/>
  <c r="BF673"/>
  <c r="T673"/>
  <c r="R673"/>
  <c r="P673"/>
  <c r="BI666"/>
  <c r="BH666"/>
  <c r="BG666"/>
  <c r="BF666"/>
  <c r="T666"/>
  <c r="R666"/>
  <c r="P666"/>
  <c r="BI658"/>
  <c r="BH658"/>
  <c r="BG658"/>
  <c r="BF658"/>
  <c r="T658"/>
  <c r="R658"/>
  <c r="P658"/>
  <c r="BI652"/>
  <c r="BH652"/>
  <c r="BG652"/>
  <c r="BF652"/>
  <c r="T652"/>
  <c r="R652"/>
  <c r="P652"/>
  <c r="BI648"/>
  <c r="BH648"/>
  <c r="BG648"/>
  <c r="BF648"/>
  <c r="T648"/>
  <c r="R648"/>
  <c r="P648"/>
  <c r="BI641"/>
  <c r="BH641"/>
  <c r="BG641"/>
  <c r="BF641"/>
  <c r="T641"/>
  <c r="R641"/>
  <c r="P641"/>
  <c r="BI634"/>
  <c r="BH634"/>
  <c r="BG634"/>
  <c r="BF634"/>
  <c r="T634"/>
  <c r="R634"/>
  <c r="P634"/>
  <c r="BI624"/>
  <c r="BH624"/>
  <c r="BG624"/>
  <c r="BF624"/>
  <c r="T624"/>
  <c r="R624"/>
  <c r="P624"/>
  <c r="BI613"/>
  <c r="BH613"/>
  <c r="BG613"/>
  <c r="BF613"/>
  <c r="T613"/>
  <c r="R613"/>
  <c r="P613"/>
  <c r="BI607"/>
  <c r="BH607"/>
  <c r="BG607"/>
  <c r="BF607"/>
  <c r="T607"/>
  <c r="R607"/>
  <c r="P607"/>
  <c r="BI602"/>
  <c r="BH602"/>
  <c r="BG602"/>
  <c r="BF602"/>
  <c r="T602"/>
  <c r="R602"/>
  <c r="P602"/>
  <c r="BI592"/>
  <c r="BH592"/>
  <c r="BG592"/>
  <c r="BF592"/>
  <c r="T592"/>
  <c r="R592"/>
  <c r="P592"/>
  <c r="BI586"/>
  <c r="BH586"/>
  <c r="BG586"/>
  <c r="BF586"/>
  <c r="T586"/>
  <c r="R586"/>
  <c r="P586"/>
  <c r="BI570"/>
  <c r="BH570"/>
  <c r="BG570"/>
  <c r="BF570"/>
  <c r="T570"/>
  <c r="R570"/>
  <c r="P570"/>
  <c r="BI564"/>
  <c r="BH564"/>
  <c r="BG564"/>
  <c r="BF564"/>
  <c r="T564"/>
  <c r="R564"/>
  <c r="P564"/>
  <c r="BI549"/>
  <c r="BH549"/>
  <c r="BG549"/>
  <c r="BF549"/>
  <c r="T549"/>
  <c r="R549"/>
  <c r="P549"/>
  <c r="BI542"/>
  <c r="BH542"/>
  <c r="BG542"/>
  <c r="BF542"/>
  <c r="T542"/>
  <c r="R542"/>
  <c r="P542"/>
  <c r="BI532"/>
  <c r="BH532"/>
  <c r="BG532"/>
  <c r="BF532"/>
  <c r="T532"/>
  <c r="R532"/>
  <c r="P532"/>
  <c r="BI520"/>
  <c r="BH520"/>
  <c r="BG520"/>
  <c r="BF520"/>
  <c r="T520"/>
  <c r="R520"/>
  <c r="P520"/>
  <c r="BI513"/>
  <c r="BH513"/>
  <c r="BG513"/>
  <c r="BF513"/>
  <c r="T513"/>
  <c r="R513"/>
  <c r="P513"/>
  <c r="BI506"/>
  <c r="BH506"/>
  <c r="BG506"/>
  <c r="BF506"/>
  <c r="T506"/>
  <c r="R506"/>
  <c r="P506"/>
  <c r="BI500"/>
  <c r="BH500"/>
  <c r="BG500"/>
  <c r="BF500"/>
  <c r="T500"/>
  <c r="R500"/>
  <c r="P500"/>
  <c r="BI495"/>
  <c r="BH495"/>
  <c r="BG495"/>
  <c r="BF495"/>
  <c r="T495"/>
  <c r="R495"/>
  <c r="P495"/>
  <c r="BI489"/>
  <c r="BH489"/>
  <c r="BG489"/>
  <c r="BF489"/>
  <c r="T489"/>
  <c r="R489"/>
  <c r="P489"/>
  <c r="BI485"/>
  <c r="BH485"/>
  <c r="BG485"/>
  <c r="BF485"/>
  <c r="T485"/>
  <c r="R485"/>
  <c r="P485"/>
  <c r="BI479"/>
  <c r="BH479"/>
  <c r="BG479"/>
  <c r="BF479"/>
  <c r="T479"/>
  <c r="R479"/>
  <c r="P479"/>
  <c r="BI471"/>
  <c r="BH471"/>
  <c r="BG471"/>
  <c r="BF471"/>
  <c r="T471"/>
  <c r="R471"/>
  <c r="P471"/>
  <c r="BI466"/>
  <c r="BH466"/>
  <c r="BG466"/>
  <c r="BF466"/>
  <c r="T466"/>
  <c r="R466"/>
  <c r="P466"/>
  <c r="BI460"/>
  <c r="BH460"/>
  <c r="BG460"/>
  <c r="BF460"/>
  <c r="T460"/>
  <c r="R460"/>
  <c r="P460"/>
  <c r="BI451"/>
  <c r="BH451"/>
  <c r="BG451"/>
  <c r="BF451"/>
  <c r="T451"/>
  <c r="R451"/>
  <c r="P451"/>
  <c r="BI445"/>
  <c r="BH445"/>
  <c r="BG445"/>
  <c r="BF445"/>
  <c r="T445"/>
  <c r="R445"/>
  <c r="P445"/>
  <c r="BI437"/>
  <c r="BH437"/>
  <c r="BG437"/>
  <c r="BF437"/>
  <c r="T437"/>
  <c r="R437"/>
  <c r="P437"/>
  <c r="BI432"/>
  <c r="BH432"/>
  <c r="BG432"/>
  <c r="BF432"/>
  <c r="T432"/>
  <c r="R432"/>
  <c r="P432"/>
  <c r="BI428"/>
  <c r="BH428"/>
  <c r="BG428"/>
  <c r="BF428"/>
  <c r="T428"/>
  <c r="R428"/>
  <c r="P428"/>
  <c r="BI423"/>
  <c r="BH423"/>
  <c r="BG423"/>
  <c r="BF423"/>
  <c r="T423"/>
  <c r="R423"/>
  <c r="P423"/>
  <c r="BI419"/>
  <c r="BH419"/>
  <c r="BG419"/>
  <c r="BF419"/>
  <c r="T419"/>
  <c r="R419"/>
  <c r="P419"/>
  <c r="BI413"/>
  <c r="BH413"/>
  <c r="BG413"/>
  <c r="BF413"/>
  <c r="T413"/>
  <c r="R413"/>
  <c r="P413"/>
  <c r="BI407"/>
  <c r="BH407"/>
  <c r="BG407"/>
  <c r="BF407"/>
  <c r="T407"/>
  <c r="R407"/>
  <c r="P407"/>
  <c r="BI401"/>
  <c r="BH401"/>
  <c r="BG401"/>
  <c r="BF401"/>
  <c r="T401"/>
  <c r="R401"/>
  <c r="P401"/>
  <c r="BI397"/>
  <c r="BH397"/>
  <c r="BG397"/>
  <c r="BF397"/>
  <c r="T397"/>
  <c r="R397"/>
  <c r="P397"/>
  <c r="BI391"/>
  <c r="BH391"/>
  <c r="BG391"/>
  <c r="BF391"/>
  <c r="T391"/>
  <c r="R391"/>
  <c r="P391"/>
  <c r="BI383"/>
  <c r="BH383"/>
  <c r="BG383"/>
  <c r="BF383"/>
  <c r="T383"/>
  <c r="R383"/>
  <c r="P383"/>
  <c r="BI378"/>
  <c r="BH378"/>
  <c r="BG378"/>
  <c r="BF378"/>
  <c r="T378"/>
  <c r="R378"/>
  <c r="P378"/>
  <c r="BI369"/>
  <c r="BH369"/>
  <c r="BG369"/>
  <c r="BF369"/>
  <c r="T369"/>
  <c r="R369"/>
  <c r="P369"/>
  <c r="BI364"/>
  <c r="BH364"/>
  <c r="BG364"/>
  <c r="BF364"/>
  <c r="T364"/>
  <c r="R364"/>
  <c r="P364"/>
  <c r="BI361"/>
  <c r="BH361"/>
  <c r="BG361"/>
  <c r="BF361"/>
  <c r="T361"/>
  <c r="R361"/>
  <c r="P361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31"/>
  <c r="BH331"/>
  <c r="BG331"/>
  <c r="BF331"/>
  <c r="T331"/>
  <c r="R331"/>
  <c r="P331"/>
  <c r="BI326"/>
  <c r="BH326"/>
  <c r="BG326"/>
  <c r="BF326"/>
  <c r="T326"/>
  <c r="R326"/>
  <c r="P326"/>
  <c r="BI323"/>
  <c r="BH323"/>
  <c r="BG323"/>
  <c r="BF323"/>
  <c r="T323"/>
  <c r="R323"/>
  <c r="P323"/>
  <c r="BI316"/>
  <c r="BH316"/>
  <c r="BG316"/>
  <c r="BF316"/>
  <c r="T316"/>
  <c r="R316"/>
  <c r="P316"/>
  <c r="BI312"/>
  <c r="BH312"/>
  <c r="BG312"/>
  <c r="BF312"/>
  <c r="T312"/>
  <c r="R312"/>
  <c r="P312"/>
  <c r="BI306"/>
  <c r="BH306"/>
  <c r="BG306"/>
  <c r="BF306"/>
  <c r="T306"/>
  <c r="R306"/>
  <c r="P306"/>
  <c r="BI301"/>
  <c r="BH301"/>
  <c r="BG301"/>
  <c r="BF301"/>
  <c r="T301"/>
  <c r="R301"/>
  <c r="P301"/>
  <c r="BI296"/>
  <c r="BH296"/>
  <c r="BG296"/>
  <c r="BF296"/>
  <c r="T296"/>
  <c r="R296"/>
  <c r="P296"/>
  <c r="BI286"/>
  <c r="BH286"/>
  <c r="BG286"/>
  <c r="BF286"/>
  <c r="T286"/>
  <c r="R286"/>
  <c r="P286"/>
  <c r="BI281"/>
  <c r="BH281"/>
  <c r="BG281"/>
  <c r="BF281"/>
  <c r="T281"/>
  <c r="R281"/>
  <c r="P281"/>
  <c r="BI277"/>
  <c r="BH277"/>
  <c r="BG277"/>
  <c r="BF277"/>
  <c r="T277"/>
  <c r="R277"/>
  <c r="P277"/>
  <c r="BI269"/>
  <c r="BH269"/>
  <c r="BG269"/>
  <c r="BF269"/>
  <c r="T269"/>
  <c r="R269"/>
  <c r="P269"/>
  <c r="BI266"/>
  <c r="BH266"/>
  <c r="BG266"/>
  <c r="BF266"/>
  <c r="T266"/>
  <c r="R266"/>
  <c r="P266"/>
  <c r="BI262"/>
  <c r="BH262"/>
  <c r="BG262"/>
  <c r="BF262"/>
  <c r="T262"/>
  <c r="R262"/>
  <c r="P262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5"/>
  <c r="BH235"/>
  <c r="BG235"/>
  <c r="BF235"/>
  <c r="T235"/>
  <c r="R235"/>
  <c r="P235"/>
  <c r="BI220"/>
  <c r="BH220"/>
  <c r="BG220"/>
  <c r="BF220"/>
  <c r="T220"/>
  <c r="R220"/>
  <c r="P220"/>
  <c r="BI213"/>
  <c r="BH213"/>
  <c r="BG213"/>
  <c r="BF213"/>
  <c r="T213"/>
  <c r="R213"/>
  <c r="P213"/>
  <c r="BI205"/>
  <c r="BH205"/>
  <c r="BG205"/>
  <c r="BF205"/>
  <c r="T205"/>
  <c r="R205"/>
  <c r="P205"/>
  <c r="BI200"/>
  <c r="BH200"/>
  <c r="BG200"/>
  <c r="BF200"/>
  <c r="T200"/>
  <c r="R200"/>
  <c r="P200"/>
  <c r="BI190"/>
  <c r="BH190"/>
  <c r="BG190"/>
  <c r="BF190"/>
  <c r="T190"/>
  <c r="R190"/>
  <c r="P190"/>
  <c r="BI180"/>
  <c r="BH180"/>
  <c r="BG180"/>
  <c r="BF180"/>
  <c r="T180"/>
  <c r="R180"/>
  <c r="P180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7"/>
  <c r="BH157"/>
  <c r="BG157"/>
  <c r="BF157"/>
  <c r="T157"/>
  <c r="R157"/>
  <c r="P157"/>
  <c r="BI152"/>
  <c r="BH152"/>
  <c r="BG152"/>
  <c r="BF152"/>
  <c r="T152"/>
  <c r="R152"/>
  <c r="P152"/>
  <c r="BI144"/>
  <c r="BH144"/>
  <c r="BG144"/>
  <c r="BF144"/>
  <c r="T144"/>
  <c r="R144"/>
  <c r="P144"/>
  <c r="BI138"/>
  <c r="BH138"/>
  <c r="BG138"/>
  <c r="BF138"/>
  <c r="T138"/>
  <c r="R138"/>
  <c r="P138"/>
  <c r="BI131"/>
  <c r="BH131"/>
  <c r="BG131"/>
  <c r="BF131"/>
  <c r="T131"/>
  <c r="R131"/>
  <c r="P131"/>
  <c r="J124"/>
  <c r="F124"/>
  <c r="F122"/>
  <c r="E120"/>
  <c r="J91"/>
  <c r="F91"/>
  <c r="F89"/>
  <c r="E87"/>
  <c r="J24"/>
  <c r="E24"/>
  <c r="J92"/>
  <c r="J23"/>
  <c r="J18"/>
  <c r="E18"/>
  <c r="F125"/>
  <c r="J17"/>
  <c r="J12"/>
  <c r="J89"/>
  <c r="E7"/>
  <c r="E85"/>
  <c i="1" r="L90"/>
  <c r="AM90"/>
  <c r="AM89"/>
  <c r="L89"/>
  <c r="AM87"/>
  <c r="L87"/>
  <c r="L85"/>
  <c r="L84"/>
  <c i="4" r="J167"/>
  <c r="BK157"/>
  <c r="J157"/>
  <c r="BK155"/>
  <c i="2" r="J757"/>
  <c r="BK718"/>
  <c r="BK681"/>
  <c r="J471"/>
  <c r="J466"/>
  <c r="J460"/>
  <c r="BK331"/>
  <c r="J301"/>
  <c r="J244"/>
  <c r="J235"/>
  <c r="BK220"/>
  <c r="J144"/>
  <c i="4" r="BK167"/>
  <c r="J155"/>
  <c i="2" r="BK1515"/>
  <c r="BK1508"/>
  <c r="J1508"/>
  <c r="J1503"/>
  <c r="J1495"/>
  <c r="J1492"/>
  <c r="BK1484"/>
  <c r="BK1478"/>
  <c r="J1461"/>
  <c r="J1449"/>
  <c r="BK1432"/>
  <c r="J1422"/>
  <c r="BK1392"/>
  <c r="J1383"/>
  <c r="J1369"/>
  <c r="J1363"/>
  <c r="BK1361"/>
  <c r="J1359"/>
  <c r="BK1354"/>
  <c r="J1348"/>
  <c r="BK1345"/>
  <c r="BK1322"/>
  <c r="J1301"/>
  <c r="J1295"/>
  <c r="BK1259"/>
  <c r="J1257"/>
  <c r="BK1139"/>
  <c r="BK1074"/>
  <c r="BK1068"/>
  <c r="BK1049"/>
  <c r="J1023"/>
  <c r="J1000"/>
  <c r="J996"/>
  <c r="J992"/>
  <c r="BK974"/>
  <c r="BK912"/>
  <c r="BK873"/>
  <c r="J861"/>
  <c r="BK850"/>
  <c r="J841"/>
  <c r="J807"/>
  <c r="BK783"/>
  <c r="J764"/>
  <c r="J749"/>
  <c r="J725"/>
  <c r="J714"/>
  <c r="BK607"/>
  <c r="BK592"/>
  <c r="BK586"/>
  <c r="J564"/>
  <c r="BK549"/>
  <c r="J542"/>
  <c r="BK532"/>
  <c r="BK500"/>
  <c r="J489"/>
  <c r="BK471"/>
  <c r="J451"/>
  <c r="J413"/>
  <c r="J407"/>
  <c r="J401"/>
  <c r="BK391"/>
  <c r="BK346"/>
  <c r="J316"/>
  <c r="BK312"/>
  <c r="J281"/>
  <c r="J262"/>
  <c r="BK152"/>
  <c r="BK138"/>
  <c r="BK131"/>
  <c i="4" r="J183"/>
  <c r="BK151"/>
  <c r="BK148"/>
  <c r="BK145"/>
  <c r="J145"/>
  <c r="BK142"/>
  <c r="J142"/>
  <c r="BK140"/>
  <c r="BK137"/>
  <c r="J137"/>
  <c r="BK133"/>
  <c r="J133"/>
  <c r="BK130"/>
  <c r="J130"/>
  <c r="BK125"/>
  <c r="J125"/>
  <c i="3" r="BK350"/>
  <c r="J350"/>
  <c r="BK347"/>
  <c r="J347"/>
  <c r="BK343"/>
  <c r="J343"/>
  <c r="BK341"/>
  <c r="J341"/>
  <c r="BK338"/>
  <c r="J338"/>
  <c r="BK336"/>
  <c r="J336"/>
  <c r="BK334"/>
  <c r="J334"/>
  <c r="BK331"/>
  <c r="J331"/>
  <c r="BK326"/>
  <c r="J326"/>
  <c r="BK322"/>
  <c r="J322"/>
  <c r="BK319"/>
  <c r="J319"/>
  <c r="BK315"/>
  <c r="J315"/>
  <c r="BK312"/>
  <c r="J312"/>
  <c r="BK309"/>
  <c r="J309"/>
  <c r="BK306"/>
  <c r="J306"/>
  <c r="BK303"/>
  <c r="J303"/>
  <c r="BK300"/>
  <c r="J300"/>
  <c r="BK297"/>
  <c r="J297"/>
  <c r="BK294"/>
  <c r="J294"/>
  <c r="BK291"/>
  <c r="J291"/>
  <c r="BK289"/>
  <c r="J289"/>
  <c r="BK286"/>
  <c r="J286"/>
  <c r="BK284"/>
  <c r="J284"/>
  <c r="BK281"/>
  <c r="J281"/>
  <c r="BK278"/>
  <c r="J278"/>
  <c r="BK275"/>
  <c r="J275"/>
  <c r="BK271"/>
  <c r="J271"/>
  <c r="BK266"/>
  <c r="J266"/>
  <c r="BK263"/>
  <c r="J263"/>
  <c r="BK260"/>
  <c r="J260"/>
  <c r="BK257"/>
  <c r="J257"/>
  <c r="BK254"/>
  <c r="J254"/>
  <c r="BK251"/>
  <c r="J251"/>
  <c r="BK248"/>
  <c r="J248"/>
  <c r="BK245"/>
  <c r="J245"/>
  <c r="BK242"/>
  <c r="J242"/>
  <c r="BK239"/>
  <c r="J239"/>
  <c r="BK237"/>
  <c r="J237"/>
  <c r="BK235"/>
  <c r="J235"/>
  <c r="BK232"/>
  <c r="J232"/>
  <c r="BK230"/>
  <c r="J230"/>
  <c r="BK227"/>
  <c r="J227"/>
  <c r="BK225"/>
  <c r="J225"/>
  <c r="BK223"/>
  <c r="J223"/>
  <c r="BK219"/>
  <c r="J219"/>
  <c r="BK217"/>
  <c r="J217"/>
  <c r="BK214"/>
  <c r="J214"/>
  <c r="BK211"/>
  <c r="J211"/>
  <c r="BK208"/>
  <c r="J208"/>
  <c r="BK206"/>
  <c r="J206"/>
  <c r="BK203"/>
  <c r="J203"/>
  <c r="BK201"/>
  <c r="J201"/>
  <c r="BK198"/>
  <c r="J198"/>
  <c r="BK196"/>
  <c r="J196"/>
  <c r="BK193"/>
  <c r="J193"/>
  <c r="BK191"/>
  <c r="J191"/>
  <c r="BK189"/>
  <c r="J189"/>
  <c r="BK187"/>
  <c r="J187"/>
  <c r="BK185"/>
  <c r="J185"/>
  <c r="BK183"/>
  <c r="J183"/>
  <c r="BK180"/>
  <c r="J180"/>
  <c r="BK177"/>
  <c r="J177"/>
  <c r="BK174"/>
  <c r="J174"/>
  <c r="BK172"/>
  <c r="J172"/>
  <c r="BK170"/>
  <c r="J170"/>
  <c r="BK167"/>
  <c r="J167"/>
  <c r="BK164"/>
  <c r="J164"/>
  <c r="BK161"/>
  <c r="J161"/>
  <c r="BK159"/>
  <c r="J159"/>
  <c r="BK156"/>
  <c r="J156"/>
  <c r="BK154"/>
  <c r="J154"/>
  <c r="J151"/>
  <c r="BK149"/>
  <c r="J146"/>
  <c r="BK144"/>
  <c i="2" r="J1174"/>
  <c r="J1149"/>
  <c r="J1143"/>
  <c r="J1130"/>
  <c r="J1112"/>
  <c r="BK1106"/>
  <c r="BK1086"/>
  <c r="J1074"/>
  <c r="BK1044"/>
  <c r="BK1023"/>
  <c r="J1017"/>
  <c r="J935"/>
  <c r="BK814"/>
  <c r="BK789"/>
  <c r="J777"/>
  <c r="J681"/>
  <c r="BK673"/>
  <c r="BK506"/>
  <c r="J495"/>
  <c r="J354"/>
  <c i="4" r="J140"/>
  <c i="2" r="BK1334"/>
  <c r="BK1327"/>
  <c r="J1317"/>
  <c r="BK1307"/>
  <c r="BK1295"/>
  <c r="BK1265"/>
  <c r="J1261"/>
  <c r="BK1244"/>
  <c r="BK1236"/>
  <c r="J1232"/>
  <c r="BK1207"/>
  <c r="BK1199"/>
  <c r="BK1180"/>
  <c r="J1155"/>
  <c r="BK1124"/>
  <c r="BK1017"/>
  <c r="BK996"/>
  <c r="J974"/>
  <c r="J970"/>
  <c r="BK960"/>
  <c r="BK907"/>
  <c r="BK897"/>
  <c r="J880"/>
  <c r="BK846"/>
  <c r="BK827"/>
  <c r="BK807"/>
  <c r="BK801"/>
  <c r="BK795"/>
  <c r="BK768"/>
  <c r="J652"/>
  <c r="J648"/>
  <c r="BK634"/>
  <c r="BK602"/>
  <c r="J570"/>
  <c r="J520"/>
  <c r="J506"/>
  <c r="BK495"/>
  <c r="J479"/>
  <c r="BK445"/>
  <c r="BK437"/>
  <c r="BK428"/>
  <c r="BK423"/>
  <c r="J391"/>
  <c r="J378"/>
  <c r="BK369"/>
  <c r="BK364"/>
  <c r="J361"/>
  <c r="J350"/>
  <c r="BK168"/>
  <c r="BK163"/>
  <c r="J152"/>
  <c i="4" r="BK171"/>
  <c r="J151"/>
  <c i="2" r="J1515"/>
  <c r="BK1503"/>
  <c r="BK1495"/>
  <c r="J1484"/>
  <c r="J1478"/>
  <c r="J1471"/>
  <c r="BK1461"/>
  <c r="BK1454"/>
  <c r="BK1449"/>
  <c r="J1392"/>
  <c r="BK1383"/>
  <c r="J1375"/>
  <c r="J1361"/>
  <c r="J1339"/>
  <c r="J1322"/>
  <c r="BK1317"/>
  <c r="J1263"/>
  <c r="BK1217"/>
  <c r="BK1211"/>
  <c r="J1139"/>
  <c r="J1124"/>
  <c r="J1097"/>
  <c r="BK1080"/>
  <c r="BK903"/>
  <c r="BK887"/>
  <c r="J827"/>
  <c i="4" r="BK186"/>
  <c r="J164"/>
  <c i="2" r="BK1240"/>
  <c r="J1221"/>
  <c r="J1217"/>
  <c r="J1211"/>
  <c r="J1207"/>
  <c r="BK1165"/>
  <c r="J1159"/>
  <c r="BK1155"/>
  <c r="J1118"/>
  <c r="J1086"/>
  <c r="J1068"/>
  <c r="BK1059"/>
  <c r="BK1006"/>
  <c r="BK1000"/>
  <c r="BK939"/>
  <c r="J929"/>
  <c r="J870"/>
  <c r="J864"/>
  <c r="J850"/>
  <c r="BK832"/>
  <c r="J798"/>
  <c r="J795"/>
  <c r="J742"/>
  <c r="BK734"/>
  <c r="BK729"/>
  <c r="BK714"/>
  <c r="J691"/>
  <c r="J686"/>
  <c r="J634"/>
  <c r="BK613"/>
  <c r="BK570"/>
  <c r="BK564"/>
  <c r="J500"/>
  <c r="J485"/>
  <c r="BK466"/>
  <c r="J423"/>
  <c r="BK407"/>
  <c r="BK397"/>
  <c r="BK383"/>
  <c r="BK301"/>
  <c r="BK296"/>
  <c r="BK277"/>
  <c r="BK266"/>
  <c r="BK249"/>
  <c r="J220"/>
  <c r="BK205"/>
  <c r="J180"/>
  <c r="BK157"/>
  <c r="BK144"/>
  <c i="1" r="AS94"/>
  <c i="4" r="BK183"/>
  <c i="2" r="BK1339"/>
  <c r="J1334"/>
  <c r="BK1312"/>
  <c r="BK1301"/>
  <c r="J1265"/>
  <c r="BK1261"/>
  <c r="J1259"/>
  <c r="J1236"/>
  <c r="J1165"/>
  <c r="BK1149"/>
  <c r="BK1143"/>
  <c r="J1080"/>
  <c r="J1053"/>
  <c r="J1041"/>
  <c r="J1010"/>
  <c r="BK984"/>
  <c r="J980"/>
  <c r="BK970"/>
  <c r="BK964"/>
  <c r="BK929"/>
  <c r="BK923"/>
  <c r="J897"/>
  <c r="J873"/>
  <c r="BK861"/>
  <c r="BK837"/>
  <c r="BK819"/>
  <c r="J789"/>
  <c r="J768"/>
  <c r="BK749"/>
  <c r="BK742"/>
  <c r="BK658"/>
  <c r="J641"/>
  <c r="J613"/>
  <c r="J607"/>
  <c r="J592"/>
  <c r="J549"/>
  <c r="BK542"/>
  <c r="BK419"/>
  <c r="BK350"/>
  <c r="J346"/>
  <c r="BK323"/>
  <c r="BK306"/>
  <c r="BK269"/>
  <c r="J266"/>
  <c r="J249"/>
  <c r="BK244"/>
  <c r="BK235"/>
  <c i="4" r="J186"/>
  <c r="BK159"/>
  <c i="3" r="BK151"/>
  <c r="J149"/>
  <c r="BK146"/>
  <c r="J144"/>
  <c r="BK141"/>
  <c r="J141"/>
  <c r="BK139"/>
  <c r="J139"/>
  <c r="BK136"/>
  <c r="J136"/>
  <c r="BK131"/>
  <c r="J131"/>
  <c i="2" r="J1327"/>
  <c r="J1307"/>
  <c r="BK1257"/>
  <c r="BK1232"/>
  <c r="BK1203"/>
  <c r="J1195"/>
  <c r="BK1159"/>
  <c r="BK1118"/>
  <c r="BK1112"/>
  <c r="J939"/>
  <c r="BK935"/>
  <c r="J923"/>
  <c r="J912"/>
  <c r="J907"/>
  <c r="J903"/>
  <c r="J893"/>
  <c r="BK880"/>
  <c r="BK864"/>
  <c r="J855"/>
  <c r="J783"/>
  <c r="BK777"/>
  <c r="BK773"/>
  <c r="BK764"/>
  <c r="BK666"/>
  <c r="J658"/>
  <c r="J532"/>
  <c r="BK513"/>
  <c r="BK451"/>
  <c r="J445"/>
  <c r="BK432"/>
  <c r="J428"/>
  <c r="J419"/>
  <c r="BK413"/>
  <c r="J383"/>
  <c r="J364"/>
  <c r="J306"/>
  <c r="J296"/>
  <c r="J286"/>
  <c r="J277"/>
  <c r="J213"/>
  <c r="BK190"/>
  <c r="BK173"/>
  <c r="J163"/>
  <c r="J157"/>
  <c r="J138"/>
  <c r="J131"/>
  <c i="4" r="BK177"/>
  <c r="J148"/>
  <c i="2" r="J1199"/>
  <c r="BK1097"/>
  <c r="BK1010"/>
  <c r="BK992"/>
  <c r="J832"/>
  <c r="BK725"/>
  <c r="J718"/>
  <c r="J673"/>
  <c r="BK652"/>
  <c r="BK624"/>
  <c r="J602"/>
  <c r="BK485"/>
  <c r="BK479"/>
  <c r="J432"/>
  <c r="BK401"/>
  <c r="J397"/>
  <c r="BK378"/>
  <c r="BK354"/>
  <c r="J326"/>
  <c r="BK286"/>
  <c r="J269"/>
  <c r="BK255"/>
  <c r="J205"/>
  <c r="J200"/>
  <c i="4" r="J171"/>
  <c r="J159"/>
  <c i="2" r="BK893"/>
  <c r="BK870"/>
  <c r="BK855"/>
  <c r="J837"/>
  <c r="J801"/>
  <c r="BK798"/>
  <c r="BK757"/>
  <c r="J729"/>
  <c r="BK706"/>
  <c r="BK691"/>
  <c r="J513"/>
  <c r="J331"/>
  <c r="BK326"/>
  <c r="J312"/>
  <c r="BK281"/>
  <c r="J173"/>
  <c r="J168"/>
  <c i="4" r="J177"/>
  <c r="BK164"/>
  <c i="2" r="J1312"/>
  <c r="J1244"/>
  <c r="J1203"/>
  <c r="J1180"/>
  <c r="BK1174"/>
  <c r="J1106"/>
  <c r="J1044"/>
  <c r="J887"/>
  <c r="J846"/>
  <c r="BK841"/>
  <c r="J819"/>
  <c r="J814"/>
  <c r="J773"/>
  <c r="J734"/>
  <c r="J706"/>
  <c r="BK648"/>
  <c r="J624"/>
  <c r="BK520"/>
  <c r="BK489"/>
  <c r="BK460"/>
  <c r="J437"/>
  <c r="J369"/>
  <c r="BK262"/>
  <c r="J255"/>
  <c r="BK200"/>
  <c r="J190"/>
  <c r="BK180"/>
  <c r="BK1492"/>
  <c r="BK1471"/>
  <c r="J1454"/>
  <c r="J1432"/>
  <c r="BK1422"/>
  <c r="BK1375"/>
  <c r="BK1369"/>
  <c r="BK1363"/>
  <c r="BK1359"/>
  <c r="J1354"/>
  <c r="BK1348"/>
  <c r="J1345"/>
  <c r="BK1263"/>
  <c r="J1240"/>
  <c r="BK1221"/>
  <c r="BK1195"/>
  <c r="BK1130"/>
  <c r="J1059"/>
  <c r="BK1053"/>
  <c r="J1049"/>
  <c r="BK1041"/>
  <c r="J1006"/>
  <c r="J984"/>
  <c r="BK980"/>
  <c r="J964"/>
  <c r="J960"/>
  <c r="BK686"/>
  <c r="J666"/>
  <c r="BK641"/>
  <c r="J586"/>
  <c r="BK361"/>
  <c r="J323"/>
  <c r="BK316"/>
  <c r="BK213"/>
  <c i="3" l="1" r="P135"/>
  <c r="R135"/>
  <c r="R134"/>
  <c r="R128"/>
  <c r="BK216"/>
  <c r="J216"/>
  <c r="J101"/>
  <c r="R216"/>
  <c r="T216"/>
  <c r="BK241"/>
  <c r="J241"/>
  <c r="J104"/>
  <c r="R241"/>
  <c i="4" r="BK124"/>
  <c i="2" r="T436"/>
  <c r="BK499"/>
  <c r="J499"/>
  <c r="J101"/>
  <c r="BK911"/>
  <c r="J911"/>
  <c r="J104"/>
  <c r="T1391"/>
  <c r="P1507"/>
  <c r="P1506"/>
  <c i="4" r="T124"/>
  <c i="2" r="BK436"/>
  <c r="J436"/>
  <c r="J99"/>
  <c r="BK478"/>
  <c r="J478"/>
  <c r="J100"/>
  <c r="R519"/>
  <c i="4" r="R182"/>
  <c i="2" r="R130"/>
  <c r="T499"/>
  <c r="R911"/>
  <c r="BK1391"/>
  <c r="J1391"/>
  <c r="J105"/>
  <c r="R1507"/>
  <c r="R1506"/>
  <c i="4" r="R124"/>
  <c r="T182"/>
  <c i="2" r="BK130"/>
  <c r="J130"/>
  <c r="J98"/>
  <c r="P499"/>
  <c r="P911"/>
  <c r="P1391"/>
  <c r="BK1507"/>
  <c r="J1507"/>
  <c r="J108"/>
  <c r="T1507"/>
  <c r="T1506"/>
  <c i="4" r="P154"/>
  <c r="BK182"/>
  <c r="J182"/>
  <c r="J102"/>
  <c i="2" r="P436"/>
  <c r="P478"/>
  <c r="T519"/>
  <c r="R756"/>
  <c i="4" r="P124"/>
  <c i="2" r="T130"/>
  <c r="T478"/>
  <c r="P519"/>
  <c r="P756"/>
  <c i="4" r="R154"/>
  <c i="2" r="R436"/>
  <c r="R478"/>
  <c r="BK519"/>
  <c r="J519"/>
  <c r="J102"/>
  <c r="BK756"/>
  <c r="J756"/>
  <c r="J103"/>
  <c r="T756"/>
  <c r="R1391"/>
  <c i="3" r="BK135"/>
  <c r="J135"/>
  <c r="J100"/>
  <c r="T135"/>
  <c r="T134"/>
  <c r="P216"/>
  <c r="BK222"/>
  <c r="J222"/>
  <c r="J103"/>
  <c r="P222"/>
  <c r="R222"/>
  <c r="R221"/>
  <c r="T222"/>
  <c r="P241"/>
  <c r="T241"/>
  <c r="BK340"/>
  <c r="J340"/>
  <c r="J105"/>
  <c r="P340"/>
  <c r="R340"/>
  <c r="T340"/>
  <c i="4" r="T154"/>
  <c i="2" r="P130"/>
  <c r="P129"/>
  <c r="P128"/>
  <c i="1" r="AU95"/>
  <c i="2" r="R499"/>
  <c r="T911"/>
  <c i="4" r="P182"/>
  <c r="BK154"/>
  <c r="J154"/>
  <c r="J99"/>
  <c i="2" r="BE152"/>
  <c r="BE163"/>
  <c r="BE190"/>
  <c r="BE312"/>
  <c r="BE364"/>
  <c r="BE634"/>
  <c r="BE691"/>
  <c r="BE841"/>
  <c r="BE992"/>
  <c r="BE1010"/>
  <c r="BE1017"/>
  <c r="BE1124"/>
  <c r="BE1261"/>
  <c r="BE1383"/>
  <c r="BE1432"/>
  <c r="BE1454"/>
  <c r="BE1484"/>
  <c i="3" r="BK130"/>
  <c r="J130"/>
  <c r="J98"/>
  <c i="2" r="E118"/>
  <c r="BE131"/>
  <c r="BE205"/>
  <c r="BE266"/>
  <c r="BE586"/>
  <c r="BE652"/>
  <c r="BE757"/>
  <c r="BE795"/>
  <c r="BE801"/>
  <c r="BE1159"/>
  <c r="BE1236"/>
  <c r="BE1295"/>
  <c r="BE144"/>
  <c r="BE157"/>
  <c r="BE180"/>
  <c r="BE249"/>
  <c r="BE269"/>
  <c r="BE423"/>
  <c r="BE714"/>
  <c r="BE725"/>
  <c r="BE764"/>
  <c r="BE768"/>
  <c r="BE773"/>
  <c r="BE873"/>
  <c i="4" r="BE186"/>
  <c r="BK170"/>
  <c r="J170"/>
  <c r="J100"/>
  <c i="2" r="BE277"/>
  <c r="BE407"/>
  <c r="BE413"/>
  <c r="BE437"/>
  <c r="BE466"/>
  <c r="BE500"/>
  <c r="BE506"/>
  <c r="BE648"/>
  <c r="BE729"/>
  <c r="BE850"/>
  <c r="BE980"/>
  <c r="BE1023"/>
  <c r="BE1086"/>
  <c r="BE1106"/>
  <c r="BE1149"/>
  <c r="BE1207"/>
  <c r="J122"/>
  <c r="BE220"/>
  <c r="BE235"/>
  <c r="BE255"/>
  <c r="BE326"/>
  <c r="BE331"/>
  <c r="BE350"/>
  <c r="BE354"/>
  <c r="BE378"/>
  <c r="BE479"/>
  <c r="BE489"/>
  <c r="BE549"/>
  <c r="BE846"/>
  <c r="BE887"/>
  <c r="BE929"/>
  <c r="BE970"/>
  <c r="BE1118"/>
  <c r="BE1217"/>
  <c r="BE1244"/>
  <c r="BE1322"/>
  <c r="BE1339"/>
  <c r="BK1502"/>
  <c r="J1502"/>
  <c r="J106"/>
  <c i="3" r="F92"/>
  <c r="J92"/>
  <c r="J122"/>
  <c r="BE131"/>
  <c r="BE136"/>
  <c r="BE139"/>
  <c r="BE141"/>
  <c r="BE144"/>
  <c r="BE146"/>
  <c r="BE149"/>
  <c r="BE151"/>
  <c i="2" r="F92"/>
  <c r="J125"/>
  <c r="BE200"/>
  <c r="BE301"/>
  <c r="BE316"/>
  <c r="BE432"/>
  <c r="BE460"/>
  <c r="BE564"/>
  <c r="BE570"/>
  <c r="BE777"/>
  <c r="BE814"/>
  <c r="BE827"/>
  <c r="BE855"/>
  <c r="BE903"/>
  <c r="BE907"/>
  <c r="BE996"/>
  <c r="BE1006"/>
  <c r="BE1074"/>
  <c r="BE1211"/>
  <c r="BE1257"/>
  <c r="BE1263"/>
  <c i="3" r="E85"/>
  <c i="2" r="BE168"/>
  <c r="BE173"/>
  <c r="BE213"/>
  <c r="BE244"/>
  <c r="BE262"/>
  <c r="BE391"/>
  <c r="BE520"/>
  <c r="BE542"/>
  <c r="BE607"/>
  <c r="BE673"/>
  <c r="BE681"/>
  <c r="BE718"/>
  <c r="BE783"/>
  <c r="BE807"/>
  <c r="BE819"/>
  <c r="BE837"/>
  <c r="BE880"/>
  <c r="BE897"/>
  <c r="BE912"/>
  <c r="BE974"/>
  <c r="BE1112"/>
  <c r="BE1139"/>
  <c i="4" r="BE159"/>
  <c i="2" r="BE832"/>
  <c r="BE861"/>
  <c r="BE893"/>
  <c r="BE1041"/>
  <c r="BE1068"/>
  <c r="BE1199"/>
  <c r="BE1221"/>
  <c r="BE1232"/>
  <c r="BE1327"/>
  <c r="BE1334"/>
  <c r="BE1348"/>
  <c r="BE1359"/>
  <c r="BE1361"/>
  <c r="BE1392"/>
  <c r="BE1422"/>
  <c r="BE1495"/>
  <c i="4" r="BE171"/>
  <c r="BE177"/>
  <c i="2" r="BE138"/>
  <c r="BE323"/>
  <c r="BE419"/>
  <c r="BE451"/>
  <c r="BE471"/>
  <c r="BE485"/>
  <c r="BE592"/>
  <c r="BE624"/>
  <c r="BE641"/>
  <c r="BE742"/>
  <c r="BE789"/>
  <c r="BE864"/>
  <c r="BE870"/>
  <c r="BE939"/>
  <c r="BE964"/>
  <c r="BE1143"/>
  <c r="BE1155"/>
  <c r="BE1174"/>
  <c r="BE1195"/>
  <c r="BE1203"/>
  <c r="BE1259"/>
  <c r="BE1301"/>
  <c i="4" r="BE140"/>
  <c i="2" r="BE445"/>
  <c r="BE532"/>
  <c r="BE613"/>
  <c r="BE658"/>
  <c r="BE749"/>
  <c r="BE923"/>
  <c r="BE984"/>
  <c r="BE1000"/>
  <c r="BE1049"/>
  <c r="BE1059"/>
  <c r="BE1080"/>
  <c r="BE1097"/>
  <c r="BE1180"/>
  <c i="3" r="BE154"/>
  <c r="BE156"/>
  <c r="BE159"/>
  <c r="BE161"/>
  <c r="BE164"/>
  <c r="BE167"/>
  <c r="BE170"/>
  <c r="BE172"/>
  <c r="BE174"/>
  <c r="BE177"/>
  <c r="BE180"/>
  <c r="BE183"/>
  <c r="BE185"/>
  <c r="BE187"/>
  <c r="BE189"/>
  <c r="BE191"/>
  <c r="BE193"/>
  <c r="BE196"/>
  <c r="BE198"/>
  <c r="BE201"/>
  <c r="BE203"/>
  <c r="BE206"/>
  <c r="BE208"/>
  <c r="BE211"/>
  <c r="BE214"/>
  <c r="BE217"/>
  <c r="BE219"/>
  <c r="BE223"/>
  <c r="BE225"/>
  <c r="BE227"/>
  <c r="BE230"/>
  <c r="BE232"/>
  <c r="BE235"/>
  <c r="BE237"/>
  <c r="BE239"/>
  <c r="BE242"/>
  <c r="BE245"/>
  <c r="BE248"/>
  <c r="BE251"/>
  <c r="BE254"/>
  <c r="BE257"/>
  <c r="BE260"/>
  <c r="BE263"/>
  <c r="BE266"/>
  <c r="BE271"/>
  <c r="BE275"/>
  <c r="BE278"/>
  <c r="BE281"/>
  <c r="BE284"/>
  <c r="BE286"/>
  <c r="BE289"/>
  <c r="BE291"/>
  <c r="BE294"/>
  <c r="BE297"/>
  <c r="BE300"/>
  <c r="BE303"/>
  <c r="BE306"/>
  <c r="BE309"/>
  <c r="BE312"/>
  <c r="BE315"/>
  <c r="BE319"/>
  <c r="BE322"/>
  <c r="BE326"/>
  <c r="BE331"/>
  <c r="BE334"/>
  <c r="BE336"/>
  <c r="BE338"/>
  <c r="BE341"/>
  <c r="BE343"/>
  <c r="BE347"/>
  <c r="BE350"/>
  <c r="BK346"/>
  <c r="J346"/>
  <c r="J107"/>
  <c r="BK349"/>
  <c r="J349"/>
  <c r="J108"/>
  <c i="4" r="E85"/>
  <c r="J89"/>
  <c r="F92"/>
  <c r="J92"/>
  <c r="BE125"/>
  <c r="BE130"/>
  <c r="BE133"/>
  <c r="BE137"/>
  <c r="BE142"/>
  <c r="BE145"/>
  <c r="BE148"/>
  <c r="BE183"/>
  <c r="BK176"/>
  <c r="J176"/>
  <c r="J101"/>
  <c i="2" r="BE286"/>
  <c r="BE296"/>
  <c r="BE361"/>
  <c r="BE369"/>
  <c r="BE383"/>
  <c r="BE397"/>
  <c r="BE401"/>
  <c r="BE428"/>
  <c r="BE495"/>
  <c r="BE513"/>
  <c r="BE706"/>
  <c r="BE734"/>
  <c r="BE798"/>
  <c r="BE935"/>
  <c r="BE960"/>
  <c r="BE1044"/>
  <c r="BE1053"/>
  <c r="BE1130"/>
  <c r="BE1165"/>
  <c r="BE1240"/>
  <c r="BE1265"/>
  <c r="BE1307"/>
  <c r="BE1312"/>
  <c r="BE1317"/>
  <c r="BE1345"/>
  <c r="BE1354"/>
  <c r="BE1363"/>
  <c r="BE1369"/>
  <c r="BE1375"/>
  <c r="BE1449"/>
  <c r="BE1461"/>
  <c r="BE1471"/>
  <c r="BE1478"/>
  <c r="BE1492"/>
  <c r="BE1503"/>
  <c r="BE1508"/>
  <c r="BE1515"/>
  <c i="4" r="BE167"/>
  <c i="2" r="BE281"/>
  <c r="BE306"/>
  <c r="BE346"/>
  <c r="BE602"/>
  <c r="BE666"/>
  <c r="BE686"/>
  <c i="4" r="BE151"/>
  <c r="BE155"/>
  <c r="BE157"/>
  <c r="BE164"/>
  <c i="2" r="F35"/>
  <c i="1" r="BB95"/>
  <c i="3" r="J34"/>
  <c i="1" r="AW96"/>
  <c i="3" r="F37"/>
  <c i="1" r="BD96"/>
  <c i="4" r="J34"/>
  <c i="1" r="AW97"/>
  <c i="2" r="F37"/>
  <c i="1" r="BD95"/>
  <c i="2" r="J34"/>
  <c i="1" r="AW95"/>
  <c i="2" r="F34"/>
  <c i="1" r="BA95"/>
  <c i="4" r="F35"/>
  <c i="1" r="BB97"/>
  <c i="2" r="F36"/>
  <c i="1" r="BC95"/>
  <c i="3" r="F35"/>
  <c i="1" r="BB96"/>
  <c i="3" r="F36"/>
  <c i="1" r="BC96"/>
  <c i="4" r="F34"/>
  <c i="1" r="BA97"/>
  <c i="3" r="F34"/>
  <c i="1" r="BA96"/>
  <c i="4" r="F37"/>
  <c i="1" r="BD97"/>
  <c i="4" r="F36"/>
  <c i="1" r="BC97"/>
  <c i="3" l="1" r="T221"/>
  <c r="T128"/>
  <c i="2" r="T129"/>
  <c r="T128"/>
  <c i="4" r="BK123"/>
  <c r="J123"/>
  <c r="J97"/>
  <c r="R123"/>
  <c r="R122"/>
  <c i="3" r="P221"/>
  <c i="2" r="R129"/>
  <c r="R128"/>
  <c i="4" r="P123"/>
  <c r="P122"/>
  <c i="1" r="AU97"/>
  <c i="4" r="T123"/>
  <c r="T122"/>
  <c i="3" r="P134"/>
  <c r="P128"/>
  <c i="1" r="AU96"/>
  <c i="3" r="BK134"/>
  <c r="J134"/>
  <c r="J99"/>
  <c r="BK221"/>
  <c r="J221"/>
  <c r="J102"/>
  <c i="4" r="J124"/>
  <c r="J98"/>
  <c i="2" r="BK129"/>
  <c r="J129"/>
  <c r="J97"/>
  <c r="BK1506"/>
  <c r="J1506"/>
  <c r="J107"/>
  <c i="3" r="BK129"/>
  <c r="J129"/>
  <c r="J97"/>
  <c r="BK345"/>
  <c r="J345"/>
  <c r="J106"/>
  <c i="1" r="BB94"/>
  <c r="AX94"/>
  <c r="BD94"/>
  <c r="W33"/>
  <c r="BC94"/>
  <c r="AY94"/>
  <c i="2" r="J33"/>
  <c i="1" r="AV95"/>
  <c r="AT95"/>
  <c i="4" r="J33"/>
  <c i="1" r="AV97"/>
  <c r="AT97"/>
  <c r="BA94"/>
  <c r="W30"/>
  <c i="4" r="F33"/>
  <c i="1" r="AZ97"/>
  <c i="3" r="F33"/>
  <c i="1" r="AZ96"/>
  <c i="2" r="F33"/>
  <c i="1" r="AZ95"/>
  <c i="3" r="J33"/>
  <c i="1" r="AV96"/>
  <c r="AT96"/>
  <c i="2" l="1" r="BK128"/>
  <c r="J128"/>
  <c r="J96"/>
  <c i="4" r="BK122"/>
  <c r="J122"/>
  <c r="J96"/>
  <c i="3" r="BK128"/>
  <c r="J128"/>
  <c r="J96"/>
  <c i="1" r="AZ94"/>
  <c r="W29"/>
  <c r="AU94"/>
  <c r="AW94"/>
  <c r="AK30"/>
  <c r="W31"/>
  <c r="W32"/>
  <c i="2" l="1" r="J30"/>
  <c i="1" r="AG95"/>
  <c r="AN95"/>
  <c r="AV94"/>
  <c r="AK29"/>
  <c i="3" r="J30"/>
  <c i="1" r="AG96"/>
  <c r="AN96"/>
  <c i="4" r="J30"/>
  <c i="1" r="AG97"/>
  <c r="AN97"/>
  <c i="3" l="1" r="J39"/>
  <c i="2" r="J39"/>
  <c i="4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<sst xmlns="http://schemas.openxmlformats.org/spreadsheetml/2006/main">
  <si>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</si>
  <si>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</si>
  <si>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</si>
  <si>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</si>
  <si>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</si>
  <si>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{004a3a15-ccbb-4b4c-ac22-e3d97419c9b7}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</si>
  <si>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</si>
  <si>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</si>
  <si>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</si>
  <si>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</si>
  <si>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</si>
  <si>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</si>
  <si>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</si>
  <si>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</si>
  <si>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2025006-1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</si>
  <si>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</si>
  <si>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</si>
  <si>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ul. Olomoucká</t>
  </si>
  <si>
    <t>KSO:</t>
  </si>
  <si>
    <t>CC-CZ:</t>
  </si>
  <si>
    <t>Místo:</t>
  </si>
  <si>
    <t>Zábřeh</t>
  </si>
  <si>
    <t>Datum:</t>
  </si>
  <si>
    <t>4. 5. 2026</t>
  </si>
  <si>
    <t>Zadavatel:</t>
  </si>
  <si>
    <t>IČ:</t>
  </si>
  <si>
    <t>00303640</t>
  </si>
  <si>
    <t>Město Zábřeh</t>
  </si>
  <si>
    <t>DIČ:</t>
  </si>
  <si>
    <t>CZ 00303640</t>
  </si>
  <si>
    <t>Uchazeč:</t>
  </si>
  <si>
    <t>Vyplň údaj</t>
  </si>
  <si>
    <t>Projektant:</t>
  </si>
  <si>
    <t>74276361</t>
  </si>
  <si>
    <t>Ing. Linda Smítalová – Atelis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</si>
  <si>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</si>
  <si>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</si>
  <si>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</si>
  <si>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</si>
  <si>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</si>
  <si>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</si>
  <si>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</si>
  <si>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</si>
  <si>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</si>
  <si>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</si>
  <si>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</si>
  <si>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</si>
  <si>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</si>
  <si>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</si>
  <si>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</si>
  <si>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</si>
  <si>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</si>
  <si>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</si>
  <si>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</si>
  <si>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</si>
  <si>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</si>
  <si>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</si>
  <si>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</si>
  <si>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</si>
  <si>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</si>
  <si>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</si>
  <si>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</si>
  <si>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</si>
  <si>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</si>
  <si>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</si>
  <si>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</si>
  <si>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</si>
  <si>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</si>
  <si>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</si>
  <si>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</si>
  <si>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</si>
  <si>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</si>
  <si>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</si>
  <si>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</si>
  <si>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</si>
  <si>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</si>
  <si>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</si>
  <si>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</si>
  <si>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</si>
  <si>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</si>
  <si>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</si>
  <si>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</si>
  <si>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</si>
  <si>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</si>
  <si>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</si>
  <si>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101 Zpevněné dopravní plochy</t>
  </si>
  <si>
    <t>STA</t>
  </si>
  <si>
    <t>{60c261a5-a9a2-4651-828f-56aa76229bc8}</t>
  </si>
  <si>
    <t>2</t>
  </si>
  <si>
    <t>SO 401 Veřejné osvětlení</t>
  </si>
  <si>
    <t>{5d771479-3d32-4941-9859-77dfd68b45b8}</t>
  </si>
  <si>
    <t>5</t>
  </si>
  <si>
    <t>Vedlejší a ostatní náklady</t>
  </si>
  <si>
    <t>VON</t>
  </si>
  <si>
    <t>{df873b39-0df3-4b8b-9035-8c5c08b6807c}</t>
  </si>
  <si>
    <t>suť</t>
  </si>
  <si>
    <t>781,842</t>
  </si>
  <si>
    <t>vyb_hm</t>
  </si>
  <si>
    <t>vybourané hmoty</t>
  </si>
  <si>
    <t>0,362</t>
  </si>
  <si>
    <t>KRYCÍ LIST SOUPISU PRACÍ</t>
  </si>
  <si>
    <t>zz</t>
  </si>
  <si>
    <t>zásyp zeminou</t>
  </si>
  <si>
    <t>171,275</t>
  </si>
  <si>
    <t>vp</t>
  </si>
  <si>
    <t>vpusti</t>
  </si>
  <si>
    <t>zšd</t>
  </si>
  <si>
    <t>zásyp ŠD</t>
  </si>
  <si>
    <t>4,2</t>
  </si>
  <si>
    <t>po</t>
  </si>
  <si>
    <t>potrubí</t>
  </si>
  <si>
    <t>20</t>
  </si>
  <si>
    <t>Objekt:</t>
  </si>
  <si>
    <t>ob</t>
  </si>
  <si>
    <t>obsyp</t>
  </si>
  <si>
    <t>5,5</t>
  </si>
  <si>
    <t>1 - SO 101 Zpevněné dopravní plochy</t>
  </si>
  <si>
    <t>dren</t>
  </si>
  <si>
    <t>drenáž</t>
  </si>
  <si>
    <t>166,5</t>
  </si>
  <si>
    <t>drn</t>
  </si>
  <si>
    <t>1849</t>
  </si>
  <si>
    <t>odk</t>
  </si>
  <si>
    <t>odkopávky</t>
  </si>
  <si>
    <t>1328,7</t>
  </si>
  <si>
    <t>vr2</t>
  </si>
  <si>
    <t>výkop rýh 2</t>
  </si>
  <si>
    <t>11</t>
  </si>
  <si>
    <t>vš</t>
  </si>
  <si>
    <t>výkop šachet</t>
  </si>
  <si>
    <t>6</t>
  </si>
  <si>
    <t>odv</t>
  </si>
  <si>
    <t>odvoz</t>
  </si>
  <si>
    <t>1193,925</t>
  </si>
  <si>
    <t>ohu</t>
  </si>
  <si>
    <t>ohumusování</t>
  </si>
  <si>
    <t>899</t>
  </si>
  <si>
    <t>hr</t>
  </si>
  <si>
    <t>hloubení rýh</t>
  </si>
  <si>
    <t>19,5</t>
  </si>
  <si>
    <t>sa_rec</t>
  </si>
  <si>
    <t>sanace recyklátem</t>
  </si>
  <si>
    <t>76,8</t>
  </si>
  <si>
    <t>sa_rec_2</t>
  </si>
  <si>
    <t>sanace recyklátem 2</t>
  </si>
  <si>
    <t>1551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</si>
  <si>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</si>
  <si>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</si>
  <si>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</si>
  <si>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</si>
  <si>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</si>
  <si>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</si>
  <si>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</si>
  <si>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</si>
  <si>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</si>
  <si>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</si>
  <si>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</si>
  <si>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</si>
  <si>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</si>
  <si>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</si>
  <si>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</si>
  <si>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</si>
  <si>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</si>
  <si>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</si>
  <si>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</si>
  <si>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</si>
  <si>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</si>
  <si>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</si>
  <si>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</si>
  <si>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</si>
  <si>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</si>
  <si>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</si>
  <si>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</si>
  <si>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</si>
  <si>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</si>
  <si>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</si>
  <si>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</si>
  <si>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</si>
  <si>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</si>
  <si>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</si>
  <si>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</si>
  <si>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</si>
  <si>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</si>
  <si>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</si>
  <si>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CS ÚRS 2026 01</t>
  </si>
  <si>
    <t>4</t>
  </si>
  <si>
    <t>-1029012610</t>
  </si>
  <si>
    <t>PP</t>
  </si>
  <si>
    <t>Sejmutí drnu tl. do 100 mm, v jakékoliv ploše</t>
  </si>
  <si>
    <t>Online PSC</t>
  </si>
  <si>
    <t>https://podminky.urs.cz/item/CS_URS_2026_01/111301111</t>
  </si>
  <si>
    <t>VV</t>
  </si>
  <si>
    <t>"Sejmutí travního drnu tl. 10 cm "</t>
  </si>
  <si>
    <t>"dle přílohy B.P6"</t>
  </si>
  <si>
    <t>250,0+1191,0+408,0</t>
  </si>
  <si>
    <t>Součet</t>
  </si>
  <si>
    <t>113106142</t>
  </si>
  <si>
    <t>Rozebrání dlažeb z betonových nebo kamenných dlaždic komunikací pro pěší strojně pl přes 50 m2</t>
  </si>
  <si>
    <t>-913291103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</si>
  <si>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</si>
  <si>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https://podminky.urs.cz/item/CS_URS_2026_01/113106142</t>
  </si>
  <si>
    <t>"G.2 Demolice"</t>
  </si>
  <si>
    <t>"narovnání na palety"</t>
  </si>
  <si>
    <t xml:space="preserve">"Odstranění bet. dlažby 30x30 cm"     193,0</t>
  </si>
  <si>
    <t>3</t>
  </si>
  <si>
    <t>113106144</t>
  </si>
  <si>
    <t>Rozebrání dlažeb ze zámkových dlaždic komunikací pro pěší strojně pl přes 50 m2</t>
  </si>
  <si>
    <t>2063069897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</si>
  <si>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</si>
  <si>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https://podminky.urs.cz/item/CS_URS_2026_01/113106144</t>
  </si>
  <si>
    <t xml:space="preserve">"Odstranění bet. zámkové dlažby 10x20 cm"      234,0</t>
  </si>
  <si>
    <t xml:space="preserve">"Předláždění stávající betonové dlažby"       6,50</t>
  </si>
  <si>
    <t>113106161</t>
  </si>
  <si>
    <t>Rozebrání dlažeb vozovek z drobných kostek s ložem z kameniva ručně</t>
  </si>
  <si>
    <t>1686048268</t>
  </si>
  <si>
    <t>Rozebrání dlažeb vozovek a ploch s přemístěním hmot na skládku na vzdálenost do 3 m nebo s naložením na dopravní prostředek, s jakoukoliv výplní spár ručně z drobných kostek nebo odseků s ložem z kameniva</t>
  </si>
  <si>
    <t>https://podminky.urs.cz/item/CS_URS_2026_01/113106161</t>
  </si>
  <si>
    <t xml:space="preserve">"Odstranění žulových kostek 10/10/10"      10,0</t>
  </si>
  <si>
    <t>113107112</t>
  </si>
  <si>
    <t>Odstranění podkladu z kameniva těženého tl přes 100 do 200 mm ručně</t>
  </si>
  <si>
    <t>-2145199901</t>
  </si>
  <si>
    <t>Odstranění podkladů nebo krytů ručně s přemístěním hmot na skládku na vzdálenost do 3 m nebo s naložením na dopravní prostředek z kameniva těženého, o tl. vrstvy přes 100 do 200 mm</t>
  </si>
  <si>
    <t>https://podminky.urs.cz/item/CS_URS_2026_01/113107112</t>
  </si>
  <si>
    <t>"Odstranění kačírku tl. 15 cm"</t>
  </si>
  <si>
    <t>2,0</t>
  </si>
  <si>
    <t>113154541</t>
  </si>
  <si>
    <t>Frézování živičného krytu tl do 30 mm pruh š přes 1 m pl přes 500 do 2000 m2</t>
  </si>
  <si>
    <t>154494844</t>
  </si>
  <si>
    <t>Frézování živičného podkladu nebo krytu s naložením hmot na dopravní prostředek plochy přes 500 do 2 000 m2 pruhu šířky přes 1 m, tloušťky vrstvy do 30 mm</t>
  </si>
  <si>
    <t>https://podminky.urs.cz/item/CS_URS_2026_01/113154541</t>
  </si>
  <si>
    <t xml:space="preserve">"Frézování asflatu  tl. 30 mm (km 0,162 - KÚ) - ZAS-T3"      530,0</t>
  </si>
  <si>
    <t>7</t>
  </si>
  <si>
    <t>113154542</t>
  </si>
  <si>
    <t>Frézování živičného krytu tl 40 mm pruh š přes 1 m pl přes 500 do 2000 m2</t>
  </si>
  <si>
    <t>1562956101</t>
  </si>
  <si>
    <t>Frézování živičného podkladu nebo krytu s naložením hmot na dopravní prostředek plochy přes 500 do 2 000 m2 pruhu šířky přes 1 m, tloušťky vrstvy 40 mm</t>
  </si>
  <si>
    <t>https://podminky.urs.cz/item/CS_URS_2026_01/113154542</t>
  </si>
  <si>
    <t xml:space="preserve">"Frézování asflatu  tl. 35 mm (km 0,162 - KÚ) - ZAS-T2"      530,0</t>
  </si>
  <si>
    <t>8</t>
  </si>
  <si>
    <t>113154543</t>
  </si>
  <si>
    <t>Frézování živičného krytu tl 50 mm pruh š přes 1 m pl přes 500 do 2000 m2</t>
  </si>
  <si>
    <t>-1740818000</t>
  </si>
  <si>
    <t>Frézování živičného podkladu nebo krytu s naložením hmot na dopravní prostředek plochy přes 500 do 2 000 m2 pruhu šířky přes 1 m, tloušťky vrstvy 50 mm</t>
  </si>
  <si>
    <t>https://podminky.urs.cz/item/CS_URS_2026_01/113154543</t>
  </si>
  <si>
    <t xml:space="preserve">"Frézování asflatu  tl. 50 mm - ZAS-T1, ZAS-T2"       181,0</t>
  </si>
  <si>
    <t xml:space="preserve">"Frézování asflatu  tl. 50 mm (km 0,162 - KÚ) - ZAS-T1"       309,0</t>
  </si>
  <si>
    <t>9</t>
  </si>
  <si>
    <t>113154548</t>
  </si>
  <si>
    <t>Frézování živičného krytu tl 100 mm pruh š přes 1 m pl přes 500 do 2000 m2</t>
  </si>
  <si>
    <t>-1244173611</t>
  </si>
  <si>
    <t>Frézování živičného podkladu nebo krytu s naložením hmot na dopravní prostředek plochy přes 500 do 2 000 m2 pruhu šířky přes 1 m, tloušťky vrstvy 100 mm</t>
  </si>
  <si>
    <t>https://podminky.urs.cz/item/CS_URS_2026_01/113154548</t>
  </si>
  <si>
    <t xml:space="preserve">"Frézování asflatu  tl. 140 mm (km 0,000 - 0,043) - ZAS-T1"      173,0</t>
  </si>
  <si>
    <t xml:space="preserve">"Frézování asflatu  tl. 320 mm (km 0,000 - 0,043) - ZAS-T1"       84,0</t>
  </si>
  <si>
    <t xml:space="preserve">"Frézování asflatu tl. 120 mmm (0,043 - 0,162) - ZAS-T1, ZAS-T2"       755,0</t>
  </si>
  <si>
    <t xml:space="preserve">"Frézování asflatu tl. 150 mmm (0,043 - 0,162) - ZAS-T1, ZAS-T2"      376,0</t>
  </si>
  <si>
    <t xml:space="preserve">"Odstranění PM tl. 15 cm"       692,0</t>
  </si>
  <si>
    <t>10</t>
  </si>
  <si>
    <t>113154590</t>
  </si>
  <si>
    <t>Příplatek k frézování živičného krytu za každých dalších 10 mm</t>
  </si>
  <si>
    <t>-1967004838</t>
  </si>
  <si>
    <t>Frézování živičného podkladu nebo krytu s naložením hmot na dopravní prostředek Příplatek za každých dalších 10 mm</t>
  </si>
  <si>
    <t>https://podminky.urs.cz/item/CS_URS_2026_01/113154590</t>
  </si>
  <si>
    <t xml:space="preserve">"Frézování asflatu  tl. 140 mm (km 0,000 - 0,043) - ZAS-T1"      173,0*4</t>
  </si>
  <si>
    <t xml:space="preserve">"Frézování asflatu  tl. 320 mm (km 0,000 - 0,043) - ZAS-T1"       84,0*22</t>
  </si>
  <si>
    <t xml:space="preserve">"Frézování asflatu tl. 120 mmm (0,043 - 0,162) - ZAS-T1, ZAS-T2"       755,0*2</t>
  </si>
  <si>
    <t xml:space="preserve">"Frézování asflatu tl. 150 mmm (0,043 - 0,162) - ZAS-T1, ZAS-T2"      376,0*5</t>
  </si>
  <si>
    <t xml:space="preserve">"Odstranění PM tl. 15 cm"       692,0*5</t>
  </si>
  <si>
    <t>113201111</t>
  </si>
  <si>
    <t>Vytrhání obrub chodníkových ležatých</t>
  </si>
  <si>
    <t>m</t>
  </si>
  <si>
    <t>-636015603</t>
  </si>
  <si>
    <t>Vytrhání obrub s vybouráním lože, s přemístěním hmot na skládku na vzdálenost do 3 m nebo s naložením na dopravní prostředek chodníkových ležatých</t>
  </si>
  <si>
    <t>https://podminky.urs.cz/item/CS_URS_2026_01/113201111</t>
  </si>
  <si>
    <t xml:space="preserve">"Odstranění betonové silniční přídlažby"       33,0</t>
  </si>
  <si>
    <t>113202111</t>
  </si>
  <si>
    <t>Vytrhání obrub krajníků obrubníků stojatých</t>
  </si>
  <si>
    <t>3050467</t>
  </si>
  <si>
    <t>Vytrhání obrub s vybouráním lože, s přemístěním hmot na skládku na vzdálenost do 3 m nebo s naložením na dopravní prostředek z krajníků nebo obrubníků stojatých</t>
  </si>
  <si>
    <t>https://podminky.urs.cz/item/CS_URS_2026_01/113202111</t>
  </si>
  <si>
    <t xml:space="preserve">"Odstranění betonového silničního obrubníku"        365,0</t>
  </si>
  <si>
    <t xml:space="preserve">"Odstranění kamenného silničního obrubníku"      14,0</t>
  </si>
  <si>
    <t xml:space="preserve">"Odstranění betonového chodníkového obrubníku"      392,0</t>
  </si>
  <si>
    <t>13</t>
  </si>
  <si>
    <t>113203111</t>
  </si>
  <si>
    <t>Vytrhání obrub z dlažebních kostek</t>
  </si>
  <si>
    <t>-1453344463</t>
  </si>
  <si>
    <t>Vytrhání obrub s vybouráním lože, s přemístěním hmot na skládku na vzdálenost do 3 m nebo s naložením na dopravní prostředek z dlažebních kostek</t>
  </si>
  <si>
    <t>https://podminky.urs.cz/item/CS_URS_2026_01/113203111</t>
  </si>
  <si>
    <t xml:space="preserve">"Odstranění dvojřádku žulových kostek 10/10/10"      80,0*2</t>
  </si>
  <si>
    <t xml:space="preserve">"Odstranění řádku žulových kostek 10/10/10"      108,0</t>
  </si>
  <si>
    <t>14</t>
  </si>
  <si>
    <t>122252206</t>
  </si>
  <si>
    <t>Odkopávky a prokopávky nezapažené pro silnice a dálnice v hornině třídy těžitelnosti I objem do 5000 m3 strojně</t>
  </si>
  <si>
    <t>m3</t>
  </si>
  <si>
    <t>1063654884</t>
  </si>
  <si>
    <t>Odkopávky a prokopávky nezapažené pro silnice a dálnice strojně v hornině třídy těžitelnosti I přes 1 000 do 5 000 m3</t>
  </si>
  <si>
    <t>https://podminky.urs.cz/item/CS_URS_2026_01/122252206</t>
  </si>
  <si>
    <t xml:space="preserve">"výkop strojní"       </t>
  </si>
  <si>
    <t>150,0+199,0+400,0+0,20*63,0-104,0</t>
  </si>
  <si>
    <t xml:space="preserve">"výkop pro sanaci zemní pláně"      </t>
  </si>
  <si>
    <t>0,50*(242,50+4,0)+0,30*(25,0+534,0+525,0+15,0)</t>
  </si>
  <si>
    <t>"Výkop u výjezdu z MOL pro založení trávníku"</t>
  </si>
  <si>
    <t>0,50*98,50</t>
  </si>
  <si>
    <t>"Výkop pro drenáž"</t>
  </si>
  <si>
    <t>0,20*dren</t>
  </si>
  <si>
    <t xml:space="preserve">"výkop pro hloubkovou sanaci zemní pláně"      </t>
  </si>
  <si>
    <t>0,30*452,0</t>
  </si>
  <si>
    <t>15</t>
  </si>
  <si>
    <t>129001101</t>
  </si>
  <si>
    <t>Příplatek za ztížení odkopávky nebo prokopávky v blízkosti inženýrských sítí</t>
  </si>
  <si>
    <t>57353203</t>
  </si>
  <si>
    <t>Příplatek k cenám vykopávek za ztížení vykopávky v blízkosti podzemního vedení nebo výbušnin v horninách jakékoliv třídy</t>
  </si>
  <si>
    <t>https://podminky.urs.cz/item/CS_URS_2026_01/129001101</t>
  </si>
  <si>
    <t>"podíl výkopu 50%"</t>
  </si>
  <si>
    <t>odk*0,50</t>
  </si>
  <si>
    <t>hr*0,50</t>
  </si>
  <si>
    <t>vr2*0,50</t>
  </si>
  <si>
    <t>vš*0,50</t>
  </si>
  <si>
    <t>16</t>
  </si>
  <si>
    <t>132251251</t>
  </si>
  <si>
    <t>Hloubení rýh nezapažených š do 2000 mm v hornině třídy těžitelnosti I skupiny 3 objem do 20 m3 strojně</t>
  </si>
  <si>
    <t>1464933467</t>
  </si>
  <si>
    <t>Hloubení nezapažených rýh šířky přes 800 do 2 000 mm strojně s urovnáním dna do předepsaného profilu a spádu v hornině třídy těžitelnosti I skupiny 3 do 20 m3</t>
  </si>
  <si>
    <t>https://podminky.urs.cz/item/CS_URS_2026_01/132251251</t>
  </si>
  <si>
    <t>"Výkop pro vsakovací pera"</t>
  </si>
  <si>
    <t>19,50</t>
  </si>
  <si>
    <t>17</t>
  </si>
  <si>
    <t>132254101</t>
  </si>
  <si>
    <t>Hloubení rýh zapažených š do 800 mm v hornině třídy těžitelnosti I skupiny 3 objem do 20 m3 strojně</t>
  </si>
  <si>
    <t>1333068162</t>
  </si>
  <si>
    <t>Hloubení zapažených rýh šířky do 800 mm strojně s urovnáním dna do předepsaného profilu a spádu v hornině třídy těžitelnosti I skupiny 3 do 20 m3</t>
  </si>
  <si>
    <t>https://podminky.urs.cz/item/CS_URS_2026_01/132254101</t>
  </si>
  <si>
    <t>"viz 101.1 Technická zpráva"</t>
  </si>
  <si>
    <t xml:space="preserve">"Výkop pro přípojky"       0,550*1,0*po</t>
  </si>
  <si>
    <t>18</t>
  </si>
  <si>
    <t>133251101</t>
  </si>
  <si>
    <t>Hloubení šachet nezapažených v hornině třídy těžitelnosti I skupiny 3 objem do 20 m3</t>
  </si>
  <si>
    <t>498347378</t>
  </si>
  <si>
    <t>Hloubení nezapažených šachet strojně v hornině třídy těžitelnosti I skupiny 3 do 20 m3</t>
  </si>
  <si>
    <t>https://podminky.urs.cz/item/CS_URS_2026_01/133251101</t>
  </si>
  <si>
    <t xml:space="preserve">"výkop pro uliční vpusti"       1,0*vp</t>
  </si>
  <si>
    <t xml:space="preserve">"výkop pro šachtu"       1,0</t>
  </si>
  <si>
    <t>19</t>
  </si>
  <si>
    <t>151101101</t>
  </si>
  <si>
    <t>Zřízení příložného pažení a rozepření stěn rýh hl do 2 m</t>
  </si>
  <si>
    <t>-1583617325</t>
  </si>
  <si>
    <t>Zřízení pažení a rozepření stěn rýh pro podzemní vedení příložné pro jakoukoliv mezerovitost, hloubky do 2 m</t>
  </si>
  <si>
    <t>https://podminky.urs.cz/item/CS_URS_2026_01/151101101</t>
  </si>
  <si>
    <t>20,0*1,0*2</t>
  </si>
  <si>
    <t>151101111</t>
  </si>
  <si>
    <t>Odstranění příložného pažení a rozepření stěn rýh hl do 2 m</t>
  </si>
  <si>
    <t>314650780</t>
  </si>
  <si>
    <t>Odstranění pažení a rozepření stěn rýh pro podzemní vedení s uložením materiálu na vzdálenost do 3 m od kraje výkopu příložné, hloubky do 2 m</t>
  </si>
  <si>
    <t>https://podminky.urs.cz/item/CS_URS_2026_01/151101111</t>
  </si>
  <si>
    <t>162351104</t>
  </si>
  <si>
    <t>Vodorovné přemístění přes 500 do 1000 m výkopku/sypaniny z horniny třídy těžitelnosti I skupiny 1 až 3</t>
  </si>
  <si>
    <t>923536167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</si>
  <si>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</si>
  <si>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https://podminky.urs.cz/item/CS_URS_2026_01/162351104</t>
  </si>
  <si>
    <t>"odvoz na meziskládku"</t>
  </si>
  <si>
    <t xml:space="preserve">"zásyp zeminou"       zz</t>
  </si>
  <si>
    <t>"dovoz z meziskládky"</t>
  </si>
  <si>
    <t>22</t>
  </si>
  <si>
    <t>162702111</t>
  </si>
  <si>
    <t>Vodorovné přemístění drnu bez naložení se složením přes 5000 do 6000 m</t>
  </si>
  <si>
    <t>1848705546</t>
  </si>
  <si>
    <t>Vodorovné přemístění drnu na suchu na vzdálenost přes 5000 do 6000 m</t>
  </si>
  <si>
    <t>https://podminky.urs.cz/item/CS_URS_2026_01/162702111</t>
  </si>
  <si>
    <t xml:space="preserve">"viz pol. 111301111"      drn</t>
  </si>
  <si>
    <t>23</t>
  </si>
  <si>
    <t>162702119</t>
  </si>
  <si>
    <t>Příplatek k vodorovnému přemístění drnu do 6000 m ZKD 1000 m</t>
  </si>
  <si>
    <t>-1408081325</t>
  </si>
  <si>
    <t>Vodorovné přemístění drnu na suchu Příplatek k ceně za každých dalších i započatých 1000 m</t>
  </si>
  <si>
    <t>https://podminky.urs.cz/item/CS_URS_2026_01/162702119</t>
  </si>
  <si>
    <t>"viz pol. 162702111"</t>
  </si>
  <si>
    <t>drn*(20-6)</t>
  </si>
  <si>
    <t>24</t>
  </si>
  <si>
    <t>162751117</t>
  </si>
  <si>
    <t>Vodorovné přemístění přes 9 000 do 10000 m výkopku/sypaniny z horniny třídy těžitelnosti I skupiny 1 až 3</t>
  </si>
  <si>
    <t>-189491885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</si>
  <si>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</si>
  <si>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</si>
  <si>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 xml:space="preserve">"výkopy - viz pol. 122252206"       odk</t>
  </si>
  <si>
    <t xml:space="preserve">"výkopy - viz pol. 132251251"       hr</t>
  </si>
  <si>
    <t xml:space="preserve">"výkopy - viz pol. 132254101"       vr2</t>
  </si>
  <si>
    <t xml:space="preserve">"výkopy - viz pol. 133251101"        vš</t>
  </si>
  <si>
    <t xml:space="preserve">"zásyp zeminou - viz pol. 174151101"        -zz</t>
  </si>
  <si>
    <t>Mezisoučet</t>
  </si>
  <si>
    <t>25</t>
  </si>
  <si>
    <t>162751119</t>
  </si>
  <si>
    <t>Příplatek k vodorovnému přemístění výkopku/sypaniny z horniny třídy těžitelnosti I skupiny 1 až 3 ZKD 1000 m přes 10000 m</t>
  </si>
  <si>
    <t>-885037819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</si>
  <si>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</si>
  <si>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https://podminky.urs.cz/item/CS_URS_2026_01/162751119</t>
  </si>
  <si>
    <t>"odvoz do 20 km</t>
  </si>
  <si>
    <t xml:space="preserve">"viz pol. 162751117"      odv*(20-10)</t>
  </si>
  <si>
    <t>26</t>
  </si>
  <si>
    <t>167151111</t>
  </si>
  <si>
    <t>Nakládání výkopku z hornin třídy těžitelnosti I skupiny 1 až 3 přes 100 m3</t>
  </si>
  <si>
    <t>-410136408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</si>
  <si>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</si>
  <si>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</si>
  <si>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27</t>
  </si>
  <si>
    <t>171151112</t>
  </si>
  <si>
    <t>Uložení sypaniny z hornin nesoudržných kamenitých do násypů zhutněných strojně</t>
  </si>
  <si>
    <t>-573228085</t>
  </si>
  <si>
    <t>Uložení sypanin do násypů strojně s rozprostřením sypaniny ve vrstvách a s hrubým urovnáním zhutněných z hornin nesoudržných kamenitých</t>
  </si>
  <si>
    <t>https://podminky.urs.cz/item/CS_URS_2026_01/171151112</t>
  </si>
  <si>
    <t>"Násyp z betonového recyklátu fr. 0-90"</t>
  </si>
  <si>
    <t>28</t>
  </si>
  <si>
    <t>M</t>
  </si>
  <si>
    <t>589811-R1</t>
  </si>
  <si>
    <t>recyklát betonový frakce 0/90</t>
  </si>
  <si>
    <t>t</t>
  </si>
  <si>
    <t>1312642051</t>
  </si>
  <si>
    <t>"viz pol. 171151112"</t>
  </si>
  <si>
    <t>2,0*2,20</t>
  </si>
  <si>
    <t>29</t>
  </si>
  <si>
    <t>171201231</t>
  </si>
  <si>
    <t>Poplatek za předání recyklačnímu zařízení zeminy a kamení kód odpadu 17 05 04</t>
  </si>
  <si>
    <t>-2007181339</t>
  </si>
  <si>
    <t>Poplatek za předání zeminy a kamení recyklačnímu zařízení zatříděné do Katalogu odpadů pod kódem 17 05 04</t>
  </si>
  <si>
    <t>https://podminky.urs.cz/item/CS_URS_2026_01/171201231</t>
  </si>
  <si>
    <t xml:space="preserve">"viz pol. 162751117"      odv*1,90*(3/4)</t>
  </si>
  <si>
    <t>"sejmutý drn"</t>
  </si>
  <si>
    <t xml:space="preserve">"viz pol. 111301111"      drn*0,10*1,90</t>
  </si>
  <si>
    <t>30</t>
  </si>
  <si>
    <t>171201231-R</t>
  </si>
  <si>
    <t>Poplatek za uložení zeminy a kamení na řízené skládce (skládkovné) odpad s překročenými limitními hodnotami pro uložení/ zasypávání odpadu na povrch terénu v souladu s platnou vyhláškou</t>
  </si>
  <si>
    <t>1483642009</t>
  </si>
  <si>
    <t xml:space="preserve">"viz pol. 162751117"      odv*1,90*(1/4)</t>
  </si>
  <si>
    <t>31</t>
  </si>
  <si>
    <t>171251201</t>
  </si>
  <si>
    <t>Uložení sypaniny na skládky nebo meziskládky</t>
  </si>
  <si>
    <t>522272357</t>
  </si>
  <si>
    <t>Uložení sypaniny na skládky nebo meziskládky bez hutnění s upravením uložené sypaniny do předepsaného tvaru</t>
  </si>
  <si>
    <t>https://podminky.urs.cz/item/CS_URS_2026_01/171251201</t>
  </si>
  <si>
    <t>"uložení na mezideponii"</t>
  </si>
  <si>
    <t>32</t>
  </si>
  <si>
    <t>174151101</t>
  </si>
  <si>
    <t>Zásyp jam, šachet rýh nebo kolem objektů sypaninou se zhutněním</t>
  </si>
  <si>
    <t>-844393197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</si>
  <si>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</si>
  <si>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</si>
  <si>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"zásyp zeminou"</t>
  </si>
  <si>
    <t>(13,0+139,0+12,0)+0,10*31,50</t>
  </si>
  <si>
    <t>"Doplnění zeminy nad přípojky"</t>
  </si>
  <si>
    <t>0,550*0,50*(20,0-2,0-3,0)</t>
  </si>
  <si>
    <t>"Zásyp uličních vpustí ŠD fr. 0-8"</t>
  </si>
  <si>
    <t>0,70*(vp+1)</t>
  </si>
  <si>
    <t>"Doplnění ŠD fr. 0-32 nad novou přípojku od UV1, UV3 v komunikaci"</t>
  </si>
  <si>
    <t>0,550*0,50*(2,0+3,0)</t>
  </si>
  <si>
    <t>33</t>
  </si>
  <si>
    <t>58343810</t>
  </si>
  <si>
    <t>kamenivo drcené hrubé frakce 4/8</t>
  </si>
  <si>
    <t>-247054696</t>
  </si>
  <si>
    <t>"viz pol. 174151101"</t>
  </si>
  <si>
    <t>zšd*2,05</t>
  </si>
  <si>
    <t>34</t>
  </si>
  <si>
    <t>58344171</t>
  </si>
  <si>
    <t>štěrkodrť frakce 0/32</t>
  </si>
  <si>
    <t>287443136</t>
  </si>
  <si>
    <t>1,375*2,05</t>
  </si>
  <si>
    <t>35</t>
  </si>
  <si>
    <t>175151101</t>
  </si>
  <si>
    <t>Obsypání potrubí strojně sypaninou bez prohození, uloženou do 3 m</t>
  </si>
  <si>
    <t>1794804347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</si>
  <si>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</si>
  <si>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</si>
  <si>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"Štěrkopískový obsyp fr. 0-8 mm pro přípojku PVC DN 150"</t>
  </si>
  <si>
    <t>0,550*0,50*po</t>
  </si>
  <si>
    <t>36</t>
  </si>
  <si>
    <t>58337303</t>
  </si>
  <si>
    <t>štěrkopísek frakce 0/8</t>
  </si>
  <si>
    <t>1164929614</t>
  </si>
  <si>
    <t xml:space="preserve">"viz pol. 175151101"      ob*2,05</t>
  </si>
  <si>
    <t>37</t>
  </si>
  <si>
    <t>181152302</t>
  </si>
  <si>
    <t>Úprava pláně pro silnice a dálnice v zářezech se zhutněním</t>
  </si>
  <si>
    <t>244443636</t>
  </si>
  <si>
    <t>Úprava pláně na stavbách silnic a dálnic strojně v zářezech mimo skalních se zhutněním</t>
  </si>
  <si>
    <t>https://podminky.urs.cz/item/CS_URS_2026_01/181152302</t>
  </si>
  <si>
    <t>205,0+608,0+728,0+63,0</t>
  </si>
  <si>
    <t>38</t>
  </si>
  <si>
    <t>181351113</t>
  </si>
  <si>
    <t>Rozprostření ornice tl vrstvy do 200 mm pl přes 500 m2 v rovině nebo ve svahu do 1:5 strojně</t>
  </si>
  <si>
    <t>-34035206</t>
  </si>
  <si>
    <t>Rozprostření a urovnání ornice v rovině nebo ve svahu sklonu do 1:5 strojně při souvislé ploše přes 500 m2, tl. vrstvy do 200 mm</t>
  </si>
  <si>
    <t>https://podminky.urs.cz/item/CS_URS_2026_01/181351113</t>
  </si>
  <si>
    <t>"viz H.Situace výměr ploch + 101.1 Technická zpráva + 101.4 Vzorové příčné řezy"</t>
  </si>
  <si>
    <t xml:space="preserve">"tl. 100 mm"        899,0</t>
  </si>
  <si>
    <t xml:space="preserve">"příprava pro záhony keřů"       900,0</t>
  </si>
  <si>
    <t>39</t>
  </si>
  <si>
    <t>181351115</t>
  </si>
  <si>
    <t>Rozprostření ornice tl vrstvy přes 250 do 300 mm pl přes 500 m2 v rovině nebo ve svahu do 1:5 strojně</t>
  </si>
  <si>
    <t>-573746540</t>
  </si>
  <si>
    <t>Rozprostření a urovnání ornice v rovině nebo ve svahu sklonu do 1:5 strojně při souvislé ploše přes 500 m2, tl. vrstvy přes 250 do 300 mm</t>
  </si>
  <si>
    <t>https://podminky.urs.cz/item/CS_URS_2026_01/181351115</t>
  </si>
  <si>
    <t>"Zemina u výjezdu z MOL pro založení trávníku tl. 300 mm"</t>
  </si>
  <si>
    <t>98,50</t>
  </si>
  <si>
    <t>40</t>
  </si>
  <si>
    <t>10364101</t>
  </si>
  <si>
    <t>zemina pro terénní úpravy - ornice</t>
  </si>
  <si>
    <t>1842734423</t>
  </si>
  <si>
    <t>"viz pol. 181351113"</t>
  </si>
  <si>
    <t>ohu*0,10*1,70</t>
  </si>
  <si>
    <t>900,0*0,10*1,70</t>
  </si>
  <si>
    <t>"viz pol. 181351115"</t>
  </si>
  <si>
    <t>98,50*0,30*1,70</t>
  </si>
  <si>
    <t>41</t>
  </si>
  <si>
    <t>181451311</t>
  </si>
  <si>
    <t>Založení trávníku strojně v jedné operaci v rovině nebo na svahu do 1:5</t>
  </si>
  <si>
    <t>147919227</t>
  </si>
  <si>
    <t>Založení trávníku strojně výsevem včetně utažení na ploše v rovině nebo na svahu do 1:5</t>
  </si>
  <si>
    <t>https://podminky.urs.cz/item/CS_URS_2026_01/181451311</t>
  </si>
  <si>
    <t>42</t>
  </si>
  <si>
    <t>00572410</t>
  </si>
  <si>
    <t>osivo směs travní parková</t>
  </si>
  <si>
    <t>kg</t>
  </si>
  <si>
    <t>394341600</t>
  </si>
  <si>
    <t>"spotřeba 25 g / m2"</t>
  </si>
  <si>
    <t>ohu*0,025</t>
  </si>
  <si>
    <t>43</t>
  </si>
  <si>
    <t>184853511</t>
  </si>
  <si>
    <t>Chemické odplevelení před založením kultury přes 20 m2 postřikem na široko v rovině a svahu do 1:5 strojně</t>
  </si>
  <si>
    <t>2100871738</t>
  </si>
  <si>
    <t>Chemické odplevelení půdy před založením kultury, trávníku nebo zpevněných ploch strojně o výměře jednotlivě přes 20 m2 postřikem na široko v rovině nebo na svahu do 1:5</t>
  </si>
  <si>
    <t>https://podminky.urs.cz/item/CS_URS_2026_01/184853511</t>
  </si>
  <si>
    <t>ohu*2</t>
  </si>
  <si>
    <t xml:space="preserve">"příprava pro záhony keřů"       900,0*2</t>
  </si>
  <si>
    <t>44</t>
  </si>
  <si>
    <t>184911151</t>
  </si>
  <si>
    <t>Mulčování záhonů kačírkem tl vrstvy přes 0,02 do 0,05 m v rovině a svahu do 1:5</t>
  </si>
  <si>
    <t>1754218517</t>
  </si>
  <si>
    <t>Mulčování záhonů kačírkem nebo drceným kamenivem tloušťky mulče přes 20 do 50 mm v rovině nebo na svahu do 1:5</t>
  </si>
  <si>
    <t>https://podminky.urs.cz/item/CS_URS_2026_01/184911151</t>
  </si>
  <si>
    <t>"Kačírek z lomového kamene tl. 15 cm, fr. 32/63"</t>
  </si>
  <si>
    <t>7,0</t>
  </si>
  <si>
    <t>45</t>
  </si>
  <si>
    <t>184911161</t>
  </si>
  <si>
    <t>Mulčování záhonů kačírkem tl vrstvy přes 0,05 do 0,1 m v rovině a svahu do 1:5</t>
  </si>
  <si>
    <t>564654051</t>
  </si>
  <si>
    <t>Mulčování záhonů kačírkem nebo drceným kamenivem tloušťky mulče přes 50 do 100 mm v rovině nebo na svahu do 1:5</t>
  </si>
  <si>
    <t>https://podminky.urs.cz/item/CS_URS_2026_01/184911161</t>
  </si>
  <si>
    <t>46</t>
  </si>
  <si>
    <t>58343959</t>
  </si>
  <si>
    <t>kamenivo drcené hrubé frakce 32/63</t>
  </si>
  <si>
    <t>57149824</t>
  </si>
  <si>
    <t>"viz pol. 184911151 + 184911161"</t>
  </si>
  <si>
    <t>7,0*0,15*2,05</t>
  </si>
  <si>
    <t>47</t>
  </si>
  <si>
    <t>185804312</t>
  </si>
  <si>
    <t>Zalití rostlin vodou plocha přes 20 m2</t>
  </si>
  <si>
    <t>324832066</t>
  </si>
  <si>
    <t>Zalití rostlin vodou plochy záhonů jednotlivě přes 20 m2</t>
  </si>
  <si>
    <t>https://podminky.urs.cz/item/CS_URS_2026_01/185804312</t>
  </si>
  <si>
    <t>"10 l / m2"</t>
  </si>
  <si>
    <t>ohu*10/1000</t>
  </si>
  <si>
    <t>48</t>
  </si>
  <si>
    <t>185851121</t>
  </si>
  <si>
    <t>Dovoz vody pro zálivku rostlin za vzdálenost do 1000 m</t>
  </si>
  <si>
    <t>-1380824669</t>
  </si>
  <si>
    <t>Dovoz vody pro zálivku rostlin na vzdálenost do 1000 m</t>
  </si>
  <si>
    <t>https://podminky.urs.cz/item/CS_URS_2026_01/185851121</t>
  </si>
  <si>
    <t>49</t>
  </si>
  <si>
    <t>185851129</t>
  </si>
  <si>
    <t>Příplatek k dovozu vody pro zálivku rostlin do 1000 m ZKD 1000 m</t>
  </si>
  <si>
    <t>-269603332</t>
  </si>
  <si>
    <t>Dovoz vody pro zálivku rostlin Příplatek k ceně za každých dalších i započatých 1000 m</t>
  </si>
  <si>
    <t>https://podminky.urs.cz/item/CS_URS_2026_01/185851129</t>
  </si>
  <si>
    <t>ohu*10/1000*5</t>
  </si>
  <si>
    <t>Zakládání</t>
  </si>
  <si>
    <t>50</t>
  </si>
  <si>
    <t>211531111</t>
  </si>
  <si>
    <t>Výplň odvodňovacích žeber nebo trativodů kamenivem hrubým drceným frakce 16 až 63 mm</t>
  </si>
  <si>
    <t>1566982072</t>
  </si>
  <si>
    <t>Výplň kamenivem do rýh odvodňovacích žeber nebo trativodů bez zhutnění, s úpravou povrchu výplně kamenivem hrubým drceným frakce 16 až 63 mm</t>
  </si>
  <si>
    <t>https://podminky.urs.cz/item/CS_URS_2026_01/211531111</t>
  </si>
  <si>
    <t>"viz 101.1 Technická zpráva + 101.4 Vzorové příčné řezy"</t>
  </si>
  <si>
    <t xml:space="preserve">"Zásyp drenáže drceným kamenivem fr. 16-22 mm"       0,150*dren</t>
  </si>
  <si>
    <t>"Vsakovací pero - drcené kamenivo fr. 32-63"</t>
  </si>
  <si>
    <t>0,50*(4,0*1,0)+0,50*(6,0*1,50)</t>
  </si>
  <si>
    <t>51</t>
  </si>
  <si>
    <t>211571111</t>
  </si>
  <si>
    <t>Výplň odvodňovacích žeber nebo trativodů štěrkopískem tříděným</t>
  </si>
  <si>
    <t>1960081361</t>
  </si>
  <si>
    <t>Výplň kamenivem do rýh odvodňovacích žeber nebo trativodů bez zhutnění, s úpravou povrchu výplně štěrkopískem tříděným</t>
  </si>
  <si>
    <t>https://podminky.urs.cz/item/CS_URS_2026_01/211571111</t>
  </si>
  <si>
    <t>"Vsakovací pero - ŠP fr. 0-22"</t>
  </si>
  <si>
    <t>1,0*(4,0*1,0)+1,0*(6,0*1,50)</t>
  </si>
  <si>
    <t>52</t>
  </si>
  <si>
    <t>211971121</t>
  </si>
  <si>
    <t>Zřízení opláštění žeber nebo trativodů geotextilií v rýze nebo zářezu sklonu přes 1:2 š do 2,5 m</t>
  </si>
  <si>
    <t>-1767064027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</si>
  <si>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</si>
  <si>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https://podminky.urs.cz/item/CS_URS_2026_01/211971121</t>
  </si>
  <si>
    <t>"Filtrační geotextilie na obalení zásypu drenáže, tkáná, PP, CBR více než 3kN, 200 g / m2"</t>
  </si>
  <si>
    <t>2,0*dren</t>
  </si>
  <si>
    <t>"Filtrační geotextilie na obalení vsakovacího pera, tkáná, PP, CBR více než 3kN, 200 g / m2"</t>
  </si>
  <si>
    <t>2*(4*1+1*1,5+4*1,5)+4*1+2*(6*1,5+6*1,5+1,5*1,5)+6*1,5</t>
  </si>
  <si>
    <t>53</t>
  </si>
  <si>
    <t>6931103-R</t>
  </si>
  <si>
    <t>filtrační geotextilie tkáná PP CBR více než 3 kN, 200 g / m2</t>
  </si>
  <si>
    <t>-1325164646</t>
  </si>
  <si>
    <t>"viz pol. 211971121 + ztratné 5%"</t>
  </si>
  <si>
    <t>2,0*1,05*dren</t>
  </si>
  <si>
    <t>76,50*1,05</t>
  </si>
  <si>
    <t>54</t>
  </si>
  <si>
    <t>212572111</t>
  </si>
  <si>
    <t>Lože pro trativody ze štěrkopísku tříděného</t>
  </si>
  <si>
    <t>238032368</t>
  </si>
  <si>
    <t>https://podminky.urs.cz/item/CS_URS_2026_01/212572111</t>
  </si>
  <si>
    <t xml:space="preserve">"Pískové lože pod drenáž tl. 5 cm"       0,020*dren</t>
  </si>
  <si>
    <t>55</t>
  </si>
  <si>
    <t>212755216</t>
  </si>
  <si>
    <t>Trativody z drenážních trubek plastových flexibilních DN 160 mm bez lože a obsypu</t>
  </si>
  <si>
    <t>-675967574</t>
  </si>
  <si>
    <t>Trativody bez lože a obsypu z drenážních trubek plastových flexibilních DN 160 mm</t>
  </si>
  <si>
    <t>https://podminky.urs.cz/item/CS_URS_2026_01/212755216</t>
  </si>
  <si>
    <t>"Drenáž - HDPE DN 150, SN8, děrovaná"</t>
  </si>
  <si>
    <t>166,50</t>
  </si>
  <si>
    <t>Svislé a kompletní konstrukce</t>
  </si>
  <si>
    <t>56</t>
  </si>
  <si>
    <t>339921131</t>
  </si>
  <si>
    <t>Osazování betonových palisád do betonového základu v řadě výšky prvku do 0,5 m</t>
  </si>
  <si>
    <t>-1675757838</t>
  </si>
  <si>
    <t>Osazování palisád betonových v řadě se zabetonováním výšky palisády do 500 mm</t>
  </si>
  <si>
    <t>https://podminky.urs.cz/item/CS_URS_2026_01/339921131</t>
  </si>
  <si>
    <t>"viz I.Situace výměr obrubníků"</t>
  </si>
  <si>
    <t>"Betonová palisáda 12/16,5/40"</t>
  </si>
  <si>
    <t>23,50</t>
  </si>
  <si>
    <t>57</t>
  </si>
  <si>
    <t>592284-R1</t>
  </si>
  <si>
    <t>palisáda tyčová hranatá betonová 125x160mm v 400mm přírodní</t>
  </si>
  <si>
    <t>kus</t>
  </si>
  <si>
    <t>1422919815</t>
  </si>
  <si>
    <t>"viz pol. 339921131 + ztratné 1%"</t>
  </si>
  <si>
    <t>(23,50/0,165)*1,01</t>
  </si>
  <si>
    <t>58</t>
  </si>
  <si>
    <t>339921132</t>
  </si>
  <si>
    <t>Osazování betonových palisád do betonového základu v řadě výšky prvku přes 0,5 do 1 m</t>
  </si>
  <si>
    <t>690812444</t>
  </si>
  <si>
    <t>Osazování palisád betonových v řadě se zabetonováním výšky palisády přes 500 do 1000 mm</t>
  </si>
  <si>
    <t>https://podminky.urs.cz/item/CS_URS_2026_01/339921132</t>
  </si>
  <si>
    <t>"Betonová palisáda 12/16,5/60"</t>
  </si>
  <si>
    <t>6,30</t>
  </si>
  <si>
    <t>59</t>
  </si>
  <si>
    <t>592284-R2</t>
  </si>
  <si>
    <t>palisáda tyčová hranatá betonová 165x160mm v 600mm přírodní</t>
  </si>
  <si>
    <t>1504463186</t>
  </si>
  <si>
    <t>"viz pol. 339921132 + ztratné 1%"</t>
  </si>
  <si>
    <t>(6,30/0,165)*1,01</t>
  </si>
  <si>
    <t>Vodorovné konstrukce</t>
  </si>
  <si>
    <t>60</t>
  </si>
  <si>
    <t>451312111</t>
  </si>
  <si>
    <t>Podklad pod dlažbu z betonu prostého C 20/25 tl přes 100 do 150 mm</t>
  </si>
  <si>
    <t>-196492867</t>
  </si>
  <si>
    <t>Podklad pod dlažbu z betonu prostého bez zvýšených nároků na prostředí tř. C 20/25 tl. přes 100 do 150 mm</t>
  </si>
  <si>
    <t>https://podminky.urs.cz/item/CS_URS_2026_01/451312111</t>
  </si>
  <si>
    <t>"viz H.Situace výměr ploch"</t>
  </si>
  <si>
    <t>"Okamenování z lomového kamene tl. 15 cm do bet. lože tl. 15 cm</t>
  </si>
  <si>
    <t>4,50</t>
  </si>
  <si>
    <t>61</t>
  </si>
  <si>
    <t>451573111</t>
  </si>
  <si>
    <t>Lože pod potrubí otevřený výkop ze štěrkopísku</t>
  </si>
  <si>
    <t>-1705786347</t>
  </si>
  <si>
    <t>Lože pod potrubí, stoky a drobné objekty v otevřeném výkopu z písku a štěrkopísku do 63 mm</t>
  </si>
  <si>
    <t>https://podminky.urs.cz/item/CS_URS_2026_01/451573111</t>
  </si>
  <si>
    <t>"Štěrkopískový podsyp pod přípojku PVC DN 150 fr. 4-8"</t>
  </si>
  <si>
    <t>0,550*0,10*po</t>
  </si>
  <si>
    <t>62</t>
  </si>
  <si>
    <t>465513127</t>
  </si>
  <si>
    <t>Dlažba z lomového kamene na cementovou maltu s vyspárováním tl 200 mm</t>
  </si>
  <si>
    <t>-613709500</t>
  </si>
  <si>
    <t>Dlažba z lomového kamene lomařsky upraveného na cementovou maltu, s vyspárováním cementovou maltou, tl. kamene 200 mm</t>
  </si>
  <si>
    <t>https://podminky.urs.cz/item/CS_URS_2026_01/465513127</t>
  </si>
  <si>
    <t>Komunikace pozemní</t>
  </si>
  <si>
    <t>63</t>
  </si>
  <si>
    <t>564571111</t>
  </si>
  <si>
    <t>Zřízení podsypu nebo podkladu ze sypaniny plochy přes 100 m2 tl 250 mm</t>
  </si>
  <si>
    <t>1293979463</t>
  </si>
  <si>
    <t>Zřízení podsypu nebo podkladu ze sypaniny s rozprostřením, vlhčením, a zhutněním plochy přes 100 m2, po zhutnění tl. 250 mm</t>
  </si>
  <si>
    <t>https://podminky.urs.cz/item/CS_URS_2026_01/564571111</t>
  </si>
  <si>
    <t>"Sanace zemní pláně - bet. recyklát fr. 0-90 tl. 50 cm"</t>
  </si>
  <si>
    <t>(242,0+4,0)*2</t>
  </si>
  <si>
    <t>"odpočet sanace PM"</t>
  </si>
  <si>
    <t>-(692,0*0,150)/0,250</t>
  </si>
  <si>
    <t>"Sanace zemní pláně - vytěžený PM"</t>
  </si>
  <si>
    <t>(692,0*0,150)/0,250</t>
  </si>
  <si>
    <t>64</t>
  </si>
  <si>
    <t>564581111</t>
  </si>
  <si>
    <t>Zřízení podsypu nebo podkladu ze sypaniny plochy přes 100 m2 tl 300 mm</t>
  </si>
  <si>
    <t>1028715064</t>
  </si>
  <si>
    <t>Zřízení podsypu nebo podkladu ze sypaniny s rozprostřením, vlhčením, a zhutněním plochy přes 100 m2, po zhutnění tl. 300 mm</t>
  </si>
  <si>
    <t>https://podminky.urs.cz/item/CS_URS_2026_01/564581111</t>
  </si>
  <si>
    <t>"Sanace zemní pláně - betonový recyklát fr. 0-90 v tl. 300 mm"</t>
  </si>
  <si>
    <t>25,0+534,0+525,0+15,0</t>
  </si>
  <si>
    <t>"Hloubková sanace zemní pláně - betonový recyklát fr. 0-90 v tl. 300 mm"</t>
  </si>
  <si>
    <t>452,0</t>
  </si>
  <si>
    <t>65</t>
  </si>
  <si>
    <t>85197110</t>
  </si>
  <si>
    <t>"viz pol. 564571111"</t>
  </si>
  <si>
    <t>sa_rec*0,250*2,20</t>
  </si>
  <si>
    <t>"viz pol. 564581111"</t>
  </si>
  <si>
    <t>sa_rec_2*0,30*2,20</t>
  </si>
  <si>
    <t>66</t>
  </si>
  <si>
    <t>564851111</t>
  </si>
  <si>
    <t>Podklad ze štěrkodrtě ŠD plochy přes 100 m2 tl 150 mm</t>
  </si>
  <si>
    <t>-1428450612</t>
  </si>
  <si>
    <t>Podklad ze štěrkodrti ŠD s rozprostřením a zhutněním plochy přes 100 m2, po zhutnění tl. 150 mm</t>
  </si>
  <si>
    <t>https://podminky.urs.cz/item/CS_URS_2026_01/564851111</t>
  </si>
  <si>
    <t>"ŠD fr. 0-32 mm"</t>
  </si>
  <si>
    <t xml:space="preserve">"Konstrukce 2a - místní komunikace - aslfaltobeton - plná konstrukce - ACO 11+"      186,50</t>
  </si>
  <si>
    <t xml:space="preserve">"Konstrukce 2b - místní komunikace - aslfaltobeton - plná konstrukce - ACO 11+"      4,0</t>
  </si>
  <si>
    <t xml:space="preserve">"Konstrukce 4a - parkovací stání - bet. dl. 20x20 cm, tl. 8 cm, šedá, bez fazety"      11,50</t>
  </si>
  <si>
    <t xml:space="preserve">"Konstrukce 4a - parkovací stání - bet. distanční dlažba - 20x20 cm, tl. 8 cm, šedá"       148,0</t>
  </si>
  <si>
    <t xml:space="preserve">"Konstrukce 4a - stezka - bet. dl. 10x20 cm, tl. 8cm, šedá, bez fazety"      233,0</t>
  </si>
  <si>
    <t xml:space="preserve">"Konstrukce 4b - parkovací stání - bet. dl. 20x20 cm, tl. 8 cm, šedá, bez fazety"      21,0</t>
  </si>
  <si>
    <t xml:space="preserve">"Konstrukce 4b - parkovací stání - bet. distanční dlažba - 20x20 cm, tl. 8 cm, šedá"      464,0</t>
  </si>
  <si>
    <t xml:space="preserve">"Konstrukce 4b - stezka - bet. dl. 10x20 cm, tl. 8cm, šedá, bez fazety"      456,50</t>
  </si>
  <si>
    <t xml:space="preserve">"Konstrukce 4b - stezka - hmatná dlažba - 10x20 cm, tl. 8 cm, červená"     15,0</t>
  </si>
  <si>
    <t>67</t>
  </si>
  <si>
    <t>564851112</t>
  </si>
  <si>
    <t>Podklad ze štěrkodrtě ŠD plochy přes 100 m2 tl 160 mm</t>
  </si>
  <si>
    <t>1758230112</t>
  </si>
  <si>
    <t>Podklad ze štěrkodrti ŠD s rozprostřením a zhutněním plochy přes 100 m2, po zhutnění tl. 160 mm</t>
  </si>
  <si>
    <t>https://podminky.urs.cz/item/CS_URS_2026_01/564851112</t>
  </si>
  <si>
    <t xml:space="preserve">"Konstrukce 5a - zpevněná plocha nepojížděná - ŽK 10/10/10"      56,50</t>
  </si>
  <si>
    <t>68</t>
  </si>
  <si>
    <t>564861111</t>
  </si>
  <si>
    <t>Podklad ze štěrkodrtě ŠD plochy přes 100 m2 tl 200 mm</t>
  </si>
  <si>
    <t>-1006387339</t>
  </si>
  <si>
    <t>Podklad ze štěrkodrti ŠD s rozprostřením a zhutněním plochy přes 100 m2, po zhutnění tl. 200 mm</t>
  </si>
  <si>
    <t>https://podminky.urs.cz/item/CS_URS_2026_01/564861111</t>
  </si>
  <si>
    <t xml:space="preserve">"Konstrukce 2a - místní komunikace - aslfaltobeton - plná konstrukce - ACO 11+"      186,50*1,30</t>
  </si>
  <si>
    <t xml:space="preserve">"Konstrukce 3a - chodník - bet. dl. 10x20 cm, tl. 6 cm, šedá, bez fazety"       87,50</t>
  </si>
  <si>
    <t xml:space="preserve">"Konstrukce 3a - chodník - hmatná dlažba - 10x20 cm, tl. 6 cm, červená"       6,50</t>
  </si>
  <si>
    <t xml:space="preserve">"Konstrukce 4b - parkovací stání - bet. dl. 20x20 cm, tl. 8 cm, šedá, bez fazety"      21,0*1,15</t>
  </si>
  <si>
    <t xml:space="preserve">"Konstrukce 4b - parkovací stání - bet. distanční dlažba - 20x20 cm, tl. 8 cm, šedá"      464,0*1,15</t>
  </si>
  <si>
    <t xml:space="preserve">"Konstrukce 4b - stezka - bet. dl. 10x20 cm, tl. 8cm, šedá, bez fazety"      456,50*1,15</t>
  </si>
  <si>
    <t xml:space="preserve">"Konstrukce 5b - žulová kostka 10/10/10"       25,0</t>
  </si>
  <si>
    <t xml:space="preserve">"Konstrukce 6 - dorovnání z živičného recyklátu"      6,50</t>
  </si>
  <si>
    <t>69</t>
  </si>
  <si>
    <t>564930412</t>
  </si>
  <si>
    <t>Podklad z asfaltového recyklátu plochy do 100 m2 tl 100 mm</t>
  </si>
  <si>
    <t>543566909</t>
  </si>
  <si>
    <t>Podklad nebo podsyp z asfaltového recyklátu s rozprostřením a zhutněním plochy jednotlivě do 100 m2, po zhutnění tl. 100 mm</t>
  </si>
  <si>
    <t>https://podminky.urs.cz/item/CS_URS_2026_01/564930412</t>
  </si>
  <si>
    <t>70</t>
  </si>
  <si>
    <t>566201111</t>
  </si>
  <si>
    <t>Úprava krytu z kameniva drceného pro nový kryt s doplněním kameniva drceného do 0,04 m3/m2</t>
  </si>
  <si>
    <t>-1043771238</t>
  </si>
  <si>
    <t>Úprava dosavadního krytu z kameniva drceného jako podklad pro nový kryt s vyrovnáním profilu v příčném i podélném směru, s vlhčením a zhutněním, s doplněním kamenivem drceným, jeho rozprostřením a zhutněním, v množství do 0,04 m3/m2</t>
  </si>
  <si>
    <t>https://podminky.urs.cz/item/CS_URS_2026_01/566201111</t>
  </si>
  <si>
    <t xml:space="preserve">"Konstrukce 3b - chodník ve vjezdu - bet. dl. 20x20 cm, tl. 8 cm, šedá, bez fazety"      17,50</t>
  </si>
  <si>
    <t xml:space="preserve">"Konstrukce 3b - umělá vodící linie (podélné drážky), 20x20 cm, tl. 8 cm, šedá"     6,50</t>
  </si>
  <si>
    <t>71</t>
  </si>
  <si>
    <t>567122109</t>
  </si>
  <si>
    <t>Podklad ze směsi stmelené cementem SC C 8/10 tl 100 mm</t>
  </si>
  <si>
    <t>1247940339</t>
  </si>
  <si>
    <t>Podklad ze směsi stmelené cementem SC bez dilatačních spár, s rozprostřením a zhutněním SC C 8/10, po zhutnění tl. 100 mm</t>
  </si>
  <si>
    <t>https://podminky.urs.cz/item/CS_URS_2026_01/567122109</t>
  </si>
  <si>
    <t>72</t>
  </si>
  <si>
    <t>572141112</t>
  </si>
  <si>
    <t>Vyrovnání povrchu dosavadních krytů asfaltovým betonem ACO tl přes 40 do 60 mm</t>
  </si>
  <si>
    <t>1560062228</t>
  </si>
  <si>
    <t>Vyrovnání povrchu dosavadních krytů s rozprostřením hmot a zhutněním asfaltovým betonem ACO tl. přes 40 do 60 mm</t>
  </si>
  <si>
    <t>https://podminky.urs.cz/item/CS_URS_2026_01/572141112</t>
  </si>
  <si>
    <t>"Doplnění asfaltu ACO 22+ (podbalení)"</t>
  </si>
  <si>
    <t>14,0/0,050</t>
  </si>
  <si>
    <t>73</t>
  </si>
  <si>
    <t>573231109</t>
  </si>
  <si>
    <t>Postřik živičný spojovací ze silniční emulze v množství 0,60 kg/m2</t>
  </si>
  <si>
    <t>-492407050</t>
  </si>
  <si>
    <t>Postřik spojovací PS bez posypu kamenivem ze silniční emulze, v množství 0,60 kg/m2</t>
  </si>
  <si>
    <t>https://podminky.urs.cz/item/CS_URS_2026_01/573231109</t>
  </si>
  <si>
    <t>"spojovací postřik PS-CP 0,30-0,60 kg / m2"</t>
  </si>
  <si>
    <t xml:space="preserve">"Konstrukce 1a - místní komunikace - asfaltobeton - obnova - ACO 11+"      795,0+795,0</t>
  </si>
  <si>
    <t xml:space="preserve">"Konstrukce 1b - místní komunikace - asfaltobeton - obnova - ACO 11+"     169,50+169,50</t>
  </si>
  <si>
    <t xml:space="preserve">"Konstrukce 1c - místní komunikace - asfaltobeton - obnova - ACO 11+"      190,50</t>
  </si>
  <si>
    <t>74</t>
  </si>
  <si>
    <t>577144121</t>
  </si>
  <si>
    <t>Asfaltový beton vrstva obrusná ACO 11+ tř. I tl 50 mm š přes 3 m z nemodifikovaného asfaltu</t>
  </si>
  <si>
    <t>-1135162990</t>
  </si>
  <si>
    <t>Asfaltový beton vrstva obrusná ACO 11 z nemodifikovaného asfaltu s rozprostřením a se zhutněním ACO 11+ v pruhu šířky přes 3 m, po zhutnění tl. 50 mm</t>
  </si>
  <si>
    <t>https://podminky.urs.cz/item/CS_URS_2026_01/577144121</t>
  </si>
  <si>
    <t xml:space="preserve">"Konstrukce 1a - místní komunikace - asfaltobeton - obnova - ACO 11+"      795,0</t>
  </si>
  <si>
    <t xml:space="preserve">"Konstrukce 1b - místní komunikace - asfaltobeton - obnova - ACO 11+"     169,50</t>
  </si>
  <si>
    <t>75</t>
  </si>
  <si>
    <t>577166121</t>
  </si>
  <si>
    <t>Asfaltový beton vrstva ložní ACL 22 + tl 70 mm š přes 3 m z nemodifikovaného asfaltu</t>
  </si>
  <si>
    <t>669288224</t>
  </si>
  <si>
    <t>Asfaltový beton vrstva ložní ACL 22 z nemodifikovaného asfaltu s rozprostřením a zhutněním ACL 22 + v pruhu šířky přes 3 m, po zhutnění tl. 70 mm</t>
  </si>
  <si>
    <t>https://podminky.urs.cz/item/CS_URS_2026_01/577166121</t>
  </si>
  <si>
    <t>76</t>
  </si>
  <si>
    <t>577186121</t>
  </si>
  <si>
    <t>Asfaltový beton vrstva ložní ACL 22 + tl 90 mm š přes 3 m z nemodifikovaného asfaltu</t>
  </si>
  <si>
    <t>2104593019</t>
  </si>
  <si>
    <t>Asfaltový beton vrstva ložní ACL 22 z nemodifikovaného asfaltu s rozprostřením a zhutněním ACL 22 + v pruhu šířky přes 3 m, po zhutnění tl. 90 mm</t>
  </si>
  <si>
    <t>https://podminky.urs.cz/item/CS_URS_2026_01/577186121</t>
  </si>
  <si>
    <t>77</t>
  </si>
  <si>
    <t>584121-R1</t>
  </si>
  <si>
    <t>Provizorní plocha ze silničních panelů - dodávka, montáž, demontáž, obratovost panelů, dovoz, odvoz, likvidace</t>
  </si>
  <si>
    <t>385469630</t>
  </si>
  <si>
    <t>"pro mezideponii pen. makadamu"</t>
  </si>
  <si>
    <t>100,0</t>
  </si>
  <si>
    <t>78</t>
  </si>
  <si>
    <t>591211111</t>
  </si>
  <si>
    <t>Kladení dlažby z kostek drobných z kamene do lože z kameniva tl 50 mm</t>
  </si>
  <si>
    <t>-858492377</t>
  </si>
  <si>
    <t>Kladení dlažby z kostek s provedením lože do tl. 50 mm, s vyplněním spár, s dvojím beraněním a se smetením přebytečného materiálu na krajnici drobných z kamene, do lože z kameniva</t>
  </si>
  <si>
    <t>https://podminky.urs.cz/item/CS_URS_2026_01/591211111</t>
  </si>
  <si>
    <t>"lože z kamenné drti fr. 4-8 mm tl. 40 mm"</t>
  </si>
  <si>
    <t>79</t>
  </si>
  <si>
    <t>591241111</t>
  </si>
  <si>
    <t>Kladení dlažby z kostek drobných z kamene na MC tl 50 mm</t>
  </si>
  <si>
    <t>310609798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</si>
  <si>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</si>
  <si>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https://podminky.urs.cz/item/CS_URS_2026_01/591241111</t>
  </si>
  <si>
    <t>"ložní vrstva z polosuché bet. směsi MC10 tl. 50 mm"</t>
  </si>
  <si>
    <t>"zaspárování žulové kostky do poloviny výšky drtí fr. 4-8 mm"</t>
  </si>
  <si>
    <t>"zahutnění konstrukce lištou"</t>
  </si>
  <si>
    <t>80</t>
  </si>
  <si>
    <t>58381007</t>
  </si>
  <si>
    <t>kostka štípaná dlažební žula drobná 8/10</t>
  </si>
  <si>
    <t>1171322228</t>
  </si>
  <si>
    <t>"viz pol. 591211111 + ztratné 1%"</t>
  </si>
  <si>
    <t>56,50*1,01</t>
  </si>
  <si>
    <t>"viz pol. 591241111 + ztratné 1%"</t>
  </si>
  <si>
    <t>25,0*1,01</t>
  </si>
  <si>
    <t>81</t>
  </si>
  <si>
    <t>596211111</t>
  </si>
  <si>
    <t>Kladení zámkové dlažby komunikací pro pěší ručně tl 60 mm skupiny A pl přes 50 do 100 m2</t>
  </si>
  <si>
    <t>875507493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</si>
  <si>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</si>
  <si>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https://podminky.urs.cz/item/CS_URS_2026_01/596211111</t>
  </si>
  <si>
    <t>82</t>
  </si>
  <si>
    <t>59245018</t>
  </si>
  <si>
    <t>dlažba skladebná betonová 200x100mm tl 60mm přírodní</t>
  </si>
  <si>
    <t>-1206673872</t>
  </si>
  <si>
    <t>"viz pol. 596211111 + ztratné 3%"</t>
  </si>
  <si>
    <t>"šedá, bez fazety"</t>
  </si>
  <si>
    <t>87,50*1,03</t>
  </si>
  <si>
    <t>83</t>
  </si>
  <si>
    <t>59245006</t>
  </si>
  <si>
    <t>dlažba pro nevidomé betonová 200x100mm tl 60mm barevná</t>
  </si>
  <si>
    <t>-1851397104</t>
  </si>
  <si>
    <t>"červená"</t>
  </si>
  <si>
    <t>6,50*1,03</t>
  </si>
  <si>
    <t>84</t>
  </si>
  <si>
    <t>596212213</t>
  </si>
  <si>
    <t>Kladení zámkové dlažby pozemních komunikací ručně tl 80 mm skupiny A pl přes 300 m2</t>
  </si>
  <si>
    <t>1304797190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</si>
  <si>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</si>
  <si>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https://podminky.urs.cz/item/CS_URS_2026_01/596212213</t>
  </si>
  <si>
    <t xml:space="preserve">"Konstrukce 3b - umělá vodící linie (podélné drážky), 20x20 cm, tl. 8 cm, šedá"       6,50</t>
  </si>
  <si>
    <t xml:space="preserve">"Konstrukce 4a - parkovací stání - bet. dl. 20x20 cm, tl. 8 cm, šedá, bez fazety"       11,50</t>
  </si>
  <si>
    <t xml:space="preserve">"Konstrukce 4b - stezka - bet. dl. 10x20 cm, tl. 8cm, šedá, bez fazety"      456,50-20,70</t>
  </si>
  <si>
    <t xml:space="preserve">"Betonová dlažba 10x20x8 cm, červená, bez fazety - bezpečnostní odstup"        1035,0*(0,10*0,20)</t>
  </si>
  <si>
    <t>85</t>
  </si>
  <si>
    <t>59245030</t>
  </si>
  <si>
    <t>dlažba skladebná betonová 200x200mm tl 80mm přírodní</t>
  </si>
  <si>
    <t>-389811383</t>
  </si>
  <si>
    <t>"viz pol. 596212213 + ztratné 3%"</t>
  </si>
  <si>
    <t>17,50*1,03</t>
  </si>
  <si>
    <t>11,50*1,03</t>
  </si>
  <si>
    <t>21,0*1,03</t>
  </si>
  <si>
    <t>86</t>
  </si>
  <si>
    <t>592460-R1</t>
  </si>
  <si>
    <t>dlažba betonová tl 80mm - podélné drážky, šedá</t>
  </si>
  <si>
    <t>-2082638337</t>
  </si>
  <si>
    <t>87</t>
  </si>
  <si>
    <t>59245020</t>
  </si>
  <si>
    <t>dlažba skladebná betonová 200x100mm tl 80mm přírodní</t>
  </si>
  <si>
    <t>-402220127</t>
  </si>
  <si>
    <t>"viz pol. 596212213 + ztratné 1%"</t>
  </si>
  <si>
    <t>233,0*1,01</t>
  </si>
  <si>
    <t>(456,50-20,70)*1,01</t>
  </si>
  <si>
    <t>88</t>
  </si>
  <si>
    <t>59245226</t>
  </si>
  <si>
    <t>dlažba pro nevidomé betonová 200x100mm tl 80mm barevná</t>
  </si>
  <si>
    <t>-496924257</t>
  </si>
  <si>
    <t>15,0*1,03</t>
  </si>
  <si>
    <t>89</t>
  </si>
  <si>
    <t>59245005</t>
  </si>
  <si>
    <t>dlažba skladebná betonová 200x100mm tl 80mm barevná</t>
  </si>
  <si>
    <t>-1942000877</t>
  </si>
  <si>
    <t>"červená, bez fazety"</t>
  </si>
  <si>
    <t>20,70*1,03</t>
  </si>
  <si>
    <t>90</t>
  </si>
  <si>
    <t>596411135</t>
  </si>
  <si>
    <t>Kladení dlažby z vegetačních tvárnic komunikací pro pěší velikosti dlaždic do 0,09 m2 tl do 80 mm pl přes 300 m2</t>
  </si>
  <si>
    <t>-226386596</t>
  </si>
  <si>
    <t>Kladení dlažby z betonových vegetačních dlaždic komunikací pro pěší s ložem z kameniva těženého nebo drceného tl. do 40 mm, s vyplněním spár a vegetačních otvorů, s hutněním vibrováním velikosti dlaždic do 0,09 m2 tl. do 80 mm, pro plochy přes 300 m2</t>
  </si>
  <si>
    <t>https://podminky.urs.cz/item/CS_URS_2026_01/596411135</t>
  </si>
  <si>
    <t>91</t>
  </si>
  <si>
    <t>59245035</t>
  </si>
  <si>
    <t>dlažba plošná vegetační betonová 200x200mm tl 80mm přírodní</t>
  </si>
  <si>
    <t>-965620928</t>
  </si>
  <si>
    <t>"viz pol. 596411135 + ztratné 1%"</t>
  </si>
  <si>
    <t>"šedá"</t>
  </si>
  <si>
    <t>148,0*1,01</t>
  </si>
  <si>
    <t>464,0*1,01</t>
  </si>
  <si>
    <t>92</t>
  </si>
  <si>
    <t>599632111</t>
  </si>
  <si>
    <t>Vyplnění spár dlažby z lomového kamene MC se zatřením</t>
  </si>
  <si>
    <t>-970046466</t>
  </si>
  <si>
    <t>Vyplnění spár dlažby (přídlažby) z lomového kamene v jakémkoliv sklonu plochy a jakékoliv tloušťky cementovou maltou se zatřením</t>
  </si>
  <si>
    <t>https://podminky.urs.cz/item/CS_URS_2026_01/599632111</t>
  </si>
  <si>
    <t>"zalití spár betonovou směsí C30/37 XF4 S4 (plnivo frakce do 4 nebo 8 mm);"</t>
  </si>
  <si>
    <t>"po zavadnutí pokropit vodou a očistit koštětem s tvrdým vlasem a ponechat zrát"</t>
  </si>
  <si>
    <t>Vedení trubní dálková a přípojná</t>
  </si>
  <si>
    <t>93</t>
  </si>
  <si>
    <t>871313121</t>
  </si>
  <si>
    <t>Montáž kanalizačního potrubí hladkého plnostěnného SN 8 z PVC-U DN 160</t>
  </si>
  <si>
    <t>-194253171</t>
  </si>
  <si>
    <t>Montáž kanalizačního potrubí z tvrdého PVC-U hladkého plnostěnného tuhost SN 8 DN 160</t>
  </si>
  <si>
    <t>https://podminky.urs.cz/item/CS_URS_2026_01/871313121</t>
  </si>
  <si>
    <t xml:space="preserve">"Přípojka od UV a plastové šachty DN400 - PVC DN 150"    </t>
  </si>
  <si>
    <t>13,0+4,0+3,0</t>
  </si>
  <si>
    <t>94</t>
  </si>
  <si>
    <t>28611166</t>
  </si>
  <si>
    <t>trubka kanalizační PVC-U plnostěnná jednovrstvá DN 160x5000mm SN8</t>
  </si>
  <si>
    <t>1419752175</t>
  </si>
  <si>
    <t>"viz pol. 871313121 + ztratné 1,5%"</t>
  </si>
  <si>
    <t>po*1,015</t>
  </si>
  <si>
    <t>95</t>
  </si>
  <si>
    <t>877315123</t>
  </si>
  <si>
    <t>Montáž navrtávacího sedla pro potrubí betonové nebo kameninové přípojka DN 150</t>
  </si>
  <si>
    <t>782166539</t>
  </si>
  <si>
    <t>Montáž navrtávacího sedla kanalizační přípojky v otevřeném výkopu pro hlavní potrubí betonové nebo kameninové, přípojka DN 150</t>
  </si>
  <si>
    <t>https://podminky.urs.cz/item/CS_URS_2026_01/877315123</t>
  </si>
  <si>
    <t xml:space="preserve">"Navrtávka do stávající betonové trouby kruhovým nástavcem"       2,0</t>
  </si>
  <si>
    <t>96</t>
  </si>
  <si>
    <t>28651317</t>
  </si>
  <si>
    <t>sedlo kolmé mechanické se sníženou výškou s kloubem 10° jakékoli potrubí/KG DN 300-400/160</t>
  </si>
  <si>
    <t>-1559837622</t>
  </si>
  <si>
    <t>"viz pol. 877315123"</t>
  </si>
  <si>
    <t>97</t>
  </si>
  <si>
    <t>890411851</t>
  </si>
  <si>
    <t>Bourání šachet z prefabrikovaných skruží strojně obestavěného prostoru do 1,5 m3</t>
  </si>
  <si>
    <t>-1982990058</t>
  </si>
  <si>
    <t>Bourání šachet a jímek strojně velikosti obestavěného prostoru do 1,5 m3 z prefabrikovaných skruží</t>
  </si>
  <si>
    <t>https://podminky.urs.cz/item/CS_URS_2026_01/890411851</t>
  </si>
  <si>
    <t>"Odstranění UV"</t>
  </si>
  <si>
    <t>(3,14*0,250*0,250*1,50)*1</t>
  </si>
  <si>
    <t>98</t>
  </si>
  <si>
    <t>895270101</t>
  </si>
  <si>
    <t>Proplachovací a kontrolní šachta z PE-HD pro drenáže liniových staveb šachtové dno DN 400/250 průchozí</t>
  </si>
  <si>
    <t>1684709418</t>
  </si>
  <si>
    <t>Proplachovací a kontrolní šachta z PE-HD pro drenáže liniových staveb DN 400 užitné výšky do 500 mm šachtové dno (DN šachty/DN vedení) DN 400/250 průchozí</t>
  </si>
  <si>
    <t>https://podminky.urs.cz/item/CS_URS_2026_01/895270101</t>
  </si>
  <si>
    <t>"101.1 Technická zpráva"</t>
  </si>
  <si>
    <t>"Plastová šachta DN400+litinový poklop D400"</t>
  </si>
  <si>
    <t>1,0</t>
  </si>
  <si>
    <t>99</t>
  </si>
  <si>
    <t>895270131</t>
  </si>
  <si>
    <t>Proplachovací a kontrolní šachta z PE-HD DN 400 pro drenáže liniových staveb šachtové prodloužení světlé hloubky 3000 mm</t>
  </si>
  <si>
    <t>1159818114</t>
  </si>
  <si>
    <t>Proplachovací a kontrolní šachta z PE-HD pro drenáže liniových staveb DN 400 užitné výšky do 500 mm šachtové prodloužení světlé hloubky 3000 mm</t>
  </si>
  <si>
    <t>https://podminky.urs.cz/item/CS_URS_2026_01/895270131</t>
  </si>
  <si>
    <t>100</t>
  </si>
  <si>
    <t>895270135</t>
  </si>
  <si>
    <t>Příplatek k rourám proplachovací a kontrolní šachty z PE-HD DN 400 pro drenáže liniových staveb za uříznutí šachtové roury</t>
  </si>
  <si>
    <t>-748686360</t>
  </si>
  <si>
    <t>Proplachovací a kontrolní šachta z PE-HD pro drenáže liniových staveb DN 400 užitné výšky do 500 mm Příplatek k ceně -0131 za uříznutí šachtového prodloužení</t>
  </si>
  <si>
    <t>https://podminky.urs.cz/item/CS_URS_2026_01/895270135</t>
  </si>
  <si>
    <t>101</t>
  </si>
  <si>
    <t>895270151</t>
  </si>
  <si>
    <t>Proplachovací a kontrolní šachta z PE-HD DN 400 pro drenáže liniových staveb redukce DN 250/100-200</t>
  </si>
  <si>
    <t>-1678926648</t>
  </si>
  <si>
    <t>Proplachovací a kontrolní šachta z PE-HD pro drenáže liniových staveb DN 400 užitné výšky do 500 mm redukce DN 250/100-200</t>
  </si>
  <si>
    <t>https://podminky.urs.cz/item/CS_URS_2026_01/895270151</t>
  </si>
  <si>
    <t>102</t>
  </si>
  <si>
    <t>895270224</t>
  </si>
  <si>
    <t>Proplachovací a kontrolní šachta z PE-HD DN 400 pro drenáže liniových staveb poklop litinový pro třídu zatížení D 400</t>
  </si>
  <si>
    <t>-1775429317</t>
  </si>
  <si>
    <t>Proplachovací a kontrolní šachta z PE-HD pro drenáže liniových staveb DN 400 užitné výšky do 500 mm poklop litinový pro třídu zatížení D 400</t>
  </si>
  <si>
    <t>https://podminky.urs.cz/item/CS_URS_2026_01/895270224</t>
  </si>
  <si>
    <t>103</t>
  </si>
  <si>
    <t>895941302</t>
  </si>
  <si>
    <t>Osazení vpusti uliční DN 450 z betonových dílců dno s kalištěm</t>
  </si>
  <si>
    <t>1817849312</t>
  </si>
  <si>
    <t>Osazení vpusti uliční z betonových dílců DN 450 dno s kalištěm</t>
  </si>
  <si>
    <t>https://podminky.urs.cz/item/CS_URS_2026_01/895941302</t>
  </si>
  <si>
    <t>"Uliční vpusť klasická 50x50 cm s mechanismem proti odcizení (UV1-5) "</t>
  </si>
  <si>
    <t>5,0</t>
  </si>
  <si>
    <t>104</t>
  </si>
  <si>
    <t>59223852</t>
  </si>
  <si>
    <t>dno pro uliční vpusť s kalovou prohlubní betonové 450x300x50mm</t>
  </si>
  <si>
    <t>1330905492</t>
  </si>
  <si>
    <t>"ztratné 1%"</t>
  </si>
  <si>
    <t>vp*1,01</t>
  </si>
  <si>
    <t>105</t>
  </si>
  <si>
    <t>895941312</t>
  </si>
  <si>
    <t>Osazení vpusti uliční DN 450 z betonových dílců skruž horní 195 mm</t>
  </si>
  <si>
    <t>-1313650246</t>
  </si>
  <si>
    <t>Osazení vpusti uliční z betonových dílců DN 450 skruž horní 195 mm</t>
  </si>
  <si>
    <t>https://podminky.urs.cz/item/CS_URS_2026_01/895941312</t>
  </si>
  <si>
    <t>"horní skruž"</t>
  </si>
  <si>
    <t>"prstenec"</t>
  </si>
  <si>
    <t>106</t>
  </si>
  <si>
    <t>59223864</t>
  </si>
  <si>
    <t>prstenec pro uliční vpusť vyrovnávací betonový 390x60x130mm</t>
  </si>
  <si>
    <t>-245704711</t>
  </si>
  <si>
    <t>107</t>
  </si>
  <si>
    <t>59223856</t>
  </si>
  <si>
    <t>skruž betonová horní pro uliční vpusť 450x195x50mm</t>
  </si>
  <si>
    <t>-841438245</t>
  </si>
  <si>
    <t>108</t>
  </si>
  <si>
    <t>895941323</t>
  </si>
  <si>
    <t>Osazení vpusti uliční DN 450 z betonových dílců skruž středová 570 mm</t>
  </si>
  <si>
    <t>961571700</t>
  </si>
  <si>
    <t>Osazení vpusti uliční z betonových dílců DN 450 skruž středová 570 mm</t>
  </si>
  <si>
    <t>https://podminky.urs.cz/item/CS_URS_2026_01/895941323</t>
  </si>
  <si>
    <t>109</t>
  </si>
  <si>
    <t>59224488</t>
  </si>
  <si>
    <t>skruž betonová středová pro uliční vpusť 450x570x50mm</t>
  </si>
  <si>
    <t>588928764</t>
  </si>
  <si>
    <t>110</t>
  </si>
  <si>
    <t>895941332</t>
  </si>
  <si>
    <t>Osazení vpusti uliční DN 450 z betonových dílců skruž průběžná se zápachovou uzávěrkou</t>
  </si>
  <si>
    <t>-2105877972</t>
  </si>
  <si>
    <t>Osazení vpusti uliční z betonových dílců DN 450 skruž průběžná se zápachovou uzávěrkou</t>
  </si>
  <si>
    <t>https://podminky.urs.cz/item/CS_URS_2026_01/895941332</t>
  </si>
  <si>
    <t>111</t>
  </si>
  <si>
    <t>59223330</t>
  </si>
  <si>
    <t>vpusť uliční DN 450 skruž průběžná 450/570x50mm betonová se zápachovou uzávěrkou 150mm PVC</t>
  </si>
  <si>
    <t>233815057</t>
  </si>
  <si>
    <t>112</t>
  </si>
  <si>
    <t>899103112</t>
  </si>
  <si>
    <t>Osazení poklopů litinových, ocelových nebo železobetonových včetně rámů pro třídu zatížení B125, C250</t>
  </si>
  <si>
    <t>895935550</t>
  </si>
  <si>
    <t>Osazení poklopů šachtových litinových, ocelových nebo železobetonových včetně rámů pro třídu zatížení B125, C250</t>
  </si>
  <si>
    <t>https://podminky.urs.cz/item/CS_URS_2026_01/899103112</t>
  </si>
  <si>
    <t>"Litinový poklop C250"</t>
  </si>
  <si>
    <t>113</t>
  </si>
  <si>
    <t>286619-R</t>
  </si>
  <si>
    <t>poklop šachtový litinový DN 600 pro třídu zatížení C250</t>
  </si>
  <si>
    <t>-184645211</t>
  </si>
  <si>
    <t xml:space="preserve">"viz pol. 899103112"        2,0</t>
  </si>
  <si>
    <t>114</t>
  </si>
  <si>
    <t>899104112</t>
  </si>
  <si>
    <t>Osazení poklopů litinových, ocelových nebo železobetonových včetně rámů pro třídu zatížení D400, E600</t>
  </si>
  <si>
    <t>-1170577121</t>
  </si>
  <si>
    <t>Osazení poklopů šachtových litinových, ocelových nebo železobetonových včetně rámů pro třídu zatížení D400, E600</t>
  </si>
  <si>
    <t>https://podminky.urs.cz/item/CS_URS_2026_01/899104112</t>
  </si>
  <si>
    <t>"Litinový poklop D400"</t>
  </si>
  <si>
    <t>115</t>
  </si>
  <si>
    <t>28661935</t>
  </si>
  <si>
    <t>poklop šachtový litinový DN 600 pro třídu zatížení D400</t>
  </si>
  <si>
    <t>-1291340094</t>
  </si>
  <si>
    <t xml:space="preserve">"viz pol. 899104112"        1,0</t>
  </si>
  <si>
    <t>116</t>
  </si>
  <si>
    <t>899132121</t>
  </si>
  <si>
    <t>Výměna (výšková úprava) poklopu kanalizačního pevného s ošetřením podkladu hloubky do 25 cm</t>
  </si>
  <si>
    <t>391543987</t>
  </si>
  <si>
    <t>Výměna (výšková úprava) poklopu kanalizačního s rámem pevným s ošetřením podkladních vrstev hloubky do 25 cm</t>
  </si>
  <si>
    <t>https://podminky.urs.cz/item/CS_URS_2026_01/899132121</t>
  </si>
  <si>
    <t>"viz G.2 Demolice"</t>
  </si>
  <si>
    <t>"Úprava povrchových znaků inženýrských sítí - kanalizace"</t>
  </si>
  <si>
    <t>"bude použit stávající poklop zpět"</t>
  </si>
  <si>
    <t>117</t>
  </si>
  <si>
    <t>899132212</t>
  </si>
  <si>
    <t>Výměna (výšková úprava) poklopu vodovodního samonivelačního nebo pevného šoupátkového</t>
  </si>
  <si>
    <t>-764672828</t>
  </si>
  <si>
    <t>https://podminky.urs.cz/item/CS_URS_2026_01/899132212</t>
  </si>
  <si>
    <t>"Úprava povrchových znaků inženýrských sítí - vodovod"</t>
  </si>
  <si>
    <t>6,0</t>
  </si>
  <si>
    <t>118</t>
  </si>
  <si>
    <t>899201211</t>
  </si>
  <si>
    <t>Demontáž mříží litinových včetně rámů hmotnosti do 50 kg</t>
  </si>
  <si>
    <t>180242326</t>
  </si>
  <si>
    <t>Demontáž mříží litinových včetně rámů, hmotnosti jednotlivě do 50 kg</t>
  </si>
  <si>
    <t>https://podminky.urs.cz/item/CS_URS_2026_01/899201211</t>
  </si>
  <si>
    <t>"Odstranění mříže od UV"</t>
  </si>
  <si>
    <t>119</t>
  </si>
  <si>
    <t>899204112</t>
  </si>
  <si>
    <t>Osazení mříží litinových včetně rámů a košů na bahno pro třídu zatížení D400, E600</t>
  </si>
  <si>
    <t>1666436987</t>
  </si>
  <si>
    <t>https://podminky.urs.cz/item/CS_URS_2026_01/899204112</t>
  </si>
  <si>
    <t>120</t>
  </si>
  <si>
    <t>R5922385</t>
  </si>
  <si>
    <t xml:space="preserve">litinová mříž 500/500 mm se zabetonovaným rámem a nálevkou D400 a s mechanismem proti odcizení  v.160 mm</t>
  </si>
  <si>
    <t>-406611563</t>
  </si>
  <si>
    <t>121</t>
  </si>
  <si>
    <t>59223875</t>
  </si>
  <si>
    <t>koš nízký pro uliční vpusti žárově Pz plech pro rám 500/500mm</t>
  </si>
  <si>
    <t>1415828798</t>
  </si>
  <si>
    <t>"viz 101.1 Technická zpráva "</t>
  </si>
  <si>
    <t>122</t>
  </si>
  <si>
    <t>899722113</t>
  </si>
  <si>
    <t>Krytí potrubí z plastů výstražnou fólií z PVC přes 25 do 34cm</t>
  </si>
  <si>
    <t>750926982</t>
  </si>
  <si>
    <t>Krytí potrubí z plastů výstražnou fólií z PVC šířky přes 25 do 34 cm</t>
  </si>
  <si>
    <t>https://podminky.urs.cz/item/CS_URS_2026_01/899722113</t>
  </si>
  <si>
    <t>Ostatní konstrukce a práce, bourání</t>
  </si>
  <si>
    <t>123</t>
  </si>
  <si>
    <t>911111111</t>
  </si>
  <si>
    <t>Montáž zábradlí ocelového zabetonovaného</t>
  </si>
  <si>
    <t>-1644062907</t>
  </si>
  <si>
    <t>https://podminky.urs.cz/item/CS_URS_2026_01/911111111</t>
  </si>
  <si>
    <t>"D.101.1 Technická zpráva"</t>
  </si>
  <si>
    <t xml:space="preserve">"Trubkové zábradlí v. 1,3 m" </t>
  </si>
  <si>
    <t>"zábradlí do tvaru „U“"</t>
  </si>
  <si>
    <t>"Navrženo je trubkové dvoumadlové zábradlí výšky 1,30 m"</t>
  </si>
  <si>
    <t>"Zábradlí je ocelové, žárově zinkované, po 2,00 m kotvené chemickými kotvami</t>
  </si>
  <si>
    <t>"do betonových patek 30x30 cm do hloubky min. 80 cm z betonu C20/25nXF3."</t>
  </si>
  <si>
    <t>"Délka navrženého zábradlí je celkem 7,20 m."</t>
  </si>
  <si>
    <t>7,20</t>
  </si>
  <si>
    <t>124</t>
  </si>
  <si>
    <t>55342-R</t>
  </si>
  <si>
    <t>trubkové zábradlí do tvaru "U" v. 1,3 m</t>
  </si>
  <si>
    <t>-585253629</t>
  </si>
  <si>
    <t>"viz pol. 911111111"</t>
  </si>
  <si>
    <t>125</t>
  </si>
  <si>
    <t>912112111</t>
  </si>
  <si>
    <t>Montáž sloupku zahrazovacího flexibilního</t>
  </si>
  <si>
    <t>919545296</t>
  </si>
  <si>
    <t>https://podminky.urs.cz/item/CS_URS_2026_01/912112111</t>
  </si>
  <si>
    <t>"pružný reflexní zahrazovací sloupek "</t>
  </si>
  <si>
    <t>3,0</t>
  </si>
  <si>
    <t>126</t>
  </si>
  <si>
    <t>749101-R1</t>
  </si>
  <si>
    <t>sloupek parkovací flexibilní D 80mm V 1000mm v černé barvě s bílou odrazovou folií</t>
  </si>
  <si>
    <t>587848501</t>
  </si>
  <si>
    <t>"viz pol. 912112111"</t>
  </si>
  <si>
    <t>127</t>
  </si>
  <si>
    <t>914111111</t>
  </si>
  <si>
    <t>Montáž svislé dopravní značky do velikosti 1 m2 objímkami na sloupek nebo konzolu</t>
  </si>
  <si>
    <t>-1216829960</t>
  </si>
  <si>
    <t>Montáž svislé dopravní značky základní velikosti do 1 m2 objímkami na sloupky nebo konzoly</t>
  </si>
  <si>
    <t>https://podminky.urs.cz/item/CS_URS_2026_01/914111111</t>
  </si>
  <si>
    <t>"D.101.6a Dopravní značky, dopravní zařízení + D.101.6b Dopravní značky, dopravní zařízení"</t>
  </si>
  <si>
    <t xml:space="preserve">"Dodatková tabulka E13"      2,0</t>
  </si>
  <si>
    <t xml:space="preserve">"Svislé dopravní značení C9a (zmenšená) + ocelový sloupek"     2,0</t>
  </si>
  <si>
    <t xml:space="preserve">"Svislé dopravní značení C9b (zmenšená) - bez sloupku"     2,0</t>
  </si>
  <si>
    <t xml:space="preserve">"Svislé dopravní značení IP4b + ocelový sloupek s výložníkem"      2,0</t>
  </si>
  <si>
    <t xml:space="preserve">"Svislé dopravní značení IP12 + O1 + ocelový sloupek"      1,0</t>
  </si>
  <si>
    <t xml:space="preserve">"Dodatková tabulka E8d"       1,0</t>
  </si>
  <si>
    <t xml:space="preserve">"Svislé dopravní značení B2 + ocelový sloupek "       3,0</t>
  </si>
  <si>
    <t xml:space="preserve">"Svislé dopravní značení C2c + ocelový sloupek "     1,0</t>
  </si>
  <si>
    <t xml:space="preserve">"Svislé dopravní značení P4 + ocelový sloupek "       2,0</t>
  </si>
  <si>
    <t xml:space="preserve">"Svislé dopravní značení P2 + ocelový sloupek "     1,0</t>
  </si>
  <si>
    <t xml:space="preserve">"Svislé dopravní značení B24a - bez sloupku"     1,0</t>
  </si>
  <si>
    <t xml:space="preserve">"Svislé dopravní značení B24b - bez sloupku"      1,0</t>
  </si>
  <si>
    <t xml:space="preserve">"Svislé dopravní značení IP11a + ocelový sloupek "       1,0</t>
  </si>
  <si>
    <t xml:space="preserve">"Svislé dopravní značení IZ8a (zmenšená - 1x1 m) + ocelový sloupek "     1,0</t>
  </si>
  <si>
    <t xml:space="preserve">"Svislé dopravní značení IZ8a (zmenšená - 0,5x0,7 m) + ocelový sloupek "      1,0</t>
  </si>
  <si>
    <t xml:space="preserve">"Svislé dopravní značení IZ8b  (zmenšená - 1x1 m) (1x sloupek)"      2,0</t>
  </si>
  <si>
    <t>128</t>
  </si>
  <si>
    <t>40445650</t>
  </si>
  <si>
    <t>dodatkové tabulky E7, E12, E13 500x300mm</t>
  </si>
  <si>
    <t>-297782955</t>
  </si>
  <si>
    <t>"viz pol. 914111111"</t>
  </si>
  <si>
    <t>129</t>
  </si>
  <si>
    <t>40445619</t>
  </si>
  <si>
    <t>zákazové, příkazové dopravní značky B1-B34, C1-15 500mm</t>
  </si>
  <si>
    <t>-1697171775</t>
  </si>
  <si>
    <t>130</t>
  </si>
  <si>
    <t>40445622</t>
  </si>
  <si>
    <t>informativní značky provozní IP1-IP3, IP4b-IP7, IP10a, b 750x750mm</t>
  </si>
  <si>
    <t>-326673502</t>
  </si>
  <si>
    <t>131</t>
  </si>
  <si>
    <t>40445625</t>
  </si>
  <si>
    <t>informativní značky provozní IP8, IP9, IP11-IP13 500x700mm</t>
  </si>
  <si>
    <t>-1068358752</t>
  </si>
  <si>
    <t xml:space="preserve">"Svislé dopravní značení IP11a + ocelový sloupek "      1,0</t>
  </si>
  <si>
    <t>132</t>
  </si>
  <si>
    <t>40445649</t>
  </si>
  <si>
    <t>dodatkové tabulky E3-E5, E8, E14-E16 500x150mm</t>
  </si>
  <si>
    <t>-792530312</t>
  </si>
  <si>
    <t xml:space="preserve">"Dodatková tabulka E8d"      1,0</t>
  </si>
  <si>
    <t>133</t>
  </si>
  <si>
    <t>40445620</t>
  </si>
  <si>
    <t>zákazové, příkazové dopravní značky B1-B34, C1-15 700mm</t>
  </si>
  <si>
    <t>-1364588124</t>
  </si>
  <si>
    <t xml:space="preserve">"Svislé dopravní značení B2 + ocelový sloupek "      3,0</t>
  </si>
  <si>
    <t xml:space="preserve">"Svislé dopravní značení B24a - bez sloupku"       1,0</t>
  </si>
  <si>
    <t>134</t>
  </si>
  <si>
    <t>40445609</t>
  </si>
  <si>
    <t>značky upravující přednost P1, P4 900mm</t>
  </si>
  <si>
    <t>-1211598212</t>
  </si>
  <si>
    <t>135</t>
  </si>
  <si>
    <t>40445612</t>
  </si>
  <si>
    <t>značky upravující přednost P2, P3, P8 750mm</t>
  </si>
  <si>
    <t>-775603551</t>
  </si>
  <si>
    <t xml:space="preserve">"Svislé dopravní značení P2 + ocelový sloupek "      1,0</t>
  </si>
  <si>
    <t>136</t>
  </si>
  <si>
    <t>40445651</t>
  </si>
  <si>
    <t>informativní značky zónové IZ1, IZ2, IZ8, IZ9 1000x1000mm</t>
  </si>
  <si>
    <t>750732784</t>
  </si>
  <si>
    <t xml:space="preserve">"Svislé dopravní značení IZ8a (zmenšená - 1x1 m) + ocelový sloupek "      1,0</t>
  </si>
  <si>
    <t xml:space="preserve">"Svislé dopravní značení IZ8b  (zmenšená - 1x1 m)"     2,0</t>
  </si>
  <si>
    <t>137</t>
  </si>
  <si>
    <t>40445652</t>
  </si>
  <si>
    <t>informativní značky zónové IZ3 500x700mm</t>
  </si>
  <si>
    <t>-841219916</t>
  </si>
  <si>
    <t>138</t>
  </si>
  <si>
    <t>914111121</t>
  </si>
  <si>
    <t>Montáž svislé dopravní značky do velikosti 2 m2 objímkami na sloupek nebo konzolu</t>
  </si>
  <si>
    <t>-1639002140</t>
  </si>
  <si>
    <t>Montáž svislé dopravní značky základní velikosti do 2 m2 objímkami na sloupky nebo konzoly</t>
  </si>
  <si>
    <t>https://podminky.urs.cz/item/CS_URS_2026_01/914111121</t>
  </si>
  <si>
    <t xml:space="preserve">"Svislé dopravní značení IZ8a (1x1,5 m) + ocelový sloupek"       1,0</t>
  </si>
  <si>
    <t xml:space="preserve">"Svislé dopravní značení IZ8b (1x1,5 m) + ocelový sloupek"      1,0</t>
  </si>
  <si>
    <t>139</t>
  </si>
  <si>
    <t>40445655</t>
  </si>
  <si>
    <t>informativní značky zónové IZ6, IZ7, IZ10 1000x1500mm</t>
  </si>
  <si>
    <t>-1160000593</t>
  </si>
  <si>
    <t>"viz pol. 914111121"</t>
  </si>
  <si>
    <t>140</t>
  </si>
  <si>
    <t>914511112</t>
  </si>
  <si>
    <t>Montáž sloupku dopravních značek délky do 3,5 m s betonovým základem a patkou D 60 mm</t>
  </si>
  <si>
    <t>235920319</t>
  </si>
  <si>
    <t>Montáž sloupku dopravních značek délky do 3,5 m do hliníkové patky pro sloupek D 60 mm</t>
  </si>
  <si>
    <t>https://podminky.urs.cz/item/CS_URS_2026_01/914511112</t>
  </si>
  <si>
    <t xml:space="preserve">"Svislé dopravní značení IZ8b  (zmenšená - 1x1 m) (1x sloupek)"      1,0</t>
  </si>
  <si>
    <t>141</t>
  </si>
  <si>
    <t>40445225</t>
  </si>
  <si>
    <t>sloupek pro dopravní značku Zn D 60mm v 3,5m</t>
  </si>
  <si>
    <t>-1723727635</t>
  </si>
  <si>
    <t xml:space="preserve">"viz pol. 914511112"       18,0</t>
  </si>
  <si>
    <t>142</t>
  </si>
  <si>
    <t>914531112</t>
  </si>
  <si>
    <t>Montáž konzoly na zeď velikosti do 1 m2 pro uchycení dopravních značek</t>
  </si>
  <si>
    <t>2002680051</t>
  </si>
  <si>
    <t>Montáž konzol nebo nástavců pro osazení dopravních značek velikosti do 1 m2 na zeď</t>
  </si>
  <si>
    <t>https://podminky.urs.cz/item/CS_URS_2026_01/914531112</t>
  </si>
  <si>
    <t>143</t>
  </si>
  <si>
    <t>404452-R2</t>
  </si>
  <si>
    <t>výložník pro dopravní značky D 60mm</t>
  </si>
  <si>
    <t>-427375063</t>
  </si>
  <si>
    <t>"viz pol. 914531112"</t>
  </si>
  <si>
    <t>144</t>
  </si>
  <si>
    <t>915111112</t>
  </si>
  <si>
    <t>Vodorovné dopravní značení dělící čáry souvislé š 125 mm retroreflexní bílá barva</t>
  </si>
  <si>
    <t>1814721818</t>
  </si>
  <si>
    <t>Vodorovné dopravní značení stříkané barvou dělící čára šířky 125 mm souvislá bílá retroreflexní</t>
  </si>
  <si>
    <t>https://podminky.urs.cz/item/CS_URS_2026_01/915111112</t>
  </si>
  <si>
    <t>"Vodorovné dopravní značení V10c (0,125) - nátěr barvou"</t>
  </si>
  <si>
    <t>243,0</t>
  </si>
  <si>
    <t>145</t>
  </si>
  <si>
    <t>915111122</t>
  </si>
  <si>
    <t>Vodorovné dopravní značení dělící čáry přerušované š 125 mm retroreflexní bílá barva</t>
  </si>
  <si>
    <t>-1976880103</t>
  </si>
  <si>
    <t>Vodorovné dopravní značení stříkané barvou dělící čára šířky 125 mm přerušovaná bílá retroreflexní</t>
  </si>
  <si>
    <t>https://podminky.urs.cz/item/CS_URS_2026_01/915111122</t>
  </si>
  <si>
    <t>"Vodorovné dopravní značení V2b (3/1,5/0,125) - nátěr barvou"</t>
  </si>
  <si>
    <t>16,50</t>
  </si>
  <si>
    <t>"Vodorovné dopravní značení V2b (1,5/1,5/0,125) - nátěr barvou"</t>
  </si>
  <si>
    <t>19,0</t>
  </si>
  <si>
    <t>146</t>
  </si>
  <si>
    <t>915111126</t>
  </si>
  <si>
    <t>Vodorovné dopravní značení dělící čáry přerušované š 125 mm retroreflexní žlutá barva</t>
  </si>
  <si>
    <t>-1365378428</t>
  </si>
  <si>
    <t>Vodorovné dopravní značení stříkané barvou dělící čára šířky 125 mm přerušovaná žlutá retroreflexní</t>
  </si>
  <si>
    <t>https://podminky.urs.cz/item/CS_URS_2026_01/915111126</t>
  </si>
  <si>
    <t>"Vodorovné dopravní značení V12d (1,5/1,5/0,125) - nátěr barvou"</t>
  </si>
  <si>
    <t>147</t>
  </si>
  <si>
    <t>915121112</t>
  </si>
  <si>
    <t>Vodorovné dopravní značení vodící čáry souvislé š 250 mm retroreflexní bílá barva</t>
  </si>
  <si>
    <t>-504812100</t>
  </si>
  <si>
    <t>Vodorovné dopravní značení stříkané barvou vodící čára bílá šířky 250 mm souvislá retroreflexní</t>
  </si>
  <si>
    <t>https://podminky.urs.cz/item/CS_URS_2026_01/915121112</t>
  </si>
  <si>
    <t>"Vodorovné dopravní značení V4 (0,25) - nátěr barvou"</t>
  </si>
  <si>
    <t>81,50</t>
  </si>
  <si>
    <t>148</t>
  </si>
  <si>
    <t>915121122</t>
  </si>
  <si>
    <t>Vodorovné dopravní značení vodící čáry přerušované š 250 mm retroreflexní bílá barva</t>
  </si>
  <si>
    <t>-1853359204</t>
  </si>
  <si>
    <t>Vodorovné dopravní značení stříkané barvou vodící čára bílá šířky 250 mm přerušovaná retroreflexní</t>
  </si>
  <si>
    <t>https://podminky.urs.cz/item/CS_URS_2026_01/915121122</t>
  </si>
  <si>
    <t>"Vodorovné dopravní značení V2b (1,5/1,5/0,25) - nátěr barvou"</t>
  </si>
  <si>
    <t>43,0</t>
  </si>
  <si>
    <t>149</t>
  </si>
  <si>
    <t>915131112</t>
  </si>
  <si>
    <t>Vodorovné dopravní značení přechody pro chodce, šipky, symboly retroreflexní bílá barva</t>
  </si>
  <si>
    <t>1146090781</t>
  </si>
  <si>
    <t>Vodorovné dopravní značení stříkané barvou přechody pro chodce, šipky, symboly bílé retroreflexní</t>
  </si>
  <si>
    <t>https://podminky.urs.cz/item/CS_URS_2026_01/915131112</t>
  </si>
  <si>
    <t>"Vodorovné dopravní značení V20 - nátěr barvou"</t>
  </si>
  <si>
    <t>(0,850*2,250)*16</t>
  </si>
  <si>
    <t>"Vodorovné dopravní značení V10f - nátěr barvou"</t>
  </si>
  <si>
    <t>(0,80*1,0)*2</t>
  </si>
  <si>
    <t>"Vodorovné dopravní značení V13 (0,5/1,0) - nátěr barvou"</t>
  </si>
  <si>
    <t>25,0</t>
  </si>
  <si>
    <t>150</t>
  </si>
  <si>
    <t>915211122</t>
  </si>
  <si>
    <t>Vodorovné dopravní značení dělící čáry přerušované š 125 mm retroreflexní bílý plast</t>
  </si>
  <si>
    <t>1042935912</t>
  </si>
  <si>
    <t>Vodorovné dopravní značení stříkaným plastem dělící čára šířky 125 mm přerušovaná bílá retroreflexní</t>
  </si>
  <si>
    <t>https://podminky.urs.cz/item/CS_URS_2026_01/915211122</t>
  </si>
  <si>
    <t>"Vodorovné dopravní značení V2b (3/1,5/0,125) - plastový nátěr s reflexním posypem"</t>
  </si>
  <si>
    <t>"Vodorovné dopravní značení V2b (1,5/1,5/0,125) - plastový nátěr s reflexním posypem"</t>
  </si>
  <si>
    <t>151</t>
  </si>
  <si>
    <t>915221112</t>
  </si>
  <si>
    <t>Vodorovné dopravní značení vodící čáry souvislé š 250 mm retroreflexní bílý plast</t>
  </si>
  <si>
    <t>952042202</t>
  </si>
  <si>
    <t>Vodorovné dopravní značení stříkaným plastem vodící čára bílá šířky 250 mm souvislá retroreflexní</t>
  </si>
  <si>
    <t>https://podminky.urs.cz/item/CS_URS_2026_01/915221112</t>
  </si>
  <si>
    <t>"Vodorovné dopravní značení V4 (0,25) - plastový nátěr s reflexním posypem"</t>
  </si>
  <si>
    <t>152</t>
  </si>
  <si>
    <t>915221122</t>
  </si>
  <si>
    <t>Vodorovné dopravní značení vodící čáry přerušované š 250 mm retroreflexní bílý plast</t>
  </si>
  <si>
    <t>-1863195807</t>
  </si>
  <si>
    <t>Vodorovné dopravní značení stříkaným plastem vodící čára bílá šířky 250 mm přerušovaná retroreflexní</t>
  </si>
  <si>
    <t>https://podminky.urs.cz/item/CS_URS_2026_01/915221122</t>
  </si>
  <si>
    <t>"Vodorovné dopravní značení V2b (1,5/1,5/0,25) - plastový nátěr s reflexním posypem"</t>
  </si>
  <si>
    <t>153</t>
  </si>
  <si>
    <t>915231112</t>
  </si>
  <si>
    <t>Vodorovné dopravní značení přechody pro chodce, šipky, symboly retroreflexní bílý plast</t>
  </si>
  <si>
    <t>-312213837</t>
  </si>
  <si>
    <t>Vodorovné dopravní značení stříkaným plastem přechody pro chodce, šipky, symboly nápisy bílé retroreflexní</t>
  </si>
  <si>
    <t>https://podminky.urs.cz/item/CS_URS_2026_01/915231112</t>
  </si>
  <si>
    <t>"Vodorovné dopravní značení V13 (0,5/1,0) - plastový nátěr s reflexním posypem"</t>
  </si>
  <si>
    <t>154</t>
  </si>
  <si>
    <t>915351112</t>
  </si>
  <si>
    <t>Předformátované vodorovné dopravní značení číslice nebo písmeno délky do 2,5 m</t>
  </si>
  <si>
    <t>597103862</t>
  </si>
  <si>
    <t>Vodorovné značení předformovaným termoplastem písmena nebo číslice velikosti do 2,5 m</t>
  </si>
  <si>
    <t>https://podminky.urs.cz/item/CS_URS_2026_01/915351112</t>
  </si>
  <si>
    <t>"Vodorovné dopravní značení V20 - plastový nátěr s reflexním posypem"</t>
  </si>
  <si>
    <t>16,0</t>
  </si>
  <si>
    <t>155</t>
  </si>
  <si>
    <t>915611111</t>
  </si>
  <si>
    <t>Předznačení vodorovného liniového značení</t>
  </si>
  <si>
    <t>-99081914</t>
  </si>
  <si>
    <t>Předznačení pro vodorovné značení stříkané barvou nebo prováděné z nátěrových hmot liniové dělicí čáry, vodicí proužky</t>
  </si>
  <si>
    <t>https://podminky.urs.cz/item/CS_URS_2026_01/915611111</t>
  </si>
  <si>
    <t xml:space="preserve">"viz pol. 915111112"         243,0</t>
  </si>
  <si>
    <t xml:space="preserve">"viz pol. 915111122"      35,50</t>
  </si>
  <si>
    <t xml:space="preserve">"viz pol. 915111126"      19,0</t>
  </si>
  <si>
    <t xml:space="preserve">"viz pol. 915121112"       81,50</t>
  </si>
  <si>
    <t xml:space="preserve">"viz pol. 915121122"       43,0</t>
  </si>
  <si>
    <t>156</t>
  </si>
  <si>
    <t>915621111</t>
  </si>
  <si>
    <t>Předznačení vodorovného plošného značení</t>
  </si>
  <si>
    <t>2122499316</t>
  </si>
  <si>
    <t>Předznačení pro vodorovné značení stříkané barvou nebo prováděné z nátěrových hmot plošné šipky, symboly, nápisy</t>
  </si>
  <si>
    <t>https://podminky.urs.cz/item/CS_URS_2026_01/915621111</t>
  </si>
  <si>
    <t xml:space="preserve">"viz pol. 915131112"      57,20</t>
  </si>
  <si>
    <t>157</t>
  </si>
  <si>
    <t>916111112</t>
  </si>
  <si>
    <t>Osazení obruby z velkých kostek bez boční opěry do lože z betonu prostého</t>
  </si>
  <si>
    <t>-791087262</t>
  </si>
  <si>
    <t>Osazení silniční obruby z dlažebních kostek v jedné řadě s ložem tl. přes 50 do 100 mm, s vyplněním a zatřením spár cementovou maltou z velkých kostek bez boční opěry, do lože z betonu prostého</t>
  </si>
  <si>
    <t>https://podminky.urs.cz/item/CS_URS_2026_01/916111112</t>
  </si>
  <si>
    <t>"I.Situace výměr obrubníků"</t>
  </si>
  <si>
    <t>"Dvojřádek žulové kostky 16/16/16 do bet. lože s opěrkou C20/25nXF3"</t>
  </si>
  <si>
    <t>68,50</t>
  </si>
  <si>
    <t>158</t>
  </si>
  <si>
    <t>916111113</t>
  </si>
  <si>
    <t>Osazení obruby z velkých kostek s boční opěrou do lože z betonu prostého</t>
  </si>
  <si>
    <t>-1687171431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</si>
  <si>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</si>
  <si>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https://podminky.urs.cz/item/CS_URS_2026_01/916111113</t>
  </si>
  <si>
    <t>159</t>
  </si>
  <si>
    <t>58381008</t>
  </si>
  <si>
    <t>kostka štípaná dlažební žula velká 15/17</t>
  </si>
  <si>
    <t>2082289353</t>
  </si>
  <si>
    <t>"viz pol. 916111112 + 916111113 + ztratné 1%"</t>
  </si>
  <si>
    <t>68,50*0,160*1,01*2</t>
  </si>
  <si>
    <t>160</t>
  </si>
  <si>
    <t>916111122</t>
  </si>
  <si>
    <t>Osazení obruby z drobných kostek bez boční opěry do lože z betonu prostého</t>
  </si>
  <si>
    <t>-3620210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</si>
  <si>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</si>
  <si>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https://podminky.urs.cz/item/CS_URS_2026_01/916111122</t>
  </si>
  <si>
    <t>"Dvojřádek žulové kostky 10/10/10 do bet. lože s opěrkou C20/25nXF3"</t>
  </si>
  <si>
    <t>178,0</t>
  </si>
  <si>
    <t>161</t>
  </si>
  <si>
    <t>916111123</t>
  </si>
  <si>
    <t>Osazení obruby z drobných kostek s boční opěrou do lože z betonu prostého</t>
  </si>
  <si>
    <t>-1627376342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</si>
  <si>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</si>
  <si>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https://podminky.urs.cz/item/CS_URS_2026_01/916111123</t>
  </si>
  <si>
    <t>"Řádek žulové kostky 10/10/10 do bet. lože s opěrkou C20/25nXF3"</t>
  </si>
  <si>
    <t>361,0</t>
  </si>
  <si>
    <t>162</t>
  </si>
  <si>
    <t>-865189646</t>
  </si>
  <si>
    <t>"viz pol. 916111122 + 916111123 + ztratné 1%"</t>
  </si>
  <si>
    <t>178,0*0,10*1,01*2</t>
  </si>
  <si>
    <t>361,0*0,10*1,01</t>
  </si>
  <si>
    <t>163</t>
  </si>
  <si>
    <t>916131213</t>
  </si>
  <si>
    <t>Osazení silničního obrubníku betonového stojatého s boční opěrou do lože z betonu prostého</t>
  </si>
  <si>
    <t>-266859373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</si>
  <si>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</si>
  <si>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</si>
  <si>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"Silniční obrubník betonový 15/25/100 do bet. lože s opěrkou C20/25nXF3"</t>
  </si>
  <si>
    <t>597,50</t>
  </si>
  <si>
    <t>"Silniční obrubník betonový 15/15/100 do bet. lože s opěrkou C20/25nXF3"</t>
  </si>
  <si>
    <t>49,50</t>
  </si>
  <si>
    <t>"Silniční obrubník betonový přechodový levý do bet. lože s opěrkou C20/25nXF3"</t>
  </si>
  <si>
    <t>27,0</t>
  </si>
  <si>
    <t>"Silniční obrubník betonový přechodový pravý do bet. lože s opěrkou C20/25nXF3"</t>
  </si>
  <si>
    <t>"Silniční obrubník betonový 15/25/78, R=1 m, do bet. lože s opěrkou C20/25nXF3"</t>
  </si>
  <si>
    <t>9,50</t>
  </si>
  <si>
    <t>164</t>
  </si>
  <si>
    <t>59217031</t>
  </si>
  <si>
    <t>obrubník silniční betonový 1000x150x250mm</t>
  </si>
  <si>
    <t>-1247333545</t>
  </si>
  <si>
    <t>"viz pol. 916131213 + ztratné 1%"</t>
  </si>
  <si>
    <t>597,50*1,01</t>
  </si>
  <si>
    <t>165</t>
  </si>
  <si>
    <t>59217029</t>
  </si>
  <si>
    <t>obrubník silniční betonový nájezdový 1000x150x150mm</t>
  </si>
  <si>
    <t>-520580793</t>
  </si>
  <si>
    <t>49,50*1,01</t>
  </si>
  <si>
    <t>166</t>
  </si>
  <si>
    <t>59217030</t>
  </si>
  <si>
    <t>obrubník silniční betonový přechodový 1000x150x150-250mm</t>
  </si>
  <si>
    <t>-1071016659</t>
  </si>
  <si>
    <t>(27,0+27,0)*1,01</t>
  </si>
  <si>
    <t>167</t>
  </si>
  <si>
    <t>59217035</t>
  </si>
  <si>
    <t>obrubník betonový obloukový vnější 780x150x250mm</t>
  </si>
  <si>
    <t>-369604890</t>
  </si>
  <si>
    <t>9,50*1,01</t>
  </si>
  <si>
    <t>168</t>
  </si>
  <si>
    <t>916132113</t>
  </si>
  <si>
    <t>Osazení obruby z betonové přídlažby s boční opěrou do lože z betonu prostého</t>
  </si>
  <si>
    <t>-856471243</t>
  </si>
  <si>
    <t>Osazení silniční obruby z betonové přídlažby (krajníků) s ložem tl. přes 50 do 100 mm, s vyplněním a zatřením spár cementovou maltou šířky do 250 mm s boční opěrou z betonu prostého, do lože z betonu prostého</t>
  </si>
  <si>
    <t>https://podminky.urs.cz/item/CS_URS_2026_01/916132113</t>
  </si>
  <si>
    <t>"Betonová silniční přídlažba 25/50/10"</t>
  </si>
  <si>
    <t>22,50</t>
  </si>
  <si>
    <t>169</t>
  </si>
  <si>
    <t>59246121</t>
  </si>
  <si>
    <t>přídlažba silniční betonová 500x250mm tl 100mm</t>
  </si>
  <si>
    <t>1124540983</t>
  </si>
  <si>
    <t>"viz pol. 916132113 + ztratné 1%"</t>
  </si>
  <si>
    <t>22,50*1,01</t>
  </si>
  <si>
    <t>170</t>
  </si>
  <si>
    <t>916231213</t>
  </si>
  <si>
    <t>Osazení chodníkového obrubníku betonového stojatého s boční opěrou do lože z betonu prostého</t>
  </si>
  <si>
    <t>460395615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</si>
  <si>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</si>
  <si>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</si>
  <si>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"Betonový chodníkový obrubník 10/20/100 do bet. lože C16/20nXF1"</t>
  </si>
  <si>
    <t>293,0</t>
  </si>
  <si>
    <t>"Betonový chodníkový obrubník 10/25/100 do bet. lože C16/20nXF1"</t>
  </si>
  <si>
    <t>12,0</t>
  </si>
  <si>
    <t>"Betonová kostka vkládaná mezi přerušovaný chodníkový obrubník 10/10/8"</t>
  </si>
  <si>
    <t>3*0,10</t>
  </si>
  <si>
    <t>171</t>
  </si>
  <si>
    <t>59217019</t>
  </si>
  <si>
    <t>obrubník betonový chodníkový 1000x100x200mm</t>
  </si>
  <si>
    <t>-282458024</t>
  </si>
  <si>
    <t>"viz pol. 916231213 + ztratné 1%"</t>
  </si>
  <si>
    <t>293,0*1,01</t>
  </si>
  <si>
    <t>172</t>
  </si>
  <si>
    <t>59217017</t>
  </si>
  <si>
    <t>obrubník betonový chodníkový 1000x100x250mm</t>
  </si>
  <si>
    <t>835307389</t>
  </si>
  <si>
    <t>12,0*1,01</t>
  </si>
  <si>
    <t>173</t>
  </si>
  <si>
    <t>59245017</t>
  </si>
  <si>
    <t>dlažba skladebná betonová 100x100mm tl 80mm přírodní</t>
  </si>
  <si>
    <t>179401394</t>
  </si>
  <si>
    <t>"viz pol. 916231213 + ztratné 3%"</t>
  </si>
  <si>
    <t>3*(0,10*0,10)*1,03</t>
  </si>
  <si>
    <t>174</t>
  </si>
  <si>
    <t>916241213</t>
  </si>
  <si>
    <t>Osazení obrubníku kamenného stojatého s boční opěrou do lože z betonu prostého</t>
  </si>
  <si>
    <t>-735587196</t>
  </si>
  <si>
    <t>Osazení obrubníku kamenného se zřízením lože, s vyplněním a zatřením spár cementovou maltou stojatého s boční opěrou z betonu prostého, do lože z betonu prostého</t>
  </si>
  <si>
    <t>https://podminky.urs.cz/item/CS_URS_2026_01/916241213</t>
  </si>
  <si>
    <t>"viz D.101.8d Kladecí plán kamenných obrubníků"</t>
  </si>
  <si>
    <t>"Kamenný silniční obrubník 20x18-30x106 cm - 1a"</t>
  </si>
  <si>
    <t>1,06*1</t>
  </si>
  <si>
    <t>"Kamenný silniční obrubník 20x30x97 cm - R=15,0 m - 2b"</t>
  </si>
  <si>
    <t>0,970*19</t>
  </si>
  <si>
    <t>"Kamenný silniční obrubník 20x30x97 cm - R=23,0 m - 2c"</t>
  </si>
  <si>
    <t>0,970*10</t>
  </si>
  <si>
    <t>"Kamenný silniční obrubník 20x30x82 cm - 2d"</t>
  </si>
  <si>
    <t>0,82*3</t>
  </si>
  <si>
    <t>175</t>
  </si>
  <si>
    <t>583800-R1</t>
  </si>
  <si>
    <t>kamenný silniční obrubník 20x18-30x106 cm - 1a</t>
  </si>
  <si>
    <t>925280565</t>
  </si>
  <si>
    <t>176</t>
  </si>
  <si>
    <t>583800-R2</t>
  </si>
  <si>
    <t>kamenný silniční obrubník 20x30x97 cm - R=15,0 m - 2b</t>
  </si>
  <si>
    <t>-969594089</t>
  </si>
  <si>
    <t>177</t>
  </si>
  <si>
    <t>583800-R3</t>
  </si>
  <si>
    <t>kamenný silniční obrubník 20x30x97 cm - R=23,0 m - 2c</t>
  </si>
  <si>
    <t>-509279628</t>
  </si>
  <si>
    <t>178</t>
  </si>
  <si>
    <t>583800-R4</t>
  </si>
  <si>
    <t>kamenný silniční obrubník 20x30x82 cm - 2d</t>
  </si>
  <si>
    <t>-528509867</t>
  </si>
  <si>
    <t>179</t>
  </si>
  <si>
    <t>916991121</t>
  </si>
  <si>
    <t>Lože pod obrubníky, krajníky nebo obruby z dlažebních kostek z betonu prostého</t>
  </si>
  <si>
    <t>95215651</t>
  </si>
  <si>
    <t>https://podminky.urs.cz/item/CS_URS_2026_01/916991121</t>
  </si>
  <si>
    <t>68,50*0,350*0,10</t>
  </si>
  <si>
    <t>178,0*0,30*0,10</t>
  </si>
  <si>
    <t>597,50*0,250*0,10</t>
  </si>
  <si>
    <t>49,50*0,250*0,10</t>
  </si>
  <si>
    <t>27,0*0,250*0,10</t>
  </si>
  <si>
    <t>9,50*0,250*0,10</t>
  </si>
  <si>
    <t>22,50*0,350*0,10</t>
  </si>
  <si>
    <t>1,06*1*0,30*0,10</t>
  </si>
  <si>
    <t>0,970*19*0,30*0,10</t>
  </si>
  <si>
    <t>0,970*10*0,30*0,10</t>
  </si>
  <si>
    <t>0,82*3*0,30*0,10</t>
  </si>
  <si>
    <t>180</t>
  </si>
  <si>
    <t>919726122</t>
  </si>
  <si>
    <t>Geotextilie pro ochranu, separaci a filtraci netkaná měrná hm přes 200 do 300 g/m2</t>
  </si>
  <si>
    <t>968461985</t>
  </si>
  <si>
    <t>Geotextilie netkaná pro ochranu, separaci nebo filtraci měrná hmotnost přes 200 do 300 g/m2</t>
  </si>
  <si>
    <t>https://podminky.urs.cz/item/CS_URS_2026_01/919726122</t>
  </si>
  <si>
    <t>"Separační geotextilie 300 g/m2, PP, netkaná, CBR min. 4 kN"</t>
  </si>
  <si>
    <t>242,50+4,0+25,0+534,0+525,0+15,0</t>
  </si>
  <si>
    <t>181</t>
  </si>
  <si>
    <t>919732211</t>
  </si>
  <si>
    <t>Styčná spára napojení nového živičného povrchu na stávající za tepla š 15 mm hl 25 mm s prořezáním</t>
  </si>
  <si>
    <t>1030245705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</si>
  <si>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</si>
  <si>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</si>
  <si>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"Pracovní spára hloubky 25 mm vyplněná modifikovanou zálivkou"</t>
  </si>
  <si>
    <t>97,0</t>
  </si>
  <si>
    <t>182</t>
  </si>
  <si>
    <t>919735113</t>
  </si>
  <si>
    <t>Řezání stávajícího živičného krytu hl přes 100 do 150 mm</t>
  </si>
  <si>
    <t>-875912396</t>
  </si>
  <si>
    <t>Řezání stávajícího živičného krytu nebo podkladu hloubky přes 100 do 150 mm</t>
  </si>
  <si>
    <t>https://podminky.urs.cz/item/CS_URS_2026_01/919735113</t>
  </si>
  <si>
    <t>"Seříznutí asfaltu tl. 12 cm"</t>
  </si>
  <si>
    <t>183</t>
  </si>
  <si>
    <t>966001311</t>
  </si>
  <si>
    <t>Odstranění odpadkového koše s betonovou patkou</t>
  </si>
  <si>
    <t>-1635368256</t>
  </si>
  <si>
    <t>https://podminky.urs.cz/item/CS_URS_2026_01/966001311</t>
  </si>
  <si>
    <t>"Odstranění plastového odpadkového koše"</t>
  </si>
  <si>
    <t>184</t>
  </si>
  <si>
    <t>966005211</t>
  </si>
  <si>
    <t>Rozebrání a odstranění silničního zábradlí se sloupky osazenými do říms nebo krycích desek</t>
  </si>
  <si>
    <t>1858941788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</si>
  <si>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</si>
  <si>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https://podminky.urs.cz/item/CS_URS_2026_01/966005211</t>
  </si>
  <si>
    <t>"Odstranění zábradlí bet. čela propustku"</t>
  </si>
  <si>
    <t>6,50</t>
  </si>
  <si>
    <t>185</t>
  </si>
  <si>
    <t>966006132</t>
  </si>
  <si>
    <t>Odstranění značek dopravních nebo orientačních se sloupky s betonovými patkami</t>
  </si>
  <si>
    <t>-584185505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</si>
  <si>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</si>
  <si>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https://podminky.urs.cz/item/CS_URS_2026_01/966006132</t>
  </si>
  <si>
    <t xml:space="preserve">"Odstranění svislého DZ vč. sloupku"      9,0</t>
  </si>
  <si>
    <t>186</t>
  </si>
  <si>
    <t>966006211</t>
  </si>
  <si>
    <t>Odstranění svislých dopravních značek ze sloupů, sloupků nebo konzol</t>
  </si>
  <si>
    <t>862645881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</si>
  <si>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</si>
  <si>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https://podminky.urs.cz/item/CS_URS_2026_01/966006211</t>
  </si>
  <si>
    <t xml:space="preserve">"Odstranění svislého dopravního značení bez sloupku "      2,0</t>
  </si>
  <si>
    <t>187</t>
  </si>
  <si>
    <t>966006251</t>
  </si>
  <si>
    <t>Odstranění zábrany parkovací zabetonovaného sloupku v do 800 mm</t>
  </si>
  <si>
    <t>-557414920</t>
  </si>
  <si>
    <t>Odstranění parkovací zábrany s odklizením materiálu na vzdálenost do 20 m nebo s naložením na dopravní prostředek sloupku zabetonovaného</t>
  </si>
  <si>
    <t>https://podminky.urs.cz/item/CS_URS_2026_01/966006251</t>
  </si>
  <si>
    <t>"Odstranění železných sloupků"</t>
  </si>
  <si>
    <t>188</t>
  </si>
  <si>
    <t>966006412</t>
  </si>
  <si>
    <t>Odstranění dopravního knoflíku zapuštěného</t>
  </si>
  <si>
    <t>1425441384</t>
  </si>
  <si>
    <t>Odstranění dopravního knoflíku s odklizením materiálu na vzdálenost do 20 m nebo s naložením na dopravní prostředek zapuštěného</t>
  </si>
  <si>
    <t>https://podminky.urs.cz/item/CS_URS_2026_01/966006412</t>
  </si>
  <si>
    <t>"Odstranění všesměrových reflexních ok na kamenném silničním obrubníků"</t>
  </si>
  <si>
    <t>"včetně zapravení otvoru v obrubníku"</t>
  </si>
  <si>
    <t>28,0</t>
  </si>
  <si>
    <t>189</t>
  </si>
  <si>
    <t>966006-R</t>
  </si>
  <si>
    <t>Odstranění betonových kuželů - naložení, odvoz, poplatek za skládku</t>
  </si>
  <si>
    <t>280061510</t>
  </si>
  <si>
    <t>https://podminky.urs.cz/item/CS_URS_2026_01/966006-R</t>
  </si>
  <si>
    <t>190</t>
  </si>
  <si>
    <t>966007122</t>
  </si>
  <si>
    <t>Odstranění vodorovného značení frézováním plastu z čáry š do 250 mm</t>
  </si>
  <si>
    <t>946553617</t>
  </si>
  <si>
    <t>Odstranění vodorovného dopravního značení frézováním značeného plastem čáry šířky do 250 mm</t>
  </si>
  <si>
    <t>https://podminky.urs.cz/item/CS_URS_2026_01/966007122</t>
  </si>
  <si>
    <t>"Odstranění stávajícího VDZ - plastový nátěr "</t>
  </si>
  <si>
    <t>211,0</t>
  </si>
  <si>
    <t>191</t>
  </si>
  <si>
    <t>966008311</t>
  </si>
  <si>
    <t>Bourání čela trubního propustku z betonu železového</t>
  </si>
  <si>
    <t>-1605887066</t>
  </si>
  <si>
    <t>Bourání trubního propustku s odklizením a uložením vybouraného materiálu na skládku na vzdálenost do 3 m nebo s naložením na dopravní prostředek čela z betonu železového</t>
  </si>
  <si>
    <t>https://podminky.urs.cz/item/CS_URS_2026_01/966008311</t>
  </si>
  <si>
    <t>"Odstranění betonového čela propustku"</t>
  </si>
  <si>
    <t>4,50*1,50</t>
  </si>
  <si>
    <t>192</t>
  </si>
  <si>
    <t>966333-R1</t>
  </si>
  <si>
    <t>Odstranění bet. květináčů - předání vlastníkovi (MOL)</t>
  </si>
  <si>
    <t>1507682538</t>
  </si>
  <si>
    <t>193</t>
  </si>
  <si>
    <t>966333-R2</t>
  </si>
  <si>
    <t>Odstranění dřevěno-betonového mobiliáře (2x stůl + 4x lávička) - předání vlastníkovi (MOL)</t>
  </si>
  <si>
    <t>29404774</t>
  </si>
  <si>
    <t>194</t>
  </si>
  <si>
    <t>977151124</t>
  </si>
  <si>
    <t>Jádrové vrty diamantovými korunkami do stavebních materiálů D přes 150 do 180 mm</t>
  </si>
  <si>
    <t>-1889011147</t>
  </si>
  <si>
    <t>Jádrové vrty diamantovými korunkami do stavebních materiálů (železobetonu, betonu, cihel, obkladů, dlažeb, kamene) průměru přes 150 do 180 mm</t>
  </si>
  <si>
    <t>https://podminky.urs.cz/item/CS_URS_2026_01/977151124</t>
  </si>
  <si>
    <t>"viz 101.1. Technická zpráva"</t>
  </si>
  <si>
    <t>"Navrtávka do stávající betonové trouby kruhovým nástavcem"</t>
  </si>
  <si>
    <t>2,0*0,150</t>
  </si>
  <si>
    <t>195</t>
  </si>
  <si>
    <t>979054441</t>
  </si>
  <si>
    <t>Očištění vybouraných z desek nebo dlaždic s původním spárováním z kameniva těženého</t>
  </si>
  <si>
    <t>187188265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</si>
  <si>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</si>
  <si>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https://podminky.urs.cz/item/CS_URS_2026_01/979054441</t>
  </si>
  <si>
    <t>196</t>
  </si>
  <si>
    <t>979054451</t>
  </si>
  <si>
    <t>Očištění vybouraných zámkových dlaždic s původním spárováním z kameniva těženého</t>
  </si>
  <si>
    <t>2001049132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</si>
  <si>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</si>
  <si>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https://podminky.urs.cz/item/CS_URS_2026_01/979054451</t>
  </si>
  <si>
    <t>197</t>
  </si>
  <si>
    <t>979071122</t>
  </si>
  <si>
    <t>Očištění dlažebních kostek drobných s původním spárováním živičnou směsí nebo MC</t>
  </si>
  <si>
    <t>423321290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</si>
  <si>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živicí nebo cementovou maltou</t>
  </si>
  <si>
    <t>https://podminky.urs.cz/item/CS_URS_2026_01/979071122</t>
  </si>
  <si>
    <t xml:space="preserve">"Odstranění dvojřádku žulových kostek 10/10/10"      80,0*2*0,10</t>
  </si>
  <si>
    <t xml:space="preserve">"Odstranění řádku žulových kostek 10/10/10"      108,0*0,10</t>
  </si>
  <si>
    <t>997</t>
  </si>
  <si>
    <t>Doprava suti a vybouraných hmot</t>
  </si>
  <si>
    <t>198</t>
  </si>
  <si>
    <t>997221551</t>
  </si>
  <si>
    <t>Vodorovná doprava suti ze sypkých materiálů do 1 km</t>
  </si>
  <si>
    <t>239322296</t>
  </si>
  <si>
    <t>Vodorovná doprava suti bez naložení, ale se složením a s hrubým urovnáním ze sypkých materiálů, na vzdálenost do 1 km</t>
  </si>
  <si>
    <t>https://podminky.urs.cz/item/CS_URS_2026_01/997221551</t>
  </si>
  <si>
    <t>"odvoz na recyklační skládku"</t>
  </si>
  <si>
    <t xml:space="preserve">"viz pol. 113107112 - kamenivo"       2,0*0,30</t>
  </si>
  <si>
    <t xml:space="preserve">"viz pol. 113154541 - frézování živice tl. 30 mm - ZAS-T3"      530,0*0,069</t>
  </si>
  <si>
    <t xml:space="preserve">"viz pol. 113154542 - frézování živice tl. 40 mm - ZAS-T2"        530,0*0,092</t>
  </si>
  <si>
    <t xml:space="preserve">"viz pol. 113154543 - frézování živice tl. 50 mm - ZAS-T1, ZAS-T2"       490,0*0,115</t>
  </si>
  <si>
    <t xml:space="preserve">"viz pol. 113154548 - frézování živice tl. 100 mm - ZAS-T1, ZAS-T2"        (2080,0-692,0)*0,230</t>
  </si>
  <si>
    <t xml:space="preserve">"viz pol. 113154590 - Příplatek k frézování živičného krytu za každých dalších 10 mm - ZAS-T1, ZAS-T2"    (9390,0-3460,0)*0,023</t>
  </si>
  <si>
    <t xml:space="preserve">"viz pol. 113201111 - přídlažba"      33,0*0,230</t>
  </si>
  <si>
    <t xml:space="preserve">"viz pol. 113202111 - obrubník betonový"        (365,0+392,0)*0,205</t>
  </si>
  <si>
    <t xml:space="preserve">"viz pol. 113202111 - obrubník kamenný"        14,0*0,205</t>
  </si>
  <si>
    <t xml:space="preserve">"viz pol. 890411851 - bourání šachet z prefa skruží"       0,294*1,920</t>
  </si>
  <si>
    <t xml:space="preserve">"viz pol. 966001311 - betonová patka odpadkového koše"       2,0*0,087</t>
  </si>
  <si>
    <t xml:space="preserve">"viz pol. 966005211 - betonové patky zábradlí"       6,50*0,050</t>
  </si>
  <si>
    <t xml:space="preserve">"viz pol. 966006132 - DZ - betonová patka"        9,0*0,0759</t>
  </si>
  <si>
    <t xml:space="preserve">"viz pol. 966006251 - betonová patka sloupku"        3,0*0,108</t>
  </si>
  <si>
    <t xml:space="preserve">"viz pol. 966008311 - bourání čela propustku ze ŽB"      6,750*2,40</t>
  </si>
  <si>
    <t xml:space="preserve">"viz pol.977151124 - jádrové vrty"       0,30*0,056</t>
  </si>
  <si>
    <t xml:space="preserve">"odvoz na mezideponii"      </t>
  </si>
  <si>
    <t xml:space="preserve">"viz pol. 113154548 - frézování živice tl. 100 mm - PM"        692,0*0,230</t>
  </si>
  <si>
    <t xml:space="preserve">"viz pol. 113154590 - Příplatek k frézování živičného krytu za každých dalších 10 mm - PM"    3460,0*0,023</t>
  </si>
  <si>
    <t>"dovoz z mezideponie"</t>
  </si>
  <si>
    <t>199</t>
  </si>
  <si>
    <t>997221559</t>
  </si>
  <si>
    <t>Příplatek ZKD 1 km u vodorovné dopravy suti ze sypkých materiálů</t>
  </si>
  <si>
    <t>-1268558199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</si>
  <si>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</si>
  <si>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https://podminky.urs.cz/item/CS_URS_2026_01/997221559</t>
  </si>
  <si>
    <t xml:space="preserve">"viz pol. 997221551"      suť*(20-1)</t>
  </si>
  <si>
    <t>238,740*(2-1)</t>
  </si>
  <si>
    <t>200</t>
  </si>
  <si>
    <t>997221571</t>
  </si>
  <si>
    <t>Vodorovná doprava vybouraných hmot do 1 km</t>
  </si>
  <si>
    <t>-438113049</t>
  </si>
  <si>
    <t>Vodorovná doprava vybouraných hmot bez naložení, ale se složením a s hrubým urovnáním na vzdálenost do 1 km</t>
  </si>
  <si>
    <t>https://podminky.urs.cz/item/CS_URS_2026_01/997221571</t>
  </si>
  <si>
    <t>"odvoz do sběrných surovin"</t>
  </si>
  <si>
    <t xml:space="preserve">"viz pol. 966005211 - zábradlí"       6,50*0,025</t>
  </si>
  <si>
    <t xml:space="preserve">"viz pol. 899201211 - demontáž mříží"        2,0*0,050</t>
  </si>
  <si>
    <t xml:space="preserve">"viz pol. 966006132 - DZ - sloupek"       9,0*0,0061</t>
  </si>
  <si>
    <t xml:space="preserve">"viz pol. 966006211 - DZ"      11,0*0,004</t>
  </si>
  <si>
    <t>"odvoz a uskladnění na městském pozemku na Separexu, ul. Leštinská"</t>
  </si>
  <si>
    <t xml:space="preserve">"viz pol. 113106142 - betonová dlažba"       193,0*0,255</t>
  </si>
  <si>
    <t xml:space="preserve">"viz pol. 113106144 - zámková dlažba"        (240,50-6,50)*0,260</t>
  </si>
  <si>
    <t xml:space="preserve">"viz pol. 113106161 - kostky"      10,0*0,320</t>
  </si>
  <si>
    <t xml:space="preserve">"viz pol. 113203111 - obruba z kostek"       268,0*0,115</t>
  </si>
  <si>
    <t>201</t>
  </si>
  <si>
    <t>997221579</t>
  </si>
  <si>
    <t>Příplatek ZKD 1 km u vodorovné dopravy vybouraných hmot</t>
  </si>
  <si>
    <t>-322851103</t>
  </si>
  <si>
    <t>Vodorovná doprava vybouraných hmot bez naložení, ale se složením a s hrubým urovnáním na vzdálenost Příplatek k ceně za každý další započatý 1 km přes 1 km</t>
  </si>
  <si>
    <t>https://podminky.urs.cz/item/CS_URS_2026_01/997221579</t>
  </si>
  <si>
    <t>"odvoz 10 km"</t>
  </si>
  <si>
    <t xml:space="preserve">"viz pol. 997221571"       vyb_hm*(10-1)</t>
  </si>
  <si>
    <t>202</t>
  </si>
  <si>
    <t>997221611</t>
  </si>
  <si>
    <t>Nakládání suti na dopravní prostředky pro vodorovnou dopravu</t>
  </si>
  <si>
    <t>-1799491882</t>
  </si>
  <si>
    <t>Nakládání na dopravní prostředky pro vodorovnou dopravu suti</t>
  </si>
  <si>
    <t>https://podminky.urs.cz/item/CS_URS_2026_01/997221611</t>
  </si>
  <si>
    <t>203</t>
  </si>
  <si>
    <t>997221861</t>
  </si>
  <si>
    <t>Poplatek za předání recyklačnímu zařízení stavebního odpadu z prostého betonu kód odpadu 17 01 01</t>
  </si>
  <si>
    <t>-631049222</t>
  </si>
  <si>
    <t>Poplatek za předání stavebního odpadu recyklačnímu zařízení z prostého betonu zatříděného do Katalogu odpadů pod kódem 17 01 01</t>
  </si>
  <si>
    <t>https://podminky.urs.cz/item/CS_URS_2026_01/997221861</t>
  </si>
  <si>
    <t>204</t>
  </si>
  <si>
    <t>997221862</t>
  </si>
  <si>
    <t>Poplatek za předání recyklačnímu zařízení stavebního odpadu z armovaného betonu kód odpadu 17 01 01</t>
  </si>
  <si>
    <t>-1109545887</t>
  </si>
  <si>
    <t>Poplatek za předání stavebního odpadu recyklačnímu zařízení z armovaného betonu zatříděného do Katalogu odpadů pod kódem 17 01 01</t>
  </si>
  <si>
    <t>https://podminky.urs.cz/item/CS_URS_2026_01/997221862</t>
  </si>
  <si>
    <t>205</t>
  </si>
  <si>
    <t>997221873</t>
  </si>
  <si>
    <t>1036683288</t>
  </si>
  <si>
    <t>Poplatek za předání stavebního odpadu recyklačnímu zařízení zeminy a kamení zatříděného do Katalogu odpadů pod kódem 17 05 04</t>
  </si>
  <si>
    <t>https://podminky.urs.cz/item/CS_URS_2026_01/997221873</t>
  </si>
  <si>
    <t>206</t>
  </si>
  <si>
    <t>997221875</t>
  </si>
  <si>
    <t>Poplatek za předání recyklačnímu zařízení stavebního odpadu asfaltového bez obsahu dehtu kód odpadu 17 03 02</t>
  </si>
  <si>
    <t>-2060791014</t>
  </si>
  <si>
    <t>Poplatek za předání stavebního odpadu recyklačnímu zařízení asfaltového bez obsahu dehtu zatříděného do Katalogu odpadů pod kódem 17 03 02</t>
  </si>
  <si>
    <t>https://podminky.urs.cz/item/CS_URS_2026_01/997221875</t>
  </si>
  <si>
    <t>207</t>
  </si>
  <si>
    <t>9972218-R</t>
  </si>
  <si>
    <t>Poplatek za uložení stavebního odpadu na recyklační skládce (skládkovné) asfaltového (ZAS-T3)</t>
  </si>
  <si>
    <t>1614719387</t>
  </si>
  <si>
    <t>208</t>
  </si>
  <si>
    <t>9972218R1</t>
  </si>
  <si>
    <t>Poplatek za železný šrot - výtěžná položka</t>
  </si>
  <si>
    <t>203931537</t>
  </si>
  <si>
    <t>998</t>
  </si>
  <si>
    <t>Přesun hmot</t>
  </si>
  <si>
    <t>209</t>
  </si>
  <si>
    <t>998223011</t>
  </si>
  <si>
    <t>Přesun hmot pro pozemní komunikace s krytem dlážděným</t>
  </si>
  <si>
    <t>1321003621</t>
  </si>
  <si>
    <t>Přesun hmot pro pozemní komunikace s krytem dlážděným dopravní vzdálenost do 200 m jakékoliv délky objektu</t>
  </si>
  <si>
    <t>https://podminky.urs.cz/item/CS_URS_2026_01/998223011</t>
  </si>
  <si>
    <t>PSV</t>
  </si>
  <si>
    <t>Práce a dodávky PSV</t>
  </si>
  <si>
    <t>711</t>
  </si>
  <si>
    <t>Izolace proti vodě, vlhkosti a plynům</t>
  </si>
  <si>
    <t>210</t>
  </si>
  <si>
    <t>711161212</t>
  </si>
  <si>
    <t>Izolace proti zemní vlhkosti nopovou fólií svislá, výška nopu 8,0 mm, tl do 0,6 mm</t>
  </si>
  <si>
    <t>-548514827</t>
  </si>
  <si>
    <t>Izolace proti zemní vlhkosti a beztlakové vodě nopovými fóliemi na ploše svislé S vrstva ochranná, odvětrávací a drenážní výška nopu 8,0 mm, tl. fólie do 0,6 mm</t>
  </si>
  <si>
    <t>https://podminky.urs.cz/item/CS_URS_2026_01/711161212</t>
  </si>
  <si>
    <t>"za palisádou"</t>
  </si>
  <si>
    <t>23,50*0,40</t>
  </si>
  <si>
    <t>6,30*0,60</t>
  </si>
  <si>
    <t>211</t>
  </si>
  <si>
    <t>998711101</t>
  </si>
  <si>
    <t>Přesun hmot tonážní pro izolace proti vodě, vlhkosti a plynům v objektech v do 6 m</t>
  </si>
  <si>
    <t>505201359</t>
  </si>
  <si>
    <t>Přesun hmot pro izolace proti vodě, vlhkosti a plynům stanovený z hmotnosti přesunovaného materiálu vodorovná dopravní vzdálenost do 50 m základní v objektech výšky do 6 m</t>
  </si>
  <si>
    <t>https://podminky.urs.cz/item/CS_URS_2026_01/998711101</t>
  </si>
  <si>
    <t>2 - SO 401 Veřejné osvětlení</t>
  </si>
  <si>
    <t xml:space="preserve">    741 - Elektroinstalace - silnoproud</t>
  </si>
  <si>
    <t xml:space="preserve">    749 - Elektromontáže - ostatní práce a konstrukce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</si>
  <si>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</si>
  <si>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</si>
  <si>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</si>
  <si>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</si>
  <si>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Ostatní - Ostatní</t>
  </si>
  <si>
    <t xml:space="preserve">    N - Náklady</t>
  </si>
  <si>
    <t>R - Revize</t>
  </si>
  <si>
    <t>945412112</t>
  </si>
  <si>
    <t>Teleskopická hydraulická montážní plošina výška zdvihu do 21 m</t>
  </si>
  <si>
    <t>den</t>
  </si>
  <si>
    <t>-1302816727</t>
  </si>
  <si>
    <t>Teleskopická hydraulická montážní plošina na samohybném podvozku, s otočným košem výšky zdvihu do 21 m</t>
  </si>
  <si>
    <t>https://podminky.urs.cz/item/CS_URS_2026_01/945412112</t>
  </si>
  <si>
    <t>741</t>
  </si>
  <si>
    <t>Elektroinstalace - silnoproud</t>
  </si>
  <si>
    <t>741110301</t>
  </si>
  <si>
    <t>Montáž trubka ochranná do krabic plastová tuhá D do 40 mm uložená pevně</t>
  </si>
  <si>
    <t>-1971236665</t>
  </si>
  <si>
    <t>Montáž trubek ochranných s nasunutím nebo našroubováním do krabic plastových tuhých, uložených pevně, vnitřní Ø do 40 mm</t>
  </si>
  <si>
    <t>https://podminky.urs.cz/item/CS_URS_2026_01/741110301</t>
  </si>
  <si>
    <t>R_1001.11</t>
  </si>
  <si>
    <t>Trubka dvouplášťová pr.50mm - ke stožárům</t>
  </si>
  <si>
    <t>977053032</t>
  </si>
  <si>
    <t>741110302</t>
  </si>
  <si>
    <t>Montáž trubka ochranná do krabic plastová tuhá D přes 40 do 90 mm uložená pevně</t>
  </si>
  <si>
    <t>-2121095146</t>
  </si>
  <si>
    <t>Montáž trubek ochranných s nasunutím nebo našroubováním do krabic plastových tuhých, uložených pevně, vnitřní Ø přes 40 do 90 mm</t>
  </si>
  <si>
    <t>https://podminky.urs.cz/item/CS_URS_2026_01/741110302</t>
  </si>
  <si>
    <t>R_1002.12</t>
  </si>
  <si>
    <t>Trubka dvouplášťová pr.63mm volný terén, chodník</t>
  </si>
  <si>
    <t>-55139992</t>
  </si>
  <si>
    <t>741110303</t>
  </si>
  <si>
    <t>Montáž trubka ochranná do krabic plastová tuhá D přes 90 do 133 mm uložená pevně</t>
  </si>
  <si>
    <t>1366974877</t>
  </si>
  <si>
    <t>Montáž trubek ochranných s nasunutím nebo našroubováním do krabic plastových tuhých, uložených pevně, vnitřní Ø přes 90 do 133 mm</t>
  </si>
  <si>
    <t>https://podminky.urs.cz/item/CS_URS_2026_01/741110303</t>
  </si>
  <si>
    <t>R_1002_26</t>
  </si>
  <si>
    <t>Trubka ochranná pr.110mm_pod komunikaci a vjezdy</t>
  </si>
  <si>
    <t>2048912432</t>
  </si>
  <si>
    <t>741110363</t>
  </si>
  <si>
    <t>Montáž trubka ochranná do krabic ocelová bez závitu D přes 95 do 115 mm pevně</t>
  </si>
  <si>
    <t>556716317</t>
  </si>
  <si>
    <t>Montáž trubek ochranných s nasunutím nebo našroubováním do krabic ocelových bez závitu, uložených pevně, Ø přes 95 do 115 mm</t>
  </si>
  <si>
    <t>https://podminky.urs.cz/item/CS_URS_2026_01/741110363</t>
  </si>
  <si>
    <t>R_1002_26_15</t>
  </si>
  <si>
    <t>1651482621</t>
  </si>
  <si>
    <t>741122211</t>
  </si>
  <si>
    <t>Montáž kabel Cu plný kulatý žíla 3x1,5 až 6 mm2 uložený volně (např. CYKY, CYKFY)</t>
  </si>
  <si>
    <t>329650093</t>
  </si>
  <si>
    <t>Montáž kabelů měděných bez ukončení uložených volně nebo v liště plných kulatých (např. CYKY, CYKFY) počtu a průřezu žil 3x1,5 až 6 mm2</t>
  </si>
  <si>
    <t>https://podminky.urs.cz/item/CS_URS_2026_01/741122211</t>
  </si>
  <si>
    <t>34111030</t>
  </si>
  <si>
    <t>kabel instalační jádro Cu plné izolace PVC plášť PVC 450/750V (CYKY) 3x1,5mm2</t>
  </si>
  <si>
    <t>-933052726</t>
  </si>
  <si>
    <t>741122223</t>
  </si>
  <si>
    <t>Montáž kabel Cu plný kulatý žíla 4x16 až 25 mm2 uložený volně (např. CYKY, CYKFY)</t>
  </si>
  <si>
    <t>-507158140</t>
  </si>
  <si>
    <t>Montáž kabelů měděných bez ukončení uložených volně nebo v liště plných kulatých (např. CYKY, CYKFY) počtu a průřezu žil 4x16 až 25 mm2</t>
  </si>
  <si>
    <t>https://podminky.urs.cz/item/CS_URS_2026_01/741122223</t>
  </si>
  <si>
    <t>34111080</t>
  </si>
  <si>
    <t>kabel instalační jádro Cu plné izolace PVC plášť PVC 450/750V (CYKY) 4x16mm2</t>
  </si>
  <si>
    <t>1977260235</t>
  </si>
  <si>
    <t>P</t>
  </si>
  <si>
    <t>Poznámka k položce:_x000d_
CYKY, průměr kabelu 18,6mm</t>
  </si>
  <si>
    <t>741128002</t>
  </si>
  <si>
    <t>Ostatní práce při montáži vodičů a kabelů - označení štítkem</t>
  </si>
  <si>
    <t>451829740</t>
  </si>
  <si>
    <t>Ostatní práce při montáži vodičů a kabelů úpravy vodičů a kabelů označování štítkem</t>
  </si>
  <si>
    <t>https://podminky.urs.cz/item/CS_URS_2026_01/741128002</t>
  </si>
  <si>
    <t>R_1003</t>
  </si>
  <si>
    <t>kabelovy stitek</t>
  </si>
  <si>
    <t>264664741</t>
  </si>
  <si>
    <t>R_1013</t>
  </si>
  <si>
    <t xml:space="preserve">Koncovka pro kabely  EPKT 0015 ( 4-35mm2)</t>
  </si>
  <si>
    <t>-549143837</t>
  </si>
  <si>
    <t>741132103</t>
  </si>
  <si>
    <t>Ukončení kabelů 3x1,5 až 4 mm2 smršťovací koncovkou nebo páskem bez letování</t>
  </si>
  <si>
    <t>-277001624</t>
  </si>
  <si>
    <t>Ukončení kabelů smršťovací koncovkou nebo páskou se zapojením bez letování, počtu a průřezu žil 3x1,5 až 4 mm2</t>
  </si>
  <si>
    <t>https://podminky.urs.cz/item/CS_URS_2026_01/741132103</t>
  </si>
  <si>
    <t>741132424</t>
  </si>
  <si>
    <t>Ukončení kabelů a vodičů do 1 kV celoplastových koncovkou přírubovou jednocestnou 4x0,5 až 16 mm2</t>
  </si>
  <si>
    <t>811019959</t>
  </si>
  <si>
    <t>Ukončení kabelů nebo vodičů koncovkou nebo s vývodkou přírubovou jednocestnou, kabelů nebo vodičů celoplastových, počtu a průřezu žil 4x0,5 až 16 mm2</t>
  </si>
  <si>
    <t>https://podminky.urs.cz/item/CS_URS_2026_01/741132424</t>
  </si>
  <si>
    <t>741372152</t>
  </si>
  <si>
    <t>Montáž svítidlo LED průmyslové závěsné reflektor se zapojením vodičů</t>
  </si>
  <si>
    <t>1736548883</t>
  </si>
  <si>
    <t>Montáž svítidel s integrovaným zdrojem LED se zapojením vodičů průmyslových závěsných reflektorů</t>
  </si>
  <si>
    <t>https://podminky.urs.cz/item/CS_URS_2026_01/741372152</t>
  </si>
  <si>
    <t>R_29_50.1.1</t>
  </si>
  <si>
    <t>A1 - Led svítidlo na stožárech 6m dle požadavku investora</t>
  </si>
  <si>
    <t>-1449361170</t>
  </si>
  <si>
    <t>R_29_50.1.2</t>
  </si>
  <si>
    <t>A2 - Led svítidlo na stožárech 6m dle požadavku investora</t>
  </si>
  <si>
    <t>574224735</t>
  </si>
  <si>
    <t>R_29_50.1.3</t>
  </si>
  <si>
    <t>B - Led svítidlo na stožárech 5m dle požadavku investora</t>
  </si>
  <si>
    <t>-1911337173</t>
  </si>
  <si>
    <t>R_1014</t>
  </si>
  <si>
    <t>poplatek za likvidaci svítidla</t>
  </si>
  <si>
    <t>-597095926</t>
  </si>
  <si>
    <t>R_1015</t>
  </si>
  <si>
    <t>poplatek za likvidaci světelného zdroje</t>
  </si>
  <si>
    <t>-195815841</t>
  </si>
  <si>
    <t>741410021</t>
  </si>
  <si>
    <t>Montáž pásku uzemňovacího průřezu do 120 mm2 v městské zástavbě v zemi</t>
  </si>
  <si>
    <t>-112615193</t>
  </si>
  <si>
    <t>Montáž uzemňovacího vedení s upevněním, propojením a připojením pomocí svorek v zemi s izolací spojů pásku průřezu do 120 mm2 v městské zástavbě</t>
  </si>
  <si>
    <t>https://podminky.urs.cz/item/CS_URS_2026_01/741410021</t>
  </si>
  <si>
    <t>35442062</t>
  </si>
  <si>
    <t>pás zemnící 30x4mm FeZn</t>
  </si>
  <si>
    <t>-1585423422</t>
  </si>
  <si>
    <t>741410041</t>
  </si>
  <si>
    <t>Montáž drátu nebo lana uzemňovacího průměru do 10 mm v městské zástavbě v zemi</t>
  </si>
  <si>
    <t>-1853431584</t>
  </si>
  <si>
    <t>Montáž uzemňovacího vedení s upevněním, propojením a připojením pomocí svorek v zemi s izolací spojů drátu nebo lana Ø do 10 mm v městské zástavbě</t>
  </si>
  <si>
    <t>https://podminky.urs.cz/item/CS_URS_2026_01/741410041</t>
  </si>
  <si>
    <t>35441073</t>
  </si>
  <si>
    <t>drát D 10mm FeZn</t>
  </si>
  <si>
    <t>649429976</t>
  </si>
  <si>
    <t>741420021</t>
  </si>
  <si>
    <t>Montáž svorka hromosvodná se 2 šrouby</t>
  </si>
  <si>
    <t>-1470243673</t>
  </si>
  <si>
    <t>Montáž hromosvodného vedení svorek se 2 šrouby</t>
  </si>
  <si>
    <t>https://podminky.urs.cz/item/CS_URS_2026_01/741420021</t>
  </si>
  <si>
    <t>R_1008</t>
  </si>
  <si>
    <t>Svorka SR03</t>
  </si>
  <si>
    <t>-1346838808</t>
  </si>
  <si>
    <t>741820011</t>
  </si>
  <si>
    <t>Měření zemnící síť dl pásku do 100 m</t>
  </si>
  <si>
    <t>-465769380</t>
  </si>
  <si>
    <t>Měření zemních odporů zemnicí sítě délky pásku do 100 m</t>
  </si>
  <si>
    <t>https://podminky.urs.cz/item/CS_URS_2026_01/741820011</t>
  </si>
  <si>
    <t>741820102</t>
  </si>
  <si>
    <t>Měření intenzity osvětlení</t>
  </si>
  <si>
    <t>soubor</t>
  </si>
  <si>
    <t>255378117</t>
  </si>
  <si>
    <t>Měření osvětlovacího zařízení intenzity osvětlení na pracovišti do 50 svítidel</t>
  </si>
  <si>
    <t>https://podminky.urs.cz/item/CS_URS_2026_01/741820102</t>
  </si>
  <si>
    <t>R_200.0101232</t>
  </si>
  <si>
    <t>Demontáž stávajícího VO - 6 stožárů a svítidel</t>
  </si>
  <si>
    <t>1539098761</t>
  </si>
  <si>
    <t>749</t>
  </si>
  <si>
    <t>Elektromontáže - ostatní práce a konstrukce</t>
  </si>
  <si>
    <t>RK-010.1</t>
  </si>
  <si>
    <t>Podružný materiál</t>
  </si>
  <si>
    <t>-1183114625</t>
  </si>
  <si>
    <t>RK-011.1</t>
  </si>
  <si>
    <t>Prořez</t>
  </si>
  <si>
    <t>601360639</t>
  </si>
  <si>
    <t>Práce a dodávky M</t>
  </si>
  <si>
    <t>21-M</t>
  </si>
  <si>
    <t>Elektromontáže</t>
  </si>
  <si>
    <t>R_1005_12-18.1</t>
  </si>
  <si>
    <t xml:space="preserve">Sadový stožár, dvakrát osazené bezpaticové,  typ velikost 6m, žárově zinkování s rovnoměrnou vrstvou zinku 0,07 až 0,087mm, podle EN 40/2 a DIN 50976</t>
  </si>
  <si>
    <t>256</t>
  </si>
  <si>
    <t>640727314</t>
  </si>
  <si>
    <t>R_1005_12-18</t>
  </si>
  <si>
    <t xml:space="preserve">Sadový stožár, dvakrát osazené bezpaticové,  typ velikost 5m, žárově zinkování s rovnoměrnou vrstvou zinku 0,07 až 0,087mm, podle EN 40/2 a DIN 50976</t>
  </si>
  <si>
    <t>-25983614</t>
  </si>
  <si>
    <t>210204103</t>
  </si>
  <si>
    <t>Montáž výložníků osvětlení jednoramenných sloupových hmotnosti do 35 kg</t>
  </si>
  <si>
    <t>653800232</t>
  </si>
  <si>
    <t>Montáž výložníků osvětlení jednoramenných sloupových, hmotnosti do 35 kg</t>
  </si>
  <si>
    <t>https://podminky.urs.cz/item/CS_URS_2026_01/210204103</t>
  </si>
  <si>
    <t>31674001</t>
  </si>
  <si>
    <t>výložník rovný jednoduchý k osvětlovacím stožárům uličním vyložení 1000mm</t>
  </si>
  <si>
    <t>734349341</t>
  </si>
  <si>
    <t>210204201</t>
  </si>
  <si>
    <t>Montáž elektrovýzbroje stožárů osvětlení 1 okruh</t>
  </si>
  <si>
    <t>752403558</t>
  </si>
  <si>
    <t>https://podminky.urs.cz/item/CS_URS_2026_01/210204201</t>
  </si>
  <si>
    <t>R_1006.1</t>
  </si>
  <si>
    <t>stožárová svorkovnice (univerzální elektrovýzbroj určená pro sloupy veřejného osvětlení v přenosové síti TN-C), stupeň krytí IP20</t>
  </si>
  <si>
    <t>-1989338126</t>
  </si>
  <si>
    <t>R_1007</t>
  </si>
  <si>
    <t xml:space="preserve">Elektrovýzbroj  stožáru</t>
  </si>
  <si>
    <t>1263621825</t>
  </si>
  <si>
    <t>R_512_17</t>
  </si>
  <si>
    <t>TPU - termoplastická povrchová úprava po dolní hranu dvířek</t>
  </si>
  <si>
    <t>-265012155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</si>
  <si>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</si>
  <si>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</si>
  <si>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</si>
  <si>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</si>
  <si>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</si>
  <si>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-1829769733</t>
  </si>
  <si>
    <t>Vytyčení trasy vedení kabelového (podzemního) v zastavěném prostoru</t>
  </si>
  <si>
    <t>https://podminky.urs.cz/item/CS_URS_2026_01/460010024</t>
  </si>
  <si>
    <t>460010025</t>
  </si>
  <si>
    <t>Vytyčení trasy inženýrských sítí v zastavěném prostoru</t>
  </si>
  <si>
    <t>-518232310</t>
  </si>
  <si>
    <t>https://podminky.urs.cz/item/CS_URS_2026_01/460010025</t>
  </si>
  <si>
    <t>460030011</t>
  </si>
  <si>
    <t>Sejmutí drnu při elektromontážích jakékoliv tloušťky</t>
  </si>
  <si>
    <t>-201745592</t>
  </si>
  <si>
    <t>Přípravné terénní práce sejmutí drnu včetně nařezání a uložení na hromady na vzdálenost do 50 m nebo naložení na dopravní prostředek jakékoliv tloušťky</t>
  </si>
  <si>
    <t>https://podminky.urs.cz/item/CS_URS_2026_01/460030011</t>
  </si>
  <si>
    <t>460030015</t>
  </si>
  <si>
    <t>Odstranění travnatého porostu, kosení a shrabávání trávy při elektromontážích</t>
  </si>
  <si>
    <t>5391372</t>
  </si>
  <si>
    <t>Přípravné terénní práce odstranění travnatého porostu kosení a shrabávání trávy</t>
  </si>
  <si>
    <t>https://podminky.urs.cz/item/CS_URS_2026_01/460030015</t>
  </si>
  <si>
    <t>460641112</t>
  </si>
  <si>
    <t>Základové konstrukce při elektromontážích z monolitického betonu tř. C 12/15</t>
  </si>
  <si>
    <t>290524460</t>
  </si>
  <si>
    <t>Základové konstrukce základ bez bednění do rostlé zeminy z monolitického betonu tř. C 12/15</t>
  </si>
  <si>
    <t>https://podminky.urs.cz/item/CS_URS_2026_01/460641112</t>
  </si>
  <si>
    <t>460161172</t>
  </si>
  <si>
    <t>Hloubení kabelových rýh ručně š 35 cm hl 80 cm v hornině tř I skupiny 3</t>
  </si>
  <si>
    <t>-1740003178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</si>
  <si>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</si>
  <si>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https://podminky.urs.cz/item/CS_URS_2026_01/460161172</t>
  </si>
  <si>
    <t>460161272</t>
  </si>
  <si>
    <t>Hloubení kabelových rýh ručně š 50 cm hl 80 cm v hornině tř I skupiny 3</t>
  </si>
  <si>
    <t>363966033</t>
  </si>
  <si>
    <t>Hloubení kabelových rýh ručně včetně urovnání dna s přemístěním výkopku do vzdálenosti 3 m od okraje jámy nebo s naložením na dopravní prostředek šířky 50 cm hloubky 80 cm v hornině třídy těžitelnosti I skupiny 3</t>
  </si>
  <si>
    <t>https://podminky.urs.cz/item/CS_URS_2026_01/460161272</t>
  </si>
  <si>
    <t>460341113</t>
  </si>
  <si>
    <t>Vodorovné přemístění horniny jakékoliv třídy dopravními prostředky při elektromontážích přes 500 do 1000 m</t>
  </si>
  <si>
    <t>1813312323</t>
  </si>
  <si>
    <t>Vodorovné přemístění (odvoz) horniny dopravními prostředky včetně složení, bez naložení a rozprostření jakékoliv třídy, na vzdálenost přes 500 do 1000 m</t>
  </si>
  <si>
    <t>https://podminky.urs.cz/item/CS_URS_2026_01/460341113</t>
  </si>
  <si>
    <t>460341121</t>
  </si>
  <si>
    <t>Příplatek k vodorovnému přemístění horniny dopravními prostředky při elektromontážích za každých dalších i započatých 1000 m</t>
  </si>
  <si>
    <t>-268392836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</si>
  <si>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</si>
  <si>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https://podminky.urs.cz/item/CS_URS_2026_01/460341121</t>
  </si>
  <si>
    <t>Poznámka k položce:_x000d_
10km</t>
  </si>
  <si>
    <t>43,380*(20-1)</t>
  </si>
  <si>
    <t>460361121</t>
  </si>
  <si>
    <t>-2105200149</t>
  </si>
  <si>
    <t>https://podminky.urs.cz/item/CS_URS_2026_01/460361121</t>
  </si>
  <si>
    <t>43,380*1,90</t>
  </si>
  <si>
    <t>460431182</t>
  </si>
  <si>
    <t>Zásyp kabelových rýh ručně se zhutněním š 35 cm hl 80 cm z horniny tř I skupiny 3</t>
  </si>
  <si>
    <t>-899285557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</si>
  <si>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</si>
  <si>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https://podminky.urs.cz/item/CS_URS_2026_01/460431182</t>
  </si>
  <si>
    <t>460431282</t>
  </si>
  <si>
    <t>Zásyp kabelových rýh ručně se zhutněním š 50 cm hl 80 cm z horniny tř I skupiny 3</t>
  </si>
  <si>
    <t>1258628250</t>
  </si>
  <si>
    <t>Zásyp kabelových rýh ručně s přemístění sypaniny ze vzdálenosti do 10 m, s uložením výkopku ve vrstvách včetně zhutnění a úpravy povrchu šířky 50 cm hloubky 80 cm z horniny třídy těžitelnosti I skupiny 3</t>
  </si>
  <si>
    <t>https://podminky.urs.cz/item/CS_URS_2026_01/460431282</t>
  </si>
  <si>
    <t>460581121</t>
  </si>
  <si>
    <t>Zatravnění včetně zalití vodou na rovině</t>
  </si>
  <si>
    <t>1140996891</t>
  </si>
  <si>
    <t>Úprava terénu zatravnění, včetně dodání osiva a zalití vodou na rovině</t>
  </si>
  <si>
    <t>https://podminky.urs.cz/item/CS_URS_2026_01/460581121</t>
  </si>
  <si>
    <t>00572100</t>
  </si>
  <si>
    <t>osivo jetelotráva intenzivní víceletá</t>
  </si>
  <si>
    <t>1207337878</t>
  </si>
  <si>
    <t>460631214</t>
  </si>
  <si>
    <t>Řízené horizontální vrtání při elektromontážích v hornině tř. těžitelnosti I a II skupiny 1 až 4 vnějšího průměru přes 140 do 180 mm</t>
  </si>
  <si>
    <t>-248189175</t>
  </si>
  <si>
    <t>Zemní protlaky řízené horizontální vrtání v hornině třídy těžitelnosti I a II skupiny 1 až 4 včetně protlačení trub v hloubce do 6 m vnějšího průměru vrtu přes 140 do 180 mm</t>
  </si>
  <si>
    <t>https://podminky.urs.cz/item/CS_URS_2026_01/460631214</t>
  </si>
  <si>
    <t>14011096</t>
  </si>
  <si>
    <t>trubka ocelová bezešvá hladká jakost 11 353 140x8,0mm</t>
  </si>
  <si>
    <t>-1777144240</t>
  </si>
  <si>
    <t>460633112</t>
  </si>
  <si>
    <t>Startovací jáma pro protlak výkop včetně zásypu strojně v hornině tř. těžitelnosti I skupiny 3</t>
  </si>
  <si>
    <t>-838982928</t>
  </si>
  <si>
    <t>Zemní protlaky zemní práce nutné k provedení protlaku výkop včetně zásypu strojně startovací jáma v hornině třídy těžitelnosti I skupiny 3</t>
  </si>
  <si>
    <t>https://podminky.urs.cz/item/CS_URS_2026_01/460633112</t>
  </si>
  <si>
    <t>460633212</t>
  </si>
  <si>
    <t>Koncová jáma pro protlak výkop včetně zásypu strojně v hornině tř. těžitelnosti I skupiny 3</t>
  </si>
  <si>
    <t>-931274010</t>
  </si>
  <si>
    <t>Zemní protlaky zemní práce nutné k provedení protlaku výkop včetně zásypu strojně koncová jáma v hornině třídy těžitelnosti I skupiny 3</t>
  </si>
  <si>
    <t>https://podminky.urs.cz/item/CS_URS_2026_01/460633212</t>
  </si>
  <si>
    <t>460641411</t>
  </si>
  <si>
    <t>Zřízení nezabudovaného bednění základových konstrukcí při elektromontážích</t>
  </si>
  <si>
    <t>12286864</t>
  </si>
  <si>
    <t>Základové konstrukce bednění s případnými vzpěrami nezabudované zřízení</t>
  </si>
  <si>
    <t>https://podminky.urs.cz/item/CS_URS_2026_01/460641411</t>
  </si>
  <si>
    <t>460641412</t>
  </si>
  <si>
    <t>Odstranění nezabudovaného bednění základových konstrukcí při elektromontážích</t>
  </si>
  <si>
    <t>1225577136</t>
  </si>
  <si>
    <t>Základové konstrukce bednění s případnými vzpěrami nezabudované odstranění</t>
  </si>
  <si>
    <t>https://podminky.urs.cz/item/CS_URS_2026_01/460641412</t>
  </si>
  <si>
    <t>460661511</t>
  </si>
  <si>
    <t>Kabelové lože z písku pro kabely nn kryté plastovou fólií š lože do 25 cm</t>
  </si>
  <si>
    <t>1867834763</t>
  </si>
  <si>
    <t>Kabelové lože z písku včetně podsypu, zhutnění a urovnání povrchu pro kabely nn zakryté plastovou fólií, šířky do 25 cm</t>
  </si>
  <si>
    <t>https://podminky.urs.cz/item/CS_URS_2026_01/460661511</t>
  </si>
  <si>
    <t>460671112</t>
  </si>
  <si>
    <t>Výstražná fólie pro krytí kabelů šířky přes 20 do 25 cm</t>
  </si>
  <si>
    <t>822723429</t>
  </si>
  <si>
    <t>Výstražné prvky pro krytí kabelů včetně vyrovnání povrchu rýhy, rozvinutí a uložení fólie, šířky přes 20 do 25 cm</t>
  </si>
  <si>
    <t>https://podminky.urs.cz/item/CS_URS_2026_01/460671112</t>
  </si>
  <si>
    <t>460742121</t>
  </si>
  <si>
    <t>Osazení kabelových prostupů z trub plastových do rýhy s obsypem z písku průměru do 10 cm</t>
  </si>
  <si>
    <t>980406080</t>
  </si>
  <si>
    <t>Osazení kabelových prostupů včetně utěsnění a spárování z trub plastových do rýhy, bez výkopových prací s obsypem z písku, vnitřního průměru do 10 cm</t>
  </si>
  <si>
    <t>https://podminky.urs.cz/item/CS_URS_2026_01/460742121</t>
  </si>
  <si>
    <t>460742131</t>
  </si>
  <si>
    <t>Osazení kabelových prostupů z trub plastových do rýhy s obetonováním průměru do 10 cm</t>
  </si>
  <si>
    <t>-873989717</t>
  </si>
  <si>
    <t>Osazení kabelových prostupů včetně utěsnění a spárování z trub plastových do rýhy, bez výkopových prací s obetonováním, vnitřního průměru do 10 cm</t>
  </si>
  <si>
    <t>https://podminky.urs.cz/item/CS_URS_2026_01/460742131</t>
  </si>
  <si>
    <t>460871153</t>
  </si>
  <si>
    <t>Podklad vozovky a chodníku z kameniva drceného se zhutněním při elektromontážích tl přes 15 do 20 cm</t>
  </si>
  <si>
    <t>-1279342355</t>
  </si>
  <si>
    <t>Podklad vozovek a chodníků včetně rozprostření a úpravy z kameniva drceného, včetně zhutnění, tloušťky přes 15 do 20 cm</t>
  </si>
  <si>
    <t>https://podminky.urs.cz/item/CS_URS_2026_01/460871153</t>
  </si>
  <si>
    <t>Poznámka k položce:_x000d_
Součást celkové úpravy komunikace areálu</t>
  </si>
  <si>
    <t>468041121</t>
  </si>
  <si>
    <t>Řezání živičného podkladu nebo krytu při elektromontážích hl do 5 cm</t>
  </si>
  <si>
    <t>845394415</t>
  </si>
  <si>
    <t>Řezání spár v podkladu nebo krytu živičném, tloušťky do 5 cm</t>
  </si>
  <si>
    <t>https://podminky.urs.cz/item/CS_URS_2026_01/468041121</t>
  </si>
  <si>
    <t>469972112</t>
  </si>
  <si>
    <t>Odvoz suti při elektromontážích do 1 km</t>
  </si>
  <si>
    <t>602543189</t>
  </si>
  <si>
    <t>Odvoz suti nebo vybouraných hmot bez naložení, se složením a hrubým urovnáním suti do 1 km</t>
  </si>
  <si>
    <t>https://podminky.urs.cz/item/CS_URS_2026_01/469972112</t>
  </si>
  <si>
    <t>Poznámka k položce:_x000d_
Demontovaný materiál základů stožárů</t>
  </si>
  <si>
    <t>469972122</t>
  </si>
  <si>
    <t>Příplatek k odvozu suti při elektromontážích za každý další 1 km</t>
  </si>
  <si>
    <t>-1233910469</t>
  </si>
  <si>
    <t>Odvoz suti nebo vybouraných hmot bez naložení, se složením a hrubým urovnáním suti Příplatek k ceně za každý další i započatý 1 km</t>
  </si>
  <si>
    <t>https://podminky.urs.cz/item/CS_URS_2026_01/469972122</t>
  </si>
  <si>
    <t>21,340*(20-1)</t>
  </si>
  <si>
    <t>469973111</t>
  </si>
  <si>
    <t>Poplatek za uložení na skládce (skládkovné) stavebního odpadu betonového kód odpadu 17 01 01</t>
  </si>
  <si>
    <t>513197874</t>
  </si>
  <si>
    <t>Poplatek za uložení stavebního odpadu (skládkovné) na skládce z prostého betonu zatříděného do Katalogu odpadů pod kódem 17 01 01</t>
  </si>
  <si>
    <t>https://podminky.urs.cz/item/CS_URS_2026_01/469973111</t>
  </si>
  <si>
    <t>R_460122</t>
  </si>
  <si>
    <t>Stožárové pouzdro pro stožár VO, vč. betonáže a plastového pouzdra</t>
  </si>
  <si>
    <t>ks</t>
  </si>
  <si>
    <t>1745396697</t>
  </si>
  <si>
    <t>R460050703</t>
  </si>
  <si>
    <t xml:space="preserve">Hloubení nezapažených jam ručně pro stožáry  s přemístěním výkopku do vzdálenosti 3 m od okraje jámy nebo naložením na dopravní prostředek, včetně zásypu, zhutnění a urovnání povrchu veřejného osvětlení včetně odstranění krytu a podkladu komunikace, v hor</t>
  </si>
  <si>
    <t>1978577102</t>
  </si>
  <si>
    <t xml:space="preserve">Hloubení nezapažených jam ručně pro stožáry  s přemístěním výkopku do vzdálenosti 3 m od okraje jámy nebo naložením na dopravní prostředek, včetně zásypu, zhutnění a urovnání povrchu veřejného osvětlení včetně odstranění krytu a podkladu komunikace, v hornině třídy 3</t>
  </si>
  <si>
    <t>58331200</t>
  </si>
  <si>
    <t>štěrkopísek netříděný</t>
  </si>
  <si>
    <t>-612888259</t>
  </si>
  <si>
    <t>štěrkopísek netříděný zásypový</t>
  </si>
  <si>
    <t>HZS</t>
  </si>
  <si>
    <t>Hodinové zúčtovací sazby</t>
  </si>
  <si>
    <t>RK-013</t>
  </si>
  <si>
    <t>Práce související s napojením -vyp,zap síť, součinnost s investorem</t>
  </si>
  <si>
    <t>hod</t>
  </si>
  <si>
    <t>512</t>
  </si>
  <si>
    <t>1398904859</t>
  </si>
  <si>
    <t>RK-013.1</t>
  </si>
  <si>
    <t>Práce nespecifikované - dokončovací</t>
  </si>
  <si>
    <t>127827219</t>
  </si>
  <si>
    <t>Ostatní</t>
  </si>
  <si>
    <t>N</t>
  </si>
  <si>
    <t>Náklady</t>
  </si>
  <si>
    <t>N-003</t>
  </si>
  <si>
    <t>Podíl přidružených výkonů PPV</t>
  </si>
  <si>
    <t>Kč</t>
  </si>
  <si>
    <t>-1909676040</t>
  </si>
  <si>
    <t>R</t>
  </si>
  <si>
    <t>Revize</t>
  </si>
  <si>
    <t>RK-012</t>
  </si>
  <si>
    <t>949163308</t>
  </si>
  <si>
    <t>5 -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</si>
  <si>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</si>
  <si>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</si>
  <si>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</si>
  <si>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</si>
  <si>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</si>
  <si>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</si>
  <si>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</si>
  <si>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</si>
  <si>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</si>
  <si>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</si>
  <si>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</si>
  <si>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</si>
  <si>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1024</t>
  </si>
  <si>
    <t>-1153847920</t>
  </si>
  <si>
    <t>Geodetické práce při provádění stavby</t>
  </si>
  <si>
    <t>https://podminky.urs.cz/item/CS_URS_2026_01/012203000</t>
  </si>
  <si>
    <t xml:space="preserve">"vytýčení inženýrských sítí, včetně aktualizace vyjádření správců"    </t>
  </si>
  <si>
    <t>012303000</t>
  </si>
  <si>
    <t>Zeměměřičské práce při provádění stavby</t>
  </si>
  <si>
    <t>-904804959</t>
  </si>
  <si>
    <t>https://podminky.urs.cz/item/CS_URS_2026_01/012303000</t>
  </si>
  <si>
    <t>012403000</t>
  </si>
  <si>
    <t>Zeměměřičské práce po výstavbě</t>
  </si>
  <si>
    <t>928803236</t>
  </si>
  <si>
    <t>https://podminky.urs.cz/item/CS_URS_2026_01/012403000</t>
  </si>
  <si>
    <t xml:space="preserve">"zaměření skutečného provedení stavby"      1,0</t>
  </si>
  <si>
    <t>012414000</t>
  </si>
  <si>
    <t>Geometrický plán</t>
  </si>
  <si>
    <t>-1115122777</t>
  </si>
  <si>
    <t>https://podminky.urs.cz/item/CS_URS_2026_01/012414000</t>
  </si>
  <si>
    <t>012414001</t>
  </si>
  <si>
    <t>Geometrický plán pro ČD</t>
  </si>
  <si>
    <t>542616684</t>
  </si>
  <si>
    <t>012434000</t>
  </si>
  <si>
    <t>Geodetická aktualizační dokumentace (GAD DTM)</t>
  </si>
  <si>
    <t>-1446135289</t>
  </si>
  <si>
    <t>https://podminky.urs.cz/item/CS_URS_2026_01/012434000</t>
  </si>
  <si>
    <t>013254000</t>
  </si>
  <si>
    <t>Dokumentace skutečného provedení stavby</t>
  </si>
  <si>
    <t>-1994745513</t>
  </si>
  <si>
    <t>Průzkumné, geodetické a projektové práce projektové práce dokumentace stavby (výkresová a textová) skutečného provedení stavby</t>
  </si>
  <si>
    <t>https://podminky.urs.cz/item/CS_URS_2026_01/013254000</t>
  </si>
  <si>
    <t>013274000</t>
  </si>
  <si>
    <t>Pasportizace objektu před započetím prací</t>
  </si>
  <si>
    <t>1396700549</t>
  </si>
  <si>
    <t>013284000</t>
  </si>
  <si>
    <t>Pasportizace objektu po provedení prací</t>
  </si>
  <si>
    <t>-926963500</t>
  </si>
  <si>
    <t>VRN3</t>
  </si>
  <si>
    <t>Zařízení staveniště</t>
  </si>
  <si>
    <t>03100201</t>
  </si>
  <si>
    <t>Vybudování zařízení staveniště</t>
  </si>
  <si>
    <t>-1389072560</t>
  </si>
  <si>
    <t>03200201</t>
  </si>
  <si>
    <t>Provoz zařízení staveniště</t>
  </si>
  <si>
    <t>-1405852417</t>
  </si>
  <si>
    <t>032603000</t>
  </si>
  <si>
    <t>Mycí centrum</t>
  </si>
  <si>
    <t>1171597414</t>
  </si>
  <si>
    <t>https://podminky.urs.cz/item/CS_URS_2026_01/032603000</t>
  </si>
  <si>
    <t>"úklid komunikací, čištění aut stavby"</t>
  </si>
  <si>
    <t>034503000</t>
  </si>
  <si>
    <t>Informační tabule na staveništi</t>
  </si>
  <si>
    <t>Ks</t>
  </si>
  <si>
    <t>-1146711064</t>
  </si>
  <si>
    <t>https://podminky.urs.cz/item/CS_URS_2026_01/034503000</t>
  </si>
  <si>
    <t>039002000</t>
  </si>
  <si>
    <t>Zrušení zařízení staveniště</t>
  </si>
  <si>
    <t>787409536</t>
  </si>
  <si>
    <t>https://podminky.urs.cz/item/CS_URS_2026_01/039002000</t>
  </si>
  <si>
    <t>VRN4</t>
  </si>
  <si>
    <t>Inženýrská činnost</t>
  </si>
  <si>
    <t>043002000</t>
  </si>
  <si>
    <t>Zkoušky a ostatní měření</t>
  </si>
  <si>
    <t>602237857</t>
  </si>
  <si>
    <t>https://podminky.urs.cz/item/CS_URS_2026_01/043002000</t>
  </si>
  <si>
    <t>"rozbor zemin, provedení výluhů asfaltu"</t>
  </si>
  <si>
    <t>VRN7</t>
  </si>
  <si>
    <t>Provozní vlivy</t>
  </si>
  <si>
    <t>071002000</t>
  </si>
  <si>
    <t>Provoz investora, třetích osob</t>
  </si>
  <si>
    <t>-1539662159</t>
  </si>
  <si>
    <t>https://podminky.urs.cz/item/CS_URS_2026_01/071002000</t>
  </si>
  <si>
    <t>"rozdělení a nemožnosi práce v celku s ohledem na etapy, dvojí přistavení strojů, provádění zemních prací na etapy"</t>
  </si>
  <si>
    <t>VRN9</t>
  </si>
  <si>
    <t>Ostatní náklady</t>
  </si>
  <si>
    <t>045002000</t>
  </si>
  <si>
    <t>Kompletační a koordinační činnost</t>
  </si>
  <si>
    <t>620921722</t>
  </si>
  <si>
    <t>https://podminky.urs.cz/item/CS_URS_2026_01/045002000</t>
  </si>
  <si>
    <t>R-001</t>
  </si>
  <si>
    <t>Přechodné a provizorní dopravní zařízení</t>
  </si>
  <si>
    <t>928382136</t>
  </si>
  <si>
    <t>"včetně návrhu, dovozu, instalace a odstranění DZ"</t>
  </si>
  <si>
    <t xml:space="preserve">"po dobu výstavby"      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</si>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</sst>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42" fillId="0" borderId="0" xfId="0" applyFont="1" applyAlignment="1" applyProtection="1">
      <alignment vertical="center" wrapText="1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301111" TargetMode="External" /><Relationship Id="rId2" Type="http://schemas.openxmlformats.org/officeDocument/2006/relationships/hyperlink" Target="https://podminky.urs.cz/item/CS_URS_2026_01/113106142" TargetMode="External" /><Relationship Id="rId3" Type="http://schemas.openxmlformats.org/officeDocument/2006/relationships/hyperlink" Target="https://podminky.urs.cz/item/CS_URS_2026_01/113106144" TargetMode="External" /><Relationship Id="rId4" Type="http://schemas.openxmlformats.org/officeDocument/2006/relationships/hyperlink" Target="https://podminky.urs.cz/item/CS_URS_2026_01/113106161" TargetMode="External" /><Relationship Id="rId5" Type="http://schemas.openxmlformats.org/officeDocument/2006/relationships/hyperlink" Target="https://podminky.urs.cz/item/CS_URS_2026_01/113107112" TargetMode="External" /><Relationship Id="rId6" Type="http://schemas.openxmlformats.org/officeDocument/2006/relationships/hyperlink" Target="https://podminky.urs.cz/item/CS_URS_2026_01/113154541" TargetMode="External" /><Relationship Id="rId7" Type="http://schemas.openxmlformats.org/officeDocument/2006/relationships/hyperlink" Target="https://podminky.urs.cz/item/CS_URS_2026_01/113154542" TargetMode="External" /><Relationship Id="rId8" Type="http://schemas.openxmlformats.org/officeDocument/2006/relationships/hyperlink" Target="https://podminky.urs.cz/item/CS_URS_2026_01/113154543" TargetMode="External" /><Relationship Id="rId9" Type="http://schemas.openxmlformats.org/officeDocument/2006/relationships/hyperlink" Target="https://podminky.urs.cz/item/CS_URS_2026_01/113154548" TargetMode="External" /><Relationship Id="rId10" Type="http://schemas.openxmlformats.org/officeDocument/2006/relationships/hyperlink" Target="https://podminky.urs.cz/item/CS_URS_2026_01/113154590" TargetMode="External" /><Relationship Id="rId11" Type="http://schemas.openxmlformats.org/officeDocument/2006/relationships/hyperlink" Target="https://podminky.urs.cz/item/CS_URS_2026_01/113201111" TargetMode="External" /><Relationship Id="rId12" Type="http://schemas.openxmlformats.org/officeDocument/2006/relationships/hyperlink" Target="https://podminky.urs.cz/item/CS_URS_2026_01/113202111" TargetMode="External" /><Relationship Id="rId13" Type="http://schemas.openxmlformats.org/officeDocument/2006/relationships/hyperlink" Target="https://podminky.urs.cz/item/CS_URS_2026_01/113203111" TargetMode="External" /><Relationship Id="rId14" Type="http://schemas.openxmlformats.org/officeDocument/2006/relationships/hyperlink" Target="https://podminky.urs.cz/item/CS_URS_2026_01/122252206" TargetMode="External" /><Relationship Id="rId15" Type="http://schemas.openxmlformats.org/officeDocument/2006/relationships/hyperlink" Target="https://podminky.urs.cz/item/CS_URS_2026_01/129001101" TargetMode="External" /><Relationship Id="rId16" Type="http://schemas.openxmlformats.org/officeDocument/2006/relationships/hyperlink" Target="https://podminky.urs.cz/item/CS_URS_2026_01/132251251" TargetMode="External" /><Relationship Id="rId17" Type="http://schemas.openxmlformats.org/officeDocument/2006/relationships/hyperlink" Target="https://podminky.urs.cz/item/CS_URS_2026_01/132254101" TargetMode="External" /><Relationship Id="rId18" Type="http://schemas.openxmlformats.org/officeDocument/2006/relationships/hyperlink" Target="https://podminky.urs.cz/item/CS_URS_2026_01/133251101" TargetMode="External" /><Relationship Id="rId19" Type="http://schemas.openxmlformats.org/officeDocument/2006/relationships/hyperlink" Target="https://podminky.urs.cz/item/CS_URS_2026_01/151101101" TargetMode="External" /><Relationship Id="rId20" Type="http://schemas.openxmlformats.org/officeDocument/2006/relationships/hyperlink" Target="https://podminky.urs.cz/item/CS_URS_2026_01/151101111" TargetMode="External" /><Relationship Id="rId21" Type="http://schemas.openxmlformats.org/officeDocument/2006/relationships/hyperlink" Target="https://podminky.urs.cz/item/CS_URS_2026_01/162351104" TargetMode="External" /><Relationship Id="rId22" Type="http://schemas.openxmlformats.org/officeDocument/2006/relationships/hyperlink" Target="https://podminky.urs.cz/item/CS_URS_2026_01/162702111" TargetMode="External" /><Relationship Id="rId23" Type="http://schemas.openxmlformats.org/officeDocument/2006/relationships/hyperlink" Target="https://podminky.urs.cz/item/CS_URS_2026_01/162702119" TargetMode="External" /><Relationship Id="rId24" Type="http://schemas.openxmlformats.org/officeDocument/2006/relationships/hyperlink" Target="https://podminky.urs.cz/item/CS_URS_2026_01/162751117" TargetMode="External" /><Relationship Id="rId25" Type="http://schemas.openxmlformats.org/officeDocument/2006/relationships/hyperlink" Target="https://podminky.urs.cz/item/CS_URS_2026_01/162751119" TargetMode="External" /><Relationship Id="rId26" Type="http://schemas.openxmlformats.org/officeDocument/2006/relationships/hyperlink" Target="https://podminky.urs.cz/item/CS_URS_2026_01/167151111" TargetMode="External" /><Relationship Id="rId27" Type="http://schemas.openxmlformats.org/officeDocument/2006/relationships/hyperlink" Target="https://podminky.urs.cz/item/CS_URS_2026_01/171151112" TargetMode="External" /><Relationship Id="rId28" Type="http://schemas.openxmlformats.org/officeDocument/2006/relationships/hyperlink" Target="https://podminky.urs.cz/item/CS_URS_2026_01/171201231" TargetMode="External" /><Relationship Id="rId29" Type="http://schemas.openxmlformats.org/officeDocument/2006/relationships/hyperlink" Target="https://podminky.urs.cz/item/CS_URS_2026_01/171251201" TargetMode="External" /><Relationship Id="rId30" Type="http://schemas.openxmlformats.org/officeDocument/2006/relationships/hyperlink" Target="https://podminky.urs.cz/item/CS_URS_2026_01/174151101" TargetMode="External" /><Relationship Id="rId31" Type="http://schemas.openxmlformats.org/officeDocument/2006/relationships/hyperlink" Target="https://podminky.urs.cz/item/CS_URS_2026_01/175151101" TargetMode="External" /><Relationship Id="rId32" Type="http://schemas.openxmlformats.org/officeDocument/2006/relationships/hyperlink" Target="https://podminky.urs.cz/item/CS_URS_2026_01/181152302" TargetMode="External" /><Relationship Id="rId33" Type="http://schemas.openxmlformats.org/officeDocument/2006/relationships/hyperlink" Target="https://podminky.urs.cz/item/CS_URS_2026_01/181351113" TargetMode="External" /><Relationship Id="rId34" Type="http://schemas.openxmlformats.org/officeDocument/2006/relationships/hyperlink" Target="https://podminky.urs.cz/item/CS_URS_2026_01/181351115" TargetMode="External" /><Relationship Id="rId35" Type="http://schemas.openxmlformats.org/officeDocument/2006/relationships/hyperlink" Target="https://podminky.urs.cz/item/CS_URS_2026_01/181451311" TargetMode="External" /><Relationship Id="rId36" Type="http://schemas.openxmlformats.org/officeDocument/2006/relationships/hyperlink" Target="https://podminky.urs.cz/item/CS_URS_2026_01/184853511" TargetMode="External" /><Relationship Id="rId37" Type="http://schemas.openxmlformats.org/officeDocument/2006/relationships/hyperlink" Target="https://podminky.urs.cz/item/CS_URS_2026_01/184911151" TargetMode="External" /><Relationship Id="rId38" Type="http://schemas.openxmlformats.org/officeDocument/2006/relationships/hyperlink" Target="https://podminky.urs.cz/item/CS_URS_2026_01/184911161" TargetMode="External" /><Relationship Id="rId39" Type="http://schemas.openxmlformats.org/officeDocument/2006/relationships/hyperlink" Target="https://podminky.urs.cz/item/CS_URS_2026_01/185804312" TargetMode="External" /><Relationship Id="rId40" Type="http://schemas.openxmlformats.org/officeDocument/2006/relationships/hyperlink" Target="https://podminky.urs.cz/item/CS_URS_2026_01/185851121" TargetMode="External" /><Relationship Id="rId41" Type="http://schemas.openxmlformats.org/officeDocument/2006/relationships/hyperlink" Target="https://podminky.urs.cz/item/CS_URS_2026_01/185851129" TargetMode="External" /><Relationship Id="rId42" Type="http://schemas.openxmlformats.org/officeDocument/2006/relationships/hyperlink" Target="https://podminky.urs.cz/item/CS_URS_2026_01/211531111" TargetMode="External" /><Relationship Id="rId43" Type="http://schemas.openxmlformats.org/officeDocument/2006/relationships/hyperlink" Target="https://podminky.urs.cz/item/CS_URS_2026_01/211571111" TargetMode="External" /><Relationship Id="rId44" Type="http://schemas.openxmlformats.org/officeDocument/2006/relationships/hyperlink" Target="https://podminky.urs.cz/item/CS_URS_2026_01/211971121" TargetMode="External" /><Relationship Id="rId45" Type="http://schemas.openxmlformats.org/officeDocument/2006/relationships/hyperlink" Target="https://podminky.urs.cz/item/CS_URS_2026_01/212572111" TargetMode="External" /><Relationship Id="rId46" Type="http://schemas.openxmlformats.org/officeDocument/2006/relationships/hyperlink" Target="https://podminky.urs.cz/item/CS_URS_2026_01/212755216" TargetMode="External" /><Relationship Id="rId47" Type="http://schemas.openxmlformats.org/officeDocument/2006/relationships/hyperlink" Target="https://podminky.urs.cz/item/CS_URS_2026_01/339921131" TargetMode="External" /><Relationship Id="rId48" Type="http://schemas.openxmlformats.org/officeDocument/2006/relationships/hyperlink" Target="https://podminky.urs.cz/item/CS_URS_2026_01/339921132" TargetMode="External" /><Relationship Id="rId49" Type="http://schemas.openxmlformats.org/officeDocument/2006/relationships/hyperlink" Target="https://podminky.urs.cz/item/CS_URS_2026_01/451312111" TargetMode="External" /><Relationship Id="rId50" Type="http://schemas.openxmlformats.org/officeDocument/2006/relationships/hyperlink" Target="https://podminky.urs.cz/item/CS_URS_2026_01/451573111" TargetMode="External" /><Relationship Id="rId51" Type="http://schemas.openxmlformats.org/officeDocument/2006/relationships/hyperlink" Target="https://podminky.urs.cz/item/CS_URS_2026_01/465513127" TargetMode="External" /><Relationship Id="rId52" Type="http://schemas.openxmlformats.org/officeDocument/2006/relationships/hyperlink" Target="https://podminky.urs.cz/item/CS_URS_2026_01/564571111" TargetMode="External" /><Relationship Id="rId53" Type="http://schemas.openxmlformats.org/officeDocument/2006/relationships/hyperlink" Target="https://podminky.urs.cz/item/CS_URS_2026_01/564581111" TargetMode="External" /><Relationship Id="rId54" Type="http://schemas.openxmlformats.org/officeDocument/2006/relationships/hyperlink" Target="https://podminky.urs.cz/item/CS_URS_2026_01/564851111" TargetMode="External" /><Relationship Id="rId55" Type="http://schemas.openxmlformats.org/officeDocument/2006/relationships/hyperlink" Target="https://podminky.urs.cz/item/CS_URS_2026_01/564851112" TargetMode="External" /><Relationship Id="rId56" Type="http://schemas.openxmlformats.org/officeDocument/2006/relationships/hyperlink" Target="https://podminky.urs.cz/item/CS_URS_2026_01/564861111" TargetMode="External" /><Relationship Id="rId57" Type="http://schemas.openxmlformats.org/officeDocument/2006/relationships/hyperlink" Target="https://podminky.urs.cz/item/CS_URS_2026_01/564930412" TargetMode="External" /><Relationship Id="rId58" Type="http://schemas.openxmlformats.org/officeDocument/2006/relationships/hyperlink" Target="https://podminky.urs.cz/item/CS_URS_2026_01/566201111" TargetMode="External" /><Relationship Id="rId59" Type="http://schemas.openxmlformats.org/officeDocument/2006/relationships/hyperlink" Target="https://podminky.urs.cz/item/CS_URS_2026_01/567122109" TargetMode="External" /><Relationship Id="rId60" Type="http://schemas.openxmlformats.org/officeDocument/2006/relationships/hyperlink" Target="https://podminky.urs.cz/item/CS_URS_2026_01/572141112" TargetMode="External" /><Relationship Id="rId61" Type="http://schemas.openxmlformats.org/officeDocument/2006/relationships/hyperlink" Target="https://podminky.urs.cz/item/CS_URS_2026_01/573231109" TargetMode="External" /><Relationship Id="rId62" Type="http://schemas.openxmlformats.org/officeDocument/2006/relationships/hyperlink" Target="https://podminky.urs.cz/item/CS_URS_2026_01/577144121" TargetMode="External" /><Relationship Id="rId63" Type="http://schemas.openxmlformats.org/officeDocument/2006/relationships/hyperlink" Target="https://podminky.urs.cz/item/CS_URS_2026_01/577166121" TargetMode="External" /><Relationship Id="rId64" Type="http://schemas.openxmlformats.org/officeDocument/2006/relationships/hyperlink" Target="https://podminky.urs.cz/item/CS_URS_2026_01/577186121" TargetMode="External" /><Relationship Id="rId65" Type="http://schemas.openxmlformats.org/officeDocument/2006/relationships/hyperlink" Target="https://podminky.urs.cz/item/CS_URS_2026_01/591211111" TargetMode="External" /><Relationship Id="rId66" Type="http://schemas.openxmlformats.org/officeDocument/2006/relationships/hyperlink" Target="https://podminky.urs.cz/item/CS_URS_2026_01/591241111" TargetMode="External" /><Relationship Id="rId67" Type="http://schemas.openxmlformats.org/officeDocument/2006/relationships/hyperlink" Target="https://podminky.urs.cz/item/CS_URS_2026_01/596211111" TargetMode="External" /><Relationship Id="rId68" Type="http://schemas.openxmlformats.org/officeDocument/2006/relationships/hyperlink" Target="https://podminky.urs.cz/item/CS_URS_2026_01/596212213" TargetMode="External" /><Relationship Id="rId69" Type="http://schemas.openxmlformats.org/officeDocument/2006/relationships/hyperlink" Target="https://podminky.urs.cz/item/CS_URS_2026_01/596411135" TargetMode="External" /><Relationship Id="rId70" Type="http://schemas.openxmlformats.org/officeDocument/2006/relationships/hyperlink" Target="https://podminky.urs.cz/item/CS_URS_2026_01/599632111" TargetMode="External" /><Relationship Id="rId71" Type="http://schemas.openxmlformats.org/officeDocument/2006/relationships/hyperlink" Target="https://podminky.urs.cz/item/CS_URS_2026_01/871313121" TargetMode="External" /><Relationship Id="rId72" Type="http://schemas.openxmlformats.org/officeDocument/2006/relationships/hyperlink" Target="https://podminky.urs.cz/item/CS_URS_2026_01/877315123" TargetMode="External" /><Relationship Id="rId73" Type="http://schemas.openxmlformats.org/officeDocument/2006/relationships/hyperlink" Target="https://podminky.urs.cz/item/CS_URS_2026_01/890411851" TargetMode="External" /><Relationship Id="rId74" Type="http://schemas.openxmlformats.org/officeDocument/2006/relationships/hyperlink" Target="https://podminky.urs.cz/item/CS_URS_2026_01/895270101" TargetMode="External" /><Relationship Id="rId75" Type="http://schemas.openxmlformats.org/officeDocument/2006/relationships/hyperlink" Target="https://podminky.urs.cz/item/CS_URS_2026_01/895270131" TargetMode="External" /><Relationship Id="rId76" Type="http://schemas.openxmlformats.org/officeDocument/2006/relationships/hyperlink" Target="https://podminky.urs.cz/item/CS_URS_2026_01/895270135" TargetMode="External" /><Relationship Id="rId77" Type="http://schemas.openxmlformats.org/officeDocument/2006/relationships/hyperlink" Target="https://podminky.urs.cz/item/CS_URS_2026_01/895270151" TargetMode="External" /><Relationship Id="rId78" Type="http://schemas.openxmlformats.org/officeDocument/2006/relationships/hyperlink" Target="https://podminky.urs.cz/item/CS_URS_2026_01/895270224" TargetMode="External" /><Relationship Id="rId79" Type="http://schemas.openxmlformats.org/officeDocument/2006/relationships/hyperlink" Target="https://podminky.urs.cz/item/CS_URS_2026_01/895941302" TargetMode="External" /><Relationship Id="rId80" Type="http://schemas.openxmlformats.org/officeDocument/2006/relationships/hyperlink" Target="https://podminky.urs.cz/item/CS_URS_2026_01/895941312" TargetMode="External" /><Relationship Id="rId81" Type="http://schemas.openxmlformats.org/officeDocument/2006/relationships/hyperlink" Target="https://podminky.urs.cz/item/CS_URS_2026_01/895941323" TargetMode="External" /><Relationship Id="rId82" Type="http://schemas.openxmlformats.org/officeDocument/2006/relationships/hyperlink" Target="https://podminky.urs.cz/item/CS_URS_2026_01/895941332" TargetMode="External" /><Relationship Id="rId83" Type="http://schemas.openxmlformats.org/officeDocument/2006/relationships/hyperlink" Target="https://podminky.urs.cz/item/CS_URS_2026_01/899103112" TargetMode="External" /><Relationship Id="rId84" Type="http://schemas.openxmlformats.org/officeDocument/2006/relationships/hyperlink" Target="https://podminky.urs.cz/item/CS_URS_2026_01/899104112" TargetMode="External" /><Relationship Id="rId85" Type="http://schemas.openxmlformats.org/officeDocument/2006/relationships/hyperlink" Target="https://podminky.urs.cz/item/CS_URS_2026_01/899132121" TargetMode="External" /><Relationship Id="rId86" Type="http://schemas.openxmlformats.org/officeDocument/2006/relationships/hyperlink" Target="https://podminky.urs.cz/item/CS_URS_2026_01/899132212" TargetMode="External" /><Relationship Id="rId87" Type="http://schemas.openxmlformats.org/officeDocument/2006/relationships/hyperlink" Target="https://podminky.urs.cz/item/CS_URS_2026_01/899201211" TargetMode="External" /><Relationship Id="rId88" Type="http://schemas.openxmlformats.org/officeDocument/2006/relationships/hyperlink" Target="https://podminky.urs.cz/item/CS_URS_2026_01/899204112" TargetMode="External" /><Relationship Id="rId89" Type="http://schemas.openxmlformats.org/officeDocument/2006/relationships/hyperlink" Target="https://podminky.urs.cz/item/CS_URS_2026_01/899722113" TargetMode="External" /><Relationship Id="rId90" Type="http://schemas.openxmlformats.org/officeDocument/2006/relationships/hyperlink" Target="https://podminky.urs.cz/item/CS_URS_2026_01/911111111" TargetMode="External" /><Relationship Id="rId91" Type="http://schemas.openxmlformats.org/officeDocument/2006/relationships/hyperlink" Target="https://podminky.urs.cz/item/CS_URS_2026_01/912112111" TargetMode="External" /><Relationship Id="rId92" Type="http://schemas.openxmlformats.org/officeDocument/2006/relationships/hyperlink" Target="https://podminky.urs.cz/item/CS_URS_2026_01/914111111" TargetMode="External" /><Relationship Id="rId93" Type="http://schemas.openxmlformats.org/officeDocument/2006/relationships/hyperlink" Target="https://podminky.urs.cz/item/CS_URS_2026_01/914111121" TargetMode="External" /><Relationship Id="rId94" Type="http://schemas.openxmlformats.org/officeDocument/2006/relationships/hyperlink" Target="https://podminky.urs.cz/item/CS_URS_2026_01/914511112" TargetMode="External" /><Relationship Id="rId95" Type="http://schemas.openxmlformats.org/officeDocument/2006/relationships/hyperlink" Target="https://podminky.urs.cz/item/CS_URS_2026_01/914531112" TargetMode="External" /><Relationship Id="rId96" Type="http://schemas.openxmlformats.org/officeDocument/2006/relationships/hyperlink" Target="https://podminky.urs.cz/item/CS_URS_2026_01/915111112" TargetMode="External" /><Relationship Id="rId97" Type="http://schemas.openxmlformats.org/officeDocument/2006/relationships/hyperlink" Target="https://podminky.urs.cz/item/CS_URS_2026_01/915111122" TargetMode="External" /><Relationship Id="rId98" Type="http://schemas.openxmlformats.org/officeDocument/2006/relationships/hyperlink" Target="https://podminky.urs.cz/item/CS_URS_2026_01/915111126" TargetMode="External" /><Relationship Id="rId99" Type="http://schemas.openxmlformats.org/officeDocument/2006/relationships/hyperlink" Target="https://podminky.urs.cz/item/CS_URS_2026_01/915121112" TargetMode="External" /><Relationship Id="rId100" Type="http://schemas.openxmlformats.org/officeDocument/2006/relationships/hyperlink" Target="https://podminky.urs.cz/item/CS_URS_2026_01/915121122" TargetMode="External" /><Relationship Id="rId101" Type="http://schemas.openxmlformats.org/officeDocument/2006/relationships/hyperlink" Target="https://podminky.urs.cz/item/CS_URS_2026_01/915131112" TargetMode="External" /><Relationship Id="rId102" Type="http://schemas.openxmlformats.org/officeDocument/2006/relationships/hyperlink" Target="https://podminky.urs.cz/item/CS_URS_2026_01/915211122" TargetMode="External" /><Relationship Id="rId103" Type="http://schemas.openxmlformats.org/officeDocument/2006/relationships/hyperlink" Target="https://podminky.urs.cz/item/CS_URS_2026_01/915221112" TargetMode="External" /><Relationship Id="rId104" Type="http://schemas.openxmlformats.org/officeDocument/2006/relationships/hyperlink" Target="https://podminky.urs.cz/item/CS_URS_2026_01/915221122" TargetMode="External" /><Relationship Id="rId105" Type="http://schemas.openxmlformats.org/officeDocument/2006/relationships/hyperlink" Target="https://podminky.urs.cz/item/CS_URS_2026_01/915231112" TargetMode="External" /><Relationship Id="rId106" Type="http://schemas.openxmlformats.org/officeDocument/2006/relationships/hyperlink" Target="https://podminky.urs.cz/item/CS_URS_2026_01/915351112" TargetMode="External" /><Relationship Id="rId107" Type="http://schemas.openxmlformats.org/officeDocument/2006/relationships/hyperlink" Target="https://podminky.urs.cz/item/CS_URS_2026_01/915611111" TargetMode="External" /><Relationship Id="rId108" Type="http://schemas.openxmlformats.org/officeDocument/2006/relationships/hyperlink" Target="https://podminky.urs.cz/item/CS_URS_2026_01/915621111" TargetMode="External" /><Relationship Id="rId109" Type="http://schemas.openxmlformats.org/officeDocument/2006/relationships/hyperlink" Target="https://podminky.urs.cz/item/CS_URS_2026_01/916111112" TargetMode="External" /><Relationship Id="rId110" Type="http://schemas.openxmlformats.org/officeDocument/2006/relationships/hyperlink" Target="https://podminky.urs.cz/item/CS_URS_2026_01/916111113" TargetMode="External" /><Relationship Id="rId111" Type="http://schemas.openxmlformats.org/officeDocument/2006/relationships/hyperlink" Target="https://podminky.urs.cz/item/CS_URS_2026_01/916111122" TargetMode="External" /><Relationship Id="rId112" Type="http://schemas.openxmlformats.org/officeDocument/2006/relationships/hyperlink" Target="https://podminky.urs.cz/item/CS_URS_2026_01/916111123" TargetMode="External" /><Relationship Id="rId113" Type="http://schemas.openxmlformats.org/officeDocument/2006/relationships/hyperlink" Target="https://podminky.urs.cz/item/CS_URS_2026_01/916131213" TargetMode="External" /><Relationship Id="rId114" Type="http://schemas.openxmlformats.org/officeDocument/2006/relationships/hyperlink" Target="https://podminky.urs.cz/item/CS_URS_2026_01/916132113" TargetMode="External" /><Relationship Id="rId115" Type="http://schemas.openxmlformats.org/officeDocument/2006/relationships/hyperlink" Target="https://podminky.urs.cz/item/CS_URS_2026_01/916231213" TargetMode="External" /><Relationship Id="rId116" Type="http://schemas.openxmlformats.org/officeDocument/2006/relationships/hyperlink" Target="https://podminky.urs.cz/item/CS_URS_2026_01/916241213" TargetMode="External" /><Relationship Id="rId117" Type="http://schemas.openxmlformats.org/officeDocument/2006/relationships/hyperlink" Target="https://podminky.urs.cz/item/CS_URS_2026_01/916991121" TargetMode="External" /><Relationship Id="rId118" Type="http://schemas.openxmlformats.org/officeDocument/2006/relationships/hyperlink" Target="https://podminky.urs.cz/item/CS_URS_2026_01/919726122" TargetMode="External" /><Relationship Id="rId119" Type="http://schemas.openxmlformats.org/officeDocument/2006/relationships/hyperlink" Target="https://podminky.urs.cz/item/CS_URS_2026_01/919732211" TargetMode="External" /><Relationship Id="rId120" Type="http://schemas.openxmlformats.org/officeDocument/2006/relationships/hyperlink" Target="https://podminky.urs.cz/item/CS_URS_2026_01/919735113" TargetMode="External" /><Relationship Id="rId121" Type="http://schemas.openxmlformats.org/officeDocument/2006/relationships/hyperlink" Target="https://podminky.urs.cz/item/CS_URS_2026_01/966001311" TargetMode="External" /><Relationship Id="rId122" Type="http://schemas.openxmlformats.org/officeDocument/2006/relationships/hyperlink" Target="https://podminky.urs.cz/item/CS_URS_2026_01/966005211" TargetMode="External" /><Relationship Id="rId123" Type="http://schemas.openxmlformats.org/officeDocument/2006/relationships/hyperlink" Target="https://podminky.urs.cz/item/CS_URS_2026_01/966006132" TargetMode="External" /><Relationship Id="rId124" Type="http://schemas.openxmlformats.org/officeDocument/2006/relationships/hyperlink" Target="https://podminky.urs.cz/item/CS_URS_2026_01/966006211" TargetMode="External" /><Relationship Id="rId125" Type="http://schemas.openxmlformats.org/officeDocument/2006/relationships/hyperlink" Target="https://podminky.urs.cz/item/CS_URS_2026_01/966006251" TargetMode="External" /><Relationship Id="rId126" Type="http://schemas.openxmlformats.org/officeDocument/2006/relationships/hyperlink" Target="https://podminky.urs.cz/item/CS_URS_2026_01/966006412" TargetMode="External" /><Relationship Id="rId127" Type="http://schemas.openxmlformats.org/officeDocument/2006/relationships/hyperlink" Target="https://podminky.urs.cz/item/CS_URS_2026_01/966006-R" TargetMode="External" /><Relationship Id="rId128" Type="http://schemas.openxmlformats.org/officeDocument/2006/relationships/hyperlink" Target="https://podminky.urs.cz/item/CS_URS_2026_01/966007122" TargetMode="External" /><Relationship Id="rId129" Type="http://schemas.openxmlformats.org/officeDocument/2006/relationships/hyperlink" Target="https://podminky.urs.cz/item/CS_URS_2026_01/966008311" TargetMode="External" /><Relationship Id="rId130" Type="http://schemas.openxmlformats.org/officeDocument/2006/relationships/hyperlink" Target="https://podminky.urs.cz/item/CS_URS_2026_01/977151124" TargetMode="External" /><Relationship Id="rId131" Type="http://schemas.openxmlformats.org/officeDocument/2006/relationships/hyperlink" Target="https://podminky.urs.cz/item/CS_URS_2026_01/979054441" TargetMode="External" /><Relationship Id="rId132" Type="http://schemas.openxmlformats.org/officeDocument/2006/relationships/hyperlink" Target="https://podminky.urs.cz/item/CS_URS_2026_01/979054451" TargetMode="External" /><Relationship Id="rId133" Type="http://schemas.openxmlformats.org/officeDocument/2006/relationships/hyperlink" Target="https://podminky.urs.cz/item/CS_URS_2026_01/979071122" TargetMode="External" /><Relationship Id="rId134" Type="http://schemas.openxmlformats.org/officeDocument/2006/relationships/hyperlink" Target="https://podminky.urs.cz/item/CS_URS_2026_01/997221551" TargetMode="External" /><Relationship Id="rId135" Type="http://schemas.openxmlformats.org/officeDocument/2006/relationships/hyperlink" Target="https://podminky.urs.cz/item/CS_URS_2026_01/997221559" TargetMode="External" /><Relationship Id="rId136" Type="http://schemas.openxmlformats.org/officeDocument/2006/relationships/hyperlink" Target="https://podminky.urs.cz/item/CS_URS_2026_01/997221571" TargetMode="External" /><Relationship Id="rId137" Type="http://schemas.openxmlformats.org/officeDocument/2006/relationships/hyperlink" Target="https://podminky.urs.cz/item/CS_URS_2026_01/997221579" TargetMode="External" /><Relationship Id="rId138" Type="http://schemas.openxmlformats.org/officeDocument/2006/relationships/hyperlink" Target="https://podminky.urs.cz/item/CS_URS_2026_01/997221611" TargetMode="External" /><Relationship Id="rId139" Type="http://schemas.openxmlformats.org/officeDocument/2006/relationships/hyperlink" Target="https://podminky.urs.cz/item/CS_URS_2026_01/997221861" TargetMode="External" /><Relationship Id="rId140" Type="http://schemas.openxmlformats.org/officeDocument/2006/relationships/hyperlink" Target="https://podminky.urs.cz/item/CS_URS_2026_01/997221862" TargetMode="External" /><Relationship Id="rId141" Type="http://schemas.openxmlformats.org/officeDocument/2006/relationships/hyperlink" Target="https://podminky.urs.cz/item/CS_URS_2026_01/997221873" TargetMode="External" /><Relationship Id="rId142" Type="http://schemas.openxmlformats.org/officeDocument/2006/relationships/hyperlink" Target="https://podminky.urs.cz/item/CS_URS_2026_01/997221875" TargetMode="External" /><Relationship Id="rId143" Type="http://schemas.openxmlformats.org/officeDocument/2006/relationships/hyperlink" Target="https://podminky.urs.cz/item/CS_URS_2026_01/998223011" TargetMode="External" /><Relationship Id="rId144" Type="http://schemas.openxmlformats.org/officeDocument/2006/relationships/hyperlink" Target="https://podminky.urs.cz/item/CS_URS_2026_01/711161212" TargetMode="External" /><Relationship Id="rId145" Type="http://schemas.openxmlformats.org/officeDocument/2006/relationships/hyperlink" Target="https://podminky.urs.cz/item/CS_URS_2026_01/998711101" TargetMode="External" /><Relationship Id="rId1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45412112" TargetMode="External" /><Relationship Id="rId2" Type="http://schemas.openxmlformats.org/officeDocument/2006/relationships/hyperlink" Target="https://podminky.urs.cz/item/CS_URS_2026_01/741110301" TargetMode="External" /><Relationship Id="rId3" Type="http://schemas.openxmlformats.org/officeDocument/2006/relationships/hyperlink" Target="https://podminky.urs.cz/item/CS_URS_2026_01/741110302" TargetMode="External" /><Relationship Id="rId4" Type="http://schemas.openxmlformats.org/officeDocument/2006/relationships/hyperlink" Target="https://podminky.urs.cz/item/CS_URS_2026_01/741110303" TargetMode="External" /><Relationship Id="rId5" Type="http://schemas.openxmlformats.org/officeDocument/2006/relationships/hyperlink" Target="https://podminky.urs.cz/item/CS_URS_2026_01/741110363" TargetMode="External" /><Relationship Id="rId6" Type="http://schemas.openxmlformats.org/officeDocument/2006/relationships/hyperlink" Target="https://podminky.urs.cz/item/CS_URS_2026_01/741122211" TargetMode="External" /><Relationship Id="rId7" Type="http://schemas.openxmlformats.org/officeDocument/2006/relationships/hyperlink" Target="https://podminky.urs.cz/item/CS_URS_2026_01/741122223" TargetMode="External" /><Relationship Id="rId8" Type="http://schemas.openxmlformats.org/officeDocument/2006/relationships/hyperlink" Target="https://podminky.urs.cz/item/CS_URS_2026_01/741128002" TargetMode="External" /><Relationship Id="rId9" Type="http://schemas.openxmlformats.org/officeDocument/2006/relationships/hyperlink" Target="https://podminky.urs.cz/item/CS_URS_2026_01/741132103" TargetMode="External" /><Relationship Id="rId10" Type="http://schemas.openxmlformats.org/officeDocument/2006/relationships/hyperlink" Target="https://podminky.urs.cz/item/CS_URS_2026_01/741132424" TargetMode="External" /><Relationship Id="rId11" Type="http://schemas.openxmlformats.org/officeDocument/2006/relationships/hyperlink" Target="https://podminky.urs.cz/item/CS_URS_2026_01/741372152" TargetMode="External" /><Relationship Id="rId12" Type="http://schemas.openxmlformats.org/officeDocument/2006/relationships/hyperlink" Target="https://podminky.urs.cz/item/CS_URS_2026_01/741410021" TargetMode="External" /><Relationship Id="rId13" Type="http://schemas.openxmlformats.org/officeDocument/2006/relationships/hyperlink" Target="https://podminky.urs.cz/item/CS_URS_2026_01/741410041" TargetMode="External" /><Relationship Id="rId14" Type="http://schemas.openxmlformats.org/officeDocument/2006/relationships/hyperlink" Target="https://podminky.urs.cz/item/CS_URS_2026_01/741420021" TargetMode="External" /><Relationship Id="rId15" Type="http://schemas.openxmlformats.org/officeDocument/2006/relationships/hyperlink" Target="https://podminky.urs.cz/item/CS_URS_2026_01/741820011" TargetMode="External" /><Relationship Id="rId16" Type="http://schemas.openxmlformats.org/officeDocument/2006/relationships/hyperlink" Target="https://podminky.urs.cz/item/CS_URS_2026_01/741820102" TargetMode="External" /><Relationship Id="rId17" Type="http://schemas.openxmlformats.org/officeDocument/2006/relationships/hyperlink" Target="https://podminky.urs.cz/item/CS_URS_2026_01/210204103" TargetMode="External" /><Relationship Id="rId18" Type="http://schemas.openxmlformats.org/officeDocument/2006/relationships/hyperlink" Target="https://podminky.urs.cz/item/CS_URS_2026_01/210204201" TargetMode="External" /><Relationship Id="rId19" Type="http://schemas.openxmlformats.org/officeDocument/2006/relationships/hyperlink" Target="https://podminky.urs.cz/item/CS_URS_2026_01/460010024" TargetMode="External" /><Relationship Id="rId20" Type="http://schemas.openxmlformats.org/officeDocument/2006/relationships/hyperlink" Target="https://podminky.urs.cz/item/CS_URS_2026_01/460010025" TargetMode="External" /><Relationship Id="rId21" Type="http://schemas.openxmlformats.org/officeDocument/2006/relationships/hyperlink" Target="https://podminky.urs.cz/item/CS_URS_2026_01/460030011" TargetMode="External" /><Relationship Id="rId22" Type="http://schemas.openxmlformats.org/officeDocument/2006/relationships/hyperlink" Target="https://podminky.urs.cz/item/CS_URS_2026_01/460030015" TargetMode="External" /><Relationship Id="rId23" Type="http://schemas.openxmlformats.org/officeDocument/2006/relationships/hyperlink" Target="https://podminky.urs.cz/item/CS_URS_2026_01/460641112" TargetMode="External" /><Relationship Id="rId24" Type="http://schemas.openxmlformats.org/officeDocument/2006/relationships/hyperlink" Target="https://podminky.urs.cz/item/CS_URS_2026_01/460161172" TargetMode="External" /><Relationship Id="rId25" Type="http://schemas.openxmlformats.org/officeDocument/2006/relationships/hyperlink" Target="https://podminky.urs.cz/item/CS_URS_2026_01/460161272" TargetMode="External" /><Relationship Id="rId26" Type="http://schemas.openxmlformats.org/officeDocument/2006/relationships/hyperlink" Target="https://podminky.urs.cz/item/CS_URS_2026_01/460341113" TargetMode="External" /><Relationship Id="rId27" Type="http://schemas.openxmlformats.org/officeDocument/2006/relationships/hyperlink" Target="https://podminky.urs.cz/item/CS_URS_2026_01/460341121" TargetMode="External" /><Relationship Id="rId28" Type="http://schemas.openxmlformats.org/officeDocument/2006/relationships/hyperlink" Target="https://podminky.urs.cz/item/CS_URS_2026_01/460361121" TargetMode="External" /><Relationship Id="rId29" Type="http://schemas.openxmlformats.org/officeDocument/2006/relationships/hyperlink" Target="https://podminky.urs.cz/item/CS_URS_2026_01/460431182" TargetMode="External" /><Relationship Id="rId30" Type="http://schemas.openxmlformats.org/officeDocument/2006/relationships/hyperlink" Target="https://podminky.urs.cz/item/CS_URS_2026_01/460431282" TargetMode="External" /><Relationship Id="rId31" Type="http://schemas.openxmlformats.org/officeDocument/2006/relationships/hyperlink" Target="https://podminky.urs.cz/item/CS_URS_2026_01/460581121" TargetMode="External" /><Relationship Id="rId32" Type="http://schemas.openxmlformats.org/officeDocument/2006/relationships/hyperlink" Target="https://podminky.urs.cz/item/CS_URS_2026_01/460631214" TargetMode="External" /><Relationship Id="rId33" Type="http://schemas.openxmlformats.org/officeDocument/2006/relationships/hyperlink" Target="https://podminky.urs.cz/item/CS_URS_2026_01/460633112" TargetMode="External" /><Relationship Id="rId34" Type="http://schemas.openxmlformats.org/officeDocument/2006/relationships/hyperlink" Target="https://podminky.urs.cz/item/CS_URS_2026_01/460633212" TargetMode="External" /><Relationship Id="rId35" Type="http://schemas.openxmlformats.org/officeDocument/2006/relationships/hyperlink" Target="https://podminky.urs.cz/item/CS_URS_2026_01/460641411" TargetMode="External" /><Relationship Id="rId36" Type="http://schemas.openxmlformats.org/officeDocument/2006/relationships/hyperlink" Target="https://podminky.urs.cz/item/CS_URS_2026_01/460641412" TargetMode="External" /><Relationship Id="rId37" Type="http://schemas.openxmlformats.org/officeDocument/2006/relationships/hyperlink" Target="https://podminky.urs.cz/item/CS_URS_2026_01/460661511" TargetMode="External" /><Relationship Id="rId38" Type="http://schemas.openxmlformats.org/officeDocument/2006/relationships/hyperlink" Target="https://podminky.urs.cz/item/CS_URS_2026_01/460671112" TargetMode="External" /><Relationship Id="rId39" Type="http://schemas.openxmlformats.org/officeDocument/2006/relationships/hyperlink" Target="https://podminky.urs.cz/item/CS_URS_2026_01/460742121" TargetMode="External" /><Relationship Id="rId40" Type="http://schemas.openxmlformats.org/officeDocument/2006/relationships/hyperlink" Target="https://podminky.urs.cz/item/CS_URS_2026_01/460742131" TargetMode="External" /><Relationship Id="rId41" Type="http://schemas.openxmlformats.org/officeDocument/2006/relationships/hyperlink" Target="https://podminky.urs.cz/item/CS_URS_2026_01/460871153" TargetMode="External" /><Relationship Id="rId42" Type="http://schemas.openxmlformats.org/officeDocument/2006/relationships/hyperlink" Target="https://podminky.urs.cz/item/CS_URS_2026_01/468041121" TargetMode="External" /><Relationship Id="rId43" Type="http://schemas.openxmlformats.org/officeDocument/2006/relationships/hyperlink" Target="https://podminky.urs.cz/item/CS_URS_2026_01/469972112" TargetMode="External" /><Relationship Id="rId44" Type="http://schemas.openxmlformats.org/officeDocument/2006/relationships/hyperlink" Target="https://podminky.urs.cz/item/CS_URS_2026_01/469972122" TargetMode="External" /><Relationship Id="rId45" Type="http://schemas.openxmlformats.org/officeDocument/2006/relationships/hyperlink" Target="https://podminky.urs.cz/item/CS_URS_2026_01/46997311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203000" TargetMode="External" /><Relationship Id="rId2" Type="http://schemas.openxmlformats.org/officeDocument/2006/relationships/hyperlink" Target="https://podminky.urs.cz/item/CS_URS_2026_01/012303000" TargetMode="External" /><Relationship Id="rId3" Type="http://schemas.openxmlformats.org/officeDocument/2006/relationships/hyperlink" Target="https://podminky.urs.cz/item/CS_URS_2026_01/012403000" TargetMode="External" /><Relationship Id="rId4" Type="http://schemas.openxmlformats.org/officeDocument/2006/relationships/hyperlink" Target="https://podminky.urs.cz/item/CS_URS_2026_01/012414000" TargetMode="External" /><Relationship Id="rId5" Type="http://schemas.openxmlformats.org/officeDocument/2006/relationships/hyperlink" Target="https://podminky.urs.cz/item/CS_URS_2026_01/012434000" TargetMode="External" /><Relationship Id="rId6" Type="http://schemas.openxmlformats.org/officeDocument/2006/relationships/hyperlink" Target="https://podminky.urs.cz/item/CS_URS_2026_01/013254000" TargetMode="External" /><Relationship Id="rId7" Type="http://schemas.openxmlformats.org/officeDocument/2006/relationships/hyperlink" Target="https://podminky.urs.cz/item/CS_URS_2026_01/032603000" TargetMode="External" /><Relationship Id="rId8" Type="http://schemas.openxmlformats.org/officeDocument/2006/relationships/hyperlink" Target="https://podminky.urs.cz/item/CS_URS_2026_01/034503000" TargetMode="External" /><Relationship Id="rId9" Type="http://schemas.openxmlformats.org/officeDocument/2006/relationships/hyperlink" Target="https://podminky.urs.cz/item/CS_URS_2026_01/039002000" TargetMode="External" /><Relationship Id="rId10" Type="http://schemas.openxmlformats.org/officeDocument/2006/relationships/hyperlink" Target="https://podminky.urs.cz/item/CS_URS_2026_01/043002000" TargetMode="External" /><Relationship Id="rId11" Type="http://schemas.openxmlformats.org/officeDocument/2006/relationships/hyperlink" Target="https://podminky.urs.cz/item/CS_URS_2026_01/071002000" TargetMode="External" /><Relationship Id="rId12" Type="http://schemas.openxmlformats.org/officeDocument/2006/relationships/hyperlink" Target="https://podminky.urs.cz/item/CS_URS_2026_01/045002000" TargetMode="External" /><Relationship Id="rId1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2025006-1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ul. Olomoucká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Zábřeh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4. 5. 2026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Zábřeh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Ing. Linda Smítalová – Atelis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'1 - SO 101 Zpevněné dopra...'!J30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'1 - SO 101 Zpevněné dopra...'!P128</f>
        <v>0</v>
      </c>
      <c r="AV95" s="129">
        <f>'1 - SO 101 Zpevněné dopra...'!J33</f>
        <v>0</v>
      </c>
      <c r="AW95" s="129">
        <f>'1 - SO 101 Zpevněné dopra...'!J34</f>
        <v>0</v>
      </c>
      <c r="AX95" s="129">
        <f>'1 - SO 101 Zpevněné dopra...'!J35</f>
        <v>0</v>
      </c>
      <c r="AY95" s="129">
        <f>'1 - SO 101 Zpevněné dopra...'!J36</f>
        <v>0</v>
      </c>
      <c r="AZ95" s="129">
        <f>'1 - SO 101 Zpevněné dopra...'!F33</f>
        <v>0</v>
      </c>
      <c r="BA95" s="129">
        <f>'1 - SO 101 Zpevněné dopra...'!F34</f>
        <v>0</v>
      </c>
      <c r="BB95" s="129">
        <f>'1 - SO 101 Zpevněné dopra...'!F35</f>
        <v>0</v>
      </c>
      <c r="BC95" s="129">
        <f>'1 - SO 101 Zpevněné dopra...'!F36</f>
        <v>0</v>
      </c>
      <c r="BD95" s="131">
        <f>'1 - SO 101 Zpevněné dopra...'!F37</f>
        <v>0</v>
      </c>
      <c r="BE95" s="7"/>
      <c r="BT95" s="132" t="s">
        <v>84</v>
      </c>
      <c r="BV95" s="132" t="s">
        <v>81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16.5" customHeight="1">
      <c r="A96" s="120" t="s">
        <v>83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'2 - SO 401 Veřejné osvětlení'!J30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28">
        <v>0</v>
      </c>
      <c r="AT96" s="129">
        <f>ROUND(SUM(AV96:AW96),2)</f>
        <v>0</v>
      </c>
      <c r="AU96" s="130">
        <f>'2 - SO 401 Veřejné osvětlení'!P128</f>
        <v>0</v>
      </c>
      <c r="AV96" s="129">
        <f>'2 - SO 401 Veřejné osvětlení'!J33</f>
        <v>0</v>
      </c>
      <c r="AW96" s="129">
        <f>'2 - SO 401 Veřejné osvětlení'!J34</f>
        <v>0</v>
      </c>
      <c r="AX96" s="129">
        <f>'2 - SO 401 Veřejné osvětlení'!J35</f>
        <v>0</v>
      </c>
      <c r="AY96" s="129">
        <f>'2 - SO 401 Veřejné osvětlení'!J36</f>
        <v>0</v>
      </c>
      <c r="AZ96" s="129">
        <f>'2 - SO 401 Veřejné osvětlení'!F33</f>
        <v>0</v>
      </c>
      <c r="BA96" s="129">
        <f>'2 - SO 401 Veřejné osvětlení'!F34</f>
        <v>0</v>
      </c>
      <c r="BB96" s="129">
        <f>'2 - SO 401 Veřejné osvětlení'!F35</f>
        <v>0</v>
      </c>
      <c r="BC96" s="129">
        <f>'2 - SO 401 Veřejné osvětlení'!F36</f>
        <v>0</v>
      </c>
      <c r="BD96" s="131">
        <f>'2 - SO 401 Veřejné osvětlení'!F37</f>
        <v>0</v>
      </c>
      <c r="BE96" s="7"/>
      <c r="BT96" s="132" t="s">
        <v>84</v>
      </c>
      <c r="BV96" s="132" t="s">
        <v>81</v>
      </c>
      <c r="BW96" s="132" t="s">
        <v>90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83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'5 - Vedlejší a ostatní ná...'!J30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93</v>
      </c>
      <c r="AR97" s="127"/>
      <c r="AS97" s="133">
        <v>0</v>
      </c>
      <c r="AT97" s="134">
        <f>ROUND(SUM(AV97:AW97),2)</f>
        <v>0</v>
      </c>
      <c r="AU97" s="135">
        <f>'5 - Vedlejší a ostatní ná...'!P122</f>
        <v>0</v>
      </c>
      <c r="AV97" s="134">
        <f>'5 - Vedlejší a ostatní ná...'!J33</f>
        <v>0</v>
      </c>
      <c r="AW97" s="134">
        <f>'5 - Vedlejší a ostatní ná...'!J34</f>
        <v>0</v>
      </c>
      <c r="AX97" s="134">
        <f>'5 - Vedlejší a ostatní ná...'!J35</f>
        <v>0</v>
      </c>
      <c r="AY97" s="134">
        <f>'5 - Vedlejší a ostatní ná...'!J36</f>
        <v>0</v>
      </c>
      <c r="AZ97" s="134">
        <f>'5 - Vedlejší a ostatní ná...'!F33</f>
        <v>0</v>
      </c>
      <c r="BA97" s="134">
        <f>'5 - Vedlejší a ostatní ná...'!F34</f>
        <v>0</v>
      </c>
      <c r="BB97" s="134">
        <f>'5 - Vedlejší a ostatní ná...'!F35</f>
        <v>0</v>
      </c>
      <c r="BC97" s="134">
        <f>'5 - Vedlejší a ostatní ná...'!F36</f>
        <v>0</v>
      </c>
      <c r="BD97" s="136">
        <f>'5 - Vedlejší a ostatní ná...'!F37</f>
        <v>0</v>
      </c>
      <c r="BE97" s="7"/>
      <c r="BT97" s="132" t="s">
        <v>84</v>
      </c>
      <c r="BV97" s="132" t="s">
        <v>81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7daDXu0sXfiD+qcYUjyDcwhmGQaijjiHh9vV0NI6k5ln45wVCU/44Hakij+r7MLH/Vofj5eULCfE1xXtOo3l+A==" hashValue="dHehoeXMnROFimWXyEHVa7I0vJrfrWZvflMoC9YWjIVxDy+T1/HcERusl/IXcepFEdLbPzz2EV/k0zUOsdsjJ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SO 101 Zpevněné dopra...'!C2" display="/"/>
    <hyperlink ref="A96" location="'2 - SO 401 Veřejné osvětlení'!C2" display="/"/>
    <hyperlink ref="A97" location="'5 - Vedlejší a ostat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137" t="s">
        <v>95</v>
      </c>
      <c r="BA2" s="137" t="s">
        <v>95</v>
      </c>
      <c r="BB2" s="137" t="s">
        <v>1</v>
      </c>
      <c r="BC2" s="137" t="s">
        <v>96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97</v>
      </c>
      <c r="BA3" s="137" t="s">
        <v>98</v>
      </c>
      <c r="BB3" s="137" t="s">
        <v>1</v>
      </c>
      <c r="BC3" s="137" t="s">
        <v>99</v>
      </c>
      <c r="BD3" s="137" t="s">
        <v>88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102</v>
      </c>
      <c r="BB4" s="137" t="s">
        <v>1</v>
      </c>
      <c r="BC4" s="137" t="s">
        <v>103</v>
      </c>
      <c r="BD4" s="137" t="s">
        <v>88</v>
      </c>
    </row>
    <row r="5" s="1" customFormat="1" ht="6.96" customHeight="1">
      <c r="B5" s="21"/>
      <c r="L5" s="21"/>
      <c r="AZ5" s="137" t="s">
        <v>104</v>
      </c>
      <c r="BA5" s="137" t="s">
        <v>105</v>
      </c>
      <c r="BB5" s="137" t="s">
        <v>1</v>
      </c>
      <c r="BC5" s="137" t="s">
        <v>91</v>
      </c>
      <c r="BD5" s="137" t="s">
        <v>88</v>
      </c>
    </row>
    <row r="6" s="1" customFormat="1" ht="12" customHeight="1">
      <c r="B6" s="21"/>
      <c r="D6" s="142" t="s">
        <v>16</v>
      </c>
      <c r="L6" s="21"/>
      <c r="AZ6" s="137" t="s">
        <v>106</v>
      </c>
      <c r="BA6" s="137" t="s">
        <v>107</v>
      </c>
      <c r="BB6" s="137" t="s">
        <v>1</v>
      </c>
      <c r="BC6" s="137" t="s">
        <v>108</v>
      </c>
      <c r="BD6" s="137" t="s">
        <v>88</v>
      </c>
    </row>
    <row r="7" s="1" customFormat="1" ht="16.5" customHeight="1">
      <c r="B7" s="21"/>
      <c r="E7" s="143" t="str">
        <f>'Rekapitulace stavby'!K6</f>
        <v>Revitalizace ul. Olomoucká</v>
      </c>
      <c r="F7" s="142"/>
      <c r="G7" s="142"/>
      <c r="H7" s="142"/>
      <c r="L7" s="21"/>
      <c r="AZ7" s="137" t="s">
        <v>109</v>
      </c>
      <c r="BA7" s="137" t="s">
        <v>110</v>
      </c>
      <c r="BB7" s="137" t="s">
        <v>1</v>
      </c>
      <c r="BC7" s="137" t="s">
        <v>111</v>
      </c>
      <c r="BD7" s="137" t="s">
        <v>88</v>
      </c>
    </row>
    <row r="8" s="2" customFormat="1" ht="12" customHeight="1">
      <c r="A8" s="39"/>
      <c r="B8" s="45"/>
      <c r="C8" s="39"/>
      <c r="D8" s="142" t="s">
        <v>112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113</v>
      </c>
      <c r="BA8" s="137" t="s">
        <v>114</v>
      </c>
      <c r="BB8" s="137" t="s">
        <v>1</v>
      </c>
      <c r="BC8" s="137" t="s">
        <v>115</v>
      </c>
      <c r="BD8" s="137" t="s">
        <v>88</v>
      </c>
    </row>
    <row r="9" s="2" customFormat="1" ht="16.5" customHeight="1">
      <c r="A9" s="39"/>
      <c r="B9" s="45"/>
      <c r="C9" s="39"/>
      <c r="D9" s="39"/>
      <c r="E9" s="144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117</v>
      </c>
      <c r="BA9" s="137" t="s">
        <v>118</v>
      </c>
      <c r="BB9" s="137" t="s">
        <v>1</v>
      </c>
      <c r="BC9" s="137" t="s">
        <v>119</v>
      </c>
      <c r="BD9" s="137" t="s">
        <v>88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120</v>
      </c>
      <c r="BA10" s="137" t="s">
        <v>120</v>
      </c>
      <c r="BB10" s="137" t="s">
        <v>1</v>
      </c>
      <c r="BC10" s="137" t="s">
        <v>121</v>
      </c>
      <c r="BD10" s="137" t="s">
        <v>88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122</v>
      </c>
      <c r="BA11" s="137" t="s">
        <v>123</v>
      </c>
      <c r="BB11" s="137" t="s">
        <v>1</v>
      </c>
      <c r="BC11" s="137" t="s">
        <v>124</v>
      </c>
      <c r="BD11" s="137" t="s">
        <v>88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4. 5. 2026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125</v>
      </c>
      <c r="BA12" s="137" t="s">
        <v>126</v>
      </c>
      <c r="BB12" s="137" t="s">
        <v>1</v>
      </c>
      <c r="BC12" s="137" t="s">
        <v>127</v>
      </c>
      <c r="BD12" s="137" t="s">
        <v>88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128</v>
      </c>
      <c r="BA13" s="137" t="s">
        <v>129</v>
      </c>
      <c r="BB13" s="137" t="s">
        <v>1</v>
      </c>
      <c r="BC13" s="137" t="s">
        <v>130</v>
      </c>
      <c r="BD13" s="137" t="s">
        <v>88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131</v>
      </c>
      <c r="BA14" s="137" t="s">
        <v>132</v>
      </c>
      <c r="BB14" s="137" t="s">
        <v>1</v>
      </c>
      <c r="BC14" s="137" t="s">
        <v>133</v>
      </c>
      <c r="BD14" s="137" t="s">
        <v>88</v>
      </c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134</v>
      </c>
      <c r="BA15" s="137" t="s">
        <v>135</v>
      </c>
      <c r="BB15" s="137" t="s">
        <v>1</v>
      </c>
      <c r="BC15" s="137" t="s">
        <v>136</v>
      </c>
      <c r="BD15" s="137" t="s">
        <v>88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137</v>
      </c>
      <c r="BA16" s="137" t="s">
        <v>138</v>
      </c>
      <c r="BB16" s="137" t="s">
        <v>1</v>
      </c>
      <c r="BC16" s="137" t="s">
        <v>139</v>
      </c>
      <c r="BD16" s="137" t="s">
        <v>88</v>
      </c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140</v>
      </c>
      <c r="BA17" s="137" t="s">
        <v>141</v>
      </c>
      <c r="BB17" s="137" t="s">
        <v>1</v>
      </c>
      <c r="BC17" s="137" t="s">
        <v>142</v>
      </c>
      <c r="BD17" s="137" t="s">
        <v>88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143</v>
      </c>
      <c r="BA18" s="137" t="s">
        <v>144</v>
      </c>
      <c r="BB18" s="137" t="s">
        <v>1</v>
      </c>
      <c r="BC18" s="137" t="s">
        <v>145</v>
      </c>
      <c r="BD18" s="137" t="s">
        <v>88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36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ROUND((SUM(BE128:BE1517)),  2)</f>
        <v>0</v>
      </c>
      <c r="G33" s="39"/>
      <c r="H33" s="39"/>
      <c r="I33" s="157">
        <v>0.20999999999999999</v>
      </c>
      <c r="J33" s="156">
        <f>ROUND(((SUM(BE128:BE1517))*I33),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ROUND((SUM(BF128:BF1517)),  2)</f>
        <v>0</v>
      </c>
      <c r="G34" s="39"/>
      <c r="H34" s="39"/>
      <c r="I34" s="157">
        <v>0.12</v>
      </c>
      <c r="J34" s="156">
        <f>ROUND(((SUM(BF128:BF1517))*I34),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ROUND((SUM(BG128:BG1517)),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ROUND((SUM(BH128:BH1517)),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ROUND((SUM(BI128:BI1517)),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146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ul. Olomoucká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1 - SO 101 Zpevněné dopravní plochy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Zábřeh</v>
      </c>
      <c r="G89" s="41"/>
      <c r="H89" s="41"/>
      <c r="I89" s="33" t="s">
        <v>22</v>
      </c>
      <c r="J89" s="80" t="str">
        <f>IF(J12="","",J12)</f>
        <v>4. 5. 2026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Zábřeh</v>
      </c>
      <c r="G91" s="41"/>
      <c r="H91" s="41"/>
      <c r="I91" s="33" t="s">
        <v>32</v>
      </c>
      <c r="J91" s="37" t="str">
        <f>E21</f>
        <v>Ing. Linda Smítalová – Atelis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147</v>
      </c>
      <c r="D94" s="178"/>
      <c r="E94" s="178"/>
      <c r="F94" s="178"/>
      <c r="G94" s="178"/>
      <c r="H94" s="178"/>
      <c r="I94" s="178"/>
      <c r="J94" s="179" t="s">
        <v>148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149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150</v>
      </c>
    </row>
    <row r="97" hidden="1" s="9" customFormat="1" ht="24.96" customHeight="1">
      <c r="A97" s="9"/>
      <c r="B97" s="181"/>
      <c r="C97" s="182"/>
      <c r="D97" s="183" t="s">
        <v>151</v>
      </c>
      <c r="E97" s="184"/>
      <c r="F97" s="184"/>
      <c r="G97" s="184"/>
      <c r="H97" s="184"/>
      <c r="I97" s="184"/>
      <c r="J97" s="185">
        <f>J129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152</v>
      </c>
      <c r="E98" s="190"/>
      <c r="F98" s="190"/>
      <c r="G98" s="190"/>
      <c r="H98" s="190"/>
      <c r="I98" s="190"/>
      <c r="J98" s="191">
        <f>J130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153</v>
      </c>
      <c r="E99" s="190"/>
      <c r="F99" s="190"/>
      <c r="G99" s="190"/>
      <c r="H99" s="190"/>
      <c r="I99" s="190"/>
      <c r="J99" s="191">
        <f>J436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154</v>
      </c>
      <c r="E100" s="190"/>
      <c r="F100" s="190"/>
      <c r="G100" s="190"/>
      <c r="H100" s="190"/>
      <c r="I100" s="190"/>
      <c r="J100" s="191">
        <f>J478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155</v>
      </c>
      <c r="E101" s="190"/>
      <c r="F101" s="190"/>
      <c r="G101" s="190"/>
      <c r="H101" s="190"/>
      <c r="I101" s="190"/>
      <c r="J101" s="191">
        <f>J499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156</v>
      </c>
      <c r="E102" s="190"/>
      <c r="F102" s="190"/>
      <c r="G102" s="190"/>
      <c r="H102" s="190"/>
      <c r="I102" s="190"/>
      <c r="J102" s="191">
        <f>J519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7"/>
      <c r="C103" s="188"/>
      <c r="D103" s="189" t="s">
        <v>157</v>
      </c>
      <c r="E103" s="190"/>
      <c r="F103" s="190"/>
      <c r="G103" s="190"/>
      <c r="H103" s="190"/>
      <c r="I103" s="190"/>
      <c r="J103" s="191">
        <f>J756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7"/>
      <c r="C104" s="188"/>
      <c r="D104" s="189" t="s">
        <v>158</v>
      </c>
      <c r="E104" s="190"/>
      <c r="F104" s="190"/>
      <c r="G104" s="190"/>
      <c r="H104" s="190"/>
      <c r="I104" s="190"/>
      <c r="J104" s="191">
        <f>J911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7"/>
      <c r="C105" s="188"/>
      <c r="D105" s="189" t="s">
        <v>159</v>
      </c>
      <c r="E105" s="190"/>
      <c r="F105" s="190"/>
      <c r="G105" s="190"/>
      <c r="H105" s="190"/>
      <c r="I105" s="190"/>
      <c r="J105" s="191">
        <f>J1391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7"/>
      <c r="C106" s="188"/>
      <c r="D106" s="189" t="s">
        <v>160</v>
      </c>
      <c r="E106" s="190"/>
      <c r="F106" s="190"/>
      <c r="G106" s="190"/>
      <c r="H106" s="190"/>
      <c r="I106" s="190"/>
      <c r="J106" s="191">
        <f>J1502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1"/>
      <c r="C107" s="182"/>
      <c r="D107" s="183" t="s">
        <v>161</v>
      </c>
      <c r="E107" s="184"/>
      <c r="F107" s="184"/>
      <c r="G107" s="184"/>
      <c r="H107" s="184"/>
      <c r="I107" s="184"/>
      <c r="J107" s="185">
        <f>J1506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7"/>
      <c r="C108" s="188"/>
      <c r="D108" s="189" t="s">
        <v>162</v>
      </c>
      <c r="E108" s="190"/>
      <c r="F108" s="190"/>
      <c r="G108" s="190"/>
      <c r="H108" s="190"/>
      <c r="I108" s="190"/>
      <c r="J108" s="191">
        <f>J1507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/>
    <row r="112" hidden="1"/>
    <row r="113" hidden="1"/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163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6" t="str">
        <f>E7</f>
        <v>Revitalizace ul. Olomoucká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112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1 - SO 101 Zpevněné dopravní plochy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Zábřeh</v>
      </c>
      <c r="G122" s="41"/>
      <c r="H122" s="41"/>
      <c r="I122" s="33" t="s">
        <v>22</v>
      </c>
      <c r="J122" s="80" t="str">
        <f>IF(J12="","",J12)</f>
        <v>4. 5. 2026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E15</f>
        <v>Město Zábřeh</v>
      </c>
      <c r="G124" s="41"/>
      <c r="H124" s="41"/>
      <c r="I124" s="33" t="s">
        <v>32</v>
      </c>
      <c r="J124" s="37" t="str">
        <f>E21</f>
        <v>Ing. Linda Smítalová – Atelis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30</v>
      </c>
      <c r="D125" s="41"/>
      <c r="E125" s="41"/>
      <c r="F125" s="28" t="str">
        <f>IF(E18="","",E18)</f>
        <v>Vyplň údaj</v>
      </c>
      <c r="G125" s="41"/>
      <c r="H125" s="41"/>
      <c r="I125" s="33" t="s">
        <v>36</v>
      </c>
      <c r="J125" s="37" t="str">
        <f>E24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3"/>
      <c r="B127" s="194"/>
      <c r="C127" s="195" t="s">
        <v>164</v>
      </c>
      <c r="D127" s="196" t="s">
        <v>64</v>
      </c>
      <c r="E127" s="196" t="s">
        <v>60</v>
      </c>
      <c r="F127" s="196" t="s">
        <v>61</v>
      </c>
      <c r="G127" s="196" t="s">
        <v>165</v>
      </c>
      <c r="H127" s="196" t="s">
        <v>166</v>
      </c>
      <c r="I127" s="196" t="s">
        <v>167</v>
      </c>
      <c r="J127" s="196" t="s">
        <v>148</v>
      </c>
      <c r="K127" s="197" t="s">
        <v>168</v>
      </c>
      <c r="L127" s="198"/>
      <c r="M127" s="101" t="s">
        <v>1</v>
      </c>
      <c r="N127" s="102" t="s">
        <v>43</v>
      </c>
      <c r="O127" s="102" t="s">
        <v>169</v>
      </c>
      <c r="P127" s="102" t="s">
        <v>170</v>
      </c>
      <c r="Q127" s="102" t="s">
        <v>171</v>
      </c>
      <c r="R127" s="102" t="s">
        <v>172</v>
      </c>
      <c r="S127" s="102" t="s">
        <v>173</v>
      </c>
      <c r="T127" s="103" t="s">
        <v>174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9"/>
      <c r="B128" s="40"/>
      <c r="C128" s="108" t="s">
        <v>175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P129+P1506</f>
        <v>0</v>
      </c>
      <c r="Q128" s="105"/>
      <c r="R128" s="201">
        <f>R129+R1506</f>
        <v>2415.4725445500003</v>
      </c>
      <c r="S128" s="105"/>
      <c r="T128" s="202">
        <f>T129+T1506</f>
        <v>1169.0665799999999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78</v>
      </c>
      <c r="AU128" s="18" t="s">
        <v>150</v>
      </c>
      <c r="BK128" s="203">
        <f>BK129+BK1506</f>
        <v>0</v>
      </c>
    </row>
    <row r="129" s="12" customFormat="1" ht="25.92" customHeight="1">
      <c r="A129" s="12"/>
      <c r="B129" s="204"/>
      <c r="C129" s="205"/>
      <c r="D129" s="206" t="s">
        <v>78</v>
      </c>
      <c r="E129" s="207" t="s">
        <v>176</v>
      </c>
      <c r="F129" s="207" t="s">
        <v>177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P130+P436+P478+P499+P519+P756+P911+P1391+P1502</f>
        <v>0</v>
      </c>
      <c r="Q129" s="212"/>
      <c r="R129" s="213">
        <f>R130+R436+R478+R499+R519+R756+R911+R1391+R1502</f>
        <v>2415.4672725500004</v>
      </c>
      <c r="S129" s="212"/>
      <c r="T129" s="214">
        <f>T130+T436+T478+T499+T519+T756+T911+T1391+T1502</f>
        <v>1169.0665799999999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78</v>
      </c>
      <c r="AU129" s="216" t="s">
        <v>79</v>
      </c>
      <c r="AY129" s="215" t="s">
        <v>178</v>
      </c>
      <c r="BK129" s="217">
        <f>BK130+BK436+BK478+BK499+BK519+BK756+BK911+BK1391+BK1502</f>
        <v>0</v>
      </c>
    </row>
    <row r="130" s="12" customFormat="1" ht="22.8" customHeight="1">
      <c r="A130" s="12"/>
      <c r="B130" s="204"/>
      <c r="C130" s="205"/>
      <c r="D130" s="206" t="s">
        <v>78</v>
      </c>
      <c r="E130" s="218" t="s">
        <v>84</v>
      </c>
      <c r="F130" s="218" t="s">
        <v>179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SUM(P131:P435)</f>
        <v>0</v>
      </c>
      <c r="Q130" s="212"/>
      <c r="R130" s="213">
        <f>SUM(R131:R435)</f>
        <v>385.45597500000002</v>
      </c>
      <c r="S130" s="212"/>
      <c r="T130" s="214">
        <f>SUM(T131:T435)</f>
        <v>1148.06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78</v>
      </c>
      <c r="AU130" s="216" t="s">
        <v>84</v>
      </c>
      <c r="AY130" s="215" t="s">
        <v>178</v>
      </c>
      <c r="BK130" s="217">
        <f>SUM(BK131:BK435)</f>
        <v>0</v>
      </c>
    </row>
    <row r="131" s="2" customFormat="1" ht="24.15" customHeight="1">
      <c r="A131" s="39"/>
      <c r="B131" s="40"/>
      <c r="C131" s="220" t="s">
        <v>84</v>
      </c>
      <c r="D131" s="220" t="s">
        <v>180</v>
      </c>
      <c r="E131" s="221" t="s">
        <v>181</v>
      </c>
      <c r="F131" s="222" t="s">
        <v>182</v>
      </c>
      <c r="G131" s="223" t="s">
        <v>183</v>
      </c>
      <c r="H131" s="224">
        <v>1849</v>
      </c>
      <c r="I131" s="225"/>
      <c r="J131" s="226">
        <f>ROUND(I131*H131,2)</f>
        <v>0</v>
      </c>
      <c r="K131" s="222" t="s">
        <v>184</v>
      </c>
      <c r="L131" s="45"/>
      <c r="M131" s="227" t="s">
        <v>1</v>
      </c>
      <c r="N131" s="228" t="s">
        <v>44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185</v>
      </c>
      <c r="AT131" s="231" t="s">
        <v>180</v>
      </c>
      <c r="AU131" s="231" t="s">
        <v>88</v>
      </c>
      <c r="AY131" s="18" t="s">
        <v>178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185</v>
      </c>
      <c r="BM131" s="231" t="s">
        <v>186</v>
      </c>
    </row>
    <row r="132" s="2" customFormat="1">
      <c r="A132" s="39"/>
      <c r="B132" s="40"/>
      <c r="C132" s="41"/>
      <c r="D132" s="233" t="s">
        <v>187</v>
      </c>
      <c r="E132" s="41"/>
      <c r="F132" s="234" t="s">
        <v>188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187</v>
      </c>
      <c r="AU132" s="18" t="s">
        <v>88</v>
      </c>
    </row>
    <row r="133" s="2" customFormat="1">
      <c r="A133" s="39"/>
      <c r="B133" s="40"/>
      <c r="C133" s="41"/>
      <c r="D133" s="238" t="s">
        <v>189</v>
      </c>
      <c r="E133" s="41"/>
      <c r="F133" s="239" t="s">
        <v>190</v>
      </c>
      <c r="G133" s="41"/>
      <c r="H133" s="41"/>
      <c r="I133" s="235"/>
      <c r="J133" s="41"/>
      <c r="K133" s="41"/>
      <c r="L133" s="45"/>
      <c r="M133" s="236"/>
      <c r="N133" s="237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189</v>
      </c>
      <c r="AU133" s="18" t="s">
        <v>88</v>
      </c>
    </row>
    <row r="134" s="13" customFormat="1">
      <c r="A134" s="13"/>
      <c r="B134" s="240"/>
      <c r="C134" s="241"/>
      <c r="D134" s="233" t="s">
        <v>191</v>
      </c>
      <c r="E134" s="242" t="s">
        <v>1</v>
      </c>
      <c r="F134" s="243" t="s">
        <v>192</v>
      </c>
      <c r="G134" s="241"/>
      <c r="H134" s="242" t="s">
        <v>1</v>
      </c>
      <c r="I134" s="244"/>
      <c r="J134" s="241"/>
      <c r="K134" s="241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191</v>
      </c>
      <c r="AU134" s="249" t="s">
        <v>88</v>
      </c>
      <c r="AV134" s="13" t="s">
        <v>84</v>
      </c>
      <c r="AW134" s="13" t="s">
        <v>35</v>
      </c>
      <c r="AX134" s="13" t="s">
        <v>79</v>
      </c>
      <c r="AY134" s="249" t="s">
        <v>178</v>
      </c>
    </row>
    <row r="135" s="13" customFormat="1">
      <c r="A135" s="13"/>
      <c r="B135" s="240"/>
      <c r="C135" s="241"/>
      <c r="D135" s="233" t="s">
        <v>191</v>
      </c>
      <c r="E135" s="242" t="s">
        <v>1</v>
      </c>
      <c r="F135" s="243" t="s">
        <v>193</v>
      </c>
      <c r="G135" s="241"/>
      <c r="H135" s="242" t="s">
        <v>1</v>
      </c>
      <c r="I135" s="244"/>
      <c r="J135" s="241"/>
      <c r="K135" s="241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191</v>
      </c>
      <c r="AU135" s="249" t="s">
        <v>88</v>
      </c>
      <c r="AV135" s="13" t="s">
        <v>84</v>
      </c>
      <c r="AW135" s="13" t="s">
        <v>35</v>
      </c>
      <c r="AX135" s="13" t="s">
        <v>79</v>
      </c>
      <c r="AY135" s="249" t="s">
        <v>178</v>
      </c>
    </row>
    <row r="136" s="14" customFormat="1">
      <c r="A136" s="14"/>
      <c r="B136" s="250"/>
      <c r="C136" s="251"/>
      <c r="D136" s="233" t="s">
        <v>191</v>
      </c>
      <c r="E136" s="252" t="s">
        <v>1</v>
      </c>
      <c r="F136" s="253" t="s">
        <v>194</v>
      </c>
      <c r="G136" s="251"/>
      <c r="H136" s="254">
        <v>1849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191</v>
      </c>
      <c r="AU136" s="260" t="s">
        <v>88</v>
      </c>
      <c r="AV136" s="14" t="s">
        <v>88</v>
      </c>
      <c r="AW136" s="14" t="s">
        <v>35</v>
      </c>
      <c r="AX136" s="14" t="s">
        <v>79</v>
      </c>
      <c r="AY136" s="260" t="s">
        <v>178</v>
      </c>
    </row>
    <row r="137" s="15" customFormat="1">
      <c r="A137" s="15"/>
      <c r="B137" s="261"/>
      <c r="C137" s="262"/>
      <c r="D137" s="233" t="s">
        <v>191</v>
      </c>
      <c r="E137" s="263" t="s">
        <v>120</v>
      </c>
      <c r="F137" s="264" t="s">
        <v>195</v>
      </c>
      <c r="G137" s="262"/>
      <c r="H137" s="265">
        <v>1849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191</v>
      </c>
      <c r="AU137" s="271" t="s">
        <v>88</v>
      </c>
      <c r="AV137" s="15" t="s">
        <v>185</v>
      </c>
      <c r="AW137" s="15" t="s">
        <v>35</v>
      </c>
      <c r="AX137" s="15" t="s">
        <v>84</v>
      </c>
      <c r="AY137" s="271" t="s">
        <v>178</v>
      </c>
    </row>
    <row r="138" s="2" customFormat="1" ht="33" customHeight="1">
      <c r="A138" s="39"/>
      <c r="B138" s="40"/>
      <c r="C138" s="220" t="s">
        <v>88</v>
      </c>
      <c r="D138" s="220" t="s">
        <v>180</v>
      </c>
      <c r="E138" s="221" t="s">
        <v>196</v>
      </c>
      <c r="F138" s="222" t="s">
        <v>197</v>
      </c>
      <c r="G138" s="223" t="s">
        <v>183</v>
      </c>
      <c r="H138" s="224">
        <v>193</v>
      </c>
      <c r="I138" s="225"/>
      <c r="J138" s="226">
        <f>ROUND(I138*H138,2)</f>
        <v>0</v>
      </c>
      <c r="K138" s="222" t="s">
        <v>184</v>
      </c>
      <c r="L138" s="45"/>
      <c r="M138" s="227" t="s">
        <v>1</v>
      </c>
      <c r="N138" s="228" t="s">
        <v>44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0.255</v>
      </c>
      <c r="T138" s="230">
        <f>S138*H138</f>
        <v>49.215000000000003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185</v>
      </c>
      <c r="AT138" s="231" t="s">
        <v>180</v>
      </c>
      <c r="AU138" s="231" t="s">
        <v>88</v>
      </c>
      <c r="AY138" s="18" t="s">
        <v>178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185</v>
      </c>
      <c r="BM138" s="231" t="s">
        <v>198</v>
      </c>
    </row>
    <row r="139" s="2" customFormat="1">
      <c r="A139" s="39"/>
      <c r="B139" s="40"/>
      <c r="C139" s="41"/>
      <c r="D139" s="233" t="s">
        <v>187</v>
      </c>
      <c r="E139" s="41"/>
      <c r="F139" s="234" t="s">
        <v>199</v>
      </c>
      <c r="G139" s="41"/>
      <c r="H139" s="41"/>
      <c r="I139" s="235"/>
      <c r="J139" s="41"/>
      <c r="K139" s="41"/>
      <c r="L139" s="45"/>
      <c r="M139" s="236"/>
      <c r="N139" s="237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187</v>
      </c>
      <c r="AU139" s="18" t="s">
        <v>88</v>
      </c>
    </row>
    <row r="140" s="2" customFormat="1">
      <c r="A140" s="39"/>
      <c r="B140" s="40"/>
      <c r="C140" s="41"/>
      <c r="D140" s="238" t="s">
        <v>189</v>
      </c>
      <c r="E140" s="41"/>
      <c r="F140" s="239" t="s">
        <v>200</v>
      </c>
      <c r="G140" s="41"/>
      <c r="H140" s="41"/>
      <c r="I140" s="235"/>
      <c r="J140" s="41"/>
      <c r="K140" s="41"/>
      <c r="L140" s="45"/>
      <c r="M140" s="236"/>
      <c r="N140" s="23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189</v>
      </c>
      <c r="AU140" s="18" t="s">
        <v>88</v>
      </c>
    </row>
    <row r="141" s="13" customFormat="1">
      <c r="A141" s="13"/>
      <c r="B141" s="240"/>
      <c r="C141" s="241"/>
      <c r="D141" s="233" t="s">
        <v>191</v>
      </c>
      <c r="E141" s="242" t="s">
        <v>1</v>
      </c>
      <c r="F141" s="243" t="s">
        <v>201</v>
      </c>
      <c r="G141" s="241"/>
      <c r="H141" s="242" t="s">
        <v>1</v>
      </c>
      <c r="I141" s="244"/>
      <c r="J141" s="241"/>
      <c r="K141" s="241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191</v>
      </c>
      <c r="AU141" s="249" t="s">
        <v>88</v>
      </c>
      <c r="AV141" s="13" t="s">
        <v>84</v>
      </c>
      <c r="AW141" s="13" t="s">
        <v>35</v>
      </c>
      <c r="AX141" s="13" t="s">
        <v>79</v>
      </c>
      <c r="AY141" s="249" t="s">
        <v>178</v>
      </c>
    </row>
    <row r="142" s="13" customFormat="1">
      <c r="A142" s="13"/>
      <c r="B142" s="240"/>
      <c r="C142" s="241"/>
      <c r="D142" s="233" t="s">
        <v>191</v>
      </c>
      <c r="E142" s="242" t="s">
        <v>1</v>
      </c>
      <c r="F142" s="243" t="s">
        <v>202</v>
      </c>
      <c r="G142" s="241"/>
      <c r="H142" s="242" t="s">
        <v>1</v>
      </c>
      <c r="I142" s="244"/>
      <c r="J142" s="241"/>
      <c r="K142" s="241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191</v>
      </c>
      <c r="AU142" s="249" t="s">
        <v>88</v>
      </c>
      <c r="AV142" s="13" t="s">
        <v>84</v>
      </c>
      <c r="AW142" s="13" t="s">
        <v>35</v>
      </c>
      <c r="AX142" s="13" t="s">
        <v>79</v>
      </c>
      <c r="AY142" s="249" t="s">
        <v>178</v>
      </c>
    </row>
    <row r="143" s="14" customFormat="1">
      <c r="A143" s="14"/>
      <c r="B143" s="250"/>
      <c r="C143" s="251"/>
      <c r="D143" s="233" t="s">
        <v>191</v>
      </c>
      <c r="E143" s="252" t="s">
        <v>1</v>
      </c>
      <c r="F143" s="253" t="s">
        <v>203</v>
      </c>
      <c r="G143" s="251"/>
      <c r="H143" s="254">
        <v>193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191</v>
      </c>
      <c r="AU143" s="260" t="s">
        <v>88</v>
      </c>
      <c r="AV143" s="14" t="s">
        <v>88</v>
      </c>
      <c r="AW143" s="14" t="s">
        <v>35</v>
      </c>
      <c r="AX143" s="14" t="s">
        <v>84</v>
      </c>
      <c r="AY143" s="260" t="s">
        <v>178</v>
      </c>
    </row>
    <row r="144" s="2" customFormat="1" ht="24.15" customHeight="1">
      <c r="A144" s="39"/>
      <c r="B144" s="40"/>
      <c r="C144" s="220" t="s">
        <v>204</v>
      </c>
      <c r="D144" s="220" t="s">
        <v>180</v>
      </c>
      <c r="E144" s="221" t="s">
        <v>205</v>
      </c>
      <c r="F144" s="222" t="s">
        <v>206</v>
      </c>
      <c r="G144" s="223" t="s">
        <v>183</v>
      </c>
      <c r="H144" s="224">
        <v>240.5</v>
      </c>
      <c r="I144" s="225"/>
      <c r="J144" s="226">
        <f>ROUND(I144*H144,2)</f>
        <v>0</v>
      </c>
      <c r="K144" s="222" t="s">
        <v>184</v>
      </c>
      <c r="L144" s="45"/>
      <c r="M144" s="227" t="s">
        <v>1</v>
      </c>
      <c r="N144" s="228" t="s">
        <v>44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0.26000000000000001</v>
      </c>
      <c r="T144" s="230">
        <f>S144*H144</f>
        <v>62.530000000000001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185</v>
      </c>
      <c r="AT144" s="231" t="s">
        <v>180</v>
      </c>
      <c r="AU144" s="231" t="s">
        <v>88</v>
      </c>
      <c r="AY144" s="18" t="s">
        <v>178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185</v>
      </c>
      <c r="BM144" s="231" t="s">
        <v>207</v>
      </c>
    </row>
    <row r="145" s="2" customFormat="1">
      <c r="A145" s="39"/>
      <c r="B145" s="40"/>
      <c r="C145" s="41"/>
      <c r="D145" s="233" t="s">
        <v>187</v>
      </c>
      <c r="E145" s="41"/>
      <c r="F145" s="234" t="s">
        <v>208</v>
      </c>
      <c r="G145" s="41"/>
      <c r="H145" s="41"/>
      <c r="I145" s="235"/>
      <c r="J145" s="41"/>
      <c r="K145" s="41"/>
      <c r="L145" s="45"/>
      <c r="M145" s="236"/>
      <c r="N145" s="237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187</v>
      </c>
      <c r="AU145" s="18" t="s">
        <v>88</v>
      </c>
    </row>
    <row r="146" s="2" customFormat="1">
      <c r="A146" s="39"/>
      <c r="B146" s="40"/>
      <c r="C146" s="41"/>
      <c r="D146" s="238" t="s">
        <v>189</v>
      </c>
      <c r="E146" s="41"/>
      <c r="F146" s="239" t="s">
        <v>209</v>
      </c>
      <c r="G146" s="41"/>
      <c r="H146" s="41"/>
      <c r="I146" s="235"/>
      <c r="J146" s="41"/>
      <c r="K146" s="41"/>
      <c r="L146" s="45"/>
      <c r="M146" s="236"/>
      <c r="N146" s="23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189</v>
      </c>
      <c r="AU146" s="18" t="s">
        <v>88</v>
      </c>
    </row>
    <row r="147" s="13" customFormat="1">
      <c r="A147" s="13"/>
      <c r="B147" s="240"/>
      <c r="C147" s="241"/>
      <c r="D147" s="233" t="s">
        <v>191</v>
      </c>
      <c r="E147" s="242" t="s">
        <v>1</v>
      </c>
      <c r="F147" s="243" t="s">
        <v>201</v>
      </c>
      <c r="G147" s="241"/>
      <c r="H147" s="242" t="s">
        <v>1</v>
      </c>
      <c r="I147" s="244"/>
      <c r="J147" s="241"/>
      <c r="K147" s="241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191</v>
      </c>
      <c r="AU147" s="249" t="s">
        <v>88</v>
      </c>
      <c r="AV147" s="13" t="s">
        <v>84</v>
      </c>
      <c r="AW147" s="13" t="s">
        <v>35</v>
      </c>
      <c r="AX147" s="13" t="s">
        <v>79</v>
      </c>
      <c r="AY147" s="249" t="s">
        <v>178</v>
      </c>
    </row>
    <row r="148" s="13" customFormat="1">
      <c r="A148" s="13"/>
      <c r="B148" s="240"/>
      <c r="C148" s="241"/>
      <c r="D148" s="233" t="s">
        <v>191</v>
      </c>
      <c r="E148" s="242" t="s">
        <v>1</v>
      </c>
      <c r="F148" s="243" t="s">
        <v>202</v>
      </c>
      <c r="G148" s="241"/>
      <c r="H148" s="242" t="s">
        <v>1</v>
      </c>
      <c r="I148" s="244"/>
      <c r="J148" s="241"/>
      <c r="K148" s="241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191</v>
      </c>
      <c r="AU148" s="249" t="s">
        <v>88</v>
      </c>
      <c r="AV148" s="13" t="s">
        <v>84</v>
      </c>
      <c r="AW148" s="13" t="s">
        <v>35</v>
      </c>
      <c r="AX148" s="13" t="s">
        <v>79</v>
      </c>
      <c r="AY148" s="249" t="s">
        <v>178</v>
      </c>
    </row>
    <row r="149" s="14" customFormat="1">
      <c r="A149" s="14"/>
      <c r="B149" s="250"/>
      <c r="C149" s="251"/>
      <c r="D149" s="233" t="s">
        <v>191</v>
      </c>
      <c r="E149" s="252" t="s">
        <v>1</v>
      </c>
      <c r="F149" s="253" t="s">
        <v>210</v>
      </c>
      <c r="G149" s="251"/>
      <c r="H149" s="254">
        <v>234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191</v>
      </c>
      <c r="AU149" s="260" t="s">
        <v>88</v>
      </c>
      <c r="AV149" s="14" t="s">
        <v>88</v>
      </c>
      <c r="AW149" s="14" t="s">
        <v>35</v>
      </c>
      <c r="AX149" s="14" t="s">
        <v>79</v>
      </c>
      <c r="AY149" s="260" t="s">
        <v>178</v>
      </c>
    </row>
    <row r="150" s="14" customFormat="1">
      <c r="A150" s="14"/>
      <c r="B150" s="250"/>
      <c r="C150" s="251"/>
      <c r="D150" s="233" t="s">
        <v>191</v>
      </c>
      <c r="E150" s="252" t="s">
        <v>1</v>
      </c>
      <c r="F150" s="253" t="s">
        <v>211</v>
      </c>
      <c r="G150" s="251"/>
      <c r="H150" s="254">
        <v>6.5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191</v>
      </c>
      <c r="AU150" s="260" t="s">
        <v>88</v>
      </c>
      <c r="AV150" s="14" t="s">
        <v>88</v>
      </c>
      <c r="AW150" s="14" t="s">
        <v>35</v>
      </c>
      <c r="AX150" s="14" t="s">
        <v>79</v>
      </c>
      <c r="AY150" s="260" t="s">
        <v>178</v>
      </c>
    </row>
    <row r="151" s="15" customFormat="1">
      <c r="A151" s="15"/>
      <c r="B151" s="261"/>
      <c r="C151" s="262"/>
      <c r="D151" s="233" t="s">
        <v>191</v>
      </c>
      <c r="E151" s="263" t="s">
        <v>1</v>
      </c>
      <c r="F151" s="264" t="s">
        <v>195</v>
      </c>
      <c r="G151" s="262"/>
      <c r="H151" s="265">
        <v>240.5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191</v>
      </c>
      <c r="AU151" s="271" t="s">
        <v>88</v>
      </c>
      <c r="AV151" s="15" t="s">
        <v>185</v>
      </c>
      <c r="AW151" s="15" t="s">
        <v>35</v>
      </c>
      <c r="AX151" s="15" t="s">
        <v>84</v>
      </c>
      <c r="AY151" s="271" t="s">
        <v>178</v>
      </c>
    </row>
    <row r="152" s="2" customFormat="1" ht="24.15" customHeight="1">
      <c r="A152" s="39"/>
      <c r="B152" s="40"/>
      <c r="C152" s="220" t="s">
        <v>185</v>
      </c>
      <c r="D152" s="220" t="s">
        <v>180</v>
      </c>
      <c r="E152" s="221" t="s">
        <v>212</v>
      </c>
      <c r="F152" s="222" t="s">
        <v>213</v>
      </c>
      <c r="G152" s="223" t="s">
        <v>183</v>
      </c>
      <c r="H152" s="224">
        <v>10</v>
      </c>
      <c r="I152" s="225"/>
      <c r="J152" s="226">
        <f>ROUND(I152*H152,2)</f>
        <v>0</v>
      </c>
      <c r="K152" s="222" t="s">
        <v>184</v>
      </c>
      <c r="L152" s="45"/>
      <c r="M152" s="227" t="s">
        <v>1</v>
      </c>
      <c r="N152" s="228" t="s">
        <v>44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0.32000000000000001</v>
      </c>
      <c r="T152" s="230">
        <f>S152*H152</f>
        <v>3.2000000000000002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185</v>
      </c>
      <c r="AT152" s="231" t="s">
        <v>180</v>
      </c>
      <c r="AU152" s="231" t="s">
        <v>88</v>
      </c>
      <c r="AY152" s="18" t="s">
        <v>178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185</v>
      </c>
      <c r="BM152" s="231" t="s">
        <v>214</v>
      </c>
    </row>
    <row r="153" s="2" customFormat="1">
      <c r="A153" s="39"/>
      <c r="B153" s="40"/>
      <c r="C153" s="41"/>
      <c r="D153" s="233" t="s">
        <v>187</v>
      </c>
      <c r="E153" s="41"/>
      <c r="F153" s="234" t="s">
        <v>215</v>
      </c>
      <c r="G153" s="41"/>
      <c r="H153" s="41"/>
      <c r="I153" s="235"/>
      <c r="J153" s="41"/>
      <c r="K153" s="41"/>
      <c r="L153" s="45"/>
      <c r="M153" s="236"/>
      <c r="N153" s="237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187</v>
      </c>
      <c r="AU153" s="18" t="s">
        <v>88</v>
      </c>
    </row>
    <row r="154" s="2" customFormat="1">
      <c r="A154" s="39"/>
      <c r="B154" s="40"/>
      <c r="C154" s="41"/>
      <c r="D154" s="238" t="s">
        <v>189</v>
      </c>
      <c r="E154" s="41"/>
      <c r="F154" s="239" t="s">
        <v>216</v>
      </c>
      <c r="G154" s="41"/>
      <c r="H154" s="41"/>
      <c r="I154" s="235"/>
      <c r="J154" s="41"/>
      <c r="K154" s="41"/>
      <c r="L154" s="45"/>
      <c r="M154" s="236"/>
      <c r="N154" s="237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189</v>
      </c>
      <c r="AU154" s="18" t="s">
        <v>88</v>
      </c>
    </row>
    <row r="155" s="13" customFormat="1">
      <c r="A155" s="13"/>
      <c r="B155" s="240"/>
      <c r="C155" s="241"/>
      <c r="D155" s="233" t="s">
        <v>191</v>
      </c>
      <c r="E155" s="242" t="s">
        <v>1</v>
      </c>
      <c r="F155" s="243" t="s">
        <v>201</v>
      </c>
      <c r="G155" s="241"/>
      <c r="H155" s="242" t="s">
        <v>1</v>
      </c>
      <c r="I155" s="244"/>
      <c r="J155" s="241"/>
      <c r="K155" s="241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191</v>
      </c>
      <c r="AU155" s="249" t="s">
        <v>88</v>
      </c>
      <c r="AV155" s="13" t="s">
        <v>84</v>
      </c>
      <c r="AW155" s="13" t="s">
        <v>35</v>
      </c>
      <c r="AX155" s="13" t="s">
        <v>79</v>
      </c>
      <c r="AY155" s="249" t="s">
        <v>178</v>
      </c>
    </row>
    <row r="156" s="14" customFormat="1">
      <c r="A156" s="14"/>
      <c r="B156" s="250"/>
      <c r="C156" s="251"/>
      <c r="D156" s="233" t="s">
        <v>191</v>
      </c>
      <c r="E156" s="252" t="s">
        <v>1</v>
      </c>
      <c r="F156" s="253" t="s">
        <v>217</v>
      </c>
      <c r="G156" s="251"/>
      <c r="H156" s="254">
        <v>10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191</v>
      </c>
      <c r="AU156" s="260" t="s">
        <v>88</v>
      </c>
      <c r="AV156" s="14" t="s">
        <v>88</v>
      </c>
      <c r="AW156" s="14" t="s">
        <v>35</v>
      </c>
      <c r="AX156" s="14" t="s">
        <v>84</v>
      </c>
      <c r="AY156" s="260" t="s">
        <v>178</v>
      </c>
    </row>
    <row r="157" s="2" customFormat="1" ht="24.15" customHeight="1">
      <c r="A157" s="39"/>
      <c r="B157" s="40"/>
      <c r="C157" s="220" t="s">
        <v>91</v>
      </c>
      <c r="D157" s="220" t="s">
        <v>180</v>
      </c>
      <c r="E157" s="221" t="s">
        <v>218</v>
      </c>
      <c r="F157" s="222" t="s">
        <v>219</v>
      </c>
      <c r="G157" s="223" t="s">
        <v>183</v>
      </c>
      <c r="H157" s="224">
        <v>2</v>
      </c>
      <c r="I157" s="225"/>
      <c r="J157" s="226">
        <f>ROUND(I157*H157,2)</f>
        <v>0</v>
      </c>
      <c r="K157" s="222" t="s">
        <v>184</v>
      </c>
      <c r="L157" s="45"/>
      <c r="M157" s="227" t="s">
        <v>1</v>
      </c>
      <c r="N157" s="228" t="s">
        <v>44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0.29999999999999999</v>
      </c>
      <c r="T157" s="230">
        <f>S157*H157</f>
        <v>0.59999999999999998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185</v>
      </c>
      <c r="AT157" s="231" t="s">
        <v>180</v>
      </c>
      <c r="AU157" s="231" t="s">
        <v>88</v>
      </c>
      <c r="AY157" s="18" t="s">
        <v>178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185</v>
      </c>
      <c r="BM157" s="231" t="s">
        <v>220</v>
      </c>
    </row>
    <row r="158" s="2" customFormat="1">
      <c r="A158" s="39"/>
      <c r="B158" s="40"/>
      <c r="C158" s="41"/>
      <c r="D158" s="233" t="s">
        <v>187</v>
      </c>
      <c r="E158" s="41"/>
      <c r="F158" s="234" t="s">
        <v>221</v>
      </c>
      <c r="G158" s="41"/>
      <c r="H158" s="41"/>
      <c r="I158" s="235"/>
      <c r="J158" s="41"/>
      <c r="K158" s="41"/>
      <c r="L158" s="45"/>
      <c r="M158" s="236"/>
      <c r="N158" s="237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187</v>
      </c>
      <c r="AU158" s="18" t="s">
        <v>88</v>
      </c>
    </row>
    <row r="159" s="2" customFormat="1">
      <c r="A159" s="39"/>
      <c r="B159" s="40"/>
      <c r="C159" s="41"/>
      <c r="D159" s="238" t="s">
        <v>189</v>
      </c>
      <c r="E159" s="41"/>
      <c r="F159" s="239" t="s">
        <v>222</v>
      </c>
      <c r="G159" s="41"/>
      <c r="H159" s="41"/>
      <c r="I159" s="235"/>
      <c r="J159" s="41"/>
      <c r="K159" s="41"/>
      <c r="L159" s="45"/>
      <c r="M159" s="236"/>
      <c r="N159" s="237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189</v>
      </c>
      <c r="AU159" s="18" t="s">
        <v>88</v>
      </c>
    </row>
    <row r="160" s="13" customFormat="1">
      <c r="A160" s="13"/>
      <c r="B160" s="240"/>
      <c r="C160" s="241"/>
      <c r="D160" s="233" t="s">
        <v>191</v>
      </c>
      <c r="E160" s="242" t="s">
        <v>1</v>
      </c>
      <c r="F160" s="243" t="s">
        <v>201</v>
      </c>
      <c r="G160" s="241"/>
      <c r="H160" s="242" t="s">
        <v>1</v>
      </c>
      <c r="I160" s="244"/>
      <c r="J160" s="241"/>
      <c r="K160" s="241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191</v>
      </c>
      <c r="AU160" s="249" t="s">
        <v>88</v>
      </c>
      <c r="AV160" s="13" t="s">
        <v>84</v>
      </c>
      <c r="AW160" s="13" t="s">
        <v>35</v>
      </c>
      <c r="AX160" s="13" t="s">
        <v>79</v>
      </c>
      <c r="AY160" s="249" t="s">
        <v>178</v>
      </c>
    </row>
    <row r="161" s="13" customFormat="1">
      <c r="A161" s="13"/>
      <c r="B161" s="240"/>
      <c r="C161" s="241"/>
      <c r="D161" s="233" t="s">
        <v>191</v>
      </c>
      <c r="E161" s="242" t="s">
        <v>1</v>
      </c>
      <c r="F161" s="243" t="s">
        <v>223</v>
      </c>
      <c r="G161" s="241"/>
      <c r="H161" s="242" t="s">
        <v>1</v>
      </c>
      <c r="I161" s="244"/>
      <c r="J161" s="241"/>
      <c r="K161" s="241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191</v>
      </c>
      <c r="AU161" s="249" t="s">
        <v>88</v>
      </c>
      <c r="AV161" s="13" t="s">
        <v>84</v>
      </c>
      <c r="AW161" s="13" t="s">
        <v>35</v>
      </c>
      <c r="AX161" s="13" t="s">
        <v>79</v>
      </c>
      <c r="AY161" s="249" t="s">
        <v>178</v>
      </c>
    </row>
    <row r="162" s="14" customFormat="1">
      <c r="A162" s="14"/>
      <c r="B162" s="250"/>
      <c r="C162" s="251"/>
      <c r="D162" s="233" t="s">
        <v>191</v>
      </c>
      <c r="E162" s="252" t="s">
        <v>1</v>
      </c>
      <c r="F162" s="253" t="s">
        <v>224</v>
      </c>
      <c r="G162" s="251"/>
      <c r="H162" s="254">
        <v>2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191</v>
      </c>
      <c r="AU162" s="260" t="s">
        <v>88</v>
      </c>
      <c r="AV162" s="14" t="s">
        <v>88</v>
      </c>
      <c r="AW162" s="14" t="s">
        <v>35</v>
      </c>
      <c r="AX162" s="14" t="s">
        <v>84</v>
      </c>
      <c r="AY162" s="260" t="s">
        <v>178</v>
      </c>
    </row>
    <row r="163" s="2" customFormat="1" ht="24.15" customHeight="1">
      <c r="A163" s="39"/>
      <c r="B163" s="40"/>
      <c r="C163" s="220" t="s">
        <v>130</v>
      </c>
      <c r="D163" s="220" t="s">
        <v>180</v>
      </c>
      <c r="E163" s="221" t="s">
        <v>225</v>
      </c>
      <c r="F163" s="222" t="s">
        <v>226</v>
      </c>
      <c r="G163" s="223" t="s">
        <v>183</v>
      </c>
      <c r="H163" s="224">
        <v>530</v>
      </c>
      <c r="I163" s="225"/>
      <c r="J163" s="226">
        <f>ROUND(I163*H163,2)</f>
        <v>0</v>
      </c>
      <c r="K163" s="222" t="s">
        <v>184</v>
      </c>
      <c r="L163" s="45"/>
      <c r="M163" s="227" t="s">
        <v>1</v>
      </c>
      <c r="N163" s="228" t="s">
        <v>44</v>
      </c>
      <c r="O163" s="92"/>
      <c r="P163" s="229">
        <f>O163*H163</f>
        <v>0</v>
      </c>
      <c r="Q163" s="229">
        <v>1.0000000000000001E-05</v>
      </c>
      <c r="R163" s="229">
        <f>Q163*H163</f>
        <v>0.0053</v>
      </c>
      <c r="S163" s="229">
        <v>0.069000000000000006</v>
      </c>
      <c r="T163" s="230">
        <f>S163*H163</f>
        <v>36.57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185</v>
      </c>
      <c r="AT163" s="231" t="s">
        <v>180</v>
      </c>
      <c r="AU163" s="231" t="s">
        <v>88</v>
      </c>
      <c r="AY163" s="18" t="s">
        <v>178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185</v>
      </c>
      <c r="BM163" s="231" t="s">
        <v>227</v>
      </c>
    </row>
    <row r="164" s="2" customFormat="1">
      <c r="A164" s="39"/>
      <c r="B164" s="40"/>
      <c r="C164" s="41"/>
      <c r="D164" s="233" t="s">
        <v>187</v>
      </c>
      <c r="E164" s="41"/>
      <c r="F164" s="234" t="s">
        <v>228</v>
      </c>
      <c r="G164" s="41"/>
      <c r="H164" s="41"/>
      <c r="I164" s="235"/>
      <c r="J164" s="41"/>
      <c r="K164" s="41"/>
      <c r="L164" s="45"/>
      <c r="M164" s="236"/>
      <c r="N164" s="237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187</v>
      </c>
      <c r="AU164" s="18" t="s">
        <v>88</v>
      </c>
    </row>
    <row r="165" s="2" customFormat="1">
      <c r="A165" s="39"/>
      <c r="B165" s="40"/>
      <c r="C165" s="41"/>
      <c r="D165" s="238" t="s">
        <v>189</v>
      </c>
      <c r="E165" s="41"/>
      <c r="F165" s="239" t="s">
        <v>229</v>
      </c>
      <c r="G165" s="41"/>
      <c r="H165" s="41"/>
      <c r="I165" s="235"/>
      <c r="J165" s="41"/>
      <c r="K165" s="41"/>
      <c r="L165" s="45"/>
      <c r="M165" s="236"/>
      <c r="N165" s="237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189</v>
      </c>
      <c r="AU165" s="18" t="s">
        <v>88</v>
      </c>
    </row>
    <row r="166" s="13" customFormat="1">
      <c r="A166" s="13"/>
      <c r="B166" s="240"/>
      <c r="C166" s="241"/>
      <c r="D166" s="233" t="s">
        <v>191</v>
      </c>
      <c r="E166" s="242" t="s">
        <v>1</v>
      </c>
      <c r="F166" s="243" t="s">
        <v>201</v>
      </c>
      <c r="G166" s="241"/>
      <c r="H166" s="242" t="s">
        <v>1</v>
      </c>
      <c r="I166" s="244"/>
      <c r="J166" s="241"/>
      <c r="K166" s="241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191</v>
      </c>
      <c r="AU166" s="249" t="s">
        <v>88</v>
      </c>
      <c r="AV166" s="13" t="s">
        <v>84</v>
      </c>
      <c r="AW166" s="13" t="s">
        <v>35</v>
      </c>
      <c r="AX166" s="13" t="s">
        <v>79</v>
      </c>
      <c r="AY166" s="249" t="s">
        <v>178</v>
      </c>
    </row>
    <row r="167" s="14" customFormat="1">
      <c r="A167" s="14"/>
      <c r="B167" s="250"/>
      <c r="C167" s="251"/>
      <c r="D167" s="233" t="s">
        <v>191</v>
      </c>
      <c r="E167" s="252" t="s">
        <v>1</v>
      </c>
      <c r="F167" s="253" t="s">
        <v>230</v>
      </c>
      <c r="G167" s="251"/>
      <c r="H167" s="254">
        <v>530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191</v>
      </c>
      <c r="AU167" s="260" t="s">
        <v>88</v>
      </c>
      <c r="AV167" s="14" t="s">
        <v>88</v>
      </c>
      <c r="AW167" s="14" t="s">
        <v>35</v>
      </c>
      <c r="AX167" s="14" t="s">
        <v>84</v>
      </c>
      <c r="AY167" s="260" t="s">
        <v>178</v>
      </c>
    </row>
    <row r="168" s="2" customFormat="1" ht="24.15" customHeight="1">
      <c r="A168" s="39"/>
      <c r="B168" s="40"/>
      <c r="C168" s="220" t="s">
        <v>231</v>
      </c>
      <c r="D168" s="220" t="s">
        <v>180</v>
      </c>
      <c r="E168" s="221" t="s">
        <v>232</v>
      </c>
      <c r="F168" s="222" t="s">
        <v>233</v>
      </c>
      <c r="G168" s="223" t="s">
        <v>183</v>
      </c>
      <c r="H168" s="224">
        <v>530</v>
      </c>
      <c r="I168" s="225"/>
      <c r="J168" s="226">
        <f>ROUND(I168*H168,2)</f>
        <v>0</v>
      </c>
      <c r="K168" s="222" t="s">
        <v>184</v>
      </c>
      <c r="L168" s="45"/>
      <c r="M168" s="227" t="s">
        <v>1</v>
      </c>
      <c r="N168" s="228" t="s">
        <v>44</v>
      </c>
      <c r="O168" s="92"/>
      <c r="P168" s="229">
        <f>O168*H168</f>
        <v>0</v>
      </c>
      <c r="Q168" s="229">
        <v>1.0000000000000001E-05</v>
      </c>
      <c r="R168" s="229">
        <f>Q168*H168</f>
        <v>0.0053</v>
      </c>
      <c r="S168" s="229">
        <v>0.091999999999999998</v>
      </c>
      <c r="T168" s="230">
        <f>S168*H168</f>
        <v>48.759999999999998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185</v>
      </c>
      <c r="AT168" s="231" t="s">
        <v>180</v>
      </c>
      <c r="AU168" s="231" t="s">
        <v>88</v>
      </c>
      <c r="AY168" s="18" t="s">
        <v>178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84</v>
      </c>
      <c r="BK168" s="232">
        <f>ROUND(I168*H168,2)</f>
        <v>0</v>
      </c>
      <c r="BL168" s="18" t="s">
        <v>185</v>
      </c>
      <c r="BM168" s="231" t="s">
        <v>234</v>
      </c>
    </row>
    <row r="169" s="2" customFormat="1">
      <c r="A169" s="39"/>
      <c r="B169" s="40"/>
      <c r="C169" s="41"/>
      <c r="D169" s="233" t="s">
        <v>187</v>
      </c>
      <c r="E169" s="41"/>
      <c r="F169" s="234" t="s">
        <v>235</v>
      </c>
      <c r="G169" s="41"/>
      <c r="H169" s="41"/>
      <c r="I169" s="235"/>
      <c r="J169" s="41"/>
      <c r="K169" s="41"/>
      <c r="L169" s="45"/>
      <c r="M169" s="236"/>
      <c r="N169" s="23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187</v>
      </c>
      <c r="AU169" s="18" t="s">
        <v>88</v>
      </c>
    </row>
    <row r="170" s="2" customFormat="1">
      <c r="A170" s="39"/>
      <c r="B170" s="40"/>
      <c r="C170" s="41"/>
      <c r="D170" s="238" t="s">
        <v>189</v>
      </c>
      <c r="E170" s="41"/>
      <c r="F170" s="239" t="s">
        <v>236</v>
      </c>
      <c r="G170" s="41"/>
      <c r="H170" s="41"/>
      <c r="I170" s="235"/>
      <c r="J170" s="41"/>
      <c r="K170" s="41"/>
      <c r="L170" s="45"/>
      <c r="M170" s="236"/>
      <c r="N170" s="237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189</v>
      </c>
      <c r="AU170" s="18" t="s">
        <v>88</v>
      </c>
    </row>
    <row r="171" s="13" customFormat="1">
      <c r="A171" s="13"/>
      <c r="B171" s="240"/>
      <c r="C171" s="241"/>
      <c r="D171" s="233" t="s">
        <v>191</v>
      </c>
      <c r="E171" s="242" t="s">
        <v>1</v>
      </c>
      <c r="F171" s="243" t="s">
        <v>201</v>
      </c>
      <c r="G171" s="241"/>
      <c r="H171" s="242" t="s">
        <v>1</v>
      </c>
      <c r="I171" s="244"/>
      <c r="J171" s="241"/>
      <c r="K171" s="241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191</v>
      </c>
      <c r="AU171" s="249" t="s">
        <v>88</v>
      </c>
      <c r="AV171" s="13" t="s">
        <v>84</v>
      </c>
      <c r="AW171" s="13" t="s">
        <v>35</v>
      </c>
      <c r="AX171" s="13" t="s">
        <v>79</v>
      </c>
      <c r="AY171" s="249" t="s">
        <v>178</v>
      </c>
    </row>
    <row r="172" s="14" customFormat="1">
      <c r="A172" s="14"/>
      <c r="B172" s="250"/>
      <c r="C172" s="251"/>
      <c r="D172" s="233" t="s">
        <v>191</v>
      </c>
      <c r="E172" s="252" t="s">
        <v>1</v>
      </c>
      <c r="F172" s="253" t="s">
        <v>237</v>
      </c>
      <c r="G172" s="251"/>
      <c r="H172" s="254">
        <v>530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191</v>
      </c>
      <c r="AU172" s="260" t="s">
        <v>88</v>
      </c>
      <c r="AV172" s="14" t="s">
        <v>88</v>
      </c>
      <c r="AW172" s="14" t="s">
        <v>35</v>
      </c>
      <c r="AX172" s="14" t="s">
        <v>84</v>
      </c>
      <c r="AY172" s="260" t="s">
        <v>178</v>
      </c>
    </row>
    <row r="173" s="2" customFormat="1" ht="24.15" customHeight="1">
      <c r="A173" s="39"/>
      <c r="B173" s="40"/>
      <c r="C173" s="220" t="s">
        <v>238</v>
      </c>
      <c r="D173" s="220" t="s">
        <v>180</v>
      </c>
      <c r="E173" s="221" t="s">
        <v>239</v>
      </c>
      <c r="F173" s="222" t="s">
        <v>240</v>
      </c>
      <c r="G173" s="223" t="s">
        <v>183</v>
      </c>
      <c r="H173" s="224">
        <v>490</v>
      </c>
      <c r="I173" s="225"/>
      <c r="J173" s="226">
        <f>ROUND(I173*H173,2)</f>
        <v>0</v>
      </c>
      <c r="K173" s="222" t="s">
        <v>184</v>
      </c>
      <c r="L173" s="45"/>
      <c r="M173" s="227" t="s">
        <v>1</v>
      </c>
      <c r="N173" s="228" t="s">
        <v>44</v>
      </c>
      <c r="O173" s="92"/>
      <c r="P173" s="229">
        <f>O173*H173</f>
        <v>0</v>
      </c>
      <c r="Q173" s="229">
        <v>1.0000000000000001E-05</v>
      </c>
      <c r="R173" s="229">
        <f>Q173*H173</f>
        <v>0.0049000000000000007</v>
      </c>
      <c r="S173" s="229">
        <v>0.11500000000000001</v>
      </c>
      <c r="T173" s="230">
        <f>S173*H173</f>
        <v>56.350000000000001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185</v>
      </c>
      <c r="AT173" s="231" t="s">
        <v>180</v>
      </c>
      <c r="AU173" s="231" t="s">
        <v>88</v>
      </c>
      <c r="AY173" s="18" t="s">
        <v>178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185</v>
      </c>
      <c r="BM173" s="231" t="s">
        <v>241</v>
      </c>
    </row>
    <row r="174" s="2" customFormat="1">
      <c r="A174" s="39"/>
      <c r="B174" s="40"/>
      <c r="C174" s="41"/>
      <c r="D174" s="233" t="s">
        <v>187</v>
      </c>
      <c r="E174" s="41"/>
      <c r="F174" s="234" t="s">
        <v>242</v>
      </c>
      <c r="G174" s="41"/>
      <c r="H174" s="41"/>
      <c r="I174" s="235"/>
      <c r="J174" s="41"/>
      <c r="K174" s="41"/>
      <c r="L174" s="45"/>
      <c r="M174" s="236"/>
      <c r="N174" s="237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187</v>
      </c>
      <c r="AU174" s="18" t="s">
        <v>88</v>
      </c>
    </row>
    <row r="175" s="2" customFormat="1">
      <c r="A175" s="39"/>
      <c r="B175" s="40"/>
      <c r="C175" s="41"/>
      <c r="D175" s="238" t="s">
        <v>189</v>
      </c>
      <c r="E175" s="41"/>
      <c r="F175" s="239" t="s">
        <v>243</v>
      </c>
      <c r="G175" s="41"/>
      <c r="H175" s="41"/>
      <c r="I175" s="235"/>
      <c r="J175" s="41"/>
      <c r="K175" s="41"/>
      <c r="L175" s="45"/>
      <c r="M175" s="236"/>
      <c r="N175" s="237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189</v>
      </c>
      <c r="AU175" s="18" t="s">
        <v>88</v>
      </c>
    </row>
    <row r="176" s="13" customFormat="1">
      <c r="A176" s="13"/>
      <c r="B176" s="240"/>
      <c r="C176" s="241"/>
      <c r="D176" s="233" t="s">
        <v>191</v>
      </c>
      <c r="E176" s="242" t="s">
        <v>1</v>
      </c>
      <c r="F176" s="243" t="s">
        <v>201</v>
      </c>
      <c r="G176" s="241"/>
      <c r="H176" s="242" t="s">
        <v>1</v>
      </c>
      <c r="I176" s="244"/>
      <c r="J176" s="241"/>
      <c r="K176" s="241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191</v>
      </c>
      <c r="AU176" s="249" t="s">
        <v>88</v>
      </c>
      <c r="AV176" s="13" t="s">
        <v>84</v>
      </c>
      <c r="AW176" s="13" t="s">
        <v>35</v>
      </c>
      <c r="AX176" s="13" t="s">
        <v>79</v>
      </c>
      <c r="AY176" s="249" t="s">
        <v>178</v>
      </c>
    </row>
    <row r="177" s="14" customFormat="1">
      <c r="A177" s="14"/>
      <c r="B177" s="250"/>
      <c r="C177" s="251"/>
      <c r="D177" s="233" t="s">
        <v>191</v>
      </c>
      <c r="E177" s="252" t="s">
        <v>1</v>
      </c>
      <c r="F177" s="253" t="s">
        <v>244</v>
      </c>
      <c r="G177" s="251"/>
      <c r="H177" s="254">
        <v>181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191</v>
      </c>
      <c r="AU177" s="260" t="s">
        <v>88</v>
      </c>
      <c r="AV177" s="14" t="s">
        <v>88</v>
      </c>
      <c r="AW177" s="14" t="s">
        <v>35</v>
      </c>
      <c r="AX177" s="14" t="s">
        <v>79</v>
      </c>
      <c r="AY177" s="260" t="s">
        <v>178</v>
      </c>
    </row>
    <row r="178" s="14" customFormat="1">
      <c r="A178" s="14"/>
      <c r="B178" s="250"/>
      <c r="C178" s="251"/>
      <c r="D178" s="233" t="s">
        <v>191</v>
      </c>
      <c r="E178" s="252" t="s">
        <v>1</v>
      </c>
      <c r="F178" s="253" t="s">
        <v>245</v>
      </c>
      <c r="G178" s="251"/>
      <c r="H178" s="254">
        <v>309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191</v>
      </c>
      <c r="AU178" s="260" t="s">
        <v>88</v>
      </c>
      <c r="AV178" s="14" t="s">
        <v>88</v>
      </c>
      <c r="AW178" s="14" t="s">
        <v>35</v>
      </c>
      <c r="AX178" s="14" t="s">
        <v>79</v>
      </c>
      <c r="AY178" s="260" t="s">
        <v>178</v>
      </c>
    </row>
    <row r="179" s="15" customFormat="1">
      <c r="A179" s="15"/>
      <c r="B179" s="261"/>
      <c r="C179" s="262"/>
      <c r="D179" s="233" t="s">
        <v>191</v>
      </c>
      <c r="E179" s="263" t="s">
        <v>1</v>
      </c>
      <c r="F179" s="264" t="s">
        <v>195</v>
      </c>
      <c r="G179" s="262"/>
      <c r="H179" s="265">
        <v>490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1" t="s">
        <v>191</v>
      </c>
      <c r="AU179" s="271" t="s">
        <v>88</v>
      </c>
      <c r="AV179" s="15" t="s">
        <v>185</v>
      </c>
      <c r="AW179" s="15" t="s">
        <v>35</v>
      </c>
      <c r="AX179" s="15" t="s">
        <v>84</v>
      </c>
      <c r="AY179" s="271" t="s">
        <v>178</v>
      </c>
    </row>
    <row r="180" s="2" customFormat="1" ht="24.15" customHeight="1">
      <c r="A180" s="39"/>
      <c r="B180" s="40"/>
      <c r="C180" s="220" t="s">
        <v>246</v>
      </c>
      <c r="D180" s="220" t="s">
        <v>180</v>
      </c>
      <c r="E180" s="221" t="s">
        <v>247</v>
      </c>
      <c r="F180" s="222" t="s">
        <v>248</v>
      </c>
      <c r="G180" s="223" t="s">
        <v>183</v>
      </c>
      <c r="H180" s="224">
        <v>2080</v>
      </c>
      <c r="I180" s="225"/>
      <c r="J180" s="226">
        <f>ROUND(I180*H180,2)</f>
        <v>0</v>
      </c>
      <c r="K180" s="222" t="s">
        <v>184</v>
      </c>
      <c r="L180" s="45"/>
      <c r="M180" s="227" t="s">
        <v>1</v>
      </c>
      <c r="N180" s="228" t="s">
        <v>44</v>
      </c>
      <c r="O180" s="92"/>
      <c r="P180" s="229">
        <f>O180*H180</f>
        <v>0</v>
      </c>
      <c r="Q180" s="229">
        <v>3.0000000000000001E-05</v>
      </c>
      <c r="R180" s="229">
        <f>Q180*H180</f>
        <v>0.062400000000000004</v>
      </c>
      <c r="S180" s="229">
        <v>0.23000000000000001</v>
      </c>
      <c r="T180" s="230">
        <f>S180*H180</f>
        <v>478.40000000000003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185</v>
      </c>
      <c r="AT180" s="231" t="s">
        <v>180</v>
      </c>
      <c r="AU180" s="231" t="s">
        <v>88</v>
      </c>
      <c r="AY180" s="18" t="s">
        <v>178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185</v>
      </c>
      <c r="BM180" s="231" t="s">
        <v>249</v>
      </c>
    </row>
    <row r="181" s="2" customFormat="1">
      <c r="A181" s="39"/>
      <c r="B181" s="40"/>
      <c r="C181" s="41"/>
      <c r="D181" s="233" t="s">
        <v>187</v>
      </c>
      <c r="E181" s="41"/>
      <c r="F181" s="234" t="s">
        <v>250</v>
      </c>
      <c r="G181" s="41"/>
      <c r="H181" s="41"/>
      <c r="I181" s="235"/>
      <c r="J181" s="41"/>
      <c r="K181" s="41"/>
      <c r="L181" s="45"/>
      <c r="M181" s="236"/>
      <c r="N181" s="237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187</v>
      </c>
      <c r="AU181" s="18" t="s">
        <v>88</v>
      </c>
    </row>
    <row r="182" s="2" customFormat="1">
      <c r="A182" s="39"/>
      <c r="B182" s="40"/>
      <c r="C182" s="41"/>
      <c r="D182" s="238" t="s">
        <v>189</v>
      </c>
      <c r="E182" s="41"/>
      <c r="F182" s="239" t="s">
        <v>251</v>
      </c>
      <c r="G182" s="41"/>
      <c r="H182" s="41"/>
      <c r="I182" s="235"/>
      <c r="J182" s="41"/>
      <c r="K182" s="41"/>
      <c r="L182" s="45"/>
      <c r="M182" s="236"/>
      <c r="N182" s="237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189</v>
      </c>
      <c r="AU182" s="18" t="s">
        <v>88</v>
      </c>
    </row>
    <row r="183" s="13" customFormat="1">
      <c r="A183" s="13"/>
      <c r="B183" s="240"/>
      <c r="C183" s="241"/>
      <c r="D183" s="233" t="s">
        <v>191</v>
      </c>
      <c r="E183" s="242" t="s">
        <v>1</v>
      </c>
      <c r="F183" s="243" t="s">
        <v>201</v>
      </c>
      <c r="G183" s="241"/>
      <c r="H183" s="242" t="s">
        <v>1</v>
      </c>
      <c r="I183" s="244"/>
      <c r="J183" s="241"/>
      <c r="K183" s="241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191</v>
      </c>
      <c r="AU183" s="249" t="s">
        <v>88</v>
      </c>
      <c r="AV183" s="13" t="s">
        <v>84</v>
      </c>
      <c r="AW183" s="13" t="s">
        <v>35</v>
      </c>
      <c r="AX183" s="13" t="s">
        <v>79</v>
      </c>
      <c r="AY183" s="249" t="s">
        <v>178</v>
      </c>
    </row>
    <row r="184" s="14" customFormat="1">
      <c r="A184" s="14"/>
      <c r="B184" s="250"/>
      <c r="C184" s="251"/>
      <c r="D184" s="233" t="s">
        <v>191</v>
      </c>
      <c r="E184" s="252" t="s">
        <v>1</v>
      </c>
      <c r="F184" s="253" t="s">
        <v>252</v>
      </c>
      <c r="G184" s="251"/>
      <c r="H184" s="254">
        <v>173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191</v>
      </c>
      <c r="AU184" s="260" t="s">
        <v>88</v>
      </c>
      <c r="AV184" s="14" t="s">
        <v>88</v>
      </c>
      <c r="AW184" s="14" t="s">
        <v>35</v>
      </c>
      <c r="AX184" s="14" t="s">
        <v>79</v>
      </c>
      <c r="AY184" s="260" t="s">
        <v>178</v>
      </c>
    </row>
    <row r="185" s="14" customFormat="1">
      <c r="A185" s="14"/>
      <c r="B185" s="250"/>
      <c r="C185" s="251"/>
      <c r="D185" s="233" t="s">
        <v>191</v>
      </c>
      <c r="E185" s="252" t="s">
        <v>1</v>
      </c>
      <c r="F185" s="253" t="s">
        <v>253</v>
      </c>
      <c r="G185" s="251"/>
      <c r="H185" s="254">
        <v>84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191</v>
      </c>
      <c r="AU185" s="260" t="s">
        <v>88</v>
      </c>
      <c r="AV185" s="14" t="s">
        <v>88</v>
      </c>
      <c r="AW185" s="14" t="s">
        <v>35</v>
      </c>
      <c r="AX185" s="14" t="s">
        <v>79</v>
      </c>
      <c r="AY185" s="260" t="s">
        <v>178</v>
      </c>
    </row>
    <row r="186" s="14" customFormat="1">
      <c r="A186" s="14"/>
      <c r="B186" s="250"/>
      <c r="C186" s="251"/>
      <c r="D186" s="233" t="s">
        <v>191</v>
      </c>
      <c r="E186" s="252" t="s">
        <v>1</v>
      </c>
      <c r="F186" s="253" t="s">
        <v>254</v>
      </c>
      <c r="G186" s="251"/>
      <c r="H186" s="254">
        <v>755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191</v>
      </c>
      <c r="AU186" s="260" t="s">
        <v>88</v>
      </c>
      <c r="AV186" s="14" t="s">
        <v>88</v>
      </c>
      <c r="AW186" s="14" t="s">
        <v>35</v>
      </c>
      <c r="AX186" s="14" t="s">
        <v>79</v>
      </c>
      <c r="AY186" s="260" t="s">
        <v>178</v>
      </c>
    </row>
    <row r="187" s="14" customFormat="1">
      <c r="A187" s="14"/>
      <c r="B187" s="250"/>
      <c r="C187" s="251"/>
      <c r="D187" s="233" t="s">
        <v>191</v>
      </c>
      <c r="E187" s="252" t="s">
        <v>1</v>
      </c>
      <c r="F187" s="253" t="s">
        <v>255</v>
      </c>
      <c r="G187" s="251"/>
      <c r="H187" s="254">
        <v>376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191</v>
      </c>
      <c r="AU187" s="260" t="s">
        <v>88</v>
      </c>
      <c r="AV187" s="14" t="s">
        <v>88</v>
      </c>
      <c r="AW187" s="14" t="s">
        <v>35</v>
      </c>
      <c r="AX187" s="14" t="s">
        <v>79</v>
      </c>
      <c r="AY187" s="260" t="s">
        <v>178</v>
      </c>
    </row>
    <row r="188" s="14" customFormat="1">
      <c r="A188" s="14"/>
      <c r="B188" s="250"/>
      <c r="C188" s="251"/>
      <c r="D188" s="233" t="s">
        <v>191</v>
      </c>
      <c r="E188" s="252" t="s">
        <v>1</v>
      </c>
      <c r="F188" s="253" t="s">
        <v>256</v>
      </c>
      <c r="G188" s="251"/>
      <c r="H188" s="254">
        <v>692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191</v>
      </c>
      <c r="AU188" s="260" t="s">
        <v>88</v>
      </c>
      <c r="AV188" s="14" t="s">
        <v>88</v>
      </c>
      <c r="AW188" s="14" t="s">
        <v>35</v>
      </c>
      <c r="AX188" s="14" t="s">
        <v>79</v>
      </c>
      <c r="AY188" s="260" t="s">
        <v>178</v>
      </c>
    </row>
    <row r="189" s="15" customFormat="1">
      <c r="A189" s="15"/>
      <c r="B189" s="261"/>
      <c r="C189" s="262"/>
      <c r="D189" s="233" t="s">
        <v>191</v>
      </c>
      <c r="E189" s="263" t="s">
        <v>1</v>
      </c>
      <c r="F189" s="264" t="s">
        <v>195</v>
      </c>
      <c r="G189" s="262"/>
      <c r="H189" s="265">
        <v>2080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191</v>
      </c>
      <c r="AU189" s="271" t="s">
        <v>88</v>
      </c>
      <c r="AV189" s="15" t="s">
        <v>185</v>
      </c>
      <c r="AW189" s="15" t="s">
        <v>35</v>
      </c>
      <c r="AX189" s="15" t="s">
        <v>84</v>
      </c>
      <c r="AY189" s="271" t="s">
        <v>178</v>
      </c>
    </row>
    <row r="190" s="2" customFormat="1" ht="24.15" customHeight="1">
      <c r="A190" s="39"/>
      <c r="B190" s="40"/>
      <c r="C190" s="220" t="s">
        <v>257</v>
      </c>
      <c r="D190" s="220" t="s">
        <v>180</v>
      </c>
      <c r="E190" s="221" t="s">
        <v>258</v>
      </c>
      <c r="F190" s="222" t="s">
        <v>259</v>
      </c>
      <c r="G190" s="223" t="s">
        <v>183</v>
      </c>
      <c r="H190" s="224">
        <v>9390</v>
      </c>
      <c r="I190" s="225"/>
      <c r="J190" s="226">
        <f>ROUND(I190*H190,2)</f>
        <v>0</v>
      </c>
      <c r="K190" s="222" t="s">
        <v>184</v>
      </c>
      <c r="L190" s="45"/>
      <c r="M190" s="227" t="s">
        <v>1</v>
      </c>
      <c r="N190" s="228" t="s">
        <v>44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0.023</v>
      </c>
      <c r="T190" s="230">
        <f>S190*H190</f>
        <v>215.97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185</v>
      </c>
      <c r="AT190" s="231" t="s">
        <v>180</v>
      </c>
      <c r="AU190" s="231" t="s">
        <v>88</v>
      </c>
      <c r="AY190" s="18" t="s">
        <v>178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185</v>
      </c>
      <c r="BM190" s="231" t="s">
        <v>260</v>
      </c>
    </row>
    <row r="191" s="2" customFormat="1">
      <c r="A191" s="39"/>
      <c r="B191" s="40"/>
      <c r="C191" s="41"/>
      <c r="D191" s="233" t="s">
        <v>187</v>
      </c>
      <c r="E191" s="41"/>
      <c r="F191" s="234" t="s">
        <v>261</v>
      </c>
      <c r="G191" s="41"/>
      <c r="H191" s="41"/>
      <c r="I191" s="235"/>
      <c r="J191" s="41"/>
      <c r="K191" s="41"/>
      <c r="L191" s="45"/>
      <c r="M191" s="236"/>
      <c r="N191" s="237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187</v>
      </c>
      <c r="AU191" s="18" t="s">
        <v>88</v>
      </c>
    </row>
    <row r="192" s="2" customFormat="1">
      <c r="A192" s="39"/>
      <c r="B192" s="40"/>
      <c r="C192" s="41"/>
      <c r="D192" s="238" t="s">
        <v>189</v>
      </c>
      <c r="E192" s="41"/>
      <c r="F192" s="239" t="s">
        <v>262</v>
      </c>
      <c r="G192" s="41"/>
      <c r="H192" s="41"/>
      <c r="I192" s="235"/>
      <c r="J192" s="41"/>
      <c r="K192" s="41"/>
      <c r="L192" s="45"/>
      <c r="M192" s="236"/>
      <c r="N192" s="237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189</v>
      </c>
      <c r="AU192" s="18" t="s">
        <v>88</v>
      </c>
    </row>
    <row r="193" s="13" customFormat="1">
      <c r="A193" s="13"/>
      <c r="B193" s="240"/>
      <c r="C193" s="241"/>
      <c r="D193" s="233" t="s">
        <v>191</v>
      </c>
      <c r="E193" s="242" t="s">
        <v>1</v>
      </c>
      <c r="F193" s="243" t="s">
        <v>201</v>
      </c>
      <c r="G193" s="241"/>
      <c r="H193" s="242" t="s">
        <v>1</v>
      </c>
      <c r="I193" s="244"/>
      <c r="J193" s="241"/>
      <c r="K193" s="241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191</v>
      </c>
      <c r="AU193" s="249" t="s">
        <v>88</v>
      </c>
      <c r="AV193" s="13" t="s">
        <v>84</v>
      </c>
      <c r="AW193" s="13" t="s">
        <v>35</v>
      </c>
      <c r="AX193" s="13" t="s">
        <v>79</v>
      </c>
      <c r="AY193" s="249" t="s">
        <v>178</v>
      </c>
    </row>
    <row r="194" s="14" customFormat="1">
      <c r="A194" s="14"/>
      <c r="B194" s="250"/>
      <c r="C194" s="251"/>
      <c r="D194" s="233" t="s">
        <v>191</v>
      </c>
      <c r="E194" s="252" t="s">
        <v>1</v>
      </c>
      <c r="F194" s="253" t="s">
        <v>263</v>
      </c>
      <c r="G194" s="251"/>
      <c r="H194" s="254">
        <v>692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191</v>
      </c>
      <c r="AU194" s="260" t="s">
        <v>88</v>
      </c>
      <c r="AV194" s="14" t="s">
        <v>88</v>
      </c>
      <c r="AW194" s="14" t="s">
        <v>35</v>
      </c>
      <c r="AX194" s="14" t="s">
        <v>79</v>
      </c>
      <c r="AY194" s="260" t="s">
        <v>178</v>
      </c>
    </row>
    <row r="195" s="14" customFormat="1">
      <c r="A195" s="14"/>
      <c r="B195" s="250"/>
      <c r="C195" s="251"/>
      <c r="D195" s="233" t="s">
        <v>191</v>
      </c>
      <c r="E195" s="252" t="s">
        <v>1</v>
      </c>
      <c r="F195" s="253" t="s">
        <v>264</v>
      </c>
      <c r="G195" s="251"/>
      <c r="H195" s="254">
        <v>1848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191</v>
      </c>
      <c r="AU195" s="260" t="s">
        <v>88</v>
      </c>
      <c r="AV195" s="14" t="s">
        <v>88</v>
      </c>
      <c r="AW195" s="14" t="s">
        <v>35</v>
      </c>
      <c r="AX195" s="14" t="s">
        <v>79</v>
      </c>
      <c r="AY195" s="260" t="s">
        <v>178</v>
      </c>
    </row>
    <row r="196" s="14" customFormat="1">
      <c r="A196" s="14"/>
      <c r="B196" s="250"/>
      <c r="C196" s="251"/>
      <c r="D196" s="233" t="s">
        <v>191</v>
      </c>
      <c r="E196" s="252" t="s">
        <v>1</v>
      </c>
      <c r="F196" s="253" t="s">
        <v>265</v>
      </c>
      <c r="G196" s="251"/>
      <c r="H196" s="254">
        <v>1510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191</v>
      </c>
      <c r="AU196" s="260" t="s">
        <v>88</v>
      </c>
      <c r="AV196" s="14" t="s">
        <v>88</v>
      </c>
      <c r="AW196" s="14" t="s">
        <v>35</v>
      </c>
      <c r="AX196" s="14" t="s">
        <v>79</v>
      </c>
      <c r="AY196" s="260" t="s">
        <v>178</v>
      </c>
    </row>
    <row r="197" s="14" customFormat="1">
      <c r="A197" s="14"/>
      <c r="B197" s="250"/>
      <c r="C197" s="251"/>
      <c r="D197" s="233" t="s">
        <v>191</v>
      </c>
      <c r="E197" s="252" t="s">
        <v>1</v>
      </c>
      <c r="F197" s="253" t="s">
        <v>266</v>
      </c>
      <c r="G197" s="251"/>
      <c r="H197" s="254">
        <v>1880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191</v>
      </c>
      <c r="AU197" s="260" t="s">
        <v>88</v>
      </c>
      <c r="AV197" s="14" t="s">
        <v>88</v>
      </c>
      <c r="AW197" s="14" t="s">
        <v>35</v>
      </c>
      <c r="AX197" s="14" t="s">
        <v>79</v>
      </c>
      <c r="AY197" s="260" t="s">
        <v>178</v>
      </c>
    </row>
    <row r="198" s="14" customFormat="1">
      <c r="A198" s="14"/>
      <c r="B198" s="250"/>
      <c r="C198" s="251"/>
      <c r="D198" s="233" t="s">
        <v>191</v>
      </c>
      <c r="E198" s="252" t="s">
        <v>1</v>
      </c>
      <c r="F198" s="253" t="s">
        <v>267</v>
      </c>
      <c r="G198" s="251"/>
      <c r="H198" s="254">
        <v>3460</v>
      </c>
      <c r="I198" s="255"/>
      <c r="J198" s="251"/>
      <c r="K198" s="251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191</v>
      </c>
      <c r="AU198" s="260" t="s">
        <v>88</v>
      </c>
      <c r="AV198" s="14" t="s">
        <v>88</v>
      </c>
      <c r="AW198" s="14" t="s">
        <v>35</v>
      </c>
      <c r="AX198" s="14" t="s">
        <v>79</v>
      </c>
      <c r="AY198" s="260" t="s">
        <v>178</v>
      </c>
    </row>
    <row r="199" s="15" customFormat="1">
      <c r="A199" s="15"/>
      <c r="B199" s="261"/>
      <c r="C199" s="262"/>
      <c r="D199" s="233" t="s">
        <v>191</v>
      </c>
      <c r="E199" s="263" t="s">
        <v>1</v>
      </c>
      <c r="F199" s="264" t="s">
        <v>195</v>
      </c>
      <c r="G199" s="262"/>
      <c r="H199" s="265">
        <v>9390</v>
      </c>
      <c r="I199" s="266"/>
      <c r="J199" s="262"/>
      <c r="K199" s="262"/>
      <c r="L199" s="267"/>
      <c r="M199" s="268"/>
      <c r="N199" s="269"/>
      <c r="O199" s="269"/>
      <c r="P199" s="269"/>
      <c r="Q199" s="269"/>
      <c r="R199" s="269"/>
      <c r="S199" s="269"/>
      <c r="T199" s="27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1" t="s">
        <v>191</v>
      </c>
      <c r="AU199" s="271" t="s">
        <v>88</v>
      </c>
      <c r="AV199" s="15" t="s">
        <v>185</v>
      </c>
      <c r="AW199" s="15" t="s">
        <v>35</v>
      </c>
      <c r="AX199" s="15" t="s">
        <v>84</v>
      </c>
      <c r="AY199" s="271" t="s">
        <v>178</v>
      </c>
    </row>
    <row r="200" s="2" customFormat="1" ht="16.5" customHeight="1">
      <c r="A200" s="39"/>
      <c r="B200" s="40"/>
      <c r="C200" s="220" t="s">
        <v>127</v>
      </c>
      <c r="D200" s="220" t="s">
        <v>180</v>
      </c>
      <c r="E200" s="221" t="s">
        <v>268</v>
      </c>
      <c r="F200" s="222" t="s">
        <v>269</v>
      </c>
      <c r="G200" s="223" t="s">
        <v>270</v>
      </c>
      <c r="H200" s="224">
        <v>33</v>
      </c>
      <c r="I200" s="225"/>
      <c r="J200" s="226">
        <f>ROUND(I200*H200,2)</f>
        <v>0</v>
      </c>
      <c r="K200" s="222" t="s">
        <v>184</v>
      </c>
      <c r="L200" s="45"/>
      <c r="M200" s="227" t="s">
        <v>1</v>
      </c>
      <c r="N200" s="228" t="s">
        <v>44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0.23000000000000001</v>
      </c>
      <c r="T200" s="230">
        <f>S200*H200</f>
        <v>7.5900000000000007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185</v>
      </c>
      <c r="AT200" s="231" t="s">
        <v>180</v>
      </c>
      <c r="AU200" s="231" t="s">
        <v>88</v>
      </c>
      <c r="AY200" s="18" t="s">
        <v>178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84</v>
      </c>
      <c r="BK200" s="232">
        <f>ROUND(I200*H200,2)</f>
        <v>0</v>
      </c>
      <c r="BL200" s="18" t="s">
        <v>185</v>
      </c>
      <c r="BM200" s="231" t="s">
        <v>271</v>
      </c>
    </row>
    <row r="201" s="2" customFormat="1">
      <c r="A201" s="39"/>
      <c r="B201" s="40"/>
      <c r="C201" s="41"/>
      <c r="D201" s="233" t="s">
        <v>187</v>
      </c>
      <c r="E201" s="41"/>
      <c r="F201" s="234" t="s">
        <v>272</v>
      </c>
      <c r="G201" s="41"/>
      <c r="H201" s="41"/>
      <c r="I201" s="235"/>
      <c r="J201" s="41"/>
      <c r="K201" s="41"/>
      <c r="L201" s="45"/>
      <c r="M201" s="236"/>
      <c r="N201" s="237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187</v>
      </c>
      <c r="AU201" s="18" t="s">
        <v>88</v>
      </c>
    </row>
    <row r="202" s="2" customFormat="1">
      <c r="A202" s="39"/>
      <c r="B202" s="40"/>
      <c r="C202" s="41"/>
      <c r="D202" s="238" t="s">
        <v>189</v>
      </c>
      <c r="E202" s="41"/>
      <c r="F202" s="239" t="s">
        <v>273</v>
      </c>
      <c r="G202" s="41"/>
      <c r="H202" s="41"/>
      <c r="I202" s="235"/>
      <c r="J202" s="41"/>
      <c r="K202" s="41"/>
      <c r="L202" s="45"/>
      <c r="M202" s="236"/>
      <c r="N202" s="237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189</v>
      </c>
      <c r="AU202" s="18" t="s">
        <v>88</v>
      </c>
    </row>
    <row r="203" s="13" customFormat="1">
      <c r="A203" s="13"/>
      <c r="B203" s="240"/>
      <c r="C203" s="241"/>
      <c r="D203" s="233" t="s">
        <v>191</v>
      </c>
      <c r="E203" s="242" t="s">
        <v>1</v>
      </c>
      <c r="F203" s="243" t="s">
        <v>201</v>
      </c>
      <c r="G203" s="241"/>
      <c r="H203" s="242" t="s">
        <v>1</v>
      </c>
      <c r="I203" s="244"/>
      <c r="J203" s="241"/>
      <c r="K203" s="241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191</v>
      </c>
      <c r="AU203" s="249" t="s">
        <v>88</v>
      </c>
      <c r="AV203" s="13" t="s">
        <v>84</v>
      </c>
      <c r="AW203" s="13" t="s">
        <v>35</v>
      </c>
      <c r="AX203" s="13" t="s">
        <v>79</v>
      </c>
      <c r="AY203" s="249" t="s">
        <v>178</v>
      </c>
    </row>
    <row r="204" s="14" customFormat="1">
      <c r="A204" s="14"/>
      <c r="B204" s="250"/>
      <c r="C204" s="251"/>
      <c r="D204" s="233" t="s">
        <v>191</v>
      </c>
      <c r="E204" s="252" t="s">
        <v>1</v>
      </c>
      <c r="F204" s="253" t="s">
        <v>274</v>
      </c>
      <c r="G204" s="251"/>
      <c r="H204" s="254">
        <v>33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191</v>
      </c>
      <c r="AU204" s="260" t="s">
        <v>88</v>
      </c>
      <c r="AV204" s="14" t="s">
        <v>88</v>
      </c>
      <c r="AW204" s="14" t="s">
        <v>35</v>
      </c>
      <c r="AX204" s="14" t="s">
        <v>84</v>
      </c>
      <c r="AY204" s="260" t="s">
        <v>178</v>
      </c>
    </row>
    <row r="205" s="2" customFormat="1" ht="16.5" customHeight="1">
      <c r="A205" s="39"/>
      <c r="B205" s="40"/>
      <c r="C205" s="220" t="s">
        <v>8</v>
      </c>
      <c r="D205" s="220" t="s">
        <v>180</v>
      </c>
      <c r="E205" s="221" t="s">
        <v>275</v>
      </c>
      <c r="F205" s="222" t="s">
        <v>276</v>
      </c>
      <c r="G205" s="223" t="s">
        <v>270</v>
      </c>
      <c r="H205" s="224">
        <v>771</v>
      </c>
      <c r="I205" s="225"/>
      <c r="J205" s="226">
        <f>ROUND(I205*H205,2)</f>
        <v>0</v>
      </c>
      <c r="K205" s="222" t="s">
        <v>184</v>
      </c>
      <c r="L205" s="45"/>
      <c r="M205" s="227" t="s">
        <v>1</v>
      </c>
      <c r="N205" s="228" t="s">
        <v>44</v>
      </c>
      <c r="O205" s="92"/>
      <c r="P205" s="229">
        <f>O205*H205</f>
        <v>0</v>
      </c>
      <c r="Q205" s="229">
        <v>0</v>
      </c>
      <c r="R205" s="229">
        <f>Q205*H205</f>
        <v>0</v>
      </c>
      <c r="S205" s="229">
        <v>0.20499999999999999</v>
      </c>
      <c r="T205" s="230">
        <f>S205*H205</f>
        <v>158.05499999999998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185</v>
      </c>
      <c r="AT205" s="231" t="s">
        <v>180</v>
      </c>
      <c r="AU205" s="231" t="s">
        <v>88</v>
      </c>
      <c r="AY205" s="18" t="s">
        <v>178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84</v>
      </c>
      <c r="BK205" s="232">
        <f>ROUND(I205*H205,2)</f>
        <v>0</v>
      </c>
      <c r="BL205" s="18" t="s">
        <v>185</v>
      </c>
      <c r="BM205" s="231" t="s">
        <v>277</v>
      </c>
    </row>
    <row r="206" s="2" customFormat="1">
      <c r="A206" s="39"/>
      <c r="B206" s="40"/>
      <c r="C206" s="41"/>
      <c r="D206" s="233" t="s">
        <v>187</v>
      </c>
      <c r="E206" s="41"/>
      <c r="F206" s="234" t="s">
        <v>278</v>
      </c>
      <c r="G206" s="41"/>
      <c r="H206" s="41"/>
      <c r="I206" s="235"/>
      <c r="J206" s="41"/>
      <c r="K206" s="41"/>
      <c r="L206" s="45"/>
      <c r="M206" s="236"/>
      <c r="N206" s="237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187</v>
      </c>
      <c r="AU206" s="18" t="s">
        <v>88</v>
      </c>
    </row>
    <row r="207" s="2" customFormat="1">
      <c r="A207" s="39"/>
      <c r="B207" s="40"/>
      <c r="C207" s="41"/>
      <c r="D207" s="238" t="s">
        <v>189</v>
      </c>
      <c r="E207" s="41"/>
      <c r="F207" s="239" t="s">
        <v>279</v>
      </c>
      <c r="G207" s="41"/>
      <c r="H207" s="41"/>
      <c r="I207" s="235"/>
      <c r="J207" s="41"/>
      <c r="K207" s="41"/>
      <c r="L207" s="45"/>
      <c r="M207" s="236"/>
      <c r="N207" s="237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189</v>
      </c>
      <c r="AU207" s="18" t="s">
        <v>88</v>
      </c>
    </row>
    <row r="208" s="13" customFormat="1">
      <c r="A208" s="13"/>
      <c r="B208" s="240"/>
      <c r="C208" s="241"/>
      <c r="D208" s="233" t="s">
        <v>191</v>
      </c>
      <c r="E208" s="242" t="s">
        <v>1</v>
      </c>
      <c r="F208" s="243" t="s">
        <v>201</v>
      </c>
      <c r="G208" s="241"/>
      <c r="H208" s="242" t="s">
        <v>1</v>
      </c>
      <c r="I208" s="244"/>
      <c r="J208" s="241"/>
      <c r="K208" s="241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191</v>
      </c>
      <c r="AU208" s="249" t="s">
        <v>88</v>
      </c>
      <c r="AV208" s="13" t="s">
        <v>84</v>
      </c>
      <c r="AW208" s="13" t="s">
        <v>35</v>
      </c>
      <c r="AX208" s="13" t="s">
        <v>79</v>
      </c>
      <c r="AY208" s="249" t="s">
        <v>178</v>
      </c>
    </row>
    <row r="209" s="14" customFormat="1">
      <c r="A209" s="14"/>
      <c r="B209" s="250"/>
      <c r="C209" s="251"/>
      <c r="D209" s="233" t="s">
        <v>191</v>
      </c>
      <c r="E209" s="252" t="s">
        <v>1</v>
      </c>
      <c r="F209" s="253" t="s">
        <v>280</v>
      </c>
      <c r="G209" s="251"/>
      <c r="H209" s="254">
        <v>365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191</v>
      </c>
      <c r="AU209" s="260" t="s">
        <v>88</v>
      </c>
      <c r="AV209" s="14" t="s">
        <v>88</v>
      </c>
      <c r="AW209" s="14" t="s">
        <v>35</v>
      </c>
      <c r="AX209" s="14" t="s">
        <v>79</v>
      </c>
      <c r="AY209" s="260" t="s">
        <v>178</v>
      </c>
    </row>
    <row r="210" s="14" customFormat="1">
      <c r="A210" s="14"/>
      <c r="B210" s="250"/>
      <c r="C210" s="251"/>
      <c r="D210" s="233" t="s">
        <v>191</v>
      </c>
      <c r="E210" s="252" t="s">
        <v>1</v>
      </c>
      <c r="F210" s="253" t="s">
        <v>281</v>
      </c>
      <c r="G210" s="251"/>
      <c r="H210" s="254">
        <v>14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0" t="s">
        <v>191</v>
      </c>
      <c r="AU210" s="260" t="s">
        <v>88</v>
      </c>
      <c r="AV210" s="14" t="s">
        <v>88</v>
      </c>
      <c r="AW210" s="14" t="s">
        <v>35</v>
      </c>
      <c r="AX210" s="14" t="s">
        <v>79</v>
      </c>
      <c r="AY210" s="260" t="s">
        <v>178</v>
      </c>
    </row>
    <row r="211" s="14" customFormat="1">
      <c r="A211" s="14"/>
      <c r="B211" s="250"/>
      <c r="C211" s="251"/>
      <c r="D211" s="233" t="s">
        <v>191</v>
      </c>
      <c r="E211" s="252" t="s">
        <v>1</v>
      </c>
      <c r="F211" s="253" t="s">
        <v>282</v>
      </c>
      <c r="G211" s="251"/>
      <c r="H211" s="254">
        <v>392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0" t="s">
        <v>191</v>
      </c>
      <c r="AU211" s="260" t="s">
        <v>88</v>
      </c>
      <c r="AV211" s="14" t="s">
        <v>88</v>
      </c>
      <c r="AW211" s="14" t="s">
        <v>35</v>
      </c>
      <c r="AX211" s="14" t="s">
        <v>79</v>
      </c>
      <c r="AY211" s="260" t="s">
        <v>178</v>
      </c>
    </row>
    <row r="212" s="15" customFormat="1">
      <c r="A212" s="15"/>
      <c r="B212" s="261"/>
      <c r="C212" s="262"/>
      <c r="D212" s="233" t="s">
        <v>191</v>
      </c>
      <c r="E212" s="263" t="s">
        <v>1</v>
      </c>
      <c r="F212" s="264" t="s">
        <v>195</v>
      </c>
      <c r="G212" s="262"/>
      <c r="H212" s="265">
        <v>771</v>
      </c>
      <c r="I212" s="266"/>
      <c r="J212" s="262"/>
      <c r="K212" s="262"/>
      <c r="L212" s="267"/>
      <c r="M212" s="268"/>
      <c r="N212" s="269"/>
      <c r="O212" s="269"/>
      <c r="P212" s="269"/>
      <c r="Q212" s="269"/>
      <c r="R212" s="269"/>
      <c r="S212" s="269"/>
      <c r="T212" s="27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1" t="s">
        <v>191</v>
      </c>
      <c r="AU212" s="271" t="s">
        <v>88</v>
      </c>
      <c r="AV212" s="15" t="s">
        <v>185</v>
      </c>
      <c r="AW212" s="15" t="s">
        <v>35</v>
      </c>
      <c r="AX212" s="15" t="s">
        <v>84</v>
      </c>
      <c r="AY212" s="271" t="s">
        <v>178</v>
      </c>
    </row>
    <row r="213" s="2" customFormat="1" ht="16.5" customHeight="1">
      <c r="A213" s="39"/>
      <c r="B213" s="40"/>
      <c r="C213" s="220" t="s">
        <v>283</v>
      </c>
      <c r="D213" s="220" t="s">
        <v>180</v>
      </c>
      <c r="E213" s="221" t="s">
        <v>284</v>
      </c>
      <c r="F213" s="222" t="s">
        <v>285</v>
      </c>
      <c r="G213" s="223" t="s">
        <v>270</v>
      </c>
      <c r="H213" s="224">
        <v>268</v>
      </c>
      <c r="I213" s="225"/>
      <c r="J213" s="226">
        <f>ROUND(I213*H213,2)</f>
        <v>0</v>
      </c>
      <c r="K213" s="222" t="s">
        <v>184</v>
      </c>
      <c r="L213" s="45"/>
      <c r="M213" s="227" t="s">
        <v>1</v>
      </c>
      <c r="N213" s="228" t="s">
        <v>44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0.11500000000000001</v>
      </c>
      <c r="T213" s="230">
        <f>S213*H213</f>
        <v>30.82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185</v>
      </c>
      <c r="AT213" s="231" t="s">
        <v>180</v>
      </c>
      <c r="AU213" s="231" t="s">
        <v>88</v>
      </c>
      <c r="AY213" s="18" t="s">
        <v>178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84</v>
      </c>
      <c r="BK213" s="232">
        <f>ROUND(I213*H213,2)</f>
        <v>0</v>
      </c>
      <c r="BL213" s="18" t="s">
        <v>185</v>
      </c>
      <c r="BM213" s="231" t="s">
        <v>286</v>
      </c>
    </row>
    <row r="214" s="2" customFormat="1">
      <c r="A214" s="39"/>
      <c r="B214" s="40"/>
      <c r="C214" s="41"/>
      <c r="D214" s="233" t="s">
        <v>187</v>
      </c>
      <c r="E214" s="41"/>
      <c r="F214" s="234" t="s">
        <v>287</v>
      </c>
      <c r="G214" s="41"/>
      <c r="H214" s="41"/>
      <c r="I214" s="235"/>
      <c r="J214" s="41"/>
      <c r="K214" s="41"/>
      <c r="L214" s="45"/>
      <c r="M214" s="236"/>
      <c r="N214" s="237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187</v>
      </c>
      <c r="AU214" s="18" t="s">
        <v>88</v>
      </c>
    </row>
    <row r="215" s="2" customFormat="1">
      <c r="A215" s="39"/>
      <c r="B215" s="40"/>
      <c r="C215" s="41"/>
      <c r="D215" s="238" t="s">
        <v>189</v>
      </c>
      <c r="E215" s="41"/>
      <c r="F215" s="239" t="s">
        <v>288</v>
      </c>
      <c r="G215" s="41"/>
      <c r="H215" s="41"/>
      <c r="I215" s="235"/>
      <c r="J215" s="41"/>
      <c r="K215" s="41"/>
      <c r="L215" s="45"/>
      <c r="M215" s="236"/>
      <c r="N215" s="237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189</v>
      </c>
      <c r="AU215" s="18" t="s">
        <v>88</v>
      </c>
    </row>
    <row r="216" s="13" customFormat="1">
      <c r="A216" s="13"/>
      <c r="B216" s="240"/>
      <c r="C216" s="241"/>
      <c r="D216" s="233" t="s">
        <v>191</v>
      </c>
      <c r="E216" s="242" t="s">
        <v>1</v>
      </c>
      <c r="F216" s="243" t="s">
        <v>201</v>
      </c>
      <c r="G216" s="241"/>
      <c r="H216" s="242" t="s">
        <v>1</v>
      </c>
      <c r="I216" s="244"/>
      <c r="J216" s="241"/>
      <c r="K216" s="241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191</v>
      </c>
      <c r="AU216" s="249" t="s">
        <v>88</v>
      </c>
      <c r="AV216" s="13" t="s">
        <v>84</v>
      </c>
      <c r="AW216" s="13" t="s">
        <v>35</v>
      </c>
      <c r="AX216" s="13" t="s">
        <v>79</v>
      </c>
      <c r="AY216" s="249" t="s">
        <v>178</v>
      </c>
    </row>
    <row r="217" s="14" customFormat="1">
      <c r="A217" s="14"/>
      <c r="B217" s="250"/>
      <c r="C217" s="251"/>
      <c r="D217" s="233" t="s">
        <v>191</v>
      </c>
      <c r="E217" s="252" t="s">
        <v>1</v>
      </c>
      <c r="F217" s="253" t="s">
        <v>289</v>
      </c>
      <c r="G217" s="251"/>
      <c r="H217" s="254">
        <v>160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0" t="s">
        <v>191</v>
      </c>
      <c r="AU217" s="260" t="s">
        <v>88</v>
      </c>
      <c r="AV217" s="14" t="s">
        <v>88</v>
      </c>
      <c r="AW217" s="14" t="s">
        <v>35</v>
      </c>
      <c r="AX217" s="14" t="s">
        <v>79</v>
      </c>
      <c r="AY217" s="260" t="s">
        <v>178</v>
      </c>
    </row>
    <row r="218" s="14" customFormat="1">
      <c r="A218" s="14"/>
      <c r="B218" s="250"/>
      <c r="C218" s="251"/>
      <c r="D218" s="233" t="s">
        <v>191</v>
      </c>
      <c r="E218" s="252" t="s">
        <v>1</v>
      </c>
      <c r="F218" s="253" t="s">
        <v>290</v>
      </c>
      <c r="G218" s="251"/>
      <c r="H218" s="254">
        <v>108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0" t="s">
        <v>191</v>
      </c>
      <c r="AU218" s="260" t="s">
        <v>88</v>
      </c>
      <c r="AV218" s="14" t="s">
        <v>88</v>
      </c>
      <c r="AW218" s="14" t="s">
        <v>35</v>
      </c>
      <c r="AX218" s="14" t="s">
        <v>79</v>
      </c>
      <c r="AY218" s="260" t="s">
        <v>178</v>
      </c>
    </row>
    <row r="219" s="15" customFormat="1">
      <c r="A219" s="15"/>
      <c r="B219" s="261"/>
      <c r="C219" s="262"/>
      <c r="D219" s="233" t="s">
        <v>191</v>
      </c>
      <c r="E219" s="263" t="s">
        <v>1</v>
      </c>
      <c r="F219" s="264" t="s">
        <v>195</v>
      </c>
      <c r="G219" s="262"/>
      <c r="H219" s="265">
        <v>268</v>
      </c>
      <c r="I219" s="266"/>
      <c r="J219" s="262"/>
      <c r="K219" s="262"/>
      <c r="L219" s="267"/>
      <c r="M219" s="268"/>
      <c r="N219" s="269"/>
      <c r="O219" s="269"/>
      <c r="P219" s="269"/>
      <c r="Q219" s="269"/>
      <c r="R219" s="269"/>
      <c r="S219" s="269"/>
      <c r="T219" s="270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1" t="s">
        <v>191</v>
      </c>
      <c r="AU219" s="271" t="s">
        <v>88</v>
      </c>
      <c r="AV219" s="15" t="s">
        <v>185</v>
      </c>
      <c r="AW219" s="15" t="s">
        <v>35</v>
      </c>
      <c r="AX219" s="15" t="s">
        <v>84</v>
      </c>
      <c r="AY219" s="271" t="s">
        <v>178</v>
      </c>
    </row>
    <row r="220" s="2" customFormat="1" ht="37.8" customHeight="1">
      <c r="A220" s="39"/>
      <c r="B220" s="40"/>
      <c r="C220" s="220" t="s">
        <v>291</v>
      </c>
      <c r="D220" s="220" t="s">
        <v>180</v>
      </c>
      <c r="E220" s="221" t="s">
        <v>292</v>
      </c>
      <c r="F220" s="222" t="s">
        <v>293</v>
      </c>
      <c r="G220" s="223" t="s">
        <v>294</v>
      </c>
      <c r="H220" s="224">
        <v>1328.7000000000001</v>
      </c>
      <c r="I220" s="225"/>
      <c r="J220" s="226">
        <f>ROUND(I220*H220,2)</f>
        <v>0</v>
      </c>
      <c r="K220" s="222" t="s">
        <v>184</v>
      </c>
      <c r="L220" s="45"/>
      <c r="M220" s="227" t="s">
        <v>1</v>
      </c>
      <c r="N220" s="228" t="s">
        <v>44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185</v>
      </c>
      <c r="AT220" s="231" t="s">
        <v>180</v>
      </c>
      <c r="AU220" s="231" t="s">
        <v>88</v>
      </c>
      <c r="AY220" s="18" t="s">
        <v>178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185</v>
      </c>
      <c r="BM220" s="231" t="s">
        <v>295</v>
      </c>
    </row>
    <row r="221" s="2" customFormat="1">
      <c r="A221" s="39"/>
      <c r="B221" s="40"/>
      <c r="C221" s="41"/>
      <c r="D221" s="233" t="s">
        <v>187</v>
      </c>
      <c r="E221" s="41"/>
      <c r="F221" s="234" t="s">
        <v>296</v>
      </c>
      <c r="G221" s="41"/>
      <c r="H221" s="41"/>
      <c r="I221" s="235"/>
      <c r="J221" s="41"/>
      <c r="K221" s="41"/>
      <c r="L221" s="45"/>
      <c r="M221" s="236"/>
      <c r="N221" s="237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187</v>
      </c>
      <c r="AU221" s="18" t="s">
        <v>88</v>
      </c>
    </row>
    <row r="222" s="2" customFormat="1">
      <c r="A222" s="39"/>
      <c r="B222" s="40"/>
      <c r="C222" s="41"/>
      <c r="D222" s="238" t="s">
        <v>189</v>
      </c>
      <c r="E222" s="41"/>
      <c r="F222" s="239" t="s">
        <v>297</v>
      </c>
      <c r="G222" s="41"/>
      <c r="H222" s="41"/>
      <c r="I222" s="235"/>
      <c r="J222" s="41"/>
      <c r="K222" s="41"/>
      <c r="L222" s="45"/>
      <c r="M222" s="236"/>
      <c r="N222" s="237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189</v>
      </c>
      <c r="AU222" s="18" t="s">
        <v>88</v>
      </c>
    </row>
    <row r="223" s="13" customFormat="1">
      <c r="A223" s="13"/>
      <c r="B223" s="240"/>
      <c r="C223" s="241"/>
      <c r="D223" s="233" t="s">
        <v>191</v>
      </c>
      <c r="E223" s="242" t="s">
        <v>1</v>
      </c>
      <c r="F223" s="243" t="s">
        <v>193</v>
      </c>
      <c r="G223" s="241"/>
      <c r="H223" s="242" t="s">
        <v>1</v>
      </c>
      <c r="I223" s="244"/>
      <c r="J223" s="241"/>
      <c r="K223" s="241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191</v>
      </c>
      <c r="AU223" s="249" t="s">
        <v>88</v>
      </c>
      <c r="AV223" s="13" t="s">
        <v>84</v>
      </c>
      <c r="AW223" s="13" t="s">
        <v>35</v>
      </c>
      <c r="AX223" s="13" t="s">
        <v>79</v>
      </c>
      <c r="AY223" s="249" t="s">
        <v>178</v>
      </c>
    </row>
    <row r="224" s="13" customFormat="1">
      <c r="A224" s="13"/>
      <c r="B224" s="240"/>
      <c r="C224" s="241"/>
      <c r="D224" s="233" t="s">
        <v>191</v>
      </c>
      <c r="E224" s="242" t="s">
        <v>1</v>
      </c>
      <c r="F224" s="243" t="s">
        <v>298</v>
      </c>
      <c r="G224" s="241"/>
      <c r="H224" s="242" t="s">
        <v>1</v>
      </c>
      <c r="I224" s="244"/>
      <c r="J224" s="241"/>
      <c r="K224" s="241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191</v>
      </c>
      <c r="AU224" s="249" t="s">
        <v>88</v>
      </c>
      <c r="AV224" s="13" t="s">
        <v>84</v>
      </c>
      <c r="AW224" s="13" t="s">
        <v>35</v>
      </c>
      <c r="AX224" s="13" t="s">
        <v>79</v>
      </c>
      <c r="AY224" s="249" t="s">
        <v>178</v>
      </c>
    </row>
    <row r="225" s="14" customFormat="1">
      <c r="A225" s="14"/>
      <c r="B225" s="250"/>
      <c r="C225" s="251"/>
      <c r="D225" s="233" t="s">
        <v>191</v>
      </c>
      <c r="E225" s="252" t="s">
        <v>1</v>
      </c>
      <c r="F225" s="253" t="s">
        <v>299</v>
      </c>
      <c r="G225" s="251"/>
      <c r="H225" s="254">
        <v>657.60000000000002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191</v>
      </c>
      <c r="AU225" s="260" t="s">
        <v>88</v>
      </c>
      <c r="AV225" s="14" t="s">
        <v>88</v>
      </c>
      <c r="AW225" s="14" t="s">
        <v>35</v>
      </c>
      <c r="AX225" s="14" t="s">
        <v>79</v>
      </c>
      <c r="AY225" s="260" t="s">
        <v>178</v>
      </c>
    </row>
    <row r="226" s="13" customFormat="1">
      <c r="A226" s="13"/>
      <c r="B226" s="240"/>
      <c r="C226" s="241"/>
      <c r="D226" s="233" t="s">
        <v>191</v>
      </c>
      <c r="E226" s="242" t="s">
        <v>1</v>
      </c>
      <c r="F226" s="243" t="s">
        <v>300</v>
      </c>
      <c r="G226" s="241"/>
      <c r="H226" s="242" t="s">
        <v>1</v>
      </c>
      <c r="I226" s="244"/>
      <c r="J226" s="241"/>
      <c r="K226" s="241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191</v>
      </c>
      <c r="AU226" s="249" t="s">
        <v>88</v>
      </c>
      <c r="AV226" s="13" t="s">
        <v>84</v>
      </c>
      <c r="AW226" s="13" t="s">
        <v>35</v>
      </c>
      <c r="AX226" s="13" t="s">
        <v>79</v>
      </c>
      <c r="AY226" s="249" t="s">
        <v>178</v>
      </c>
    </row>
    <row r="227" s="14" customFormat="1">
      <c r="A227" s="14"/>
      <c r="B227" s="250"/>
      <c r="C227" s="251"/>
      <c r="D227" s="233" t="s">
        <v>191</v>
      </c>
      <c r="E227" s="252" t="s">
        <v>1</v>
      </c>
      <c r="F227" s="253" t="s">
        <v>301</v>
      </c>
      <c r="G227" s="251"/>
      <c r="H227" s="254">
        <v>452.94999999999999</v>
      </c>
      <c r="I227" s="255"/>
      <c r="J227" s="251"/>
      <c r="K227" s="251"/>
      <c r="L227" s="256"/>
      <c r="M227" s="257"/>
      <c r="N227" s="258"/>
      <c r="O227" s="258"/>
      <c r="P227" s="258"/>
      <c r="Q227" s="258"/>
      <c r="R227" s="258"/>
      <c r="S227" s="258"/>
      <c r="T227" s="25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0" t="s">
        <v>191</v>
      </c>
      <c r="AU227" s="260" t="s">
        <v>88</v>
      </c>
      <c r="AV227" s="14" t="s">
        <v>88</v>
      </c>
      <c r="AW227" s="14" t="s">
        <v>35</v>
      </c>
      <c r="AX227" s="14" t="s">
        <v>79</v>
      </c>
      <c r="AY227" s="260" t="s">
        <v>178</v>
      </c>
    </row>
    <row r="228" s="13" customFormat="1">
      <c r="A228" s="13"/>
      <c r="B228" s="240"/>
      <c r="C228" s="241"/>
      <c r="D228" s="233" t="s">
        <v>191</v>
      </c>
      <c r="E228" s="242" t="s">
        <v>1</v>
      </c>
      <c r="F228" s="243" t="s">
        <v>302</v>
      </c>
      <c r="G228" s="241"/>
      <c r="H228" s="242" t="s">
        <v>1</v>
      </c>
      <c r="I228" s="244"/>
      <c r="J228" s="241"/>
      <c r="K228" s="241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191</v>
      </c>
      <c r="AU228" s="249" t="s">
        <v>88</v>
      </c>
      <c r="AV228" s="13" t="s">
        <v>84</v>
      </c>
      <c r="AW228" s="13" t="s">
        <v>35</v>
      </c>
      <c r="AX228" s="13" t="s">
        <v>79</v>
      </c>
      <c r="AY228" s="249" t="s">
        <v>178</v>
      </c>
    </row>
    <row r="229" s="14" customFormat="1">
      <c r="A229" s="14"/>
      <c r="B229" s="250"/>
      <c r="C229" s="251"/>
      <c r="D229" s="233" t="s">
        <v>191</v>
      </c>
      <c r="E229" s="252" t="s">
        <v>1</v>
      </c>
      <c r="F229" s="253" t="s">
        <v>303</v>
      </c>
      <c r="G229" s="251"/>
      <c r="H229" s="254">
        <v>49.25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191</v>
      </c>
      <c r="AU229" s="260" t="s">
        <v>88</v>
      </c>
      <c r="AV229" s="14" t="s">
        <v>88</v>
      </c>
      <c r="AW229" s="14" t="s">
        <v>35</v>
      </c>
      <c r="AX229" s="14" t="s">
        <v>79</v>
      </c>
      <c r="AY229" s="260" t="s">
        <v>178</v>
      </c>
    </row>
    <row r="230" s="13" customFormat="1">
      <c r="A230" s="13"/>
      <c r="B230" s="240"/>
      <c r="C230" s="241"/>
      <c r="D230" s="233" t="s">
        <v>191</v>
      </c>
      <c r="E230" s="242" t="s">
        <v>1</v>
      </c>
      <c r="F230" s="243" t="s">
        <v>304</v>
      </c>
      <c r="G230" s="241"/>
      <c r="H230" s="242" t="s">
        <v>1</v>
      </c>
      <c r="I230" s="244"/>
      <c r="J230" s="241"/>
      <c r="K230" s="241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191</v>
      </c>
      <c r="AU230" s="249" t="s">
        <v>88</v>
      </c>
      <c r="AV230" s="13" t="s">
        <v>84</v>
      </c>
      <c r="AW230" s="13" t="s">
        <v>35</v>
      </c>
      <c r="AX230" s="13" t="s">
        <v>79</v>
      </c>
      <c r="AY230" s="249" t="s">
        <v>178</v>
      </c>
    </row>
    <row r="231" s="14" customFormat="1">
      <c r="A231" s="14"/>
      <c r="B231" s="250"/>
      <c r="C231" s="251"/>
      <c r="D231" s="233" t="s">
        <v>191</v>
      </c>
      <c r="E231" s="252" t="s">
        <v>1</v>
      </c>
      <c r="F231" s="253" t="s">
        <v>305</v>
      </c>
      <c r="G231" s="251"/>
      <c r="H231" s="254">
        <v>33.299999999999997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0" t="s">
        <v>191</v>
      </c>
      <c r="AU231" s="260" t="s">
        <v>88</v>
      </c>
      <c r="AV231" s="14" t="s">
        <v>88</v>
      </c>
      <c r="AW231" s="14" t="s">
        <v>35</v>
      </c>
      <c r="AX231" s="14" t="s">
        <v>79</v>
      </c>
      <c r="AY231" s="260" t="s">
        <v>178</v>
      </c>
    </row>
    <row r="232" s="13" customFormat="1">
      <c r="A232" s="13"/>
      <c r="B232" s="240"/>
      <c r="C232" s="241"/>
      <c r="D232" s="233" t="s">
        <v>191</v>
      </c>
      <c r="E232" s="242" t="s">
        <v>1</v>
      </c>
      <c r="F232" s="243" t="s">
        <v>306</v>
      </c>
      <c r="G232" s="241"/>
      <c r="H232" s="242" t="s">
        <v>1</v>
      </c>
      <c r="I232" s="244"/>
      <c r="J232" s="241"/>
      <c r="K232" s="241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191</v>
      </c>
      <c r="AU232" s="249" t="s">
        <v>88</v>
      </c>
      <c r="AV232" s="13" t="s">
        <v>84</v>
      </c>
      <c r="AW232" s="13" t="s">
        <v>35</v>
      </c>
      <c r="AX232" s="13" t="s">
        <v>79</v>
      </c>
      <c r="AY232" s="249" t="s">
        <v>178</v>
      </c>
    </row>
    <row r="233" s="14" customFormat="1">
      <c r="A233" s="14"/>
      <c r="B233" s="250"/>
      <c r="C233" s="251"/>
      <c r="D233" s="233" t="s">
        <v>191</v>
      </c>
      <c r="E233" s="252" t="s">
        <v>1</v>
      </c>
      <c r="F233" s="253" t="s">
        <v>307</v>
      </c>
      <c r="G233" s="251"/>
      <c r="H233" s="254">
        <v>135.59999999999999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191</v>
      </c>
      <c r="AU233" s="260" t="s">
        <v>88</v>
      </c>
      <c r="AV233" s="14" t="s">
        <v>88</v>
      </c>
      <c r="AW233" s="14" t="s">
        <v>35</v>
      </c>
      <c r="AX233" s="14" t="s">
        <v>79</v>
      </c>
      <c r="AY233" s="260" t="s">
        <v>178</v>
      </c>
    </row>
    <row r="234" s="15" customFormat="1">
      <c r="A234" s="15"/>
      <c r="B234" s="261"/>
      <c r="C234" s="262"/>
      <c r="D234" s="233" t="s">
        <v>191</v>
      </c>
      <c r="E234" s="263" t="s">
        <v>122</v>
      </c>
      <c r="F234" s="264" t="s">
        <v>195</v>
      </c>
      <c r="G234" s="262"/>
      <c r="H234" s="265">
        <v>1328.7000000000001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1" t="s">
        <v>191</v>
      </c>
      <c r="AU234" s="271" t="s">
        <v>88</v>
      </c>
      <c r="AV234" s="15" t="s">
        <v>185</v>
      </c>
      <c r="AW234" s="15" t="s">
        <v>35</v>
      </c>
      <c r="AX234" s="15" t="s">
        <v>84</v>
      </c>
      <c r="AY234" s="271" t="s">
        <v>178</v>
      </c>
    </row>
    <row r="235" s="2" customFormat="1" ht="24.15" customHeight="1">
      <c r="A235" s="39"/>
      <c r="B235" s="40"/>
      <c r="C235" s="220" t="s">
        <v>308</v>
      </c>
      <c r="D235" s="220" t="s">
        <v>180</v>
      </c>
      <c r="E235" s="221" t="s">
        <v>309</v>
      </c>
      <c r="F235" s="222" t="s">
        <v>310</v>
      </c>
      <c r="G235" s="223" t="s">
        <v>294</v>
      </c>
      <c r="H235" s="224">
        <v>682.60000000000002</v>
      </c>
      <c r="I235" s="225"/>
      <c r="J235" s="226">
        <f>ROUND(I235*H235,2)</f>
        <v>0</v>
      </c>
      <c r="K235" s="222" t="s">
        <v>184</v>
      </c>
      <c r="L235" s="45"/>
      <c r="M235" s="227" t="s">
        <v>1</v>
      </c>
      <c r="N235" s="228" t="s">
        <v>44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185</v>
      </c>
      <c r="AT235" s="231" t="s">
        <v>180</v>
      </c>
      <c r="AU235" s="231" t="s">
        <v>88</v>
      </c>
      <c r="AY235" s="18" t="s">
        <v>178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185</v>
      </c>
      <c r="BM235" s="231" t="s">
        <v>311</v>
      </c>
    </row>
    <row r="236" s="2" customFormat="1">
      <c r="A236" s="39"/>
      <c r="B236" s="40"/>
      <c r="C236" s="41"/>
      <c r="D236" s="233" t="s">
        <v>187</v>
      </c>
      <c r="E236" s="41"/>
      <c r="F236" s="234" t="s">
        <v>312</v>
      </c>
      <c r="G236" s="41"/>
      <c r="H236" s="41"/>
      <c r="I236" s="235"/>
      <c r="J236" s="41"/>
      <c r="K236" s="41"/>
      <c r="L236" s="45"/>
      <c r="M236" s="236"/>
      <c r="N236" s="237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187</v>
      </c>
      <c r="AU236" s="18" t="s">
        <v>88</v>
      </c>
    </row>
    <row r="237" s="2" customFormat="1">
      <c r="A237" s="39"/>
      <c r="B237" s="40"/>
      <c r="C237" s="41"/>
      <c r="D237" s="238" t="s">
        <v>189</v>
      </c>
      <c r="E237" s="41"/>
      <c r="F237" s="239" t="s">
        <v>313</v>
      </c>
      <c r="G237" s="41"/>
      <c r="H237" s="41"/>
      <c r="I237" s="235"/>
      <c r="J237" s="41"/>
      <c r="K237" s="41"/>
      <c r="L237" s="45"/>
      <c r="M237" s="236"/>
      <c r="N237" s="237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189</v>
      </c>
      <c r="AU237" s="18" t="s">
        <v>88</v>
      </c>
    </row>
    <row r="238" s="13" customFormat="1">
      <c r="A238" s="13"/>
      <c r="B238" s="240"/>
      <c r="C238" s="241"/>
      <c r="D238" s="233" t="s">
        <v>191</v>
      </c>
      <c r="E238" s="242" t="s">
        <v>1</v>
      </c>
      <c r="F238" s="243" t="s">
        <v>314</v>
      </c>
      <c r="G238" s="241"/>
      <c r="H238" s="242" t="s">
        <v>1</v>
      </c>
      <c r="I238" s="244"/>
      <c r="J238" s="241"/>
      <c r="K238" s="241"/>
      <c r="L238" s="245"/>
      <c r="M238" s="246"/>
      <c r="N238" s="247"/>
      <c r="O238" s="247"/>
      <c r="P238" s="247"/>
      <c r="Q238" s="247"/>
      <c r="R238" s="247"/>
      <c r="S238" s="247"/>
      <c r="T238" s="24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9" t="s">
        <v>191</v>
      </c>
      <c r="AU238" s="249" t="s">
        <v>88</v>
      </c>
      <c r="AV238" s="13" t="s">
        <v>84</v>
      </c>
      <c r="AW238" s="13" t="s">
        <v>35</v>
      </c>
      <c r="AX238" s="13" t="s">
        <v>79</v>
      </c>
      <c r="AY238" s="249" t="s">
        <v>178</v>
      </c>
    </row>
    <row r="239" s="14" customFormat="1">
      <c r="A239" s="14"/>
      <c r="B239" s="250"/>
      <c r="C239" s="251"/>
      <c r="D239" s="233" t="s">
        <v>191</v>
      </c>
      <c r="E239" s="252" t="s">
        <v>1</v>
      </c>
      <c r="F239" s="253" t="s">
        <v>315</v>
      </c>
      <c r="G239" s="251"/>
      <c r="H239" s="254">
        <v>664.35000000000002</v>
      </c>
      <c r="I239" s="255"/>
      <c r="J239" s="251"/>
      <c r="K239" s="251"/>
      <c r="L239" s="256"/>
      <c r="M239" s="257"/>
      <c r="N239" s="258"/>
      <c r="O239" s="258"/>
      <c r="P239" s="258"/>
      <c r="Q239" s="258"/>
      <c r="R239" s="258"/>
      <c r="S239" s="258"/>
      <c r="T239" s="25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0" t="s">
        <v>191</v>
      </c>
      <c r="AU239" s="260" t="s">
        <v>88</v>
      </c>
      <c r="AV239" s="14" t="s">
        <v>88</v>
      </c>
      <c r="AW239" s="14" t="s">
        <v>35</v>
      </c>
      <c r="AX239" s="14" t="s">
        <v>79</v>
      </c>
      <c r="AY239" s="260" t="s">
        <v>178</v>
      </c>
    </row>
    <row r="240" s="14" customFormat="1">
      <c r="A240" s="14"/>
      <c r="B240" s="250"/>
      <c r="C240" s="251"/>
      <c r="D240" s="233" t="s">
        <v>191</v>
      </c>
      <c r="E240" s="252" t="s">
        <v>1</v>
      </c>
      <c r="F240" s="253" t="s">
        <v>316</v>
      </c>
      <c r="G240" s="251"/>
      <c r="H240" s="254">
        <v>9.75</v>
      </c>
      <c r="I240" s="255"/>
      <c r="J240" s="251"/>
      <c r="K240" s="251"/>
      <c r="L240" s="256"/>
      <c r="M240" s="257"/>
      <c r="N240" s="258"/>
      <c r="O240" s="258"/>
      <c r="P240" s="258"/>
      <c r="Q240" s="258"/>
      <c r="R240" s="258"/>
      <c r="S240" s="258"/>
      <c r="T240" s="25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0" t="s">
        <v>191</v>
      </c>
      <c r="AU240" s="260" t="s">
        <v>88</v>
      </c>
      <c r="AV240" s="14" t="s">
        <v>88</v>
      </c>
      <c r="AW240" s="14" t="s">
        <v>35</v>
      </c>
      <c r="AX240" s="14" t="s">
        <v>79</v>
      </c>
      <c r="AY240" s="260" t="s">
        <v>178</v>
      </c>
    </row>
    <row r="241" s="14" customFormat="1">
      <c r="A241" s="14"/>
      <c r="B241" s="250"/>
      <c r="C241" s="251"/>
      <c r="D241" s="233" t="s">
        <v>191</v>
      </c>
      <c r="E241" s="252" t="s">
        <v>1</v>
      </c>
      <c r="F241" s="253" t="s">
        <v>317</v>
      </c>
      <c r="G241" s="251"/>
      <c r="H241" s="254">
        <v>5.5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191</v>
      </c>
      <c r="AU241" s="260" t="s">
        <v>88</v>
      </c>
      <c r="AV241" s="14" t="s">
        <v>88</v>
      </c>
      <c r="AW241" s="14" t="s">
        <v>35</v>
      </c>
      <c r="AX241" s="14" t="s">
        <v>79</v>
      </c>
      <c r="AY241" s="260" t="s">
        <v>178</v>
      </c>
    </row>
    <row r="242" s="14" customFormat="1">
      <c r="A242" s="14"/>
      <c r="B242" s="250"/>
      <c r="C242" s="251"/>
      <c r="D242" s="233" t="s">
        <v>191</v>
      </c>
      <c r="E242" s="252" t="s">
        <v>1</v>
      </c>
      <c r="F242" s="253" t="s">
        <v>318</v>
      </c>
      <c r="G242" s="251"/>
      <c r="H242" s="254">
        <v>3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0" t="s">
        <v>191</v>
      </c>
      <c r="AU242" s="260" t="s">
        <v>88</v>
      </c>
      <c r="AV242" s="14" t="s">
        <v>88</v>
      </c>
      <c r="AW242" s="14" t="s">
        <v>35</v>
      </c>
      <c r="AX242" s="14" t="s">
        <v>79</v>
      </c>
      <c r="AY242" s="260" t="s">
        <v>178</v>
      </c>
    </row>
    <row r="243" s="15" customFormat="1">
      <c r="A243" s="15"/>
      <c r="B243" s="261"/>
      <c r="C243" s="262"/>
      <c r="D243" s="233" t="s">
        <v>191</v>
      </c>
      <c r="E243" s="263" t="s">
        <v>1</v>
      </c>
      <c r="F243" s="264" t="s">
        <v>195</v>
      </c>
      <c r="G243" s="262"/>
      <c r="H243" s="265">
        <v>682.60000000000002</v>
      </c>
      <c r="I243" s="266"/>
      <c r="J243" s="262"/>
      <c r="K243" s="262"/>
      <c r="L243" s="267"/>
      <c r="M243" s="268"/>
      <c r="N243" s="269"/>
      <c r="O243" s="269"/>
      <c r="P243" s="269"/>
      <c r="Q243" s="269"/>
      <c r="R243" s="269"/>
      <c r="S243" s="269"/>
      <c r="T243" s="270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1" t="s">
        <v>191</v>
      </c>
      <c r="AU243" s="271" t="s">
        <v>88</v>
      </c>
      <c r="AV243" s="15" t="s">
        <v>185</v>
      </c>
      <c r="AW243" s="15" t="s">
        <v>35</v>
      </c>
      <c r="AX243" s="15" t="s">
        <v>84</v>
      </c>
      <c r="AY243" s="271" t="s">
        <v>178</v>
      </c>
    </row>
    <row r="244" s="2" customFormat="1" ht="33" customHeight="1">
      <c r="A244" s="39"/>
      <c r="B244" s="40"/>
      <c r="C244" s="220" t="s">
        <v>319</v>
      </c>
      <c r="D244" s="220" t="s">
        <v>180</v>
      </c>
      <c r="E244" s="221" t="s">
        <v>320</v>
      </c>
      <c r="F244" s="222" t="s">
        <v>321</v>
      </c>
      <c r="G244" s="223" t="s">
        <v>294</v>
      </c>
      <c r="H244" s="224">
        <v>19.5</v>
      </c>
      <c r="I244" s="225"/>
      <c r="J244" s="226">
        <f>ROUND(I244*H244,2)</f>
        <v>0</v>
      </c>
      <c r="K244" s="222" t="s">
        <v>184</v>
      </c>
      <c r="L244" s="45"/>
      <c r="M244" s="227" t="s">
        <v>1</v>
      </c>
      <c r="N244" s="228" t="s">
        <v>44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185</v>
      </c>
      <c r="AT244" s="231" t="s">
        <v>180</v>
      </c>
      <c r="AU244" s="231" t="s">
        <v>88</v>
      </c>
      <c r="AY244" s="18" t="s">
        <v>178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185</v>
      </c>
      <c r="BM244" s="231" t="s">
        <v>322</v>
      </c>
    </row>
    <row r="245" s="2" customFormat="1">
      <c r="A245" s="39"/>
      <c r="B245" s="40"/>
      <c r="C245" s="41"/>
      <c r="D245" s="233" t="s">
        <v>187</v>
      </c>
      <c r="E245" s="41"/>
      <c r="F245" s="234" t="s">
        <v>323</v>
      </c>
      <c r="G245" s="41"/>
      <c r="H245" s="41"/>
      <c r="I245" s="235"/>
      <c r="J245" s="41"/>
      <c r="K245" s="41"/>
      <c r="L245" s="45"/>
      <c r="M245" s="236"/>
      <c r="N245" s="237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187</v>
      </c>
      <c r="AU245" s="18" t="s">
        <v>88</v>
      </c>
    </row>
    <row r="246" s="2" customFormat="1">
      <c r="A246" s="39"/>
      <c r="B246" s="40"/>
      <c r="C246" s="41"/>
      <c r="D246" s="238" t="s">
        <v>189</v>
      </c>
      <c r="E246" s="41"/>
      <c r="F246" s="239" t="s">
        <v>324</v>
      </c>
      <c r="G246" s="41"/>
      <c r="H246" s="41"/>
      <c r="I246" s="235"/>
      <c r="J246" s="41"/>
      <c r="K246" s="41"/>
      <c r="L246" s="45"/>
      <c r="M246" s="236"/>
      <c r="N246" s="237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189</v>
      </c>
      <c r="AU246" s="18" t="s">
        <v>88</v>
      </c>
    </row>
    <row r="247" s="13" customFormat="1">
      <c r="A247" s="13"/>
      <c r="B247" s="240"/>
      <c r="C247" s="241"/>
      <c r="D247" s="233" t="s">
        <v>191</v>
      </c>
      <c r="E247" s="242" t="s">
        <v>1</v>
      </c>
      <c r="F247" s="243" t="s">
        <v>325</v>
      </c>
      <c r="G247" s="241"/>
      <c r="H247" s="242" t="s">
        <v>1</v>
      </c>
      <c r="I247" s="244"/>
      <c r="J247" s="241"/>
      <c r="K247" s="241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191</v>
      </c>
      <c r="AU247" s="249" t="s">
        <v>88</v>
      </c>
      <c r="AV247" s="13" t="s">
        <v>84</v>
      </c>
      <c r="AW247" s="13" t="s">
        <v>35</v>
      </c>
      <c r="AX247" s="13" t="s">
        <v>79</v>
      </c>
      <c r="AY247" s="249" t="s">
        <v>178</v>
      </c>
    </row>
    <row r="248" s="14" customFormat="1">
      <c r="A248" s="14"/>
      <c r="B248" s="250"/>
      <c r="C248" s="251"/>
      <c r="D248" s="233" t="s">
        <v>191</v>
      </c>
      <c r="E248" s="252" t="s">
        <v>137</v>
      </c>
      <c r="F248" s="253" t="s">
        <v>326</v>
      </c>
      <c r="G248" s="251"/>
      <c r="H248" s="254">
        <v>19.5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0" t="s">
        <v>191</v>
      </c>
      <c r="AU248" s="260" t="s">
        <v>88</v>
      </c>
      <c r="AV248" s="14" t="s">
        <v>88</v>
      </c>
      <c r="AW248" s="14" t="s">
        <v>35</v>
      </c>
      <c r="AX248" s="14" t="s">
        <v>84</v>
      </c>
      <c r="AY248" s="260" t="s">
        <v>178</v>
      </c>
    </row>
    <row r="249" s="2" customFormat="1" ht="33" customHeight="1">
      <c r="A249" s="39"/>
      <c r="B249" s="40"/>
      <c r="C249" s="220" t="s">
        <v>327</v>
      </c>
      <c r="D249" s="220" t="s">
        <v>180</v>
      </c>
      <c r="E249" s="221" t="s">
        <v>328</v>
      </c>
      <c r="F249" s="222" t="s">
        <v>329</v>
      </c>
      <c r="G249" s="223" t="s">
        <v>294</v>
      </c>
      <c r="H249" s="224">
        <v>11</v>
      </c>
      <c r="I249" s="225"/>
      <c r="J249" s="226">
        <f>ROUND(I249*H249,2)</f>
        <v>0</v>
      </c>
      <c r="K249" s="222" t="s">
        <v>184</v>
      </c>
      <c r="L249" s="45"/>
      <c r="M249" s="227" t="s">
        <v>1</v>
      </c>
      <c r="N249" s="228" t="s">
        <v>44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185</v>
      </c>
      <c r="AT249" s="231" t="s">
        <v>180</v>
      </c>
      <c r="AU249" s="231" t="s">
        <v>88</v>
      </c>
      <c r="AY249" s="18" t="s">
        <v>178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185</v>
      </c>
      <c r="BM249" s="231" t="s">
        <v>330</v>
      </c>
    </row>
    <row r="250" s="2" customFormat="1">
      <c r="A250" s="39"/>
      <c r="B250" s="40"/>
      <c r="C250" s="41"/>
      <c r="D250" s="233" t="s">
        <v>187</v>
      </c>
      <c r="E250" s="41"/>
      <c r="F250" s="234" t="s">
        <v>331</v>
      </c>
      <c r="G250" s="41"/>
      <c r="H250" s="41"/>
      <c r="I250" s="235"/>
      <c r="J250" s="41"/>
      <c r="K250" s="41"/>
      <c r="L250" s="45"/>
      <c r="M250" s="236"/>
      <c r="N250" s="237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187</v>
      </c>
      <c r="AU250" s="18" t="s">
        <v>88</v>
      </c>
    </row>
    <row r="251" s="2" customFormat="1">
      <c r="A251" s="39"/>
      <c r="B251" s="40"/>
      <c r="C251" s="41"/>
      <c r="D251" s="238" t="s">
        <v>189</v>
      </c>
      <c r="E251" s="41"/>
      <c r="F251" s="239" t="s">
        <v>332</v>
      </c>
      <c r="G251" s="41"/>
      <c r="H251" s="41"/>
      <c r="I251" s="235"/>
      <c r="J251" s="41"/>
      <c r="K251" s="41"/>
      <c r="L251" s="45"/>
      <c r="M251" s="236"/>
      <c r="N251" s="237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189</v>
      </c>
      <c r="AU251" s="18" t="s">
        <v>88</v>
      </c>
    </row>
    <row r="252" s="13" customFormat="1">
      <c r="A252" s="13"/>
      <c r="B252" s="240"/>
      <c r="C252" s="241"/>
      <c r="D252" s="233" t="s">
        <v>191</v>
      </c>
      <c r="E252" s="242" t="s">
        <v>1</v>
      </c>
      <c r="F252" s="243" t="s">
        <v>333</v>
      </c>
      <c r="G252" s="241"/>
      <c r="H252" s="242" t="s">
        <v>1</v>
      </c>
      <c r="I252" s="244"/>
      <c r="J252" s="241"/>
      <c r="K252" s="241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191</v>
      </c>
      <c r="AU252" s="249" t="s">
        <v>88</v>
      </c>
      <c r="AV252" s="13" t="s">
        <v>84</v>
      </c>
      <c r="AW252" s="13" t="s">
        <v>35</v>
      </c>
      <c r="AX252" s="13" t="s">
        <v>79</v>
      </c>
      <c r="AY252" s="249" t="s">
        <v>178</v>
      </c>
    </row>
    <row r="253" s="14" customFormat="1">
      <c r="A253" s="14"/>
      <c r="B253" s="250"/>
      <c r="C253" s="251"/>
      <c r="D253" s="233" t="s">
        <v>191</v>
      </c>
      <c r="E253" s="252" t="s">
        <v>1</v>
      </c>
      <c r="F253" s="253" t="s">
        <v>334</v>
      </c>
      <c r="G253" s="251"/>
      <c r="H253" s="254">
        <v>11</v>
      </c>
      <c r="I253" s="255"/>
      <c r="J253" s="251"/>
      <c r="K253" s="251"/>
      <c r="L253" s="256"/>
      <c r="M253" s="257"/>
      <c r="N253" s="258"/>
      <c r="O253" s="258"/>
      <c r="P253" s="258"/>
      <c r="Q253" s="258"/>
      <c r="R253" s="258"/>
      <c r="S253" s="258"/>
      <c r="T253" s="25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0" t="s">
        <v>191</v>
      </c>
      <c r="AU253" s="260" t="s">
        <v>88</v>
      </c>
      <c r="AV253" s="14" t="s">
        <v>88</v>
      </c>
      <c r="AW253" s="14" t="s">
        <v>35</v>
      </c>
      <c r="AX253" s="14" t="s">
        <v>79</v>
      </c>
      <c r="AY253" s="260" t="s">
        <v>178</v>
      </c>
    </row>
    <row r="254" s="15" customFormat="1">
      <c r="A254" s="15"/>
      <c r="B254" s="261"/>
      <c r="C254" s="262"/>
      <c r="D254" s="233" t="s">
        <v>191</v>
      </c>
      <c r="E254" s="263" t="s">
        <v>125</v>
      </c>
      <c r="F254" s="264" t="s">
        <v>195</v>
      </c>
      <c r="G254" s="262"/>
      <c r="H254" s="265">
        <v>11</v>
      </c>
      <c r="I254" s="266"/>
      <c r="J254" s="262"/>
      <c r="K254" s="262"/>
      <c r="L254" s="267"/>
      <c r="M254" s="268"/>
      <c r="N254" s="269"/>
      <c r="O254" s="269"/>
      <c r="P254" s="269"/>
      <c r="Q254" s="269"/>
      <c r="R254" s="269"/>
      <c r="S254" s="269"/>
      <c r="T254" s="270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1" t="s">
        <v>191</v>
      </c>
      <c r="AU254" s="271" t="s">
        <v>88</v>
      </c>
      <c r="AV254" s="15" t="s">
        <v>185</v>
      </c>
      <c r="AW254" s="15" t="s">
        <v>35</v>
      </c>
      <c r="AX254" s="15" t="s">
        <v>84</v>
      </c>
      <c r="AY254" s="271" t="s">
        <v>178</v>
      </c>
    </row>
    <row r="255" s="2" customFormat="1" ht="24.15" customHeight="1">
      <c r="A255" s="39"/>
      <c r="B255" s="40"/>
      <c r="C255" s="220" t="s">
        <v>335</v>
      </c>
      <c r="D255" s="220" t="s">
        <v>180</v>
      </c>
      <c r="E255" s="221" t="s">
        <v>336</v>
      </c>
      <c r="F255" s="222" t="s">
        <v>337</v>
      </c>
      <c r="G255" s="223" t="s">
        <v>294</v>
      </c>
      <c r="H255" s="224">
        <v>6</v>
      </c>
      <c r="I255" s="225"/>
      <c r="J255" s="226">
        <f>ROUND(I255*H255,2)</f>
        <v>0</v>
      </c>
      <c r="K255" s="222" t="s">
        <v>184</v>
      </c>
      <c r="L255" s="45"/>
      <c r="M255" s="227" t="s">
        <v>1</v>
      </c>
      <c r="N255" s="228" t="s">
        <v>44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185</v>
      </c>
      <c r="AT255" s="231" t="s">
        <v>180</v>
      </c>
      <c r="AU255" s="231" t="s">
        <v>88</v>
      </c>
      <c r="AY255" s="18" t="s">
        <v>178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185</v>
      </c>
      <c r="BM255" s="231" t="s">
        <v>338</v>
      </c>
    </row>
    <row r="256" s="2" customFormat="1">
      <c r="A256" s="39"/>
      <c r="B256" s="40"/>
      <c r="C256" s="41"/>
      <c r="D256" s="233" t="s">
        <v>187</v>
      </c>
      <c r="E256" s="41"/>
      <c r="F256" s="234" t="s">
        <v>339</v>
      </c>
      <c r="G256" s="41"/>
      <c r="H256" s="41"/>
      <c r="I256" s="235"/>
      <c r="J256" s="41"/>
      <c r="K256" s="41"/>
      <c r="L256" s="45"/>
      <c r="M256" s="236"/>
      <c r="N256" s="237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187</v>
      </c>
      <c r="AU256" s="18" t="s">
        <v>88</v>
      </c>
    </row>
    <row r="257" s="2" customFormat="1">
      <c r="A257" s="39"/>
      <c r="B257" s="40"/>
      <c r="C257" s="41"/>
      <c r="D257" s="238" t="s">
        <v>189</v>
      </c>
      <c r="E257" s="41"/>
      <c r="F257" s="239" t="s">
        <v>340</v>
      </c>
      <c r="G257" s="41"/>
      <c r="H257" s="41"/>
      <c r="I257" s="235"/>
      <c r="J257" s="41"/>
      <c r="K257" s="41"/>
      <c r="L257" s="45"/>
      <c r="M257" s="236"/>
      <c r="N257" s="237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189</v>
      </c>
      <c r="AU257" s="18" t="s">
        <v>88</v>
      </c>
    </row>
    <row r="258" s="13" customFormat="1">
      <c r="A258" s="13"/>
      <c r="B258" s="240"/>
      <c r="C258" s="241"/>
      <c r="D258" s="233" t="s">
        <v>191</v>
      </c>
      <c r="E258" s="242" t="s">
        <v>1</v>
      </c>
      <c r="F258" s="243" t="s">
        <v>333</v>
      </c>
      <c r="G258" s="241"/>
      <c r="H258" s="242" t="s">
        <v>1</v>
      </c>
      <c r="I258" s="244"/>
      <c r="J258" s="241"/>
      <c r="K258" s="241"/>
      <c r="L258" s="245"/>
      <c r="M258" s="246"/>
      <c r="N258" s="247"/>
      <c r="O258" s="247"/>
      <c r="P258" s="247"/>
      <c r="Q258" s="247"/>
      <c r="R258" s="247"/>
      <c r="S258" s="247"/>
      <c r="T258" s="24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191</v>
      </c>
      <c r="AU258" s="249" t="s">
        <v>88</v>
      </c>
      <c r="AV258" s="13" t="s">
        <v>84</v>
      </c>
      <c r="AW258" s="13" t="s">
        <v>35</v>
      </c>
      <c r="AX258" s="13" t="s">
        <v>79</v>
      </c>
      <c r="AY258" s="249" t="s">
        <v>178</v>
      </c>
    </row>
    <row r="259" s="14" customFormat="1">
      <c r="A259" s="14"/>
      <c r="B259" s="250"/>
      <c r="C259" s="251"/>
      <c r="D259" s="233" t="s">
        <v>191</v>
      </c>
      <c r="E259" s="252" t="s">
        <v>1</v>
      </c>
      <c r="F259" s="253" t="s">
        <v>341</v>
      </c>
      <c r="G259" s="251"/>
      <c r="H259" s="254">
        <v>5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0" t="s">
        <v>191</v>
      </c>
      <c r="AU259" s="260" t="s">
        <v>88</v>
      </c>
      <c r="AV259" s="14" t="s">
        <v>88</v>
      </c>
      <c r="AW259" s="14" t="s">
        <v>35</v>
      </c>
      <c r="AX259" s="14" t="s">
        <v>79</v>
      </c>
      <c r="AY259" s="260" t="s">
        <v>178</v>
      </c>
    </row>
    <row r="260" s="14" customFormat="1">
      <c r="A260" s="14"/>
      <c r="B260" s="250"/>
      <c r="C260" s="251"/>
      <c r="D260" s="233" t="s">
        <v>191</v>
      </c>
      <c r="E260" s="252" t="s">
        <v>1</v>
      </c>
      <c r="F260" s="253" t="s">
        <v>342</v>
      </c>
      <c r="G260" s="251"/>
      <c r="H260" s="254">
        <v>1</v>
      </c>
      <c r="I260" s="255"/>
      <c r="J260" s="251"/>
      <c r="K260" s="251"/>
      <c r="L260" s="256"/>
      <c r="M260" s="257"/>
      <c r="N260" s="258"/>
      <c r="O260" s="258"/>
      <c r="P260" s="258"/>
      <c r="Q260" s="258"/>
      <c r="R260" s="258"/>
      <c r="S260" s="258"/>
      <c r="T260" s="25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0" t="s">
        <v>191</v>
      </c>
      <c r="AU260" s="260" t="s">
        <v>88</v>
      </c>
      <c r="AV260" s="14" t="s">
        <v>88</v>
      </c>
      <c r="AW260" s="14" t="s">
        <v>35</v>
      </c>
      <c r="AX260" s="14" t="s">
        <v>79</v>
      </c>
      <c r="AY260" s="260" t="s">
        <v>178</v>
      </c>
    </row>
    <row r="261" s="15" customFormat="1">
      <c r="A261" s="15"/>
      <c r="B261" s="261"/>
      <c r="C261" s="262"/>
      <c r="D261" s="233" t="s">
        <v>191</v>
      </c>
      <c r="E261" s="263" t="s">
        <v>128</v>
      </c>
      <c r="F261" s="264" t="s">
        <v>195</v>
      </c>
      <c r="G261" s="262"/>
      <c r="H261" s="265">
        <v>6</v>
      </c>
      <c r="I261" s="266"/>
      <c r="J261" s="262"/>
      <c r="K261" s="262"/>
      <c r="L261" s="267"/>
      <c r="M261" s="268"/>
      <c r="N261" s="269"/>
      <c r="O261" s="269"/>
      <c r="P261" s="269"/>
      <c r="Q261" s="269"/>
      <c r="R261" s="269"/>
      <c r="S261" s="269"/>
      <c r="T261" s="270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1" t="s">
        <v>191</v>
      </c>
      <c r="AU261" s="271" t="s">
        <v>88</v>
      </c>
      <c r="AV261" s="15" t="s">
        <v>185</v>
      </c>
      <c r="AW261" s="15" t="s">
        <v>35</v>
      </c>
      <c r="AX261" s="15" t="s">
        <v>84</v>
      </c>
      <c r="AY261" s="271" t="s">
        <v>178</v>
      </c>
    </row>
    <row r="262" s="2" customFormat="1" ht="21.75" customHeight="1">
      <c r="A262" s="39"/>
      <c r="B262" s="40"/>
      <c r="C262" s="220" t="s">
        <v>343</v>
      </c>
      <c r="D262" s="220" t="s">
        <v>180</v>
      </c>
      <c r="E262" s="221" t="s">
        <v>344</v>
      </c>
      <c r="F262" s="222" t="s">
        <v>345</v>
      </c>
      <c r="G262" s="223" t="s">
        <v>183</v>
      </c>
      <c r="H262" s="224">
        <v>40</v>
      </c>
      <c r="I262" s="225"/>
      <c r="J262" s="226">
        <f>ROUND(I262*H262,2)</f>
        <v>0</v>
      </c>
      <c r="K262" s="222" t="s">
        <v>184</v>
      </c>
      <c r="L262" s="45"/>
      <c r="M262" s="227" t="s">
        <v>1</v>
      </c>
      <c r="N262" s="228" t="s">
        <v>44</v>
      </c>
      <c r="O262" s="92"/>
      <c r="P262" s="229">
        <f>O262*H262</f>
        <v>0</v>
      </c>
      <c r="Q262" s="229">
        <v>0.00084000000000000003</v>
      </c>
      <c r="R262" s="229">
        <f>Q262*H262</f>
        <v>0.033600000000000005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185</v>
      </c>
      <c r="AT262" s="231" t="s">
        <v>180</v>
      </c>
      <c r="AU262" s="231" t="s">
        <v>88</v>
      </c>
      <c r="AY262" s="18" t="s">
        <v>178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84</v>
      </c>
      <c r="BK262" s="232">
        <f>ROUND(I262*H262,2)</f>
        <v>0</v>
      </c>
      <c r="BL262" s="18" t="s">
        <v>185</v>
      </c>
      <c r="BM262" s="231" t="s">
        <v>346</v>
      </c>
    </row>
    <row r="263" s="2" customFormat="1">
      <c r="A263" s="39"/>
      <c r="B263" s="40"/>
      <c r="C263" s="41"/>
      <c r="D263" s="233" t="s">
        <v>187</v>
      </c>
      <c r="E263" s="41"/>
      <c r="F263" s="234" t="s">
        <v>347</v>
      </c>
      <c r="G263" s="41"/>
      <c r="H263" s="41"/>
      <c r="I263" s="235"/>
      <c r="J263" s="41"/>
      <c r="K263" s="41"/>
      <c r="L263" s="45"/>
      <c r="M263" s="236"/>
      <c r="N263" s="237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187</v>
      </c>
      <c r="AU263" s="18" t="s">
        <v>88</v>
      </c>
    </row>
    <row r="264" s="2" customFormat="1">
      <c r="A264" s="39"/>
      <c r="B264" s="40"/>
      <c r="C264" s="41"/>
      <c r="D264" s="238" t="s">
        <v>189</v>
      </c>
      <c r="E264" s="41"/>
      <c r="F264" s="239" t="s">
        <v>348</v>
      </c>
      <c r="G264" s="41"/>
      <c r="H264" s="41"/>
      <c r="I264" s="235"/>
      <c r="J264" s="41"/>
      <c r="K264" s="41"/>
      <c r="L264" s="45"/>
      <c r="M264" s="236"/>
      <c r="N264" s="237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189</v>
      </c>
      <c r="AU264" s="18" t="s">
        <v>88</v>
      </c>
    </row>
    <row r="265" s="14" customFormat="1">
      <c r="A265" s="14"/>
      <c r="B265" s="250"/>
      <c r="C265" s="251"/>
      <c r="D265" s="233" t="s">
        <v>191</v>
      </c>
      <c r="E265" s="252" t="s">
        <v>1</v>
      </c>
      <c r="F265" s="253" t="s">
        <v>349</v>
      </c>
      <c r="G265" s="251"/>
      <c r="H265" s="254">
        <v>40</v>
      </c>
      <c r="I265" s="255"/>
      <c r="J265" s="251"/>
      <c r="K265" s="251"/>
      <c r="L265" s="256"/>
      <c r="M265" s="257"/>
      <c r="N265" s="258"/>
      <c r="O265" s="258"/>
      <c r="P265" s="258"/>
      <c r="Q265" s="258"/>
      <c r="R265" s="258"/>
      <c r="S265" s="258"/>
      <c r="T265" s="25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0" t="s">
        <v>191</v>
      </c>
      <c r="AU265" s="260" t="s">
        <v>88</v>
      </c>
      <c r="AV265" s="14" t="s">
        <v>88</v>
      </c>
      <c r="AW265" s="14" t="s">
        <v>35</v>
      </c>
      <c r="AX265" s="14" t="s">
        <v>84</v>
      </c>
      <c r="AY265" s="260" t="s">
        <v>178</v>
      </c>
    </row>
    <row r="266" s="2" customFormat="1" ht="24.15" customHeight="1">
      <c r="A266" s="39"/>
      <c r="B266" s="40"/>
      <c r="C266" s="220" t="s">
        <v>111</v>
      </c>
      <c r="D266" s="220" t="s">
        <v>180</v>
      </c>
      <c r="E266" s="221" t="s">
        <v>350</v>
      </c>
      <c r="F266" s="222" t="s">
        <v>351</v>
      </c>
      <c r="G266" s="223" t="s">
        <v>183</v>
      </c>
      <c r="H266" s="224">
        <v>40</v>
      </c>
      <c r="I266" s="225"/>
      <c r="J266" s="226">
        <f>ROUND(I266*H266,2)</f>
        <v>0</v>
      </c>
      <c r="K266" s="222" t="s">
        <v>184</v>
      </c>
      <c r="L266" s="45"/>
      <c r="M266" s="227" t="s">
        <v>1</v>
      </c>
      <c r="N266" s="228" t="s">
        <v>44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185</v>
      </c>
      <c r="AT266" s="231" t="s">
        <v>180</v>
      </c>
      <c r="AU266" s="231" t="s">
        <v>88</v>
      </c>
      <c r="AY266" s="18" t="s">
        <v>178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185</v>
      </c>
      <c r="BM266" s="231" t="s">
        <v>352</v>
      </c>
    </row>
    <row r="267" s="2" customFormat="1">
      <c r="A267" s="39"/>
      <c r="B267" s="40"/>
      <c r="C267" s="41"/>
      <c r="D267" s="233" t="s">
        <v>187</v>
      </c>
      <c r="E267" s="41"/>
      <c r="F267" s="234" t="s">
        <v>353</v>
      </c>
      <c r="G267" s="41"/>
      <c r="H267" s="41"/>
      <c r="I267" s="235"/>
      <c r="J267" s="41"/>
      <c r="K267" s="41"/>
      <c r="L267" s="45"/>
      <c r="M267" s="236"/>
      <c r="N267" s="237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187</v>
      </c>
      <c r="AU267" s="18" t="s">
        <v>88</v>
      </c>
    </row>
    <row r="268" s="2" customFormat="1">
      <c r="A268" s="39"/>
      <c r="B268" s="40"/>
      <c r="C268" s="41"/>
      <c r="D268" s="238" t="s">
        <v>189</v>
      </c>
      <c r="E268" s="41"/>
      <c r="F268" s="239" t="s">
        <v>354</v>
      </c>
      <c r="G268" s="41"/>
      <c r="H268" s="41"/>
      <c r="I268" s="235"/>
      <c r="J268" s="41"/>
      <c r="K268" s="41"/>
      <c r="L268" s="45"/>
      <c r="M268" s="236"/>
      <c r="N268" s="237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189</v>
      </c>
      <c r="AU268" s="18" t="s">
        <v>88</v>
      </c>
    </row>
    <row r="269" s="2" customFormat="1" ht="37.8" customHeight="1">
      <c r="A269" s="39"/>
      <c r="B269" s="40"/>
      <c r="C269" s="220" t="s">
        <v>7</v>
      </c>
      <c r="D269" s="220" t="s">
        <v>180</v>
      </c>
      <c r="E269" s="221" t="s">
        <v>355</v>
      </c>
      <c r="F269" s="222" t="s">
        <v>356</v>
      </c>
      <c r="G269" s="223" t="s">
        <v>294</v>
      </c>
      <c r="H269" s="224">
        <v>342.55000000000001</v>
      </c>
      <c r="I269" s="225"/>
      <c r="J269" s="226">
        <f>ROUND(I269*H269,2)</f>
        <v>0</v>
      </c>
      <c r="K269" s="222" t="s">
        <v>184</v>
      </c>
      <c r="L269" s="45"/>
      <c r="M269" s="227" t="s">
        <v>1</v>
      </c>
      <c r="N269" s="228" t="s">
        <v>44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185</v>
      </c>
      <c r="AT269" s="231" t="s">
        <v>180</v>
      </c>
      <c r="AU269" s="231" t="s">
        <v>88</v>
      </c>
      <c r="AY269" s="18" t="s">
        <v>178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84</v>
      </c>
      <c r="BK269" s="232">
        <f>ROUND(I269*H269,2)</f>
        <v>0</v>
      </c>
      <c r="BL269" s="18" t="s">
        <v>185</v>
      </c>
      <c r="BM269" s="231" t="s">
        <v>357</v>
      </c>
    </row>
    <row r="270" s="2" customFormat="1">
      <c r="A270" s="39"/>
      <c r="B270" s="40"/>
      <c r="C270" s="41"/>
      <c r="D270" s="233" t="s">
        <v>187</v>
      </c>
      <c r="E270" s="41"/>
      <c r="F270" s="234" t="s">
        <v>358</v>
      </c>
      <c r="G270" s="41"/>
      <c r="H270" s="41"/>
      <c r="I270" s="235"/>
      <c r="J270" s="41"/>
      <c r="K270" s="41"/>
      <c r="L270" s="45"/>
      <c r="M270" s="236"/>
      <c r="N270" s="237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187</v>
      </c>
      <c r="AU270" s="18" t="s">
        <v>88</v>
      </c>
    </row>
    <row r="271" s="2" customFormat="1">
      <c r="A271" s="39"/>
      <c r="B271" s="40"/>
      <c r="C271" s="41"/>
      <c r="D271" s="238" t="s">
        <v>189</v>
      </c>
      <c r="E271" s="41"/>
      <c r="F271" s="239" t="s">
        <v>359</v>
      </c>
      <c r="G271" s="41"/>
      <c r="H271" s="41"/>
      <c r="I271" s="235"/>
      <c r="J271" s="41"/>
      <c r="K271" s="41"/>
      <c r="L271" s="45"/>
      <c r="M271" s="236"/>
      <c r="N271" s="237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189</v>
      </c>
      <c r="AU271" s="18" t="s">
        <v>88</v>
      </c>
    </row>
    <row r="272" s="13" customFormat="1">
      <c r="A272" s="13"/>
      <c r="B272" s="240"/>
      <c r="C272" s="241"/>
      <c r="D272" s="233" t="s">
        <v>191</v>
      </c>
      <c r="E272" s="242" t="s">
        <v>1</v>
      </c>
      <c r="F272" s="243" t="s">
        <v>360</v>
      </c>
      <c r="G272" s="241"/>
      <c r="H272" s="242" t="s">
        <v>1</v>
      </c>
      <c r="I272" s="244"/>
      <c r="J272" s="241"/>
      <c r="K272" s="241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191</v>
      </c>
      <c r="AU272" s="249" t="s">
        <v>88</v>
      </c>
      <c r="AV272" s="13" t="s">
        <v>84</v>
      </c>
      <c r="AW272" s="13" t="s">
        <v>35</v>
      </c>
      <c r="AX272" s="13" t="s">
        <v>79</v>
      </c>
      <c r="AY272" s="249" t="s">
        <v>178</v>
      </c>
    </row>
    <row r="273" s="14" customFormat="1">
      <c r="A273" s="14"/>
      <c r="B273" s="250"/>
      <c r="C273" s="251"/>
      <c r="D273" s="233" t="s">
        <v>191</v>
      </c>
      <c r="E273" s="252" t="s">
        <v>1</v>
      </c>
      <c r="F273" s="253" t="s">
        <v>361</v>
      </c>
      <c r="G273" s="251"/>
      <c r="H273" s="254">
        <v>171.27500000000001</v>
      </c>
      <c r="I273" s="255"/>
      <c r="J273" s="251"/>
      <c r="K273" s="251"/>
      <c r="L273" s="256"/>
      <c r="M273" s="257"/>
      <c r="N273" s="258"/>
      <c r="O273" s="258"/>
      <c r="P273" s="258"/>
      <c r="Q273" s="258"/>
      <c r="R273" s="258"/>
      <c r="S273" s="258"/>
      <c r="T273" s="25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0" t="s">
        <v>191</v>
      </c>
      <c r="AU273" s="260" t="s">
        <v>88</v>
      </c>
      <c r="AV273" s="14" t="s">
        <v>88</v>
      </c>
      <c r="AW273" s="14" t="s">
        <v>35</v>
      </c>
      <c r="AX273" s="14" t="s">
        <v>79</v>
      </c>
      <c r="AY273" s="260" t="s">
        <v>178</v>
      </c>
    </row>
    <row r="274" s="13" customFormat="1">
      <c r="A274" s="13"/>
      <c r="B274" s="240"/>
      <c r="C274" s="241"/>
      <c r="D274" s="233" t="s">
        <v>191</v>
      </c>
      <c r="E274" s="242" t="s">
        <v>1</v>
      </c>
      <c r="F274" s="243" t="s">
        <v>362</v>
      </c>
      <c r="G274" s="241"/>
      <c r="H274" s="242" t="s">
        <v>1</v>
      </c>
      <c r="I274" s="244"/>
      <c r="J274" s="241"/>
      <c r="K274" s="241"/>
      <c r="L274" s="245"/>
      <c r="M274" s="246"/>
      <c r="N274" s="247"/>
      <c r="O274" s="247"/>
      <c r="P274" s="247"/>
      <c r="Q274" s="247"/>
      <c r="R274" s="247"/>
      <c r="S274" s="247"/>
      <c r="T274" s="24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9" t="s">
        <v>191</v>
      </c>
      <c r="AU274" s="249" t="s">
        <v>88</v>
      </c>
      <c r="AV274" s="13" t="s">
        <v>84</v>
      </c>
      <c r="AW274" s="13" t="s">
        <v>35</v>
      </c>
      <c r="AX274" s="13" t="s">
        <v>79</v>
      </c>
      <c r="AY274" s="249" t="s">
        <v>178</v>
      </c>
    </row>
    <row r="275" s="14" customFormat="1">
      <c r="A275" s="14"/>
      <c r="B275" s="250"/>
      <c r="C275" s="251"/>
      <c r="D275" s="233" t="s">
        <v>191</v>
      </c>
      <c r="E275" s="252" t="s">
        <v>1</v>
      </c>
      <c r="F275" s="253" t="s">
        <v>361</v>
      </c>
      <c r="G275" s="251"/>
      <c r="H275" s="254">
        <v>171.27500000000001</v>
      </c>
      <c r="I275" s="255"/>
      <c r="J275" s="251"/>
      <c r="K275" s="251"/>
      <c r="L275" s="256"/>
      <c r="M275" s="257"/>
      <c r="N275" s="258"/>
      <c r="O275" s="258"/>
      <c r="P275" s="258"/>
      <c r="Q275" s="258"/>
      <c r="R275" s="258"/>
      <c r="S275" s="258"/>
      <c r="T275" s="25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0" t="s">
        <v>191</v>
      </c>
      <c r="AU275" s="260" t="s">
        <v>88</v>
      </c>
      <c r="AV275" s="14" t="s">
        <v>88</v>
      </c>
      <c r="AW275" s="14" t="s">
        <v>35</v>
      </c>
      <c r="AX275" s="14" t="s">
        <v>79</v>
      </c>
      <c r="AY275" s="260" t="s">
        <v>178</v>
      </c>
    </row>
    <row r="276" s="15" customFormat="1">
      <c r="A276" s="15"/>
      <c r="B276" s="261"/>
      <c r="C276" s="262"/>
      <c r="D276" s="233" t="s">
        <v>191</v>
      </c>
      <c r="E276" s="263" t="s">
        <v>1</v>
      </c>
      <c r="F276" s="264" t="s">
        <v>195</v>
      </c>
      <c r="G276" s="262"/>
      <c r="H276" s="265">
        <v>342.55000000000001</v>
      </c>
      <c r="I276" s="266"/>
      <c r="J276" s="262"/>
      <c r="K276" s="262"/>
      <c r="L276" s="267"/>
      <c r="M276" s="268"/>
      <c r="N276" s="269"/>
      <c r="O276" s="269"/>
      <c r="P276" s="269"/>
      <c r="Q276" s="269"/>
      <c r="R276" s="269"/>
      <c r="S276" s="269"/>
      <c r="T276" s="270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1" t="s">
        <v>191</v>
      </c>
      <c r="AU276" s="271" t="s">
        <v>88</v>
      </c>
      <c r="AV276" s="15" t="s">
        <v>185</v>
      </c>
      <c r="AW276" s="15" t="s">
        <v>35</v>
      </c>
      <c r="AX276" s="15" t="s">
        <v>84</v>
      </c>
      <c r="AY276" s="271" t="s">
        <v>178</v>
      </c>
    </row>
    <row r="277" s="2" customFormat="1" ht="24.15" customHeight="1">
      <c r="A277" s="39"/>
      <c r="B277" s="40"/>
      <c r="C277" s="220" t="s">
        <v>363</v>
      </c>
      <c r="D277" s="220" t="s">
        <v>180</v>
      </c>
      <c r="E277" s="221" t="s">
        <v>364</v>
      </c>
      <c r="F277" s="222" t="s">
        <v>365</v>
      </c>
      <c r="G277" s="223" t="s">
        <v>183</v>
      </c>
      <c r="H277" s="224">
        <v>1849</v>
      </c>
      <c r="I277" s="225"/>
      <c r="J277" s="226">
        <f>ROUND(I277*H277,2)</f>
        <v>0</v>
      </c>
      <c r="K277" s="222" t="s">
        <v>184</v>
      </c>
      <c r="L277" s="45"/>
      <c r="M277" s="227" t="s">
        <v>1</v>
      </c>
      <c r="N277" s="228" t="s">
        <v>44</v>
      </c>
      <c r="O277" s="92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185</v>
      </c>
      <c r="AT277" s="231" t="s">
        <v>180</v>
      </c>
      <c r="AU277" s="231" t="s">
        <v>88</v>
      </c>
      <c r="AY277" s="18" t="s">
        <v>178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84</v>
      </c>
      <c r="BK277" s="232">
        <f>ROUND(I277*H277,2)</f>
        <v>0</v>
      </c>
      <c r="BL277" s="18" t="s">
        <v>185</v>
      </c>
      <c r="BM277" s="231" t="s">
        <v>366</v>
      </c>
    </row>
    <row r="278" s="2" customFormat="1">
      <c r="A278" s="39"/>
      <c r="B278" s="40"/>
      <c r="C278" s="41"/>
      <c r="D278" s="233" t="s">
        <v>187</v>
      </c>
      <c r="E278" s="41"/>
      <c r="F278" s="234" t="s">
        <v>367</v>
      </c>
      <c r="G278" s="41"/>
      <c r="H278" s="41"/>
      <c r="I278" s="235"/>
      <c r="J278" s="41"/>
      <c r="K278" s="41"/>
      <c r="L278" s="45"/>
      <c r="M278" s="236"/>
      <c r="N278" s="237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187</v>
      </c>
      <c r="AU278" s="18" t="s">
        <v>88</v>
      </c>
    </row>
    <row r="279" s="2" customFormat="1">
      <c r="A279" s="39"/>
      <c r="B279" s="40"/>
      <c r="C279" s="41"/>
      <c r="D279" s="238" t="s">
        <v>189</v>
      </c>
      <c r="E279" s="41"/>
      <c r="F279" s="239" t="s">
        <v>368</v>
      </c>
      <c r="G279" s="41"/>
      <c r="H279" s="41"/>
      <c r="I279" s="235"/>
      <c r="J279" s="41"/>
      <c r="K279" s="41"/>
      <c r="L279" s="45"/>
      <c r="M279" s="236"/>
      <c r="N279" s="237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189</v>
      </c>
      <c r="AU279" s="18" t="s">
        <v>88</v>
      </c>
    </row>
    <row r="280" s="14" customFormat="1">
      <c r="A280" s="14"/>
      <c r="B280" s="250"/>
      <c r="C280" s="251"/>
      <c r="D280" s="233" t="s">
        <v>191</v>
      </c>
      <c r="E280" s="252" t="s">
        <v>1</v>
      </c>
      <c r="F280" s="253" t="s">
        <v>369</v>
      </c>
      <c r="G280" s="251"/>
      <c r="H280" s="254">
        <v>1849</v>
      </c>
      <c r="I280" s="255"/>
      <c r="J280" s="251"/>
      <c r="K280" s="251"/>
      <c r="L280" s="256"/>
      <c r="M280" s="257"/>
      <c r="N280" s="258"/>
      <c r="O280" s="258"/>
      <c r="P280" s="258"/>
      <c r="Q280" s="258"/>
      <c r="R280" s="258"/>
      <c r="S280" s="258"/>
      <c r="T280" s="25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0" t="s">
        <v>191</v>
      </c>
      <c r="AU280" s="260" t="s">
        <v>88</v>
      </c>
      <c r="AV280" s="14" t="s">
        <v>88</v>
      </c>
      <c r="AW280" s="14" t="s">
        <v>35</v>
      </c>
      <c r="AX280" s="14" t="s">
        <v>84</v>
      </c>
      <c r="AY280" s="260" t="s">
        <v>178</v>
      </c>
    </row>
    <row r="281" s="2" customFormat="1" ht="24.15" customHeight="1">
      <c r="A281" s="39"/>
      <c r="B281" s="40"/>
      <c r="C281" s="220" t="s">
        <v>370</v>
      </c>
      <c r="D281" s="220" t="s">
        <v>180</v>
      </c>
      <c r="E281" s="221" t="s">
        <v>371</v>
      </c>
      <c r="F281" s="222" t="s">
        <v>372</v>
      </c>
      <c r="G281" s="223" t="s">
        <v>183</v>
      </c>
      <c r="H281" s="224">
        <v>25886</v>
      </c>
      <c r="I281" s="225"/>
      <c r="J281" s="226">
        <f>ROUND(I281*H281,2)</f>
        <v>0</v>
      </c>
      <c r="K281" s="222" t="s">
        <v>184</v>
      </c>
      <c r="L281" s="45"/>
      <c r="M281" s="227" t="s">
        <v>1</v>
      </c>
      <c r="N281" s="228" t="s">
        <v>44</v>
      </c>
      <c r="O281" s="92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185</v>
      </c>
      <c r="AT281" s="231" t="s">
        <v>180</v>
      </c>
      <c r="AU281" s="231" t="s">
        <v>88</v>
      </c>
      <c r="AY281" s="18" t="s">
        <v>178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84</v>
      </c>
      <c r="BK281" s="232">
        <f>ROUND(I281*H281,2)</f>
        <v>0</v>
      </c>
      <c r="BL281" s="18" t="s">
        <v>185</v>
      </c>
      <c r="BM281" s="231" t="s">
        <v>373</v>
      </c>
    </row>
    <row r="282" s="2" customFormat="1">
      <c r="A282" s="39"/>
      <c r="B282" s="40"/>
      <c r="C282" s="41"/>
      <c r="D282" s="233" t="s">
        <v>187</v>
      </c>
      <c r="E282" s="41"/>
      <c r="F282" s="234" t="s">
        <v>374</v>
      </c>
      <c r="G282" s="41"/>
      <c r="H282" s="41"/>
      <c r="I282" s="235"/>
      <c r="J282" s="41"/>
      <c r="K282" s="41"/>
      <c r="L282" s="45"/>
      <c r="M282" s="236"/>
      <c r="N282" s="237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187</v>
      </c>
      <c r="AU282" s="18" t="s">
        <v>88</v>
      </c>
    </row>
    <row r="283" s="2" customFormat="1">
      <c r="A283" s="39"/>
      <c r="B283" s="40"/>
      <c r="C283" s="41"/>
      <c r="D283" s="238" t="s">
        <v>189</v>
      </c>
      <c r="E283" s="41"/>
      <c r="F283" s="239" t="s">
        <v>375</v>
      </c>
      <c r="G283" s="41"/>
      <c r="H283" s="41"/>
      <c r="I283" s="235"/>
      <c r="J283" s="41"/>
      <c r="K283" s="41"/>
      <c r="L283" s="45"/>
      <c r="M283" s="236"/>
      <c r="N283" s="237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189</v>
      </c>
      <c r="AU283" s="18" t="s">
        <v>88</v>
      </c>
    </row>
    <row r="284" s="13" customFormat="1">
      <c r="A284" s="13"/>
      <c r="B284" s="240"/>
      <c r="C284" s="241"/>
      <c r="D284" s="233" t="s">
        <v>191</v>
      </c>
      <c r="E284" s="242" t="s">
        <v>1</v>
      </c>
      <c r="F284" s="243" t="s">
        <v>376</v>
      </c>
      <c r="G284" s="241"/>
      <c r="H284" s="242" t="s">
        <v>1</v>
      </c>
      <c r="I284" s="244"/>
      <c r="J284" s="241"/>
      <c r="K284" s="241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191</v>
      </c>
      <c r="AU284" s="249" t="s">
        <v>88</v>
      </c>
      <c r="AV284" s="13" t="s">
        <v>84</v>
      </c>
      <c r="AW284" s="13" t="s">
        <v>35</v>
      </c>
      <c r="AX284" s="13" t="s">
        <v>79</v>
      </c>
      <c r="AY284" s="249" t="s">
        <v>178</v>
      </c>
    </row>
    <row r="285" s="14" customFormat="1">
      <c r="A285" s="14"/>
      <c r="B285" s="250"/>
      <c r="C285" s="251"/>
      <c r="D285" s="233" t="s">
        <v>191</v>
      </c>
      <c r="E285" s="252" t="s">
        <v>1</v>
      </c>
      <c r="F285" s="253" t="s">
        <v>377</v>
      </c>
      <c r="G285" s="251"/>
      <c r="H285" s="254">
        <v>25886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191</v>
      </c>
      <c r="AU285" s="260" t="s">
        <v>88</v>
      </c>
      <c r="AV285" s="14" t="s">
        <v>88</v>
      </c>
      <c r="AW285" s="14" t="s">
        <v>35</v>
      </c>
      <c r="AX285" s="14" t="s">
        <v>84</v>
      </c>
      <c r="AY285" s="260" t="s">
        <v>178</v>
      </c>
    </row>
    <row r="286" s="2" customFormat="1" ht="37.8" customHeight="1">
      <c r="A286" s="39"/>
      <c r="B286" s="40"/>
      <c r="C286" s="220" t="s">
        <v>378</v>
      </c>
      <c r="D286" s="220" t="s">
        <v>180</v>
      </c>
      <c r="E286" s="221" t="s">
        <v>379</v>
      </c>
      <c r="F286" s="222" t="s">
        <v>380</v>
      </c>
      <c r="G286" s="223" t="s">
        <v>294</v>
      </c>
      <c r="H286" s="224">
        <v>1193.925</v>
      </c>
      <c r="I286" s="225"/>
      <c r="J286" s="226">
        <f>ROUND(I286*H286,2)</f>
        <v>0</v>
      </c>
      <c r="K286" s="222" t="s">
        <v>184</v>
      </c>
      <c r="L286" s="45"/>
      <c r="M286" s="227" t="s">
        <v>1</v>
      </c>
      <c r="N286" s="228" t="s">
        <v>44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185</v>
      </c>
      <c r="AT286" s="231" t="s">
        <v>180</v>
      </c>
      <c r="AU286" s="231" t="s">
        <v>88</v>
      </c>
      <c r="AY286" s="18" t="s">
        <v>178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84</v>
      </c>
      <c r="BK286" s="232">
        <f>ROUND(I286*H286,2)</f>
        <v>0</v>
      </c>
      <c r="BL286" s="18" t="s">
        <v>185</v>
      </c>
      <c r="BM286" s="231" t="s">
        <v>381</v>
      </c>
    </row>
    <row r="287" s="2" customFormat="1">
      <c r="A287" s="39"/>
      <c r="B287" s="40"/>
      <c r="C287" s="41"/>
      <c r="D287" s="233" t="s">
        <v>187</v>
      </c>
      <c r="E287" s="41"/>
      <c r="F287" s="234" t="s">
        <v>382</v>
      </c>
      <c r="G287" s="41"/>
      <c r="H287" s="41"/>
      <c r="I287" s="235"/>
      <c r="J287" s="41"/>
      <c r="K287" s="41"/>
      <c r="L287" s="45"/>
      <c r="M287" s="236"/>
      <c r="N287" s="237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187</v>
      </c>
      <c r="AU287" s="18" t="s">
        <v>88</v>
      </c>
    </row>
    <row r="288" s="2" customFormat="1">
      <c r="A288" s="39"/>
      <c r="B288" s="40"/>
      <c r="C288" s="41"/>
      <c r="D288" s="238" t="s">
        <v>189</v>
      </c>
      <c r="E288" s="41"/>
      <c r="F288" s="239" t="s">
        <v>383</v>
      </c>
      <c r="G288" s="41"/>
      <c r="H288" s="41"/>
      <c r="I288" s="235"/>
      <c r="J288" s="41"/>
      <c r="K288" s="41"/>
      <c r="L288" s="45"/>
      <c r="M288" s="236"/>
      <c r="N288" s="237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189</v>
      </c>
      <c r="AU288" s="18" t="s">
        <v>88</v>
      </c>
    </row>
    <row r="289" s="14" customFormat="1">
      <c r="A289" s="14"/>
      <c r="B289" s="250"/>
      <c r="C289" s="251"/>
      <c r="D289" s="233" t="s">
        <v>191</v>
      </c>
      <c r="E289" s="252" t="s">
        <v>1</v>
      </c>
      <c r="F289" s="253" t="s">
        <v>384</v>
      </c>
      <c r="G289" s="251"/>
      <c r="H289" s="254">
        <v>1328.7000000000001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191</v>
      </c>
      <c r="AU289" s="260" t="s">
        <v>88</v>
      </c>
      <c r="AV289" s="14" t="s">
        <v>88</v>
      </c>
      <c r="AW289" s="14" t="s">
        <v>35</v>
      </c>
      <c r="AX289" s="14" t="s">
        <v>79</v>
      </c>
      <c r="AY289" s="260" t="s">
        <v>178</v>
      </c>
    </row>
    <row r="290" s="14" customFormat="1">
      <c r="A290" s="14"/>
      <c r="B290" s="250"/>
      <c r="C290" s="251"/>
      <c r="D290" s="233" t="s">
        <v>191</v>
      </c>
      <c r="E290" s="252" t="s">
        <v>1</v>
      </c>
      <c r="F290" s="253" t="s">
        <v>385</v>
      </c>
      <c r="G290" s="251"/>
      <c r="H290" s="254">
        <v>19.5</v>
      </c>
      <c r="I290" s="255"/>
      <c r="J290" s="251"/>
      <c r="K290" s="251"/>
      <c r="L290" s="256"/>
      <c r="M290" s="257"/>
      <c r="N290" s="258"/>
      <c r="O290" s="258"/>
      <c r="P290" s="258"/>
      <c r="Q290" s="258"/>
      <c r="R290" s="258"/>
      <c r="S290" s="258"/>
      <c r="T290" s="25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0" t="s">
        <v>191</v>
      </c>
      <c r="AU290" s="260" t="s">
        <v>88</v>
      </c>
      <c r="AV290" s="14" t="s">
        <v>88</v>
      </c>
      <c r="AW290" s="14" t="s">
        <v>35</v>
      </c>
      <c r="AX290" s="14" t="s">
        <v>79</v>
      </c>
      <c r="AY290" s="260" t="s">
        <v>178</v>
      </c>
    </row>
    <row r="291" s="14" customFormat="1">
      <c r="A291" s="14"/>
      <c r="B291" s="250"/>
      <c r="C291" s="251"/>
      <c r="D291" s="233" t="s">
        <v>191</v>
      </c>
      <c r="E291" s="252" t="s">
        <v>1</v>
      </c>
      <c r="F291" s="253" t="s">
        <v>386</v>
      </c>
      <c r="G291" s="251"/>
      <c r="H291" s="254">
        <v>11</v>
      </c>
      <c r="I291" s="255"/>
      <c r="J291" s="251"/>
      <c r="K291" s="251"/>
      <c r="L291" s="256"/>
      <c r="M291" s="257"/>
      <c r="N291" s="258"/>
      <c r="O291" s="258"/>
      <c r="P291" s="258"/>
      <c r="Q291" s="258"/>
      <c r="R291" s="258"/>
      <c r="S291" s="258"/>
      <c r="T291" s="25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0" t="s">
        <v>191</v>
      </c>
      <c r="AU291" s="260" t="s">
        <v>88</v>
      </c>
      <c r="AV291" s="14" t="s">
        <v>88</v>
      </c>
      <c r="AW291" s="14" t="s">
        <v>35</v>
      </c>
      <c r="AX291" s="14" t="s">
        <v>79</v>
      </c>
      <c r="AY291" s="260" t="s">
        <v>178</v>
      </c>
    </row>
    <row r="292" s="14" customFormat="1">
      <c r="A292" s="14"/>
      <c r="B292" s="250"/>
      <c r="C292" s="251"/>
      <c r="D292" s="233" t="s">
        <v>191</v>
      </c>
      <c r="E292" s="252" t="s">
        <v>1</v>
      </c>
      <c r="F292" s="253" t="s">
        <v>387</v>
      </c>
      <c r="G292" s="251"/>
      <c r="H292" s="254">
        <v>6</v>
      </c>
      <c r="I292" s="255"/>
      <c r="J292" s="251"/>
      <c r="K292" s="251"/>
      <c r="L292" s="256"/>
      <c r="M292" s="257"/>
      <c r="N292" s="258"/>
      <c r="O292" s="258"/>
      <c r="P292" s="258"/>
      <c r="Q292" s="258"/>
      <c r="R292" s="258"/>
      <c r="S292" s="258"/>
      <c r="T292" s="25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0" t="s">
        <v>191</v>
      </c>
      <c r="AU292" s="260" t="s">
        <v>88</v>
      </c>
      <c r="AV292" s="14" t="s">
        <v>88</v>
      </c>
      <c r="AW292" s="14" t="s">
        <v>35</v>
      </c>
      <c r="AX292" s="14" t="s">
        <v>79</v>
      </c>
      <c r="AY292" s="260" t="s">
        <v>178</v>
      </c>
    </row>
    <row r="293" s="14" customFormat="1">
      <c r="A293" s="14"/>
      <c r="B293" s="250"/>
      <c r="C293" s="251"/>
      <c r="D293" s="233" t="s">
        <v>191</v>
      </c>
      <c r="E293" s="252" t="s">
        <v>1</v>
      </c>
      <c r="F293" s="253" t="s">
        <v>388</v>
      </c>
      <c r="G293" s="251"/>
      <c r="H293" s="254">
        <v>-171.27500000000001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0" t="s">
        <v>191</v>
      </c>
      <c r="AU293" s="260" t="s">
        <v>88</v>
      </c>
      <c r="AV293" s="14" t="s">
        <v>88</v>
      </c>
      <c r="AW293" s="14" t="s">
        <v>35</v>
      </c>
      <c r="AX293" s="14" t="s">
        <v>79</v>
      </c>
      <c r="AY293" s="260" t="s">
        <v>178</v>
      </c>
    </row>
    <row r="294" s="16" customFormat="1">
      <c r="A294" s="16"/>
      <c r="B294" s="272"/>
      <c r="C294" s="273"/>
      <c r="D294" s="233" t="s">
        <v>191</v>
      </c>
      <c r="E294" s="274" t="s">
        <v>131</v>
      </c>
      <c r="F294" s="275" t="s">
        <v>389</v>
      </c>
      <c r="G294" s="273"/>
      <c r="H294" s="276">
        <v>1193.925</v>
      </c>
      <c r="I294" s="277"/>
      <c r="J294" s="273"/>
      <c r="K294" s="273"/>
      <c r="L294" s="278"/>
      <c r="M294" s="279"/>
      <c r="N294" s="280"/>
      <c r="O294" s="280"/>
      <c r="P294" s="280"/>
      <c r="Q294" s="280"/>
      <c r="R294" s="280"/>
      <c r="S294" s="280"/>
      <c r="T294" s="281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82" t="s">
        <v>191</v>
      </c>
      <c r="AU294" s="282" t="s">
        <v>88</v>
      </c>
      <c r="AV294" s="16" t="s">
        <v>204</v>
      </c>
      <c r="AW294" s="16" t="s">
        <v>35</v>
      </c>
      <c r="AX294" s="16" t="s">
        <v>79</v>
      </c>
      <c r="AY294" s="282" t="s">
        <v>178</v>
      </c>
    </row>
    <row r="295" s="15" customFormat="1">
      <c r="A295" s="15"/>
      <c r="B295" s="261"/>
      <c r="C295" s="262"/>
      <c r="D295" s="233" t="s">
        <v>191</v>
      </c>
      <c r="E295" s="263" t="s">
        <v>1</v>
      </c>
      <c r="F295" s="264" t="s">
        <v>195</v>
      </c>
      <c r="G295" s="262"/>
      <c r="H295" s="265">
        <v>1193.925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191</v>
      </c>
      <c r="AU295" s="271" t="s">
        <v>88</v>
      </c>
      <c r="AV295" s="15" t="s">
        <v>185</v>
      </c>
      <c r="AW295" s="15" t="s">
        <v>35</v>
      </c>
      <c r="AX295" s="15" t="s">
        <v>84</v>
      </c>
      <c r="AY295" s="271" t="s">
        <v>178</v>
      </c>
    </row>
    <row r="296" s="2" customFormat="1" ht="37.8" customHeight="1">
      <c r="A296" s="39"/>
      <c r="B296" s="40"/>
      <c r="C296" s="220" t="s">
        <v>390</v>
      </c>
      <c r="D296" s="220" t="s">
        <v>180</v>
      </c>
      <c r="E296" s="221" t="s">
        <v>391</v>
      </c>
      <c r="F296" s="222" t="s">
        <v>392</v>
      </c>
      <c r="G296" s="223" t="s">
        <v>294</v>
      </c>
      <c r="H296" s="224">
        <v>11939.25</v>
      </c>
      <c r="I296" s="225"/>
      <c r="J296" s="226">
        <f>ROUND(I296*H296,2)</f>
        <v>0</v>
      </c>
      <c r="K296" s="222" t="s">
        <v>184</v>
      </c>
      <c r="L296" s="45"/>
      <c r="M296" s="227" t="s">
        <v>1</v>
      </c>
      <c r="N296" s="228" t="s">
        <v>44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185</v>
      </c>
      <c r="AT296" s="231" t="s">
        <v>180</v>
      </c>
      <c r="AU296" s="231" t="s">
        <v>88</v>
      </c>
      <c r="AY296" s="18" t="s">
        <v>178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84</v>
      </c>
      <c r="BK296" s="232">
        <f>ROUND(I296*H296,2)</f>
        <v>0</v>
      </c>
      <c r="BL296" s="18" t="s">
        <v>185</v>
      </c>
      <c r="BM296" s="231" t="s">
        <v>393</v>
      </c>
    </row>
    <row r="297" s="2" customFormat="1">
      <c r="A297" s="39"/>
      <c r="B297" s="40"/>
      <c r="C297" s="41"/>
      <c r="D297" s="233" t="s">
        <v>187</v>
      </c>
      <c r="E297" s="41"/>
      <c r="F297" s="234" t="s">
        <v>394</v>
      </c>
      <c r="G297" s="41"/>
      <c r="H297" s="41"/>
      <c r="I297" s="235"/>
      <c r="J297" s="41"/>
      <c r="K297" s="41"/>
      <c r="L297" s="45"/>
      <c r="M297" s="236"/>
      <c r="N297" s="23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187</v>
      </c>
      <c r="AU297" s="18" t="s">
        <v>88</v>
      </c>
    </row>
    <row r="298" s="2" customFormat="1">
      <c r="A298" s="39"/>
      <c r="B298" s="40"/>
      <c r="C298" s="41"/>
      <c r="D298" s="238" t="s">
        <v>189</v>
      </c>
      <c r="E298" s="41"/>
      <c r="F298" s="239" t="s">
        <v>395</v>
      </c>
      <c r="G298" s="41"/>
      <c r="H298" s="41"/>
      <c r="I298" s="235"/>
      <c r="J298" s="41"/>
      <c r="K298" s="41"/>
      <c r="L298" s="45"/>
      <c r="M298" s="236"/>
      <c r="N298" s="237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189</v>
      </c>
      <c r="AU298" s="18" t="s">
        <v>88</v>
      </c>
    </row>
    <row r="299" s="13" customFormat="1">
      <c r="A299" s="13"/>
      <c r="B299" s="240"/>
      <c r="C299" s="241"/>
      <c r="D299" s="233" t="s">
        <v>191</v>
      </c>
      <c r="E299" s="242" t="s">
        <v>1</v>
      </c>
      <c r="F299" s="243" t="s">
        <v>396</v>
      </c>
      <c r="G299" s="241"/>
      <c r="H299" s="242" t="s">
        <v>1</v>
      </c>
      <c r="I299" s="244"/>
      <c r="J299" s="241"/>
      <c r="K299" s="241"/>
      <c r="L299" s="245"/>
      <c r="M299" s="246"/>
      <c r="N299" s="247"/>
      <c r="O299" s="247"/>
      <c r="P299" s="247"/>
      <c r="Q299" s="247"/>
      <c r="R299" s="247"/>
      <c r="S299" s="247"/>
      <c r="T299" s="24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9" t="s">
        <v>191</v>
      </c>
      <c r="AU299" s="249" t="s">
        <v>88</v>
      </c>
      <c r="AV299" s="13" t="s">
        <v>84</v>
      </c>
      <c r="AW299" s="13" t="s">
        <v>35</v>
      </c>
      <c r="AX299" s="13" t="s">
        <v>79</v>
      </c>
      <c r="AY299" s="249" t="s">
        <v>178</v>
      </c>
    </row>
    <row r="300" s="14" customFormat="1">
      <c r="A300" s="14"/>
      <c r="B300" s="250"/>
      <c r="C300" s="251"/>
      <c r="D300" s="233" t="s">
        <v>191</v>
      </c>
      <c r="E300" s="252" t="s">
        <v>1</v>
      </c>
      <c r="F300" s="253" t="s">
        <v>397</v>
      </c>
      <c r="G300" s="251"/>
      <c r="H300" s="254">
        <v>11939.25</v>
      </c>
      <c r="I300" s="255"/>
      <c r="J300" s="251"/>
      <c r="K300" s="251"/>
      <c r="L300" s="256"/>
      <c r="M300" s="257"/>
      <c r="N300" s="258"/>
      <c r="O300" s="258"/>
      <c r="P300" s="258"/>
      <c r="Q300" s="258"/>
      <c r="R300" s="258"/>
      <c r="S300" s="258"/>
      <c r="T300" s="25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0" t="s">
        <v>191</v>
      </c>
      <c r="AU300" s="260" t="s">
        <v>88</v>
      </c>
      <c r="AV300" s="14" t="s">
        <v>88</v>
      </c>
      <c r="AW300" s="14" t="s">
        <v>35</v>
      </c>
      <c r="AX300" s="14" t="s">
        <v>84</v>
      </c>
      <c r="AY300" s="260" t="s">
        <v>178</v>
      </c>
    </row>
    <row r="301" s="2" customFormat="1" ht="24.15" customHeight="1">
      <c r="A301" s="39"/>
      <c r="B301" s="40"/>
      <c r="C301" s="220" t="s">
        <v>398</v>
      </c>
      <c r="D301" s="220" t="s">
        <v>180</v>
      </c>
      <c r="E301" s="221" t="s">
        <v>399</v>
      </c>
      <c r="F301" s="222" t="s">
        <v>400</v>
      </c>
      <c r="G301" s="223" t="s">
        <v>294</v>
      </c>
      <c r="H301" s="224">
        <v>171.27500000000001</v>
      </c>
      <c r="I301" s="225"/>
      <c r="J301" s="226">
        <f>ROUND(I301*H301,2)</f>
        <v>0</v>
      </c>
      <c r="K301" s="222" t="s">
        <v>184</v>
      </c>
      <c r="L301" s="45"/>
      <c r="M301" s="227" t="s">
        <v>1</v>
      </c>
      <c r="N301" s="228" t="s">
        <v>44</v>
      </c>
      <c r="O301" s="92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185</v>
      </c>
      <c r="AT301" s="231" t="s">
        <v>180</v>
      </c>
      <c r="AU301" s="231" t="s">
        <v>88</v>
      </c>
      <c r="AY301" s="18" t="s">
        <v>178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84</v>
      </c>
      <c r="BK301" s="232">
        <f>ROUND(I301*H301,2)</f>
        <v>0</v>
      </c>
      <c r="BL301" s="18" t="s">
        <v>185</v>
      </c>
      <c r="BM301" s="231" t="s">
        <v>401</v>
      </c>
    </row>
    <row r="302" s="2" customFormat="1">
      <c r="A302" s="39"/>
      <c r="B302" s="40"/>
      <c r="C302" s="41"/>
      <c r="D302" s="233" t="s">
        <v>187</v>
      </c>
      <c r="E302" s="41"/>
      <c r="F302" s="234" t="s">
        <v>402</v>
      </c>
      <c r="G302" s="41"/>
      <c r="H302" s="41"/>
      <c r="I302" s="235"/>
      <c r="J302" s="41"/>
      <c r="K302" s="41"/>
      <c r="L302" s="45"/>
      <c r="M302" s="236"/>
      <c r="N302" s="237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187</v>
      </c>
      <c r="AU302" s="18" t="s">
        <v>88</v>
      </c>
    </row>
    <row r="303" s="2" customFormat="1">
      <c r="A303" s="39"/>
      <c r="B303" s="40"/>
      <c r="C303" s="41"/>
      <c r="D303" s="238" t="s">
        <v>189</v>
      </c>
      <c r="E303" s="41"/>
      <c r="F303" s="239" t="s">
        <v>403</v>
      </c>
      <c r="G303" s="41"/>
      <c r="H303" s="41"/>
      <c r="I303" s="235"/>
      <c r="J303" s="41"/>
      <c r="K303" s="41"/>
      <c r="L303" s="45"/>
      <c r="M303" s="236"/>
      <c r="N303" s="237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189</v>
      </c>
      <c r="AU303" s="18" t="s">
        <v>88</v>
      </c>
    </row>
    <row r="304" s="13" customFormat="1">
      <c r="A304" s="13"/>
      <c r="B304" s="240"/>
      <c r="C304" s="241"/>
      <c r="D304" s="233" t="s">
        <v>191</v>
      </c>
      <c r="E304" s="242" t="s">
        <v>1</v>
      </c>
      <c r="F304" s="243" t="s">
        <v>362</v>
      </c>
      <c r="G304" s="241"/>
      <c r="H304" s="242" t="s">
        <v>1</v>
      </c>
      <c r="I304" s="244"/>
      <c r="J304" s="241"/>
      <c r="K304" s="241"/>
      <c r="L304" s="245"/>
      <c r="M304" s="246"/>
      <c r="N304" s="247"/>
      <c r="O304" s="247"/>
      <c r="P304" s="247"/>
      <c r="Q304" s="247"/>
      <c r="R304" s="247"/>
      <c r="S304" s="247"/>
      <c r="T304" s="24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9" t="s">
        <v>191</v>
      </c>
      <c r="AU304" s="249" t="s">
        <v>88</v>
      </c>
      <c r="AV304" s="13" t="s">
        <v>84</v>
      </c>
      <c r="AW304" s="13" t="s">
        <v>35</v>
      </c>
      <c r="AX304" s="13" t="s">
        <v>79</v>
      </c>
      <c r="AY304" s="249" t="s">
        <v>178</v>
      </c>
    </row>
    <row r="305" s="14" customFormat="1">
      <c r="A305" s="14"/>
      <c r="B305" s="250"/>
      <c r="C305" s="251"/>
      <c r="D305" s="233" t="s">
        <v>191</v>
      </c>
      <c r="E305" s="252" t="s">
        <v>1</v>
      </c>
      <c r="F305" s="253" t="s">
        <v>361</v>
      </c>
      <c r="G305" s="251"/>
      <c r="H305" s="254">
        <v>171.27500000000001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0" t="s">
        <v>191</v>
      </c>
      <c r="AU305" s="260" t="s">
        <v>88</v>
      </c>
      <c r="AV305" s="14" t="s">
        <v>88</v>
      </c>
      <c r="AW305" s="14" t="s">
        <v>35</v>
      </c>
      <c r="AX305" s="14" t="s">
        <v>84</v>
      </c>
      <c r="AY305" s="260" t="s">
        <v>178</v>
      </c>
    </row>
    <row r="306" s="2" customFormat="1" ht="24.15" customHeight="1">
      <c r="A306" s="39"/>
      <c r="B306" s="40"/>
      <c r="C306" s="220" t="s">
        <v>404</v>
      </c>
      <c r="D306" s="220" t="s">
        <v>180</v>
      </c>
      <c r="E306" s="221" t="s">
        <v>405</v>
      </c>
      <c r="F306" s="222" t="s">
        <v>406</v>
      </c>
      <c r="G306" s="223" t="s">
        <v>294</v>
      </c>
      <c r="H306" s="224">
        <v>2</v>
      </c>
      <c r="I306" s="225"/>
      <c r="J306" s="226">
        <f>ROUND(I306*H306,2)</f>
        <v>0</v>
      </c>
      <c r="K306" s="222" t="s">
        <v>184</v>
      </c>
      <c r="L306" s="45"/>
      <c r="M306" s="227" t="s">
        <v>1</v>
      </c>
      <c r="N306" s="228" t="s">
        <v>44</v>
      </c>
      <c r="O306" s="92"/>
      <c r="P306" s="229">
        <f>O306*H306</f>
        <v>0</v>
      </c>
      <c r="Q306" s="229">
        <v>0</v>
      </c>
      <c r="R306" s="229">
        <f>Q306*H306</f>
        <v>0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185</v>
      </c>
      <c r="AT306" s="231" t="s">
        <v>180</v>
      </c>
      <c r="AU306" s="231" t="s">
        <v>88</v>
      </c>
      <c r="AY306" s="18" t="s">
        <v>178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84</v>
      </c>
      <c r="BK306" s="232">
        <f>ROUND(I306*H306,2)</f>
        <v>0</v>
      </c>
      <c r="BL306" s="18" t="s">
        <v>185</v>
      </c>
      <c r="BM306" s="231" t="s">
        <v>407</v>
      </c>
    </row>
    <row r="307" s="2" customFormat="1">
      <c r="A307" s="39"/>
      <c r="B307" s="40"/>
      <c r="C307" s="41"/>
      <c r="D307" s="233" t="s">
        <v>187</v>
      </c>
      <c r="E307" s="41"/>
      <c r="F307" s="234" t="s">
        <v>408</v>
      </c>
      <c r="G307" s="41"/>
      <c r="H307" s="41"/>
      <c r="I307" s="235"/>
      <c r="J307" s="41"/>
      <c r="K307" s="41"/>
      <c r="L307" s="45"/>
      <c r="M307" s="236"/>
      <c r="N307" s="237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187</v>
      </c>
      <c r="AU307" s="18" t="s">
        <v>88</v>
      </c>
    </row>
    <row r="308" s="2" customFormat="1">
      <c r="A308" s="39"/>
      <c r="B308" s="40"/>
      <c r="C308" s="41"/>
      <c r="D308" s="238" t="s">
        <v>189</v>
      </c>
      <c r="E308" s="41"/>
      <c r="F308" s="239" t="s">
        <v>409</v>
      </c>
      <c r="G308" s="41"/>
      <c r="H308" s="41"/>
      <c r="I308" s="235"/>
      <c r="J308" s="41"/>
      <c r="K308" s="41"/>
      <c r="L308" s="45"/>
      <c r="M308" s="236"/>
      <c r="N308" s="237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189</v>
      </c>
      <c r="AU308" s="18" t="s">
        <v>88</v>
      </c>
    </row>
    <row r="309" s="13" customFormat="1">
      <c r="A309" s="13"/>
      <c r="B309" s="240"/>
      <c r="C309" s="241"/>
      <c r="D309" s="233" t="s">
        <v>191</v>
      </c>
      <c r="E309" s="242" t="s">
        <v>1</v>
      </c>
      <c r="F309" s="243" t="s">
        <v>193</v>
      </c>
      <c r="G309" s="241"/>
      <c r="H309" s="242" t="s">
        <v>1</v>
      </c>
      <c r="I309" s="244"/>
      <c r="J309" s="241"/>
      <c r="K309" s="241"/>
      <c r="L309" s="245"/>
      <c r="M309" s="246"/>
      <c r="N309" s="247"/>
      <c r="O309" s="247"/>
      <c r="P309" s="247"/>
      <c r="Q309" s="247"/>
      <c r="R309" s="247"/>
      <c r="S309" s="247"/>
      <c r="T309" s="24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9" t="s">
        <v>191</v>
      </c>
      <c r="AU309" s="249" t="s">
        <v>88</v>
      </c>
      <c r="AV309" s="13" t="s">
        <v>84</v>
      </c>
      <c r="AW309" s="13" t="s">
        <v>35</v>
      </c>
      <c r="AX309" s="13" t="s">
        <v>79</v>
      </c>
      <c r="AY309" s="249" t="s">
        <v>178</v>
      </c>
    </row>
    <row r="310" s="13" customFormat="1">
      <c r="A310" s="13"/>
      <c r="B310" s="240"/>
      <c r="C310" s="241"/>
      <c r="D310" s="233" t="s">
        <v>191</v>
      </c>
      <c r="E310" s="242" t="s">
        <v>1</v>
      </c>
      <c r="F310" s="243" t="s">
        <v>410</v>
      </c>
      <c r="G310" s="241"/>
      <c r="H310" s="242" t="s">
        <v>1</v>
      </c>
      <c r="I310" s="244"/>
      <c r="J310" s="241"/>
      <c r="K310" s="241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191</v>
      </c>
      <c r="AU310" s="249" t="s">
        <v>88</v>
      </c>
      <c r="AV310" s="13" t="s">
        <v>84</v>
      </c>
      <c r="AW310" s="13" t="s">
        <v>35</v>
      </c>
      <c r="AX310" s="13" t="s">
        <v>79</v>
      </c>
      <c r="AY310" s="249" t="s">
        <v>178</v>
      </c>
    </row>
    <row r="311" s="14" customFormat="1">
      <c r="A311" s="14"/>
      <c r="B311" s="250"/>
      <c r="C311" s="251"/>
      <c r="D311" s="233" t="s">
        <v>191</v>
      </c>
      <c r="E311" s="252" t="s">
        <v>1</v>
      </c>
      <c r="F311" s="253" t="s">
        <v>224</v>
      </c>
      <c r="G311" s="251"/>
      <c r="H311" s="254">
        <v>2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191</v>
      </c>
      <c r="AU311" s="260" t="s">
        <v>88</v>
      </c>
      <c r="AV311" s="14" t="s">
        <v>88</v>
      </c>
      <c r="AW311" s="14" t="s">
        <v>35</v>
      </c>
      <c r="AX311" s="14" t="s">
        <v>84</v>
      </c>
      <c r="AY311" s="260" t="s">
        <v>178</v>
      </c>
    </row>
    <row r="312" s="2" customFormat="1" ht="16.5" customHeight="1">
      <c r="A312" s="39"/>
      <c r="B312" s="40"/>
      <c r="C312" s="283" t="s">
        <v>411</v>
      </c>
      <c r="D312" s="283" t="s">
        <v>412</v>
      </c>
      <c r="E312" s="284" t="s">
        <v>413</v>
      </c>
      <c r="F312" s="285" t="s">
        <v>414</v>
      </c>
      <c r="G312" s="286" t="s">
        <v>415</v>
      </c>
      <c r="H312" s="287">
        <v>4.4000000000000004</v>
      </c>
      <c r="I312" s="288"/>
      <c r="J312" s="289">
        <f>ROUND(I312*H312,2)</f>
        <v>0</v>
      </c>
      <c r="K312" s="285" t="s">
        <v>1</v>
      </c>
      <c r="L312" s="290"/>
      <c r="M312" s="291" t="s">
        <v>1</v>
      </c>
      <c r="N312" s="292" t="s">
        <v>44</v>
      </c>
      <c r="O312" s="92"/>
      <c r="P312" s="229">
        <f>O312*H312</f>
        <v>0</v>
      </c>
      <c r="Q312" s="229">
        <v>1</v>
      </c>
      <c r="R312" s="229">
        <f>Q312*H312</f>
        <v>4.4000000000000004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238</v>
      </c>
      <c r="AT312" s="231" t="s">
        <v>412</v>
      </c>
      <c r="AU312" s="231" t="s">
        <v>88</v>
      </c>
      <c r="AY312" s="18" t="s">
        <v>178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84</v>
      </c>
      <c r="BK312" s="232">
        <f>ROUND(I312*H312,2)</f>
        <v>0</v>
      </c>
      <c r="BL312" s="18" t="s">
        <v>185</v>
      </c>
      <c r="BM312" s="231" t="s">
        <v>416</v>
      </c>
    </row>
    <row r="313" s="2" customFormat="1">
      <c r="A313" s="39"/>
      <c r="B313" s="40"/>
      <c r="C313" s="41"/>
      <c r="D313" s="233" t="s">
        <v>187</v>
      </c>
      <c r="E313" s="41"/>
      <c r="F313" s="234" t="s">
        <v>414</v>
      </c>
      <c r="G313" s="41"/>
      <c r="H313" s="41"/>
      <c r="I313" s="235"/>
      <c r="J313" s="41"/>
      <c r="K313" s="41"/>
      <c r="L313" s="45"/>
      <c r="M313" s="236"/>
      <c r="N313" s="237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187</v>
      </c>
      <c r="AU313" s="18" t="s">
        <v>88</v>
      </c>
    </row>
    <row r="314" s="13" customFormat="1">
      <c r="A314" s="13"/>
      <c r="B314" s="240"/>
      <c r="C314" s="241"/>
      <c r="D314" s="233" t="s">
        <v>191</v>
      </c>
      <c r="E314" s="242" t="s">
        <v>1</v>
      </c>
      <c r="F314" s="243" t="s">
        <v>417</v>
      </c>
      <c r="G314" s="241"/>
      <c r="H314" s="242" t="s">
        <v>1</v>
      </c>
      <c r="I314" s="244"/>
      <c r="J314" s="241"/>
      <c r="K314" s="241"/>
      <c r="L314" s="245"/>
      <c r="M314" s="246"/>
      <c r="N314" s="247"/>
      <c r="O314" s="247"/>
      <c r="P314" s="247"/>
      <c r="Q314" s="247"/>
      <c r="R314" s="247"/>
      <c r="S314" s="247"/>
      <c r="T314" s="24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9" t="s">
        <v>191</v>
      </c>
      <c r="AU314" s="249" t="s">
        <v>88</v>
      </c>
      <c r="AV314" s="13" t="s">
        <v>84</v>
      </c>
      <c r="AW314" s="13" t="s">
        <v>35</v>
      </c>
      <c r="AX314" s="13" t="s">
        <v>79</v>
      </c>
      <c r="AY314" s="249" t="s">
        <v>178</v>
      </c>
    </row>
    <row r="315" s="14" customFormat="1">
      <c r="A315" s="14"/>
      <c r="B315" s="250"/>
      <c r="C315" s="251"/>
      <c r="D315" s="233" t="s">
        <v>191</v>
      </c>
      <c r="E315" s="252" t="s">
        <v>1</v>
      </c>
      <c r="F315" s="253" t="s">
        <v>418</v>
      </c>
      <c r="G315" s="251"/>
      <c r="H315" s="254">
        <v>4.4000000000000004</v>
      </c>
      <c r="I315" s="255"/>
      <c r="J315" s="251"/>
      <c r="K315" s="251"/>
      <c r="L315" s="256"/>
      <c r="M315" s="257"/>
      <c r="N315" s="258"/>
      <c r="O315" s="258"/>
      <c r="P315" s="258"/>
      <c r="Q315" s="258"/>
      <c r="R315" s="258"/>
      <c r="S315" s="258"/>
      <c r="T315" s="25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0" t="s">
        <v>191</v>
      </c>
      <c r="AU315" s="260" t="s">
        <v>88</v>
      </c>
      <c r="AV315" s="14" t="s">
        <v>88</v>
      </c>
      <c r="AW315" s="14" t="s">
        <v>35</v>
      </c>
      <c r="AX315" s="14" t="s">
        <v>84</v>
      </c>
      <c r="AY315" s="260" t="s">
        <v>178</v>
      </c>
    </row>
    <row r="316" s="2" customFormat="1" ht="24.15" customHeight="1">
      <c r="A316" s="39"/>
      <c r="B316" s="40"/>
      <c r="C316" s="220" t="s">
        <v>419</v>
      </c>
      <c r="D316" s="220" t="s">
        <v>180</v>
      </c>
      <c r="E316" s="221" t="s">
        <v>420</v>
      </c>
      <c r="F316" s="222" t="s">
        <v>421</v>
      </c>
      <c r="G316" s="223" t="s">
        <v>415</v>
      </c>
      <c r="H316" s="224">
        <v>2052.6529999999998</v>
      </c>
      <c r="I316" s="225"/>
      <c r="J316" s="226">
        <f>ROUND(I316*H316,2)</f>
        <v>0</v>
      </c>
      <c r="K316" s="222" t="s">
        <v>184</v>
      </c>
      <c r="L316" s="45"/>
      <c r="M316" s="227" t="s">
        <v>1</v>
      </c>
      <c r="N316" s="228" t="s">
        <v>44</v>
      </c>
      <c r="O316" s="92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185</v>
      </c>
      <c r="AT316" s="231" t="s">
        <v>180</v>
      </c>
      <c r="AU316" s="231" t="s">
        <v>88</v>
      </c>
      <c r="AY316" s="18" t="s">
        <v>178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84</v>
      </c>
      <c r="BK316" s="232">
        <f>ROUND(I316*H316,2)</f>
        <v>0</v>
      </c>
      <c r="BL316" s="18" t="s">
        <v>185</v>
      </c>
      <c r="BM316" s="231" t="s">
        <v>422</v>
      </c>
    </row>
    <row r="317" s="2" customFormat="1">
      <c r="A317" s="39"/>
      <c r="B317" s="40"/>
      <c r="C317" s="41"/>
      <c r="D317" s="233" t="s">
        <v>187</v>
      </c>
      <c r="E317" s="41"/>
      <c r="F317" s="234" t="s">
        <v>423</v>
      </c>
      <c r="G317" s="41"/>
      <c r="H317" s="41"/>
      <c r="I317" s="235"/>
      <c r="J317" s="41"/>
      <c r="K317" s="41"/>
      <c r="L317" s="45"/>
      <c r="M317" s="236"/>
      <c r="N317" s="237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187</v>
      </c>
      <c r="AU317" s="18" t="s">
        <v>88</v>
      </c>
    </row>
    <row r="318" s="2" customFormat="1">
      <c r="A318" s="39"/>
      <c r="B318" s="40"/>
      <c r="C318" s="41"/>
      <c r="D318" s="238" t="s">
        <v>189</v>
      </c>
      <c r="E318" s="41"/>
      <c r="F318" s="239" t="s">
        <v>424</v>
      </c>
      <c r="G318" s="41"/>
      <c r="H318" s="41"/>
      <c r="I318" s="235"/>
      <c r="J318" s="41"/>
      <c r="K318" s="41"/>
      <c r="L318" s="45"/>
      <c r="M318" s="236"/>
      <c r="N318" s="237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189</v>
      </c>
      <c r="AU318" s="18" t="s">
        <v>88</v>
      </c>
    </row>
    <row r="319" s="14" customFormat="1">
      <c r="A319" s="14"/>
      <c r="B319" s="250"/>
      <c r="C319" s="251"/>
      <c r="D319" s="233" t="s">
        <v>191</v>
      </c>
      <c r="E319" s="252" t="s">
        <v>1</v>
      </c>
      <c r="F319" s="253" t="s">
        <v>425</v>
      </c>
      <c r="G319" s="251"/>
      <c r="H319" s="254">
        <v>1701.3430000000001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0" t="s">
        <v>191</v>
      </c>
      <c r="AU319" s="260" t="s">
        <v>88</v>
      </c>
      <c r="AV319" s="14" t="s">
        <v>88</v>
      </c>
      <c r="AW319" s="14" t="s">
        <v>35</v>
      </c>
      <c r="AX319" s="14" t="s">
        <v>79</v>
      </c>
      <c r="AY319" s="260" t="s">
        <v>178</v>
      </c>
    </row>
    <row r="320" s="13" customFormat="1">
      <c r="A320" s="13"/>
      <c r="B320" s="240"/>
      <c r="C320" s="241"/>
      <c r="D320" s="233" t="s">
        <v>191</v>
      </c>
      <c r="E320" s="242" t="s">
        <v>1</v>
      </c>
      <c r="F320" s="243" t="s">
        <v>426</v>
      </c>
      <c r="G320" s="241"/>
      <c r="H320" s="242" t="s">
        <v>1</v>
      </c>
      <c r="I320" s="244"/>
      <c r="J320" s="241"/>
      <c r="K320" s="241"/>
      <c r="L320" s="245"/>
      <c r="M320" s="246"/>
      <c r="N320" s="247"/>
      <c r="O320" s="247"/>
      <c r="P320" s="247"/>
      <c r="Q320" s="247"/>
      <c r="R320" s="247"/>
      <c r="S320" s="247"/>
      <c r="T320" s="24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9" t="s">
        <v>191</v>
      </c>
      <c r="AU320" s="249" t="s">
        <v>88</v>
      </c>
      <c r="AV320" s="13" t="s">
        <v>84</v>
      </c>
      <c r="AW320" s="13" t="s">
        <v>35</v>
      </c>
      <c r="AX320" s="13" t="s">
        <v>79</v>
      </c>
      <c r="AY320" s="249" t="s">
        <v>178</v>
      </c>
    </row>
    <row r="321" s="14" customFormat="1">
      <c r="A321" s="14"/>
      <c r="B321" s="250"/>
      <c r="C321" s="251"/>
      <c r="D321" s="233" t="s">
        <v>191</v>
      </c>
      <c r="E321" s="252" t="s">
        <v>1</v>
      </c>
      <c r="F321" s="253" t="s">
        <v>427</v>
      </c>
      <c r="G321" s="251"/>
      <c r="H321" s="254">
        <v>351.31</v>
      </c>
      <c r="I321" s="255"/>
      <c r="J321" s="251"/>
      <c r="K321" s="251"/>
      <c r="L321" s="256"/>
      <c r="M321" s="257"/>
      <c r="N321" s="258"/>
      <c r="O321" s="258"/>
      <c r="P321" s="258"/>
      <c r="Q321" s="258"/>
      <c r="R321" s="258"/>
      <c r="S321" s="258"/>
      <c r="T321" s="25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0" t="s">
        <v>191</v>
      </c>
      <c r="AU321" s="260" t="s">
        <v>88</v>
      </c>
      <c r="AV321" s="14" t="s">
        <v>88</v>
      </c>
      <c r="AW321" s="14" t="s">
        <v>35</v>
      </c>
      <c r="AX321" s="14" t="s">
        <v>79</v>
      </c>
      <c r="AY321" s="260" t="s">
        <v>178</v>
      </c>
    </row>
    <row r="322" s="15" customFormat="1">
      <c r="A322" s="15"/>
      <c r="B322" s="261"/>
      <c r="C322" s="262"/>
      <c r="D322" s="233" t="s">
        <v>191</v>
      </c>
      <c r="E322" s="263" t="s">
        <v>1</v>
      </c>
      <c r="F322" s="264" t="s">
        <v>195</v>
      </c>
      <c r="G322" s="262"/>
      <c r="H322" s="265">
        <v>2052.6529999999998</v>
      </c>
      <c r="I322" s="266"/>
      <c r="J322" s="262"/>
      <c r="K322" s="262"/>
      <c r="L322" s="267"/>
      <c r="M322" s="268"/>
      <c r="N322" s="269"/>
      <c r="O322" s="269"/>
      <c r="P322" s="269"/>
      <c r="Q322" s="269"/>
      <c r="R322" s="269"/>
      <c r="S322" s="269"/>
      <c r="T322" s="270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1" t="s">
        <v>191</v>
      </c>
      <c r="AU322" s="271" t="s">
        <v>88</v>
      </c>
      <c r="AV322" s="15" t="s">
        <v>185</v>
      </c>
      <c r="AW322" s="15" t="s">
        <v>35</v>
      </c>
      <c r="AX322" s="15" t="s">
        <v>84</v>
      </c>
      <c r="AY322" s="271" t="s">
        <v>178</v>
      </c>
    </row>
    <row r="323" s="2" customFormat="1" ht="55.5" customHeight="1">
      <c r="A323" s="39"/>
      <c r="B323" s="40"/>
      <c r="C323" s="220" t="s">
        <v>428</v>
      </c>
      <c r="D323" s="220" t="s">
        <v>180</v>
      </c>
      <c r="E323" s="221" t="s">
        <v>429</v>
      </c>
      <c r="F323" s="222" t="s">
        <v>430</v>
      </c>
      <c r="G323" s="223" t="s">
        <v>415</v>
      </c>
      <c r="H323" s="224">
        <v>567.11400000000003</v>
      </c>
      <c r="I323" s="225"/>
      <c r="J323" s="226">
        <f>ROUND(I323*H323,2)</f>
        <v>0</v>
      </c>
      <c r="K323" s="222" t="s">
        <v>1</v>
      </c>
      <c r="L323" s="45"/>
      <c r="M323" s="227" t="s">
        <v>1</v>
      </c>
      <c r="N323" s="228" t="s">
        <v>44</v>
      </c>
      <c r="O323" s="92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185</v>
      </c>
      <c r="AT323" s="231" t="s">
        <v>180</v>
      </c>
      <c r="AU323" s="231" t="s">
        <v>88</v>
      </c>
      <c r="AY323" s="18" t="s">
        <v>178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84</v>
      </c>
      <c r="BK323" s="232">
        <f>ROUND(I323*H323,2)</f>
        <v>0</v>
      </c>
      <c r="BL323" s="18" t="s">
        <v>185</v>
      </c>
      <c r="BM323" s="231" t="s">
        <v>431</v>
      </c>
    </row>
    <row r="324" s="2" customFormat="1">
      <c r="A324" s="39"/>
      <c r="B324" s="40"/>
      <c r="C324" s="41"/>
      <c r="D324" s="233" t="s">
        <v>187</v>
      </c>
      <c r="E324" s="41"/>
      <c r="F324" s="234" t="s">
        <v>430</v>
      </c>
      <c r="G324" s="41"/>
      <c r="H324" s="41"/>
      <c r="I324" s="235"/>
      <c r="J324" s="41"/>
      <c r="K324" s="41"/>
      <c r="L324" s="45"/>
      <c r="M324" s="236"/>
      <c r="N324" s="237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187</v>
      </c>
      <c r="AU324" s="18" t="s">
        <v>88</v>
      </c>
    </row>
    <row r="325" s="14" customFormat="1">
      <c r="A325" s="14"/>
      <c r="B325" s="250"/>
      <c r="C325" s="251"/>
      <c r="D325" s="233" t="s">
        <v>191</v>
      </c>
      <c r="E325" s="252" t="s">
        <v>1</v>
      </c>
      <c r="F325" s="253" t="s">
        <v>432</v>
      </c>
      <c r="G325" s="251"/>
      <c r="H325" s="254">
        <v>567.11400000000003</v>
      </c>
      <c r="I325" s="255"/>
      <c r="J325" s="251"/>
      <c r="K325" s="251"/>
      <c r="L325" s="256"/>
      <c r="M325" s="257"/>
      <c r="N325" s="258"/>
      <c r="O325" s="258"/>
      <c r="P325" s="258"/>
      <c r="Q325" s="258"/>
      <c r="R325" s="258"/>
      <c r="S325" s="258"/>
      <c r="T325" s="25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0" t="s">
        <v>191</v>
      </c>
      <c r="AU325" s="260" t="s">
        <v>88</v>
      </c>
      <c r="AV325" s="14" t="s">
        <v>88</v>
      </c>
      <c r="AW325" s="14" t="s">
        <v>35</v>
      </c>
      <c r="AX325" s="14" t="s">
        <v>84</v>
      </c>
      <c r="AY325" s="260" t="s">
        <v>178</v>
      </c>
    </row>
    <row r="326" s="2" customFormat="1" ht="16.5" customHeight="1">
      <c r="A326" s="39"/>
      <c r="B326" s="40"/>
      <c r="C326" s="220" t="s">
        <v>433</v>
      </c>
      <c r="D326" s="220" t="s">
        <v>180</v>
      </c>
      <c r="E326" s="221" t="s">
        <v>434</v>
      </c>
      <c r="F326" s="222" t="s">
        <v>435</v>
      </c>
      <c r="G326" s="223" t="s">
        <v>294</v>
      </c>
      <c r="H326" s="224">
        <v>171.27500000000001</v>
      </c>
      <c r="I326" s="225"/>
      <c r="J326" s="226">
        <f>ROUND(I326*H326,2)</f>
        <v>0</v>
      </c>
      <c r="K326" s="222" t="s">
        <v>184</v>
      </c>
      <c r="L326" s="45"/>
      <c r="M326" s="227" t="s">
        <v>1</v>
      </c>
      <c r="N326" s="228" t="s">
        <v>44</v>
      </c>
      <c r="O326" s="92"/>
      <c r="P326" s="229">
        <f>O326*H326</f>
        <v>0</v>
      </c>
      <c r="Q326" s="229">
        <v>0</v>
      </c>
      <c r="R326" s="229">
        <f>Q326*H326</f>
        <v>0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185</v>
      </c>
      <c r="AT326" s="231" t="s">
        <v>180</v>
      </c>
      <c r="AU326" s="231" t="s">
        <v>88</v>
      </c>
      <c r="AY326" s="18" t="s">
        <v>178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84</v>
      </c>
      <c r="BK326" s="232">
        <f>ROUND(I326*H326,2)</f>
        <v>0</v>
      </c>
      <c r="BL326" s="18" t="s">
        <v>185</v>
      </c>
      <c r="BM326" s="231" t="s">
        <v>436</v>
      </c>
    </row>
    <row r="327" s="2" customFormat="1">
      <c r="A327" s="39"/>
      <c r="B327" s="40"/>
      <c r="C327" s="41"/>
      <c r="D327" s="233" t="s">
        <v>187</v>
      </c>
      <c r="E327" s="41"/>
      <c r="F327" s="234" t="s">
        <v>437</v>
      </c>
      <c r="G327" s="41"/>
      <c r="H327" s="41"/>
      <c r="I327" s="235"/>
      <c r="J327" s="41"/>
      <c r="K327" s="41"/>
      <c r="L327" s="45"/>
      <c r="M327" s="236"/>
      <c r="N327" s="237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187</v>
      </c>
      <c r="AU327" s="18" t="s">
        <v>88</v>
      </c>
    </row>
    <row r="328" s="2" customFormat="1">
      <c r="A328" s="39"/>
      <c r="B328" s="40"/>
      <c r="C328" s="41"/>
      <c r="D328" s="238" t="s">
        <v>189</v>
      </c>
      <c r="E328" s="41"/>
      <c r="F328" s="239" t="s">
        <v>438</v>
      </c>
      <c r="G328" s="41"/>
      <c r="H328" s="41"/>
      <c r="I328" s="235"/>
      <c r="J328" s="41"/>
      <c r="K328" s="41"/>
      <c r="L328" s="45"/>
      <c r="M328" s="236"/>
      <c r="N328" s="237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189</v>
      </c>
      <c r="AU328" s="18" t="s">
        <v>88</v>
      </c>
    </row>
    <row r="329" s="13" customFormat="1">
      <c r="A329" s="13"/>
      <c r="B329" s="240"/>
      <c r="C329" s="241"/>
      <c r="D329" s="233" t="s">
        <v>191</v>
      </c>
      <c r="E329" s="242" t="s">
        <v>1</v>
      </c>
      <c r="F329" s="243" t="s">
        <v>439</v>
      </c>
      <c r="G329" s="241"/>
      <c r="H329" s="242" t="s">
        <v>1</v>
      </c>
      <c r="I329" s="244"/>
      <c r="J329" s="241"/>
      <c r="K329" s="241"/>
      <c r="L329" s="245"/>
      <c r="M329" s="246"/>
      <c r="N329" s="247"/>
      <c r="O329" s="247"/>
      <c r="P329" s="247"/>
      <c r="Q329" s="247"/>
      <c r="R329" s="247"/>
      <c r="S329" s="247"/>
      <c r="T329" s="24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9" t="s">
        <v>191</v>
      </c>
      <c r="AU329" s="249" t="s">
        <v>88</v>
      </c>
      <c r="AV329" s="13" t="s">
        <v>84</v>
      </c>
      <c r="AW329" s="13" t="s">
        <v>35</v>
      </c>
      <c r="AX329" s="13" t="s">
        <v>79</v>
      </c>
      <c r="AY329" s="249" t="s">
        <v>178</v>
      </c>
    </row>
    <row r="330" s="14" customFormat="1">
      <c r="A330" s="14"/>
      <c r="B330" s="250"/>
      <c r="C330" s="251"/>
      <c r="D330" s="233" t="s">
        <v>191</v>
      </c>
      <c r="E330" s="252" t="s">
        <v>1</v>
      </c>
      <c r="F330" s="253" t="s">
        <v>361</v>
      </c>
      <c r="G330" s="251"/>
      <c r="H330" s="254">
        <v>171.27500000000001</v>
      </c>
      <c r="I330" s="255"/>
      <c r="J330" s="251"/>
      <c r="K330" s="251"/>
      <c r="L330" s="256"/>
      <c r="M330" s="257"/>
      <c r="N330" s="258"/>
      <c r="O330" s="258"/>
      <c r="P330" s="258"/>
      <c r="Q330" s="258"/>
      <c r="R330" s="258"/>
      <c r="S330" s="258"/>
      <c r="T330" s="25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0" t="s">
        <v>191</v>
      </c>
      <c r="AU330" s="260" t="s">
        <v>88</v>
      </c>
      <c r="AV330" s="14" t="s">
        <v>88</v>
      </c>
      <c r="AW330" s="14" t="s">
        <v>35</v>
      </c>
      <c r="AX330" s="14" t="s">
        <v>84</v>
      </c>
      <c r="AY330" s="260" t="s">
        <v>178</v>
      </c>
    </row>
    <row r="331" s="2" customFormat="1" ht="24.15" customHeight="1">
      <c r="A331" s="39"/>
      <c r="B331" s="40"/>
      <c r="C331" s="220" t="s">
        <v>440</v>
      </c>
      <c r="D331" s="220" t="s">
        <v>180</v>
      </c>
      <c r="E331" s="221" t="s">
        <v>441</v>
      </c>
      <c r="F331" s="222" t="s">
        <v>442</v>
      </c>
      <c r="G331" s="223" t="s">
        <v>294</v>
      </c>
      <c r="H331" s="224">
        <v>176.84999999999999</v>
      </c>
      <c r="I331" s="225"/>
      <c r="J331" s="226">
        <f>ROUND(I331*H331,2)</f>
        <v>0</v>
      </c>
      <c r="K331" s="222" t="s">
        <v>184</v>
      </c>
      <c r="L331" s="45"/>
      <c r="M331" s="227" t="s">
        <v>1</v>
      </c>
      <c r="N331" s="228" t="s">
        <v>44</v>
      </c>
      <c r="O331" s="92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185</v>
      </c>
      <c r="AT331" s="231" t="s">
        <v>180</v>
      </c>
      <c r="AU331" s="231" t="s">
        <v>88</v>
      </c>
      <c r="AY331" s="18" t="s">
        <v>178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84</v>
      </c>
      <c r="BK331" s="232">
        <f>ROUND(I331*H331,2)</f>
        <v>0</v>
      </c>
      <c r="BL331" s="18" t="s">
        <v>185</v>
      </c>
      <c r="BM331" s="231" t="s">
        <v>443</v>
      </c>
    </row>
    <row r="332" s="2" customFormat="1">
      <c r="A332" s="39"/>
      <c r="B332" s="40"/>
      <c r="C332" s="41"/>
      <c r="D332" s="233" t="s">
        <v>187</v>
      </c>
      <c r="E332" s="41"/>
      <c r="F332" s="234" t="s">
        <v>444</v>
      </c>
      <c r="G332" s="41"/>
      <c r="H332" s="41"/>
      <c r="I332" s="235"/>
      <c r="J332" s="41"/>
      <c r="K332" s="41"/>
      <c r="L332" s="45"/>
      <c r="M332" s="236"/>
      <c r="N332" s="237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187</v>
      </c>
      <c r="AU332" s="18" t="s">
        <v>88</v>
      </c>
    </row>
    <row r="333" s="2" customFormat="1">
      <c r="A333" s="39"/>
      <c r="B333" s="40"/>
      <c r="C333" s="41"/>
      <c r="D333" s="238" t="s">
        <v>189</v>
      </c>
      <c r="E333" s="41"/>
      <c r="F333" s="239" t="s">
        <v>445</v>
      </c>
      <c r="G333" s="41"/>
      <c r="H333" s="41"/>
      <c r="I333" s="235"/>
      <c r="J333" s="41"/>
      <c r="K333" s="41"/>
      <c r="L333" s="45"/>
      <c r="M333" s="236"/>
      <c r="N333" s="237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189</v>
      </c>
      <c r="AU333" s="18" t="s">
        <v>88</v>
      </c>
    </row>
    <row r="334" s="13" customFormat="1">
      <c r="A334" s="13"/>
      <c r="B334" s="240"/>
      <c r="C334" s="241"/>
      <c r="D334" s="233" t="s">
        <v>191</v>
      </c>
      <c r="E334" s="242" t="s">
        <v>1</v>
      </c>
      <c r="F334" s="243" t="s">
        <v>193</v>
      </c>
      <c r="G334" s="241"/>
      <c r="H334" s="242" t="s">
        <v>1</v>
      </c>
      <c r="I334" s="244"/>
      <c r="J334" s="241"/>
      <c r="K334" s="241"/>
      <c r="L334" s="245"/>
      <c r="M334" s="246"/>
      <c r="N334" s="247"/>
      <c r="O334" s="247"/>
      <c r="P334" s="247"/>
      <c r="Q334" s="247"/>
      <c r="R334" s="247"/>
      <c r="S334" s="247"/>
      <c r="T334" s="24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9" t="s">
        <v>191</v>
      </c>
      <c r="AU334" s="249" t="s">
        <v>88</v>
      </c>
      <c r="AV334" s="13" t="s">
        <v>84</v>
      </c>
      <c r="AW334" s="13" t="s">
        <v>35</v>
      </c>
      <c r="AX334" s="13" t="s">
        <v>79</v>
      </c>
      <c r="AY334" s="249" t="s">
        <v>178</v>
      </c>
    </row>
    <row r="335" s="13" customFormat="1">
      <c r="A335" s="13"/>
      <c r="B335" s="240"/>
      <c r="C335" s="241"/>
      <c r="D335" s="233" t="s">
        <v>191</v>
      </c>
      <c r="E335" s="242" t="s">
        <v>1</v>
      </c>
      <c r="F335" s="243" t="s">
        <v>446</v>
      </c>
      <c r="G335" s="241"/>
      <c r="H335" s="242" t="s">
        <v>1</v>
      </c>
      <c r="I335" s="244"/>
      <c r="J335" s="241"/>
      <c r="K335" s="241"/>
      <c r="L335" s="245"/>
      <c r="M335" s="246"/>
      <c r="N335" s="247"/>
      <c r="O335" s="247"/>
      <c r="P335" s="247"/>
      <c r="Q335" s="247"/>
      <c r="R335" s="247"/>
      <c r="S335" s="247"/>
      <c r="T335" s="24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9" t="s">
        <v>191</v>
      </c>
      <c r="AU335" s="249" t="s">
        <v>88</v>
      </c>
      <c r="AV335" s="13" t="s">
        <v>84</v>
      </c>
      <c r="AW335" s="13" t="s">
        <v>35</v>
      </c>
      <c r="AX335" s="13" t="s">
        <v>79</v>
      </c>
      <c r="AY335" s="249" t="s">
        <v>178</v>
      </c>
    </row>
    <row r="336" s="14" customFormat="1">
      <c r="A336" s="14"/>
      <c r="B336" s="250"/>
      <c r="C336" s="251"/>
      <c r="D336" s="233" t="s">
        <v>191</v>
      </c>
      <c r="E336" s="252" t="s">
        <v>1</v>
      </c>
      <c r="F336" s="253" t="s">
        <v>447</v>
      </c>
      <c r="G336" s="251"/>
      <c r="H336" s="254">
        <v>167.15000000000001</v>
      </c>
      <c r="I336" s="255"/>
      <c r="J336" s="251"/>
      <c r="K336" s="251"/>
      <c r="L336" s="256"/>
      <c r="M336" s="257"/>
      <c r="N336" s="258"/>
      <c r="O336" s="258"/>
      <c r="P336" s="258"/>
      <c r="Q336" s="258"/>
      <c r="R336" s="258"/>
      <c r="S336" s="258"/>
      <c r="T336" s="25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0" t="s">
        <v>191</v>
      </c>
      <c r="AU336" s="260" t="s">
        <v>88</v>
      </c>
      <c r="AV336" s="14" t="s">
        <v>88</v>
      </c>
      <c r="AW336" s="14" t="s">
        <v>35</v>
      </c>
      <c r="AX336" s="14" t="s">
        <v>79</v>
      </c>
      <c r="AY336" s="260" t="s">
        <v>178</v>
      </c>
    </row>
    <row r="337" s="13" customFormat="1">
      <c r="A337" s="13"/>
      <c r="B337" s="240"/>
      <c r="C337" s="241"/>
      <c r="D337" s="233" t="s">
        <v>191</v>
      </c>
      <c r="E337" s="242" t="s">
        <v>1</v>
      </c>
      <c r="F337" s="243" t="s">
        <v>448</v>
      </c>
      <c r="G337" s="241"/>
      <c r="H337" s="242" t="s">
        <v>1</v>
      </c>
      <c r="I337" s="244"/>
      <c r="J337" s="241"/>
      <c r="K337" s="241"/>
      <c r="L337" s="245"/>
      <c r="M337" s="246"/>
      <c r="N337" s="247"/>
      <c r="O337" s="247"/>
      <c r="P337" s="247"/>
      <c r="Q337" s="247"/>
      <c r="R337" s="247"/>
      <c r="S337" s="247"/>
      <c r="T337" s="24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9" t="s">
        <v>191</v>
      </c>
      <c r="AU337" s="249" t="s">
        <v>88</v>
      </c>
      <c r="AV337" s="13" t="s">
        <v>84</v>
      </c>
      <c r="AW337" s="13" t="s">
        <v>35</v>
      </c>
      <c r="AX337" s="13" t="s">
        <v>79</v>
      </c>
      <c r="AY337" s="249" t="s">
        <v>178</v>
      </c>
    </row>
    <row r="338" s="14" customFormat="1">
      <c r="A338" s="14"/>
      <c r="B338" s="250"/>
      <c r="C338" s="251"/>
      <c r="D338" s="233" t="s">
        <v>191</v>
      </c>
      <c r="E338" s="252" t="s">
        <v>1</v>
      </c>
      <c r="F338" s="253" t="s">
        <v>449</v>
      </c>
      <c r="G338" s="251"/>
      <c r="H338" s="254">
        <v>4.125</v>
      </c>
      <c r="I338" s="255"/>
      <c r="J338" s="251"/>
      <c r="K338" s="251"/>
      <c r="L338" s="256"/>
      <c r="M338" s="257"/>
      <c r="N338" s="258"/>
      <c r="O338" s="258"/>
      <c r="P338" s="258"/>
      <c r="Q338" s="258"/>
      <c r="R338" s="258"/>
      <c r="S338" s="258"/>
      <c r="T338" s="25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0" t="s">
        <v>191</v>
      </c>
      <c r="AU338" s="260" t="s">
        <v>88</v>
      </c>
      <c r="AV338" s="14" t="s">
        <v>88</v>
      </c>
      <c r="AW338" s="14" t="s">
        <v>35</v>
      </c>
      <c r="AX338" s="14" t="s">
        <v>79</v>
      </c>
      <c r="AY338" s="260" t="s">
        <v>178</v>
      </c>
    </row>
    <row r="339" s="16" customFormat="1">
      <c r="A339" s="16"/>
      <c r="B339" s="272"/>
      <c r="C339" s="273"/>
      <c r="D339" s="233" t="s">
        <v>191</v>
      </c>
      <c r="E339" s="274" t="s">
        <v>101</v>
      </c>
      <c r="F339" s="275" t="s">
        <v>389</v>
      </c>
      <c r="G339" s="273"/>
      <c r="H339" s="276">
        <v>171.27500000000001</v>
      </c>
      <c r="I339" s="277"/>
      <c r="J339" s="273"/>
      <c r="K339" s="273"/>
      <c r="L339" s="278"/>
      <c r="M339" s="279"/>
      <c r="N339" s="280"/>
      <c r="O339" s="280"/>
      <c r="P339" s="280"/>
      <c r="Q339" s="280"/>
      <c r="R339" s="280"/>
      <c r="S339" s="280"/>
      <c r="T339" s="281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82" t="s">
        <v>191</v>
      </c>
      <c r="AU339" s="282" t="s">
        <v>88</v>
      </c>
      <c r="AV339" s="16" t="s">
        <v>204</v>
      </c>
      <c r="AW339" s="16" t="s">
        <v>35</v>
      </c>
      <c r="AX339" s="16" t="s">
        <v>79</v>
      </c>
      <c r="AY339" s="282" t="s">
        <v>178</v>
      </c>
    </row>
    <row r="340" s="13" customFormat="1">
      <c r="A340" s="13"/>
      <c r="B340" s="240"/>
      <c r="C340" s="241"/>
      <c r="D340" s="233" t="s">
        <v>191</v>
      </c>
      <c r="E340" s="242" t="s">
        <v>1</v>
      </c>
      <c r="F340" s="243" t="s">
        <v>450</v>
      </c>
      <c r="G340" s="241"/>
      <c r="H340" s="242" t="s">
        <v>1</v>
      </c>
      <c r="I340" s="244"/>
      <c r="J340" s="241"/>
      <c r="K340" s="241"/>
      <c r="L340" s="245"/>
      <c r="M340" s="246"/>
      <c r="N340" s="247"/>
      <c r="O340" s="247"/>
      <c r="P340" s="247"/>
      <c r="Q340" s="247"/>
      <c r="R340" s="247"/>
      <c r="S340" s="247"/>
      <c r="T340" s="24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9" t="s">
        <v>191</v>
      </c>
      <c r="AU340" s="249" t="s">
        <v>88</v>
      </c>
      <c r="AV340" s="13" t="s">
        <v>84</v>
      </c>
      <c r="AW340" s="13" t="s">
        <v>35</v>
      </c>
      <c r="AX340" s="13" t="s">
        <v>79</v>
      </c>
      <c r="AY340" s="249" t="s">
        <v>178</v>
      </c>
    </row>
    <row r="341" s="14" customFormat="1">
      <c r="A341" s="14"/>
      <c r="B341" s="250"/>
      <c r="C341" s="251"/>
      <c r="D341" s="233" t="s">
        <v>191</v>
      </c>
      <c r="E341" s="252" t="s">
        <v>1</v>
      </c>
      <c r="F341" s="253" t="s">
        <v>451</v>
      </c>
      <c r="G341" s="251"/>
      <c r="H341" s="254">
        <v>4.2000000000000002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191</v>
      </c>
      <c r="AU341" s="260" t="s">
        <v>88</v>
      </c>
      <c r="AV341" s="14" t="s">
        <v>88</v>
      </c>
      <c r="AW341" s="14" t="s">
        <v>35</v>
      </c>
      <c r="AX341" s="14" t="s">
        <v>79</v>
      </c>
      <c r="AY341" s="260" t="s">
        <v>178</v>
      </c>
    </row>
    <row r="342" s="16" customFormat="1">
      <c r="A342" s="16"/>
      <c r="B342" s="272"/>
      <c r="C342" s="273"/>
      <c r="D342" s="233" t="s">
        <v>191</v>
      </c>
      <c r="E342" s="274" t="s">
        <v>106</v>
      </c>
      <c r="F342" s="275" t="s">
        <v>389</v>
      </c>
      <c r="G342" s="273"/>
      <c r="H342" s="276">
        <v>4.2000000000000002</v>
      </c>
      <c r="I342" s="277"/>
      <c r="J342" s="273"/>
      <c r="K342" s="273"/>
      <c r="L342" s="278"/>
      <c r="M342" s="279"/>
      <c r="N342" s="280"/>
      <c r="O342" s="280"/>
      <c r="P342" s="280"/>
      <c r="Q342" s="280"/>
      <c r="R342" s="280"/>
      <c r="S342" s="280"/>
      <c r="T342" s="281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82" t="s">
        <v>191</v>
      </c>
      <c r="AU342" s="282" t="s">
        <v>88</v>
      </c>
      <c r="AV342" s="16" t="s">
        <v>204</v>
      </c>
      <c r="AW342" s="16" t="s">
        <v>35</v>
      </c>
      <c r="AX342" s="16" t="s">
        <v>79</v>
      </c>
      <c r="AY342" s="282" t="s">
        <v>178</v>
      </c>
    </row>
    <row r="343" s="13" customFormat="1">
      <c r="A343" s="13"/>
      <c r="B343" s="240"/>
      <c r="C343" s="241"/>
      <c r="D343" s="233" t="s">
        <v>191</v>
      </c>
      <c r="E343" s="242" t="s">
        <v>1</v>
      </c>
      <c r="F343" s="243" t="s">
        <v>452</v>
      </c>
      <c r="G343" s="241"/>
      <c r="H343" s="242" t="s">
        <v>1</v>
      </c>
      <c r="I343" s="244"/>
      <c r="J343" s="241"/>
      <c r="K343" s="241"/>
      <c r="L343" s="245"/>
      <c r="M343" s="246"/>
      <c r="N343" s="247"/>
      <c r="O343" s="247"/>
      <c r="P343" s="247"/>
      <c r="Q343" s="247"/>
      <c r="R343" s="247"/>
      <c r="S343" s="247"/>
      <c r="T343" s="24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9" t="s">
        <v>191</v>
      </c>
      <c r="AU343" s="249" t="s">
        <v>88</v>
      </c>
      <c r="AV343" s="13" t="s">
        <v>84</v>
      </c>
      <c r="AW343" s="13" t="s">
        <v>35</v>
      </c>
      <c r="AX343" s="13" t="s">
        <v>79</v>
      </c>
      <c r="AY343" s="249" t="s">
        <v>178</v>
      </c>
    </row>
    <row r="344" s="14" customFormat="1">
      <c r="A344" s="14"/>
      <c r="B344" s="250"/>
      <c r="C344" s="251"/>
      <c r="D344" s="233" t="s">
        <v>191</v>
      </c>
      <c r="E344" s="252" t="s">
        <v>1</v>
      </c>
      <c r="F344" s="253" t="s">
        <v>453</v>
      </c>
      <c r="G344" s="251"/>
      <c r="H344" s="254">
        <v>1.375</v>
      </c>
      <c r="I344" s="255"/>
      <c r="J344" s="251"/>
      <c r="K344" s="251"/>
      <c r="L344" s="256"/>
      <c r="M344" s="257"/>
      <c r="N344" s="258"/>
      <c r="O344" s="258"/>
      <c r="P344" s="258"/>
      <c r="Q344" s="258"/>
      <c r="R344" s="258"/>
      <c r="S344" s="258"/>
      <c r="T344" s="25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0" t="s">
        <v>191</v>
      </c>
      <c r="AU344" s="260" t="s">
        <v>88</v>
      </c>
      <c r="AV344" s="14" t="s">
        <v>88</v>
      </c>
      <c r="AW344" s="14" t="s">
        <v>35</v>
      </c>
      <c r="AX344" s="14" t="s">
        <v>79</v>
      </c>
      <c r="AY344" s="260" t="s">
        <v>178</v>
      </c>
    </row>
    <row r="345" s="15" customFormat="1">
      <c r="A345" s="15"/>
      <c r="B345" s="261"/>
      <c r="C345" s="262"/>
      <c r="D345" s="233" t="s">
        <v>191</v>
      </c>
      <c r="E345" s="263" t="s">
        <v>1</v>
      </c>
      <c r="F345" s="264" t="s">
        <v>195</v>
      </c>
      <c r="G345" s="262"/>
      <c r="H345" s="265">
        <v>176.84999999999999</v>
      </c>
      <c r="I345" s="266"/>
      <c r="J345" s="262"/>
      <c r="K345" s="262"/>
      <c r="L345" s="267"/>
      <c r="M345" s="268"/>
      <c r="N345" s="269"/>
      <c r="O345" s="269"/>
      <c r="P345" s="269"/>
      <c r="Q345" s="269"/>
      <c r="R345" s="269"/>
      <c r="S345" s="269"/>
      <c r="T345" s="270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71" t="s">
        <v>191</v>
      </c>
      <c r="AU345" s="271" t="s">
        <v>88</v>
      </c>
      <c r="AV345" s="15" t="s">
        <v>185</v>
      </c>
      <c r="AW345" s="15" t="s">
        <v>35</v>
      </c>
      <c r="AX345" s="15" t="s">
        <v>84</v>
      </c>
      <c r="AY345" s="271" t="s">
        <v>178</v>
      </c>
    </row>
    <row r="346" s="2" customFormat="1" ht="16.5" customHeight="1">
      <c r="A346" s="39"/>
      <c r="B346" s="40"/>
      <c r="C346" s="283" t="s">
        <v>454</v>
      </c>
      <c r="D346" s="283" t="s">
        <v>412</v>
      </c>
      <c r="E346" s="284" t="s">
        <v>455</v>
      </c>
      <c r="F346" s="285" t="s">
        <v>456</v>
      </c>
      <c r="G346" s="286" t="s">
        <v>415</v>
      </c>
      <c r="H346" s="287">
        <v>8.6099999999999994</v>
      </c>
      <c r="I346" s="288"/>
      <c r="J346" s="289">
        <f>ROUND(I346*H346,2)</f>
        <v>0</v>
      </c>
      <c r="K346" s="285" t="s">
        <v>184</v>
      </c>
      <c r="L346" s="290"/>
      <c r="M346" s="291" t="s">
        <v>1</v>
      </c>
      <c r="N346" s="292" t="s">
        <v>44</v>
      </c>
      <c r="O346" s="92"/>
      <c r="P346" s="229">
        <f>O346*H346</f>
        <v>0</v>
      </c>
      <c r="Q346" s="229">
        <v>1</v>
      </c>
      <c r="R346" s="229">
        <f>Q346*H346</f>
        <v>8.6099999999999994</v>
      </c>
      <c r="S346" s="229">
        <v>0</v>
      </c>
      <c r="T346" s="23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1" t="s">
        <v>238</v>
      </c>
      <c r="AT346" s="231" t="s">
        <v>412</v>
      </c>
      <c r="AU346" s="231" t="s">
        <v>88</v>
      </c>
      <c r="AY346" s="18" t="s">
        <v>178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8" t="s">
        <v>84</v>
      </c>
      <c r="BK346" s="232">
        <f>ROUND(I346*H346,2)</f>
        <v>0</v>
      </c>
      <c r="BL346" s="18" t="s">
        <v>185</v>
      </c>
      <c r="BM346" s="231" t="s">
        <v>457</v>
      </c>
    </row>
    <row r="347" s="2" customFormat="1">
      <c r="A347" s="39"/>
      <c r="B347" s="40"/>
      <c r="C347" s="41"/>
      <c r="D347" s="233" t="s">
        <v>187</v>
      </c>
      <c r="E347" s="41"/>
      <c r="F347" s="234" t="s">
        <v>456</v>
      </c>
      <c r="G347" s="41"/>
      <c r="H347" s="41"/>
      <c r="I347" s="235"/>
      <c r="J347" s="41"/>
      <c r="K347" s="41"/>
      <c r="L347" s="45"/>
      <c r="M347" s="236"/>
      <c r="N347" s="237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187</v>
      </c>
      <c r="AU347" s="18" t="s">
        <v>88</v>
      </c>
    </row>
    <row r="348" s="13" customFormat="1">
      <c r="A348" s="13"/>
      <c r="B348" s="240"/>
      <c r="C348" s="241"/>
      <c r="D348" s="233" t="s">
        <v>191</v>
      </c>
      <c r="E348" s="242" t="s">
        <v>1</v>
      </c>
      <c r="F348" s="243" t="s">
        <v>458</v>
      </c>
      <c r="G348" s="241"/>
      <c r="H348" s="242" t="s">
        <v>1</v>
      </c>
      <c r="I348" s="244"/>
      <c r="J348" s="241"/>
      <c r="K348" s="241"/>
      <c r="L348" s="245"/>
      <c r="M348" s="246"/>
      <c r="N348" s="247"/>
      <c r="O348" s="247"/>
      <c r="P348" s="247"/>
      <c r="Q348" s="247"/>
      <c r="R348" s="247"/>
      <c r="S348" s="247"/>
      <c r="T348" s="24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9" t="s">
        <v>191</v>
      </c>
      <c r="AU348" s="249" t="s">
        <v>88</v>
      </c>
      <c r="AV348" s="13" t="s">
        <v>84</v>
      </c>
      <c r="AW348" s="13" t="s">
        <v>35</v>
      </c>
      <c r="AX348" s="13" t="s">
        <v>79</v>
      </c>
      <c r="AY348" s="249" t="s">
        <v>178</v>
      </c>
    </row>
    <row r="349" s="14" customFormat="1">
      <c r="A349" s="14"/>
      <c r="B349" s="250"/>
      <c r="C349" s="251"/>
      <c r="D349" s="233" t="s">
        <v>191</v>
      </c>
      <c r="E349" s="252" t="s">
        <v>1</v>
      </c>
      <c r="F349" s="253" t="s">
        <v>459</v>
      </c>
      <c r="G349" s="251"/>
      <c r="H349" s="254">
        <v>8.6099999999999994</v>
      </c>
      <c r="I349" s="255"/>
      <c r="J349" s="251"/>
      <c r="K349" s="251"/>
      <c r="L349" s="256"/>
      <c r="M349" s="257"/>
      <c r="N349" s="258"/>
      <c r="O349" s="258"/>
      <c r="P349" s="258"/>
      <c r="Q349" s="258"/>
      <c r="R349" s="258"/>
      <c r="S349" s="258"/>
      <c r="T349" s="25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0" t="s">
        <v>191</v>
      </c>
      <c r="AU349" s="260" t="s">
        <v>88</v>
      </c>
      <c r="AV349" s="14" t="s">
        <v>88</v>
      </c>
      <c r="AW349" s="14" t="s">
        <v>35</v>
      </c>
      <c r="AX349" s="14" t="s">
        <v>84</v>
      </c>
      <c r="AY349" s="260" t="s">
        <v>178</v>
      </c>
    </row>
    <row r="350" s="2" customFormat="1" ht="16.5" customHeight="1">
      <c r="A350" s="39"/>
      <c r="B350" s="40"/>
      <c r="C350" s="283" t="s">
        <v>460</v>
      </c>
      <c r="D350" s="283" t="s">
        <v>412</v>
      </c>
      <c r="E350" s="284" t="s">
        <v>461</v>
      </c>
      <c r="F350" s="285" t="s">
        <v>462</v>
      </c>
      <c r="G350" s="286" t="s">
        <v>415</v>
      </c>
      <c r="H350" s="287">
        <v>2.819</v>
      </c>
      <c r="I350" s="288"/>
      <c r="J350" s="289">
        <f>ROUND(I350*H350,2)</f>
        <v>0</v>
      </c>
      <c r="K350" s="285" t="s">
        <v>184</v>
      </c>
      <c r="L350" s="290"/>
      <c r="M350" s="291" t="s">
        <v>1</v>
      </c>
      <c r="N350" s="292" t="s">
        <v>44</v>
      </c>
      <c r="O350" s="92"/>
      <c r="P350" s="229">
        <f>O350*H350</f>
        <v>0</v>
      </c>
      <c r="Q350" s="229">
        <v>1</v>
      </c>
      <c r="R350" s="229">
        <f>Q350*H350</f>
        <v>2.819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238</v>
      </c>
      <c r="AT350" s="231" t="s">
        <v>412</v>
      </c>
      <c r="AU350" s="231" t="s">
        <v>88</v>
      </c>
      <c r="AY350" s="18" t="s">
        <v>178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84</v>
      </c>
      <c r="BK350" s="232">
        <f>ROUND(I350*H350,2)</f>
        <v>0</v>
      </c>
      <c r="BL350" s="18" t="s">
        <v>185</v>
      </c>
      <c r="BM350" s="231" t="s">
        <v>463</v>
      </c>
    </row>
    <row r="351" s="2" customFormat="1">
      <c r="A351" s="39"/>
      <c r="B351" s="40"/>
      <c r="C351" s="41"/>
      <c r="D351" s="233" t="s">
        <v>187</v>
      </c>
      <c r="E351" s="41"/>
      <c r="F351" s="234" t="s">
        <v>462</v>
      </c>
      <c r="G351" s="41"/>
      <c r="H351" s="41"/>
      <c r="I351" s="235"/>
      <c r="J351" s="41"/>
      <c r="K351" s="41"/>
      <c r="L351" s="45"/>
      <c r="M351" s="236"/>
      <c r="N351" s="237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187</v>
      </c>
      <c r="AU351" s="18" t="s">
        <v>88</v>
      </c>
    </row>
    <row r="352" s="13" customFormat="1">
      <c r="A352" s="13"/>
      <c r="B352" s="240"/>
      <c r="C352" s="241"/>
      <c r="D352" s="233" t="s">
        <v>191</v>
      </c>
      <c r="E352" s="242" t="s">
        <v>1</v>
      </c>
      <c r="F352" s="243" t="s">
        <v>458</v>
      </c>
      <c r="G352" s="241"/>
      <c r="H352" s="242" t="s">
        <v>1</v>
      </c>
      <c r="I352" s="244"/>
      <c r="J352" s="241"/>
      <c r="K352" s="241"/>
      <c r="L352" s="245"/>
      <c r="M352" s="246"/>
      <c r="N352" s="247"/>
      <c r="O352" s="247"/>
      <c r="P352" s="247"/>
      <c r="Q352" s="247"/>
      <c r="R352" s="247"/>
      <c r="S352" s="247"/>
      <c r="T352" s="24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9" t="s">
        <v>191</v>
      </c>
      <c r="AU352" s="249" t="s">
        <v>88</v>
      </c>
      <c r="AV352" s="13" t="s">
        <v>84</v>
      </c>
      <c r="AW352" s="13" t="s">
        <v>35</v>
      </c>
      <c r="AX352" s="13" t="s">
        <v>79</v>
      </c>
      <c r="AY352" s="249" t="s">
        <v>178</v>
      </c>
    </row>
    <row r="353" s="14" customFormat="1">
      <c r="A353" s="14"/>
      <c r="B353" s="250"/>
      <c r="C353" s="251"/>
      <c r="D353" s="233" t="s">
        <v>191</v>
      </c>
      <c r="E353" s="252" t="s">
        <v>1</v>
      </c>
      <c r="F353" s="253" t="s">
        <v>464</v>
      </c>
      <c r="G353" s="251"/>
      <c r="H353" s="254">
        <v>2.819</v>
      </c>
      <c r="I353" s="255"/>
      <c r="J353" s="251"/>
      <c r="K353" s="251"/>
      <c r="L353" s="256"/>
      <c r="M353" s="257"/>
      <c r="N353" s="258"/>
      <c r="O353" s="258"/>
      <c r="P353" s="258"/>
      <c r="Q353" s="258"/>
      <c r="R353" s="258"/>
      <c r="S353" s="258"/>
      <c r="T353" s="25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0" t="s">
        <v>191</v>
      </c>
      <c r="AU353" s="260" t="s">
        <v>88</v>
      </c>
      <c r="AV353" s="14" t="s">
        <v>88</v>
      </c>
      <c r="AW353" s="14" t="s">
        <v>35</v>
      </c>
      <c r="AX353" s="14" t="s">
        <v>84</v>
      </c>
      <c r="AY353" s="260" t="s">
        <v>178</v>
      </c>
    </row>
    <row r="354" s="2" customFormat="1" ht="24.15" customHeight="1">
      <c r="A354" s="39"/>
      <c r="B354" s="40"/>
      <c r="C354" s="220" t="s">
        <v>465</v>
      </c>
      <c r="D354" s="220" t="s">
        <v>180</v>
      </c>
      <c r="E354" s="221" t="s">
        <v>466</v>
      </c>
      <c r="F354" s="222" t="s">
        <v>467</v>
      </c>
      <c r="G354" s="223" t="s">
        <v>294</v>
      </c>
      <c r="H354" s="224">
        <v>5.5</v>
      </c>
      <c r="I354" s="225"/>
      <c r="J354" s="226">
        <f>ROUND(I354*H354,2)</f>
        <v>0</v>
      </c>
      <c r="K354" s="222" t="s">
        <v>184</v>
      </c>
      <c r="L354" s="45"/>
      <c r="M354" s="227" t="s">
        <v>1</v>
      </c>
      <c r="N354" s="228" t="s">
        <v>44</v>
      </c>
      <c r="O354" s="92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185</v>
      </c>
      <c r="AT354" s="231" t="s">
        <v>180</v>
      </c>
      <c r="AU354" s="231" t="s">
        <v>88</v>
      </c>
      <c r="AY354" s="18" t="s">
        <v>178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84</v>
      </c>
      <c r="BK354" s="232">
        <f>ROUND(I354*H354,2)</f>
        <v>0</v>
      </c>
      <c r="BL354" s="18" t="s">
        <v>185</v>
      </c>
      <c r="BM354" s="231" t="s">
        <v>468</v>
      </c>
    </row>
    <row r="355" s="2" customFormat="1">
      <c r="A355" s="39"/>
      <c r="B355" s="40"/>
      <c r="C355" s="41"/>
      <c r="D355" s="233" t="s">
        <v>187</v>
      </c>
      <c r="E355" s="41"/>
      <c r="F355" s="234" t="s">
        <v>469</v>
      </c>
      <c r="G355" s="41"/>
      <c r="H355" s="41"/>
      <c r="I355" s="235"/>
      <c r="J355" s="41"/>
      <c r="K355" s="41"/>
      <c r="L355" s="45"/>
      <c r="M355" s="236"/>
      <c r="N355" s="237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187</v>
      </c>
      <c r="AU355" s="18" t="s">
        <v>88</v>
      </c>
    </row>
    <row r="356" s="2" customFormat="1">
      <c r="A356" s="39"/>
      <c r="B356" s="40"/>
      <c r="C356" s="41"/>
      <c r="D356" s="238" t="s">
        <v>189</v>
      </c>
      <c r="E356" s="41"/>
      <c r="F356" s="239" t="s">
        <v>470</v>
      </c>
      <c r="G356" s="41"/>
      <c r="H356" s="41"/>
      <c r="I356" s="235"/>
      <c r="J356" s="41"/>
      <c r="K356" s="41"/>
      <c r="L356" s="45"/>
      <c r="M356" s="236"/>
      <c r="N356" s="237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189</v>
      </c>
      <c r="AU356" s="18" t="s">
        <v>88</v>
      </c>
    </row>
    <row r="357" s="13" customFormat="1">
      <c r="A357" s="13"/>
      <c r="B357" s="240"/>
      <c r="C357" s="241"/>
      <c r="D357" s="233" t="s">
        <v>191</v>
      </c>
      <c r="E357" s="242" t="s">
        <v>1</v>
      </c>
      <c r="F357" s="243" t="s">
        <v>333</v>
      </c>
      <c r="G357" s="241"/>
      <c r="H357" s="242" t="s">
        <v>1</v>
      </c>
      <c r="I357" s="244"/>
      <c r="J357" s="241"/>
      <c r="K357" s="241"/>
      <c r="L357" s="245"/>
      <c r="M357" s="246"/>
      <c r="N357" s="247"/>
      <c r="O357" s="247"/>
      <c r="P357" s="247"/>
      <c r="Q357" s="247"/>
      <c r="R357" s="247"/>
      <c r="S357" s="247"/>
      <c r="T357" s="24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9" t="s">
        <v>191</v>
      </c>
      <c r="AU357" s="249" t="s">
        <v>88</v>
      </c>
      <c r="AV357" s="13" t="s">
        <v>84</v>
      </c>
      <c r="AW357" s="13" t="s">
        <v>35</v>
      </c>
      <c r="AX357" s="13" t="s">
        <v>79</v>
      </c>
      <c r="AY357" s="249" t="s">
        <v>178</v>
      </c>
    </row>
    <row r="358" s="13" customFormat="1">
      <c r="A358" s="13"/>
      <c r="B358" s="240"/>
      <c r="C358" s="241"/>
      <c r="D358" s="233" t="s">
        <v>191</v>
      </c>
      <c r="E358" s="242" t="s">
        <v>1</v>
      </c>
      <c r="F358" s="243" t="s">
        <v>471</v>
      </c>
      <c r="G358" s="241"/>
      <c r="H358" s="242" t="s">
        <v>1</v>
      </c>
      <c r="I358" s="244"/>
      <c r="J358" s="241"/>
      <c r="K358" s="241"/>
      <c r="L358" s="245"/>
      <c r="M358" s="246"/>
      <c r="N358" s="247"/>
      <c r="O358" s="247"/>
      <c r="P358" s="247"/>
      <c r="Q358" s="247"/>
      <c r="R358" s="247"/>
      <c r="S358" s="247"/>
      <c r="T358" s="24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9" t="s">
        <v>191</v>
      </c>
      <c r="AU358" s="249" t="s">
        <v>88</v>
      </c>
      <c r="AV358" s="13" t="s">
        <v>84</v>
      </c>
      <c r="AW358" s="13" t="s">
        <v>35</v>
      </c>
      <c r="AX358" s="13" t="s">
        <v>79</v>
      </c>
      <c r="AY358" s="249" t="s">
        <v>178</v>
      </c>
    </row>
    <row r="359" s="14" customFormat="1">
      <c r="A359" s="14"/>
      <c r="B359" s="250"/>
      <c r="C359" s="251"/>
      <c r="D359" s="233" t="s">
        <v>191</v>
      </c>
      <c r="E359" s="252" t="s">
        <v>1</v>
      </c>
      <c r="F359" s="253" t="s">
        <v>472</v>
      </c>
      <c r="G359" s="251"/>
      <c r="H359" s="254">
        <v>5.5</v>
      </c>
      <c r="I359" s="255"/>
      <c r="J359" s="251"/>
      <c r="K359" s="251"/>
      <c r="L359" s="256"/>
      <c r="M359" s="257"/>
      <c r="N359" s="258"/>
      <c r="O359" s="258"/>
      <c r="P359" s="258"/>
      <c r="Q359" s="258"/>
      <c r="R359" s="258"/>
      <c r="S359" s="258"/>
      <c r="T359" s="25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0" t="s">
        <v>191</v>
      </c>
      <c r="AU359" s="260" t="s">
        <v>88</v>
      </c>
      <c r="AV359" s="14" t="s">
        <v>88</v>
      </c>
      <c r="AW359" s="14" t="s">
        <v>35</v>
      </c>
      <c r="AX359" s="14" t="s">
        <v>79</v>
      </c>
      <c r="AY359" s="260" t="s">
        <v>178</v>
      </c>
    </row>
    <row r="360" s="15" customFormat="1">
      <c r="A360" s="15"/>
      <c r="B360" s="261"/>
      <c r="C360" s="262"/>
      <c r="D360" s="233" t="s">
        <v>191</v>
      </c>
      <c r="E360" s="263" t="s">
        <v>113</v>
      </c>
      <c r="F360" s="264" t="s">
        <v>195</v>
      </c>
      <c r="G360" s="262"/>
      <c r="H360" s="265">
        <v>5.5</v>
      </c>
      <c r="I360" s="266"/>
      <c r="J360" s="262"/>
      <c r="K360" s="262"/>
      <c r="L360" s="267"/>
      <c r="M360" s="268"/>
      <c r="N360" s="269"/>
      <c r="O360" s="269"/>
      <c r="P360" s="269"/>
      <c r="Q360" s="269"/>
      <c r="R360" s="269"/>
      <c r="S360" s="269"/>
      <c r="T360" s="270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1" t="s">
        <v>191</v>
      </c>
      <c r="AU360" s="271" t="s">
        <v>88</v>
      </c>
      <c r="AV360" s="15" t="s">
        <v>185</v>
      </c>
      <c r="AW360" s="15" t="s">
        <v>35</v>
      </c>
      <c r="AX360" s="15" t="s">
        <v>84</v>
      </c>
      <c r="AY360" s="271" t="s">
        <v>178</v>
      </c>
    </row>
    <row r="361" s="2" customFormat="1" ht="16.5" customHeight="1">
      <c r="A361" s="39"/>
      <c r="B361" s="40"/>
      <c r="C361" s="283" t="s">
        <v>473</v>
      </c>
      <c r="D361" s="283" t="s">
        <v>412</v>
      </c>
      <c r="E361" s="284" t="s">
        <v>474</v>
      </c>
      <c r="F361" s="285" t="s">
        <v>475</v>
      </c>
      <c r="G361" s="286" t="s">
        <v>415</v>
      </c>
      <c r="H361" s="287">
        <v>11.275</v>
      </c>
      <c r="I361" s="288"/>
      <c r="J361" s="289">
        <f>ROUND(I361*H361,2)</f>
        <v>0</v>
      </c>
      <c r="K361" s="285" t="s">
        <v>184</v>
      </c>
      <c r="L361" s="290"/>
      <c r="M361" s="291" t="s">
        <v>1</v>
      </c>
      <c r="N361" s="292" t="s">
        <v>44</v>
      </c>
      <c r="O361" s="92"/>
      <c r="P361" s="229">
        <f>O361*H361</f>
        <v>0</v>
      </c>
      <c r="Q361" s="229">
        <v>1</v>
      </c>
      <c r="R361" s="229">
        <f>Q361*H361</f>
        <v>11.275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238</v>
      </c>
      <c r="AT361" s="231" t="s">
        <v>412</v>
      </c>
      <c r="AU361" s="231" t="s">
        <v>88</v>
      </c>
      <c r="AY361" s="18" t="s">
        <v>178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84</v>
      </c>
      <c r="BK361" s="232">
        <f>ROUND(I361*H361,2)</f>
        <v>0</v>
      </c>
      <c r="BL361" s="18" t="s">
        <v>185</v>
      </c>
      <c r="BM361" s="231" t="s">
        <v>476</v>
      </c>
    </row>
    <row r="362" s="2" customFormat="1">
      <c r="A362" s="39"/>
      <c r="B362" s="40"/>
      <c r="C362" s="41"/>
      <c r="D362" s="233" t="s">
        <v>187</v>
      </c>
      <c r="E362" s="41"/>
      <c r="F362" s="234" t="s">
        <v>475</v>
      </c>
      <c r="G362" s="41"/>
      <c r="H362" s="41"/>
      <c r="I362" s="235"/>
      <c r="J362" s="41"/>
      <c r="K362" s="41"/>
      <c r="L362" s="45"/>
      <c r="M362" s="236"/>
      <c r="N362" s="237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187</v>
      </c>
      <c r="AU362" s="18" t="s">
        <v>88</v>
      </c>
    </row>
    <row r="363" s="14" customFormat="1">
      <c r="A363" s="14"/>
      <c r="B363" s="250"/>
      <c r="C363" s="251"/>
      <c r="D363" s="233" t="s">
        <v>191</v>
      </c>
      <c r="E363" s="252" t="s">
        <v>1</v>
      </c>
      <c r="F363" s="253" t="s">
        <v>477</v>
      </c>
      <c r="G363" s="251"/>
      <c r="H363" s="254">
        <v>11.275</v>
      </c>
      <c r="I363" s="255"/>
      <c r="J363" s="251"/>
      <c r="K363" s="251"/>
      <c r="L363" s="256"/>
      <c r="M363" s="257"/>
      <c r="N363" s="258"/>
      <c r="O363" s="258"/>
      <c r="P363" s="258"/>
      <c r="Q363" s="258"/>
      <c r="R363" s="258"/>
      <c r="S363" s="258"/>
      <c r="T363" s="25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0" t="s">
        <v>191</v>
      </c>
      <c r="AU363" s="260" t="s">
        <v>88</v>
      </c>
      <c r="AV363" s="14" t="s">
        <v>88</v>
      </c>
      <c r="AW363" s="14" t="s">
        <v>35</v>
      </c>
      <c r="AX363" s="14" t="s">
        <v>84</v>
      </c>
      <c r="AY363" s="260" t="s">
        <v>178</v>
      </c>
    </row>
    <row r="364" s="2" customFormat="1" ht="24.15" customHeight="1">
      <c r="A364" s="39"/>
      <c r="B364" s="40"/>
      <c r="C364" s="220" t="s">
        <v>478</v>
      </c>
      <c r="D364" s="220" t="s">
        <v>180</v>
      </c>
      <c r="E364" s="221" t="s">
        <v>479</v>
      </c>
      <c r="F364" s="222" t="s">
        <v>480</v>
      </c>
      <c r="G364" s="223" t="s">
        <v>183</v>
      </c>
      <c r="H364" s="224">
        <v>1604</v>
      </c>
      <c r="I364" s="225"/>
      <c r="J364" s="226">
        <f>ROUND(I364*H364,2)</f>
        <v>0</v>
      </c>
      <c r="K364" s="222" t="s">
        <v>184</v>
      </c>
      <c r="L364" s="45"/>
      <c r="M364" s="227" t="s">
        <v>1</v>
      </c>
      <c r="N364" s="228" t="s">
        <v>44</v>
      </c>
      <c r="O364" s="92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185</v>
      </c>
      <c r="AT364" s="231" t="s">
        <v>180</v>
      </c>
      <c r="AU364" s="231" t="s">
        <v>88</v>
      </c>
      <c r="AY364" s="18" t="s">
        <v>178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84</v>
      </c>
      <c r="BK364" s="232">
        <f>ROUND(I364*H364,2)</f>
        <v>0</v>
      </c>
      <c r="BL364" s="18" t="s">
        <v>185</v>
      </c>
      <c r="BM364" s="231" t="s">
        <v>481</v>
      </c>
    </row>
    <row r="365" s="2" customFormat="1">
      <c r="A365" s="39"/>
      <c r="B365" s="40"/>
      <c r="C365" s="41"/>
      <c r="D365" s="233" t="s">
        <v>187</v>
      </c>
      <c r="E365" s="41"/>
      <c r="F365" s="234" t="s">
        <v>482</v>
      </c>
      <c r="G365" s="41"/>
      <c r="H365" s="41"/>
      <c r="I365" s="235"/>
      <c r="J365" s="41"/>
      <c r="K365" s="41"/>
      <c r="L365" s="45"/>
      <c r="M365" s="236"/>
      <c r="N365" s="237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187</v>
      </c>
      <c r="AU365" s="18" t="s">
        <v>88</v>
      </c>
    </row>
    <row r="366" s="2" customFormat="1">
      <c r="A366" s="39"/>
      <c r="B366" s="40"/>
      <c r="C366" s="41"/>
      <c r="D366" s="238" t="s">
        <v>189</v>
      </c>
      <c r="E366" s="41"/>
      <c r="F366" s="239" t="s">
        <v>483</v>
      </c>
      <c r="G366" s="41"/>
      <c r="H366" s="41"/>
      <c r="I366" s="235"/>
      <c r="J366" s="41"/>
      <c r="K366" s="41"/>
      <c r="L366" s="45"/>
      <c r="M366" s="236"/>
      <c r="N366" s="237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189</v>
      </c>
      <c r="AU366" s="18" t="s">
        <v>88</v>
      </c>
    </row>
    <row r="367" s="13" customFormat="1">
      <c r="A367" s="13"/>
      <c r="B367" s="240"/>
      <c r="C367" s="241"/>
      <c r="D367" s="233" t="s">
        <v>191</v>
      </c>
      <c r="E367" s="242" t="s">
        <v>1</v>
      </c>
      <c r="F367" s="243" t="s">
        <v>193</v>
      </c>
      <c r="G367" s="241"/>
      <c r="H367" s="242" t="s">
        <v>1</v>
      </c>
      <c r="I367" s="244"/>
      <c r="J367" s="241"/>
      <c r="K367" s="241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191</v>
      </c>
      <c r="AU367" s="249" t="s">
        <v>88</v>
      </c>
      <c r="AV367" s="13" t="s">
        <v>84</v>
      </c>
      <c r="AW367" s="13" t="s">
        <v>35</v>
      </c>
      <c r="AX367" s="13" t="s">
        <v>79</v>
      </c>
      <c r="AY367" s="249" t="s">
        <v>178</v>
      </c>
    </row>
    <row r="368" s="14" customFormat="1">
      <c r="A368" s="14"/>
      <c r="B368" s="250"/>
      <c r="C368" s="251"/>
      <c r="D368" s="233" t="s">
        <v>191</v>
      </c>
      <c r="E368" s="252" t="s">
        <v>1</v>
      </c>
      <c r="F368" s="253" t="s">
        <v>484</v>
      </c>
      <c r="G368" s="251"/>
      <c r="H368" s="254">
        <v>1604</v>
      </c>
      <c r="I368" s="255"/>
      <c r="J368" s="251"/>
      <c r="K368" s="251"/>
      <c r="L368" s="256"/>
      <c r="M368" s="257"/>
      <c r="N368" s="258"/>
      <c r="O368" s="258"/>
      <c r="P368" s="258"/>
      <c r="Q368" s="258"/>
      <c r="R368" s="258"/>
      <c r="S368" s="258"/>
      <c r="T368" s="25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0" t="s">
        <v>191</v>
      </c>
      <c r="AU368" s="260" t="s">
        <v>88</v>
      </c>
      <c r="AV368" s="14" t="s">
        <v>88</v>
      </c>
      <c r="AW368" s="14" t="s">
        <v>35</v>
      </c>
      <c r="AX368" s="14" t="s">
        <v>84</v>
      </c>
      <c r="AY368" s="260" t="s">
        <v>178</v>
      </c>
    </row>
    <row r="369" s="2" customFormat="1" ht="33" customHeight="1">
      <c r="A369" s="39"/>
      <c r="B369" s="40"/>
      <c r="C369" s="220" t="s">
        <v>485</v>
      </c>
      <c r="D369" s="220" t="s">
        <v>180</v>
      </c>
      <c r="E369" s="221" t="s">
        <v>486</v>
      </c>
      <c r="F369" s="222" t="s">
        <v>487</v>
      </c>
      <c r="G369" s="223" t="s">
        <v>183</v>
      </c>
      <c r="H369" s="224">
        <v>1799</v>
      </c>
      <c r="I369" s="225"/>
      <c r="J369" s="226">
        <f>ROUND(I369*H369,2)</f>
        <v>0</v>
      </c>
      <c r="K369" s="222" t="s">
        <v>184</v>
      </c>
      <c r="L369" s="45"/>
      <c r="M369" s="227" t="s">
        <v>1</v>
      </c>
      <c r="N369" s="228" t="s">
        <v>44</v>
      </c>
      <c r="O369" s="92"/>
      <c r="P369" s="229">
        <f>O369*H369</f>
        <v>0</v>
      </c>
      <c r="Q369" s="229">
        <v>0</v>
      </c>
      <c r="R369" s="229">
        <f>Q369*H369</f>
        <v>0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185</v>
      </c>
      <c r="AT369" s="231" t="s">
        <v>180</v>
      </c>
      <c r="AU369" s="231" t="s">
        <v>88</v>
      </c>
      <c r="AY369" s="18" t="s">
        <v>178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84</v>
      </c>
      <c r="BK369" s="232">
        <f>ROUND(I369*H369,2)</f>
        <v>0</v>
      </c>
      <c r="BL369" s="18" t="s">
        <v>185</v>
      </c>
      <c r="BM369" s="231" t="s">
        <v>488</v>
      </c>
    </row>
    <row r="370" s="2" customFormat="1">
      <c r="A370" s="39"/>
      <c r="B370" s="40"/>
      <c r="C370" s="41"/>
      <c r="D370" s="233" t="s">
        <v>187</v>
      </c>
      <c r="E370" s="41"/>
      <c r="F370" s="234" t="s">
        <v>489</v>
      </c>
      <c r="G370" s="41"/>
      <c r="H370" s="41"/>
      <c r="I370" s="235"/>
      <c r="J370" s="41"/>
      <c r="K370" s="41"/>
      <c r="L370" s="45"/>
      <c r="M370" s="236"/>
      <c r="N370" s="237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187</v>
      </c>
      <c r="AU370" s="18" t="s">
        <v>88</v>
      </c>
    </row>
    <row r="371" s="2" customFormat="1">
      <c r="A371" s="39"/>
      <c r="B371" s="40"/>
      <c r="C371" s="41"/>
      <c r="D371" s="238" t="s">
        <v>189</v>
      </c>
      <c r="E371" s="41"/>
      <c r="F371" s="239" t="s">
        <v>490</v>
      </c>
      <c r="G371" s="41"/>
      <c r="H371" s="41"/>
      <c r="I371" s="235"/>
      <c r="J371" s="41"/>
      <c r="K371" s="41"/>
      <c r="L371" s="45"/>
      <c r="M371" s="236"/>
      <c r="N371" s="237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189</v>
      </c>
      <c r="AU371" s="18" t="s">
        <v>88</v>
      </c>
    </row>
    <row r="372" s="13" customFormat="1">
      <c r="A372" s="13"/>
      <c r="B372" s="240"/>
      <c r="C372" s="241"/>
      <c r="D372" s="233" t="s">
        <v>191</v>
      </c>
      <c r="E372" s="242" t="s">
        <v>1</v>
      </c>
      <c r="F372" s="243" t="s">
        <v>491</v>
      </c>
      <c r="G372" s="241"/>
      <c r="H372" s="242" t="s">
        <v>1</v>
      </c>
      <c r="I372" s="244"/>
      <c r="J372" s="241"/>
      <c r="K372" s="241"/>
      <c r="L372" s="245"/>
      <c r="M372" s="246"/>
      <c r="N372" s="247"/>
      <c r="O372" s="247"/>
      <c r="P372" s="247"/>
      <c r="Q372" s="247"/>
      <c r="R372" s="247"/>
      <c r="S372" s="247"/>
      <c r="T372" s="24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9" t="s">
        <v>191</v>
      </c>
      <c r="AU372" s="249" t="s">
        <v>88</v>
      </c>
      <c r="AV372" s="13" t="s">
        <v>84</v>
      </c>
      <c r="AW372" s="13" t="s">
        <v>35</v>
      </c>
      <c r="AX372" s="13" t="s">
        <v>79</v>
      </c>
      <c r="AY372" s="249" t="s">
        <v>178</v>
      </c>
    </row>
    <row r="373" s="14" customFormat="1">
      <c r="A373" s="14"/>
      <c r="B373" s="250"/>
      <c r="C373" s="251"/>
      <c r="D373" s="233" t="s">
        <v>191</v>
      </c>
      <c r="E373" s="252" t="s">
        <v>1</v>
      </c>
      <c r="F373" s="253" t="s">
        <v>492</v>
      </c>
      <c r="G373" s="251"/>
      <c r="H373" s="254">
        <v>899</v>
      </c>
      <c r="I373" s="255"/>
      <c r="J373" s="251"/>
      <c r="K373" s="251"/>
      <c r="L373" s="256"/>
      <c r="M373" s="257"/>
      <c r="N373" s="258"/>
      <c r="O373" s="258"/>
      <c r="P373" s="258"/>
      <c r="Q373" s="258"/>
      <c r="R373" s="258"/>
      <c r="S373" s="258"/>
      <c r="T373" s="25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0" t="s">
        <v>191</v>
      </c>
      <c r="AU373" s="260" t="s">
        <v>88</v>
      </c>
      <c r="AV373" s="14" t="s">
        <v>88</v>
      </c>
      <c r="AW373" s="14" t="s">
        <v>35</v>
      </c>
      <c r="AX373" s="14" t="s">
        <v>79</v>
      </c>
      <c r="AY373" s="260" t="s">
        <v>178</v>
      </c>
    </row>
    <row r="374" s="15" customFormat="1">
      <c r="A374" s="15"/>
      <c r="B374" s="261"/>
      <c r="C374" s="262"/>
      <c r="D374" s="233" t="s">
        <v>191</v>
      </c>
      <c r="E374" s="263" t="s">
        <v>134</v>
      </c>
      <c r="F374" s="264" t="s">
        <v>195</v>
      </c>
      <c r="G374" s="262"/>
      <c r="H374" s="265">
        <v>899</v>
      </c>
      <c r="I374" s="266"/>
      <c r="J374" s="262"/>
      <c r="K374" s="262"/>
      <c r="L374" s="267"/>
      <c r="M374" s="268"/>
      <c r="N374" s="269"/>
      <c r="O374" s="269"/>
      <c r="P374" s="269"/>
      <c r="Q374" s="269"/>
      <c r="R374" s="269"/>
      <c r="S374" s="269"/>
      <c r="T374" s="270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1" t="s">
        <v>191</v>
      </c>
      <c r="AU374" s="271" t="s">
        <v>88</v>
      </c>
      <c r="AV374" s="15" t="s">
        <v>185</v>
      </c>
      <c r="AW374" s="15" t="s">
        <v>35</v>
      </c>
      <c r="AX374" s="15" t="s">
        <v>79</v>
      </c>
      <c r="AY374" s="271" t="s">
        <v>178</v>
      </c>
    </row>
    <row r="375" s="14" customFormat="1">
      <c r="A375" s="14"/>
      <c r="B375" s="250"/>
      <c r="C375" s="251"/>
      <c r="D375" s="233" t="s">
        <v>191</v>
      </c>
      <c r="E375" s="252" t="s">
        <v>1</v>
      </c>
      <c r="F375" s="253" t="s">
        <v>493</v>
      </c>
      <c r="G375" s="251"/>
      <c r="H375" s="254">
        <v>900</v>
      </c>
      <c r="I375" s="255"/>
      <c r="J375" s="251"/>
      <c r="K375" s="251"/>
      <c r="L375" s="256"/>
      <c r="M375" s="257"/>
      <c r="N375" s="258"/>
      <c r="O375" s="258"/>
      <c r="P375" s="258"/>
      <c r="Q375" s="258"/>
      <c r="R375" s="258"/>
      <c r="S375" s="258"/>
      <c r="T375" s="25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0" t="s">
        <v>191</v>
      </c>
      <c r="AU375" s="260" t="s">
        <v>88</v>
      </c>
      <c r="AV375" s="14" t="s">
        <v>88</v>
      </c>
      <c r="AW375" s="14" t="s">
        <v>35</v>
      </c>
      <c r="AX375" s="14" t="s">
        <v>79</v>
      </c>
      <c r="AY375" s="260" t="s">
        <v>178</v>
      </c>
    </row>
    <row r="376" s="14" customFormat="1">
      <c r="A376" s="14"/>
      <c r="B376" s="250"/>
      <c r="C376" s="251"/>
      <c r="D376" s="233" t="s">
        <v>191</v>
      </c>
      <c r="E376" s="252" t="s">
        <v>1</v>
      </c>
      <c r="F376" s="253" t="s">
        <v>134</v>
      </c>
      <c r="G376" s="251"/>
      <c r="H376" s="254">
        <v>899</v>
      </c>
      <c r="I376" s="255"/>
      <c r="J376" s="251"/>
      <c r="K376" s="251"/>
      <c r="L376" s="256"/>
      <c r="M376" s="257"/>
      <c r="N376" s="258"/>
      <c r="O376" s="258"/>
      <c r="P376" s="258"/>
      <c r="Q376" s="258"/>
      <c r="R376" s="258"/>
      <c r="S376" s="258"/>
      <c r="T376" s="25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0" t="s">
        <v>191</v>
      </c>
      <c r="AU376" s="260" t="s">
        <v>88</v>
      </c>
      <c r="AV376" s="14" t="s">
        <v>88</v>
      </c>
      <c r="AW376" s="14" t="s">
        <v>35</v>
      </c>
      <c r="AX376" s="14" t="s">
        <v>79</v>
      </c>
      <c r="AY376" s="260" t="s">
        <v>178</v>
      </c>
    </row>
    <row r="377" s="15" customFormat="1">
      <c r="A377" s="15"/>
      <c r="B377" s="261"/>
      <c r="C377" s="262"/>
      <c r="D377" s="233" t="s">
        <v>191</v>
      </c>
      <c r="E377" s="263" t="s">
        <v>1</v>
      </c>
      <c r="F377" s="264" t="s">
        <v>195</v>
      </c>
      <c r="G377" s="262"/>
      <c r="H377" s="265">
        <v>1799</v>
      </c>
      <c r="I377" s="266"/>
      <c r="J377" s="262"/>
      <c r="K377" s="262"/>
      <c r="L377" s="267"/>
      <c r="M377" s="268"/>
      <c r="N377" s="269"/>
      <c r="O377" s="269"/>
      <c r="P377" s="269"/>
      <c r="Q377" s="269"/>
      <c r="R377" s="269"/>
      <c r="S377" s="269"/>
      <c r="T377" s="270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1" t="s">
        <v>191</v>
      </c>
      <c r="AU377" s="271" t="s">
        <v>88</v>
      </c>
      <c r="AV377" s="15" t="s">
        <v>185</v>
      </c>
      <c r="AW377" s="15" t="s">
        <v>35</v>
      </c>
      <c r="AX377" s="15" t="s">
        <v>84</v>
      </c>
      <c r="AY377" s="271" t="s">
        <v>178</v>
      </c>
    </row>
    <row r="378" s="2" customFormat="1" ht="33" customHeight="1">
      <c r="A378" s="39"/>
      <c r="B378" s="40"/>
      <c r="C378" s="220" t="s">
        <v>494</v>
      </c>
      <c r="D378" s="220" t="s">
        <v>180</v>
      </c>
      <c r="E378" s="221" t="s">
        <v>495</v>
      </c>
      <c r="F378" s="222" t="s">
        <v>496</v>
      </c>
      <c r="G378" s="223" t="s">
        <v>183</v>
      </c>
      <c r="H378" s="224">
        <v>98.5</v>
      </c>
      <c r="I378" s="225"/>
      <c r="J378" s="226">
        <f>ROUND(I378*H378,2)</f>
        <v>0</v>
      </c>
      <c r="K378" s="222" t="s">
        <v>184</v>
      </c>
      <c r="L378" s="45"/>
      <c r="M378" s="227" t="s">
        <v>1</v>
      </c>
      <c r="N378" s="228" t="s">
        <v>44</v>
      </c>
      <c r="O378" s="92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185</v>
      </c>
      <c r="AT378" s="231" t="s">
        <v>180</v>
      </c>
      <c r="AU378" s="231" t="s">
        <v>88</v>
      </c>
      <c r="AY378" s="18" t="s">
        <v>178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84</v>
      </c>
      <c r="BK378" s="232">
        <f>ROUND(I378*H378,2)</f>
        <v>0</v>
      </c>
      <c r="BL378" s="18" t="s">
        <v>185</v>
      </c>
      <c r="BM378" s="231" t="s">
        <v>497</v>
      </c>
    </row>
    <row r="379" s="2" customFormat="1">
      <c r="A379" s="39"/>
      <c r="B379" s="40"/>
      <c r="C379" s="41"/>
      <c r="D379" s="233" t="s">
        <v>187</v>
      </c>
      <c r="E379" s="41"/>
      <c r="F379" s="234" t="s">
        <v>498</v>
      </c>
      <c r="G379" s="41"/>
      <c r="H379" s="41"/>
      <c r="I379" s="235"/>
      <c r="J379" s="41"/>
      <c r="K379" s="41"/>
      <c r="L379" s="45"/>
      <c r="M379" s="236"/>
      <c r="N379" s="237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187</v>
      </c>
      <c r="AU379" s="18" t="s">
        <v>88</v>
      </c>
    </row>
    <row r="380" s="2" customFormat="1">
      <c r="A380" s="39"/>
      <c r="B380" s="40"/>
      <c r="C380" s="41"/>
      <c r="D380" s="238" t="s">
        <v>189</v>
      </c>
      <c r="E380" s="41"/>
      <c r="F380" s="239" t="s">
        <v>499</v>
      </c>
      <c r="G380" s="41"/>
      <c r="H380" s="41"/>
      <c r="I380" s="235"/>
      <c r="J380" s="41"/>
      <c r="K380" s="41"/>
      <c r="L380" s="45"/>
      <c r="M380" s="236"/>
      <c r="N380" s="237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189</v>
      </c>
      <c r="AU380" s="18" t="s">
        <v>88</v>
      </c>
    </row>
    <row r="381" s="13" customFormat="1">
      <c r="A381" s="13"/>
      <c r="B381" s="240"/>
      <c r="C381" s="241"/>
      <c r="D381" s="233" t="s">
        <v>191</v>
      </c>
      <c r="E381" s="242" t="s">
        <v>1</v>
      </c>
      <c r="F381" s="243" t="s">
        <v>500</v>
      </c>
      <c r="G381" s="241"/>
      <c r="H381" s="242" t="s">
        <v>1</v>
      </c>
      <c r="I381" s="244"/>
      <c r="J381" s="241"/>
      <c r="K381" s="241"/>
      <c r="L381" s="245"/>
      <c r="M381" s="246"/>
      <c r="N381" s="247"/>
      <c r="O381" s="247"/>
      <c r="P381" s="247"/>
      <c r="Q381" s="247"/>
      <c r="R381" s="247"/>
      <c r="S381" s="247"/>
      <c r="T381" s="24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9" t="s">
        <v>191</v>
      </c>
      <c r="AU381" s="249" t="s">
        <v>88</v>
      </c>
      <c r="AV381" s="13" t="s">
        <v>84</v>
      </c>
      <c r="AW381" s="13" t="s">
        <v>35</v>
      </c>
      <c r="AX381" s="13" t="s">
        <v>79</v>
      </c>
      <c r="AY381" s="249" t="s">
        <v>178</v>
      </c>
    </row>
    <row r="382" s="14" customFormat="1">
      <c r="A382" s="14"/>
      <c r="B382" s="250"/>
      <c r="C382" s="251"/>
      <c r="D382" s="233" t="s">
        <v>191</v>
      </c>
      <c r="E382" s="252" t="s">
        <v>1</v>
      </c>
      <c r="F382" s="253" t="s">
        <v>501</v>
      </c>
      <c r="G382" s="251"/>
      <c r="H382" s="254">
        <v>98.5</v>
      </c>
      <c r="I382" s="255"/>
      <c r="J382" s="251"/>
      <c r="K382" s="251"/>
      <c r="L382" s="256"/>
      <c r="M382" s="257"/>
      <c r="N382" s="258"/>
      <c r="O382" s="258"/>
      <c r="P382" s="258"/>
      <c r="Q382" s="258"/>
      <c r="R382" s="258"/>
      <c r="S382" s="258"/>
      <c r="T382" s="25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0" t="s">
        <v>191</v>
      </c>
      <c r="AU382" s="260" t="s">
        <v>88</v>
      </c>
      <c r="AV382" s="14" t="s">
        <v>88</v>
      </c>
      <c r="AW382" s="14" t="s">
        <v>35</v>
      </c>
      <c r="AX382" s="14" t="s">
        <v>84</v>
      </c>
      <c r="AY382" s="260" t="s">
        <v>178</v>
      </c>
    </row>
    <row r="383" s="2" customFormat="1" ht="16.5" customHeight="1">
      <c r="A383" s="39"/>
      <c r="B383" s="40"/>
      <c r="C383" s="283" t="s">
        <v>502</v>
      </c>
      <c r="D383" s="283" t="s">
        <v>412</v>
      </c>
      <c r="E383" s="284" t="s">
        <v>503</v>
      </c>
      <c r="F383" s="285" t="s">
        <v>504</v>
      </c>
      <c r="G383" s="286" t="s">
        <v>415</v>
      </c>
      <c r="H383" s="287">
        <v>356.065</v>
      </c>
      <c r="I383" s="288"/>
      <c r="J383" s="289">
        <f>ROUND(I383*H383,2)</f>
        <v>0</v>
      </c>
      <c r="K383" s="285" t="s">
        <v>184</v>
      </c>
      <c r="L383" s="290"/>
      <c r="M383" s="291" t="s">
        <v>1</v>
      </c>
      <c r="N383" s="292" t="s">
        <v>44</v>
      </c>
      <c r="O383" s="92"/>
      <c r="P383" s="229">
        <f>O383*H383</f>
        <v>0</v>
      </c>
      <c r="Q383" s="229">
        <v>1</v>
      </c>
      <c r="R383" s="229">
        <f>Q383*H383</f>
        <v>356.065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238</v>
      </c>
      <c r="AT383" s="231" t="s">
        <v>412</v>
      </c>
      <c r="AU383" s="231" t="s">
        <v>88</v>
      </c>
      <c r="AY383" s="18" t="s">
        <v>178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84</v>
      </c>
      <c r="BK383" s="232">
        <f>ROUND(I383*H383,2)</f>
        <v>0</v>
      </c>
      <c r="BL383" s="18" t="s">
        <v>185</v>
      </c>
      <c r="BM383" s="231" t="s">
        <v>505</v>
      </c>
    </row>
    <row r="384" s="2" customFormat="1">
      <c r="A384" s="39"/>
      <c r="B384" s="40"/>
      <c r="C384" s="41"/>
      <c r="D384" s="233" t="s">
        <v>187</v>
      </c>
      <c r="E384" s="41"/>
      <c r="F384" s="234" t="s">
        <v>504</v>
      </c>
      <c r="G384" s="41"/>
      <c r="H384" s="41"/>
      <c r="I384" s="235"/>
      <c r="J384" s="41"/>
      <c r="K384" s="41"/>
      <c r="L384" s="45"/>
      <c r="M384" s="236"/>
      <c r="N384" s="237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187</v>
      </c>
      <c r="AU384" s="18" t="s">
        <v>88</v>
      </c>
    </row>
    <row r="385" s="13" customFormat="1">
      <c r="A385" s="13"/>
      <c r="B385" s="240"/>
      <c r="C385" s="241"/>
      <c r="D385" s="233" t="s">
        <v>191</v>
      </c>
      <c r="E385" s="242" t="s">
        <v>1</v>
      </c>
      <c r="F385" s="243" t="s">
        <v>506</v>
      </c>
      <c r="G385" s="241"/>
      <c r="H385" s="242" t="s">
        <v>1</v>
      </c>
      <c r="I385" s="244"/>
      <c r="J385" s="241"/>
      <c r="K385" s="241"/>
      <c r="L385" s="245"/>
      <c r="M385" s="246"/>
      <c r="N385" s="247"/>
      <c r="O385" s="247"/>
      <c r="P385" s="247"/>
      <c r="Q385" s="247"/>
      <c r="R385" s="247"/>
      <c r="S385" s="247"/>
      <c r="T385" s="24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9" t="s">
        <v>191</v>
      </c>
      <c r="AU385" s="249" t="s">
        <v>88</v>
      </c>
      <c r="AV385" s="13" t="s">
        <v>84</v>
      </c>
      <c r="AW385" s="13" t="s">
        <v>35</v>
      </c>
      <c r="AX385" s="13" t="s">
        <v>79</v>
      </c>
      <c r="AY385" s="249" t="s">
        <v>178</v>
      </c>
    </row>
    <row r="386" s="14" customFormat="1">
      <c r="A386" s="14"/>
      <c r="B386" s="250"/>
      <c r="C386" s="251"/>
      <c r="D386" s="233" t="s">
        <v>191</v>
      </c>
      <c r="E386" s="252" t="s">
        <v>1</v>
      </c>
      <c r="F386" s="253" t="s">
        <v>507</v>
      </c>
      <c r="G386" s="251"/>
      <c r="H386" s="254">
        <v>152.83000000000001</v>
      </c>
      <c r="I386" s="255"/>
      <c r="J386" s="251"/>
      <c r="K386" s="251"/>
      <c r="L386" s="256"/>
      <c r="M386" s="257"/>
      <c r="N386" s="258"/>
      <c r="O386" s="258"/>
      <c r="P386" s="258"/>
      <c r="Q386" s="258"/>
      <c r="R386" s="258"/>
      <c r="S386" s="258"/>
      <c r="T386" s="25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0" t="s">
        <v>191</v>
      </c>
      <c r="AU386" s="260" t="s">
        <v>88</v>
      </c>
      <c r="AV386" s="14" t="s">
        <v>88</v>
      </c>
      <c r="AW386" s="14" t="s">
        <v>35</v>
      </c>
      <c r="AX386" s="14" t="s">
        <v>79</v>
      </c>
      <c r="AY386" s="260" t="s">
        <v>178</v>
      </c>
    </row>
    <row r="387" s="14" customFormat="1">
      <c r="A387" s="14"/>
      <c r="B387" s="250"/>
      <c r="C387" s="251"/>
      <c r="D387" s="233" t="s">
        <v>191</v>
      </c>
      <c r="E387" s="252" t="s">
        <v>1</v>
      </c>
      <c r="F387" s="253" t="s">
        <v>508</v>
      </c>
      <c r="G387" s="251"/>
      <c r="H387" s="254">
        <v>153</v>
      </c>
      <c r="I387" s="255"/>
      <c r="J387" s="251"/>
      <c r="K387" s="251"/>
      <c r="L387" s="256"/>
      <c r="M387" s="257"/>
      <c r="N387" s="258"/>
      <c r="O387" s="258"/>
      <c r="P387" s="258"/>
      <c r="Q387" s="258"/>
      <c r="R387" s="258"/>
      <c r="S387" s="258"/>
      <c r="T387" s="25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0" t="s">
        <v>191</v>
      </c>
      <c r="AU387" s="260" t="s">
        <v>88</v>
      </c>
      <c r="AV387" s="14" t="s">
        <v>88</v>
      </c>
      <c r="AW387" s="14" t="s">
        <v>35</v>
      </c>
      <c r="AX387" s="14" t="s">
        <v>79</v>
      </c>
      <c r="AY387" s="260" t="s">
        <v>178</v>
      </c>
    </row>
    <row r="388" s="13" customFormat="1">
      <c r="A388" s="13"/>
      <c r="B388" s="240"/>
      <c r="C388" s="241"/>
      <c r="D388" s="233" t="s">
        <v>191</v>
      </c>
      <c r="E388" s="242" t="s">
        <v>1</v>
      </c>
      <c r="F388" s="243" t="s">
        <v>509</v>
      </c>
      <c r="G388" s="241"/>
      <c r="H388" s="242" t="s">
        <v>1</v>
      </c>
      <c r="I388" s="244"/>
      <c r="J388" s="241"/>
      <c r="K388" s="241"/>
      <c r="L388" s="245"/>
      <c r="M388" s="246"/>
      <c r="N388" s="247"/>
      <c r="O388" s="247"/>
      <c r="P388" s="247"/>
      <c r="Q388" s="247"/>
      <c r="R388" s="247"/>
      <c r="S388" s="247"/>
      <c r="T388" s="24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9" t="s">
        <v>191</v>
      </c>
      <c r="AU388" s="249" t="s">
        <v>88</v>
      </c>
      <c r="AV388" s="13" t="s">
        <v>84</v>
      </c>
      <c r="AW388" s="13" t="s">
        <v>35</v>
      </c>
      <c r="AX388" s="13" t="s">
        <v>79</v>
      </c>
      <c r="AY388" s="249" t="s">
        <v>178</v>
      </c>
    </row>
    <row r="389" s="14" customFormat="1">
      <c r="A389" s="14"/>
      <c r="B389" s="250"/>
      <c r="C389" s="251"/>
      <c r="D389" s="233" t="s">
        <v>191</v>
      </c>
      <c r="E389" s="252" t="s">
        <v>1</v>
      </c>
      <c r="F389" s="253" t="s">
        <v>510</v>
      </c>
      <c r="G389" s="251"/>
      <c r="H389" s="254">
        <v>50.234999999999999</v>
      </c>
      <c r="I389" s="255"/>
      <c r="J389" s="251"/>
      <c r="K389" s="251"/>
      <c r="L389" s="256"/>
      <c r="M389" s="257"/>
      <c r="N389" s="258"/>
      <c r="O389" s="258"/>
      <c r="P389" s="258"/>
      <c r="Q389" s="258"/>
      <c r="R389" s="258"/>
      <c r="S389" s="258"/>
      <c r="T389" s="25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0" t="s">
        <v>191</v>
      </c>
      <c r="AU389" s="260" t="s">
        <v>88</v>
      </c>
      <c r="AV389" s="14" t="s">
        <v>88</v>
      </c>
      <c r="AW389" s="14" t="s">
        <v>35</v>
      </c>
      <c r="AX389" s="14" t="s">
        <v>79</v>
      </c>
      <c r="AY389" s="260" t="s">
        <v>178</v>
      </c>
    </row>
    <row r="390" s="15" customFormat="1">
      <c r="A390" s="15"/>
      <c r="B390" s="261"/>
      <c r="C390" s="262"/>
      <c r="D390" s="233" t="s">
        <v>191</v>
      </c>
      <c r="E390" s="263" t="s">
        <v>1</v>
      </c>
      <c r="F390" s="264" t="s">
        <v>195</v>
      </c>
      <c r="G390" s="262"/>
      <c r="H390" s="265">
        <v>356.065</v>
      </c>
      <c r="I390" s="266"/>
      <c r="J390" s="262"/>
      <c r="K390" s="262"/>
      <c r="L390" s="267"/>
      <c r="M390" s="268"/>
      <c r="N390" s="269"/>
      <c r="O390" s="269"/>
      <c r="P390" s="269"/>
      <c r="Q390" s="269"/>
      <c r="R390" s="269"/>
      <c r="S390" s="269"/>
      <c r="T390" s="270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1" t="s">
        <v>191</v>
      </c>
      <c r="AU390" s="271" t="s">
        <v>88</v>
      </c>
      <c r="AV390" s="15" t="s">
        <v>185</v>
      </c>
      <c r="AW390" s="15" t="s">
        <v>35</v>
      </c>
      <c r="AX390" s="15" t="s">
        <v>84</v>
      </c>
      <c r="AY390" s="271" t="s">
        <v>178</v>
      </c>
    </row>
    <row r="391" s="2" customFormat="1" ht="24.15" customHeight="1">
      <c r="A391" s="39"/>
      <c r="B391" s="40"/>
      <c r="C391" s="220" t="s">
        <v>511</v>
      </c>
      <c r="D391" s="220" t="s">
        <v>180</v>
      </c>
      <c r="E391" s="221" t="s">
        <v>512</v>
      </c>
      <c r="F391" s="222" t="s">
        <v>513</v>
      </c>
      <c r="G391" s="223" t="s">
        <v>183</v>
      </c>
      <c r="H391" s="224">
        <v>899</v>
      </c>
      <c r="I391" s="225"/>
      <c r="J391" s="226">
        <f>ROUND(I391*H391,2)</f>
        <v>0</v>
      </c>
      <c r="K391" s="222" t="s">
        <v>184</v>
      </c>
      <c r="L391" s="45"/>
      <c r="M391" s="227" t="s">
        <v>1</v>
      </c>
      <c r="N391" s="228" t="s">
        <v>44</v>
      </c>
      <c r="O391" s="92"/>
      <c r="P391" s="229">
        <f>O391*H391</f>
        <v>0</v>
      </c>
      <c r="Q391" s="229">
        <v>0</v>
      </c>
      <c r="R391" s="229">
        <f>Q391*H391</f>
        <v>0</v>
      </c>
      <c r="S391" s="229">
        <v>0</v>
      </c>
      <c r="T391" s="230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1" t="s">
        <v>185</v>
      </c>
      <c r="AT391" s="231" t="s">
        <v>180</v>
      </c>
      <c r="AU391" s="231" t="s">
        <v>88</v>
      </c>
      <c r="AY391" s="18" t="s">
        <v>178</v>
      </c>
      <c r="BE391" s="232">
        <f>IF(N391="základní",J391,0)</f>
        <v>0</v>
      </c>
      <c r="BF391" s="232">
        <f>IF(N391="snížená",J391,0)</f>
        <v>0</v>
      </c>
      <c r="BG391" s="232">
        <f>IF(N391="zákl. přenesená",J391,0)</f>
        <v>0</v>
      </c>
      <c r="BH391" s="232">
        <f>IF(N391="sníž. přenesená",J391,0)</f>
        <v>0</v>
      </c>
      <c r="BI391" s="232">
        <f>IF(N391="nulová",J391,0)</f>
        <v>0</v>
      </c>
      <c r="BJ391" s="18" t="s">
        <v>84</v>
      </c>
      <c r="BK391" s="232">
        <f>ROUND(I391*H391,2)</f>
        <v>0</v>
      </c>
      <c r="BL391" s="18" t="s">
        <v>185</v>
      </c>
      <c r="BM391" s="231" t="s">
        <v>514</v>
      </c>
    </row>
    <row r="392" s="2" customFormat="1">
      <c r="A392" s="39"/>
      <c r="B392" s="40"/>
      <c r="C392" s="41"/>
      <c r="D392" s="233" t="s">
        <v>187</v>
      </c>
      <c r="E392" s="41"/>
      <c r="F392" s="234" t="s">
        <v>515</v>
      </c>
      <c r="G392" s="41"/>
      <c r="H392" s="41"/>
      <c r="I392" s="235"/>
      <c r="J392" s="41"/>
      <c r="K392" s="41"/>
      <c r="L392" s="45"/>
      <c r="M392" s="236"/>
      <c r="N392" s="237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187</v>
      </c>
      <c r="AU392" s="18" t="s">
        <v>88</v>
      </c>
    </row>
    <row r="393" s="2" customFormat="1">
      <c r="A393" s="39"/>
      <c r="B393" s="40"/>
      <c r="C393" s="41"/>
      <c r="D393" s="238" t="s">
        <v>189</v>
      </c>
      <c r="E393" s="41"/>
      <c r="F393" s="239" t="s">
        <v>516</v>
      </c>
      <c r="G393" s="41"/>
      <c r="H393" s="41"/>
      <c r="I393" s="235"/>
      <c r="J393" s="41"/>
      <c r="K393" s="41"/>
      <c r="L393" s="45"/>
      <c r="M393" s="236"/>
      <c r="N393" s="237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189</v>
      </c>
      <c r="AU393" s="18" t="s">
        <v>88</v>
      </c>
    </row>
    <row r="394" s="13" customFormat="1">
      <c r="A394" s="13"/>
      <c r="B394" s="240"/>
      <c r="C394" s="241"/>
      <c r="D394" s="233" t="s">
        <v>191</v>
      </c>
      <c r="E394" s="242" t="s">
        <v>1</v>
      </c>
      <c r="F394" s="243" t="s">
        <v>506</v>
      </c>
      <c r="G394" s="241"/>
      <c r="H394" s="242" t="s">
        <v>1</v>
      </c>
      <c r="I394" s="244"/>
      <c r="J394" s="241"/>
      <c r="K394" s="241"/>
      <c r="L394" s="245"/>
      <c r="M394" s="246"/>
      <c r="N394" s="247"/>
      <c r="O394" s="247"/>
      <c r="P394" s="247"/>
      <c r="Q394" s="247"/>
      <c r="R394" s="247"/>
      <c r="S394" s="247"/>
      <c r="T394" s="24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9" t="s">
        <v>191</v>
      </c>
      <c r="AU394" s="249" t="s">
        <v>88</v>
      </c>
      <c r="AV394" s="13" t="s">
        <v>84</v>
      </c>
      <c r="AW394" s="13" t="s">
        <v>35</v>
      </c>
      <c r="AX394" s="13" t="s">
        <v>79</v>
      </c>
      <c r="AY394" s="249" t="s">
        <v>178</v>
      </c>
    </row>
    <row r="395" s="14" customFormat="1">
      <c r="A395" s="14"/>
      <c r="B395" s="250"/>
      <c r="C395" s="251"/>
      <c r="D395" s="233" t="s">
        <v>191</v>
      </c>
      <c r="E395" s="252" t="s">
        <v>1</v>
      </c>
      <c r="F395" s="253" t="s">
        <v>134</v>
      </c>
      <c r="G395" s="251"/>
      <c r="H395" s="254">
        <v>899</v>
      </c>
      <c r="I395" s="255"/>
      <c r="J395" s="251"/>
      <c r="K395" s="251"/>
      <c r="L395" s="256"/>
      <c r="M395" s="257"/>
      <c r="N395" s="258"/>
      <c r="O395" s="258"/>
      <c r="P395" s="258"/>
      <c r="Q395" s="258"/>
      <c r="R395" s="258"/>
      <c r="S395" s="258"/>
      <c r="T395" s="25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0" t="s">
        <v>191</v>
      </c>
      <c r="AU395" s="260" t="s">
        <v>88</v>
      </c>
      <c r="AV395" s="14" t="s">
        <v>88</v>
      </c>
      <c r="AW395" s="14" t="s">
        <v>35</v>
      </c>
      <c r="AX395" s="14" t="s">
        <v>79</v>
      </c>
      <c r="AY395" s="260" t="s">
        <v>178</v>
      </c>
    </row>
    <row r="396" s="15" customFormat="1">
      <c r="A396" s="15"/>
      <c r="B396" s="261"/>
      <c r="C396" s="262"/>
      <c r="D396" s="233" t="s">
        <v>191</v>
      </c>
      <c r="E396" s="263" t="s">
        <v>1</v>
      </c>
      <c r="F396" s="264" t="s">
        <v>195</v>
      </c>
      <c r="G396" s="262"/>
      <c r="H396" s="265">
        <v>899</v>
      </c>
      <c r="I396" s="266"/>
      <c r="J396" s="262"/>
      <c r="K396" s="262"/>
      <c r="L396" s="267"/>
      <c r="M396" s="268"/>
      <c r="N396" s="269"/>
      <c r="O396" s="269"/>
      <c r="P396" s="269"/>
      <c r="Q396" s="269"/>
      <c r="R396" s="269"/>
      <c r="S396" s="269"/>
      <c r="T396" s="270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1" t="s">
        <v>191</v>
      </c>
      <c r="AU396" s="271" t="s">
        <v>88</v>
      </c>
      <c r="AV396" s="15" t="s">
        <v>185</v>
      </c>
      <c r="AW396" s="15" t="s">
        <v>35</v>
      </c>
      <c r="AX396" s="15" t="s">
        <v>84</v>
      </c>
      <c r="AY396" s="271" t="s">
        <v>178</v>
      </c>
    </row>
    <row r="397" s="2" customFormat="1" ht="16.5" customHeight="1">
      <c r="A397" s="39"/>
      <c r="B397" s="40"/>
      <c r="C397" s="283" t="s">
        <v>517</v>
      </c>
      <c r="D397" s="283" t="s">
        <v>412</v>
      </c>
      <c r="E397" s="284" t="s">
        <v>518</v>
      </c>
      <c r="F397" s="285" t="s">
        <v>519</v>
      </c>
      <c r="G397" s="286" t="s">
        <v>520</v>
      </c>
      <c r="H397" s="287">
        <v>22.475000000000001</v>
      </c>
      <c r="I397" s="288"/>
      <c r="J397" s="289">
        <f>ROUND(I397*H397,2)</f>
        <v>0</v>
      </c>
      <c r="K397" s="285" t="s">
        <v>184</v>
      </c>
      <c r="L397" s="290"/>
      <c r="M397" s="291" t="s">
        <v>1</v>
      </c>
      <c r="N397" s="292" t="s">
        <v>44</v>
      </c>
      <c r="O397" s="92"/>
      <c r="P397" s="229">
        <f>O397*H397</f>
        <v>0</v>
      </c>
      <c r="Q397" s="229">
        <v>0.001</v>
      </c>
      <c r="R397" s="229">
        <f>Q397*H397</f>
        <v>0.022475000000000002</v>
      </c>
      <c r="S397" s="229">
        <v>0</v>
      </c>
      <c r="T397" s="23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1" t="s">
        <v>238</v>
      </c>
      <c r="AT397" s="231" t="s">
        <v>412</v>
      </c>
      <c r="AU397" s="231" t="s">
        <v>88</v>
      </c>
      <c r="AY397" s="18" t="s">
        <v>178</v>
      </c>
      <c r="BE397" s="232">
        <f>IF(N397="základní",J397,0)</f>
        <v>0</v>
      </c>
      <c r="BF397" s="232">
        <f>IF(N397="snížená",J397,0)</f>
        <v>0</v>
      </c>
      <c r="BG397" s="232">
        <f>IF(N397="zákl. přenesená",J397,0)</f>
        <v>0</v>
      </c>
      <c r="BH397" s="232">
        <f>IF(N397="sníž. přenesená",J397,0)</f>
        <v>0</v>
      </c>
      <c r="BI397" s="232">
        <f>IF(N397="nulová",J397,0)</f>
        <v>0</v>
      </c>
      <c r="BJ397" s="18" t="s">
        <v>84</v>
      </c>
      <c r="BK397" s="232">
        <f>ROUND(I397*H397,2)</f>
        <v>0</v>
      </c>
      <c r="BL397" s="18" t="s">
        <v>185</v>
      </c>
      <c r="BM397" s="231" t="s">
        <v>521</v>
      </c>
    </row>
    <row r="398" s="2" customFormat="1">
      <c r="A398" s="39"/>
      <c r="B398" s="40"/>
      <c r="C398" s="41"/>
      <c r="D398" s="233" t="s">
        <v>187</v>
      </c>
      <c r="E398" s="41"/>
      <c r="F398" s="234" t="s">
        <v>519</v>
      </c>
      <c r="G398" s="41"/>
      <c r="H398" s="41"/>
      <c r="I398" s="235"/>
      <c r="J398" s="41"/>
      <c r="K398" s="41"/>
      <c r="L398" s="45"/>
      <c r="M398" s="236"/>
      <c r="N398" s="237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187</v>
      </c>
      <c r="AU398" s="18" t="s">
        <v>88</v>
      </c>
    </row>
    <row r="399" s="13" customFormat="1">
      <c r="A399" s="13"/>
      <c r="B399" s="240"/>
      <c r="C399" s="241"/>
      <c r="D399" s="233" t="s">
        <v>191</v>
      </c>
      <c r="E399" s="242" t="s">
        <v>1</v>
      </c>
      <c r="F399" s="243" t="s">
        <v>522</v>
      </c>
      <c r="G399" s="241"/>
      <c r="H399" s="242" t="s">
        <v>1</v>
      </c>
      <c r="I399" s="244"/>
      <c r="J399" s="241"/>
      <c r="K399" s="241"/>
      <c r="L399" s="245"/>
      <c r="M399" s="246"/>
      <c r="N399" s="247"/>
      <c r="O399" s="247"/>
      <c r="P399" s="247"/>
      <c r="Q399" s="247"/>
      <c r="R399" s="247"/>
      <c r="S399" s="247"/>
      <c r="T399" s="24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9" t="s">
        <v>191</v>
      </c>
      <c r="AU399" s="249" t="s">
        <v>88</v>
      </c>
      <c r="AV399" s="13" t="s">
        <v>84</v>
      </c>
      <c r="AW399" s="13" t="s">
        <v>35</v>
      </c>
      <c r="AX399" s="13" t="s">
        <v>79</v>
      </c>
      <c r="AY399" s="249" t="s">
        <v>178</v>
      </c>
    </row>
    <row r="400" s="14" customFormat="1">
      <c r="A400" s="14"/>
      <c r="B400" s="250"/>
      <c r="C400" s="251"/>
      <c r="D400" s="233" t="s">
        <v>191</v>
      </c>
      <c r="E400" s="252" t="s">
        <v>1</v>
      </c>
      <c r="F400" s="253" t="s">
        <v>523</v>
      </c>
      <c r="G400" s="251"/>
      <c r="H400" s="254">
        <v>22.475000000000001</v>
      </c>
      <c r="I400" s="255"/>
      <c r="J400" s="251"/>
      <c r="K400" s="251"/>
      <c r="L400" s="256"/>
      <c r="M400" s="257"/>
      <c r="N400" s="258"/>
      <c r="O400" s="258"/>
      <c r="P400" s="258"/>
      <c r="Q400" s="258"/>
      <c r="R400" s="258"/>
      <c r="S400" s="258"/>
      <c r="T400" s="25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0" t="s">
        <v>191</v>
      </c>
      <c r="AU400" s="260" t="s">
        <v>88</v>
      </c>
      <c r="AV400" s="14" t="s">
        <v>88</v>
      </c>
      <c r="AW400" s="14" t="s">
        <v>35</v>
      </c>
      <c r="AX400" s="14" t="s">
        <v>84</v>
      </c>
      <c r="AY400" s="260" t="s">
        <v>178</v>
      </c>
    </row>
    <row r="401" s="2" customFormat="1" ht="33" customHeight="1">
      <c r="A401" s="39"/>
      <c r="B401" s="40"/>
      <c r="C401" s="220" t="s">
        <v>524</v>
      </c>
      <c r="D401" s="220" t="s">
        <v>180</v>
      </c>
      <c r="E401" s="221" t="s">
        <v>525</v>
      </c>
      <c r="F401" s="222" t="s">
        <v>526</v>
      </c>
      <c r="G401" s="223" t="s">
        <v>183</v>
      </c>
      <c r="H401" s="224">
        <v>3598</v>
      </c>
      <c r="I401" s="225"/>
      <c r="J401" s="226">
        <f>ROUND(I401*H401,2)</f>
        <v>0</v>
      </c>
      <c r="K401" s="222" t="s">
        <v>184</v>
      </c>
      <c r="L401" s="45"/>
      <c r="M401" s="227" t="s">
        <v>1</v>
      </c>
      <c r="N401" s="228" t="s">
        <v>44</v>
      </c>
      <c r="O401" s="92"/>
      <c r="P401" s="229">
        <f>O401*H401</f>
        <v>0</v>
      </c>
      <c r="Q401" s="229">
        <v>0</v>
      </c>
      <c r="R401" s="229">
        <f>Q401*H401</f>
        <v>0</v>
      </c>
      <c r="S401" s="229">
        <v>0</v>
      </c>
      <c r="T401" s="23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1" t="s">
        <v>185</v>
      </c>
      <c r="AT401" s="231" t="s">
        <v>180</v>
      </c>
      <c r="AU401" s="231" t="s">
        <v>88</v>
      </c>
      <c r="AY401" s="18" t="s">
        <v>178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8" t="s">
        <v>84</v>
      </c>
      <c r="BK401" s="232">
        <f>ROUND(I401*H401,2)</f>
        <v>0</v>
      </c>
      <c r="BL401" s="18" t="s">
        <v>185</v>
      </c>
      <c r="BM401" s="231" t="s">
        <v>527</v>
      </c>
    </row>
    <row r="402" s="2" customFormat="1">
      <c r="A402" s="39"/>
      <c r="B402" s="40"/>
      <c r="C402" s="41"/>
      <c r="D402" s="233" t="s">
        <v>187</v>
      </c>
      <c r="E402" s="41"/>
      <c r="F402" s="234" t="s">
        <v>528</v>
      </c>
      <c r="G402" s="41"/>
      <c r="H402" s="41"/>
      <c r="I402" s="235"/>
      <c r="J402" s="41"/>
      <c r="K402" s="41"/>
      <c r="L402" s="45"/>
      <c r="M402" s="236"/>
      <c r="N402" s="237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187</v>
      </c>
      <c r="AU402" s="18" t="s">
        <v>88</v>
      </c>
    </row>
    <row r="403" s="2" customFormat="1">
      <c r="A403" s="39"/>
      <c r="B403" s="40"/>
      <c r="C403" s="41"/>
      <c r="D403" s="238" t="s">
        <v>189</v>
      </c>
      <c r="E403" s="41"/>
      <c r="F403" s="239" t="s">
        <v>529</v>
      </c>
      <c r="G403" s="41"/>
      <c r="H403" s="41"/>
      <c r="I403" s="235"/>
      <c r="J403" s="41"/>
      <c r="K403" s="41"/>
      <c r="L403" s="45"/>
      <c r="M403" s="236"/>
      <c r="N403" s="237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189</v>
      </c>
      <c r="AU403" s="18" t="s">
        <v>88</v>
      </c>
    </row>
    <row r="404" s="14" customFormat="1">
      <c r="A404" s="14"/>
      <c r="B404" s="250"/>
      <c r="C404" s="251"/>
      <c r="D404" s="233" t="s">
        <v>191</v>
      </c>
      <c r="E404" s="252" t="s">
        <v>1</v>
      </c>
      <c r="F404" s="253" t="s">
        <v>530</v>
      </c>
      <c r="G404" s="251"/>
      <c r="H404" s="254">
        <v>1798</v>
      </c>
      <c r="I404" s="255"/>
      <c r="J404" s="251"/>
      <c r="K404" s="251"/>
      <c r="L404" s="256"/>
      <c r="M404" s="257"/>
      <c r="N404" s="258"/>
      <c r="O404" s="258"/>
      <c r="P404" s="258"/>
      <c r="Q404" s="258"/>
      <c r="R404" s="258"/>
      <c r="S404" s="258"/>
      <c r="T404" s="259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0" t="s">
        <v>191</v>
      </c>
      <c r="AU404" s="260" t="s">
        <v>88</v>
      </c>
      <c r="AV404" s="14" t="s">
        <v>88</v>
      </c>
      <c r="AW404" s="14" t="s">
        <v>35</v>
      </c>
      <c r="AX404" s="14" t="s">
        <v>79</v>
      </c>
      <c r="AY404" s="260" t="s">
        <v>178</v>
      </c>
    </row>
    <row r="405" s="14" customFormat="1">
      <c r="A405" s="14"/>
      <c r="B405" s="250"/>
      <c r="C405" s="251"/>
      <c r="D405" s="233" t="s">
        <v>191</v>
      </c>
      <c r="E405" s="252" t="s">
        <v>1</v>
      </c>
      <c r="F405" s="253" t="s">
        <v>531</v>
      </c>
      <c r="G405" s="251"/>
      <c r="H405" s="254">
        <v>1800</v>
      </c>
      <c r="I405" s="255"/>
      <c r="J405" s="251"/>
      <c r="K405" s="251"/>
      <c r="L405" s="256"/>
      <c r="M405" s="257"/>
      <c r="N405" s="258"/>
      <c r="O405" s="258"/>
      <c r="P405" s="258"/>
      <c r="Q405" s="258"/>
      <c r="R405" s="258"/>
      <c r="S405" s="258"/>
      <c r="T405" s="25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0" t="s">
        <v>191</v>
      </c>
      <c r="AU405" s="260" t="s">
        <v>88</v>
      </c>
      <c r="AV405" s="14" t="s">
        <v>88</v>
      </c>
      <c r="AW405" s="14" t="s">
        <v>35</v>
      </c>
      <c r="AX405" s="14" t="s">
        <v>79</v>
      </c>
      <c r="AY405" s="260" t="s">
        <v>178</v>
      </c>
    </row>
    <row r="406" s="15" customFormat="1">
      <c r="A406" s="15"/>
      <c r="B406" s="261"/>
      <c r="C406" s="262"/>
      <c r="D406" s="233" t="s">
        <v>191</v>
      </c>
      <c r="E406" s="263" t="s">
        <v>1</v>
      </c>
      <c r="F406" s="264" t="s">
        <v>195</v>
      </c>
      <c r="G406" s="262"/>
      <c r="H406" s="265">
        <v>3598</v>
      </c>
      <c r="I406" s="266"/>
      <c r="J406" s="262"/>
      <c r="K406" s="262"/>
      <c r="L406" s="267"/>
      <c r="M406" s="268"/>
      <c r="N406" s="269"/>
      <c r="O406" s="269"/>
      <c r="P406" s="269"/>
      <c r="Q406" s="269"/>
      <c r="R406" s="269"/>
      <c r="S406" s="269"/>
      <c r="T406" s="270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1" t="s">
        <v>191</v>
      </c>
      <c r="AU406" s="271" t="s">
        <v>88</v>
      </c>
      <c r="AV406" s="15" t="s">
        <v>185</v>
      </c>
      <c r="AW406" s="15" t="s">
        <v>35</v>
      </c>
      <c r="AX406" s="15" t="s">
        <v>84</v>
      </c>
      <c r="AY406" s="271" t="s">
        <v>178</v>
      </c>
    </row>
    <row r="407" s="2" customFormat="1" ht="24.15" customHeight="1">
      <c r="A407" s="39"/>
      <c r="B407" s="40"/>
      <c r="C407" s="220" t="s">
        <v>532</v>
      </c>
      <c r="D407" s="220" t="s">
        <v>180</v>
      </c>
      <c r="E407" s="221" t="s">
        <v>533</v>
      </c>
      <c r="F407" s="222" t="s">
        <v>534</v>
      </c>
      <c r="G407" s="223" t="s">
        <v>183</v>
      </c>
      <c r="H407" s="224">
        <v>7</v>
      </c>
      <c r="I407" s="225"/>
      <c r="J407" s="226">
        <f>ROUND(I407*H407,2)</f>
        <v>0</v>
      </c>
      <c r="K407" s="222" t="s">
        <v>184</v>
      </c>
      <c r="L407" s="45"/>
      <c r="M407" s="227" t="s">
        <v>1</v>
      </c>
      <c r="N407" s="228" t="s">
        <v>44</v>
      </c>
      <c r="O407" s="92"/>
      <c r="P407" s="229">
        <f>O407*H407</f>
        <v>0</v>
      </c>
      <c r="Q407" s="229">
        <v>0</v>
      </c>
      <c r="R407" s="229">
        <f>Q407*H407</f>
        <v>0</v>
      </c>
      <c r="S407" s="229">
        <v>0</v>
      </c>
      <c r="T407" s="230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185</v>
      </c>
      <c r="AT407" s="231" t="s">
        <v>180</v>
      </c>
      <c r="AU407" s="231" t="s">
        <v>88</v>
      </c>
      <c r="AY407" s="18" t="s">
        <v>178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84</v>
      </c>
      <c r="BK407" s="232">
        <f>ROUND(I407*H407,2)</f>
        <v>0</v>
      </c>
      <c r="BL407" s="18" t="s">
        <v>185</v>
      </c>
      <c r="BM407" s="231" t="s">
        <v>535</v>
      </c>
    </row>
    <row r="408" s="2" customFormat="1">
      <c r="A408" s="39"/>
      <c r="B408" s="40"/>
      <c r="C408" s="41"/>
      <c r="D408" s="233" t="s">
        <v>187</v>
      </c>
      <c r="E408" s="41"/>
      <c r="F408" s="234" t="s">
        <v>536</v>
      </c>
      <c r="G408" s="41"/>
      <c r="H408" s="41"/>
      <c r="I408" s="235"/>
      <c r="J408" s="41"/>
      <c r="K408" s="41"/>
      <c r="L408" s="45"/>
      <c r="M408" s="236"/>
      <c r="N408" s="237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187</v>
      </c>
      <c r="AU408" s="18" t="s">
        <v>88</v>
      </c>
    </row>
    <row r="409" s="2" customFormat="1">
      <c r="A409" s="39"/>
      <c r="B409" s="40"/>
      <c r="C409" s="41"/>
      <c r="D409" s="238" t="s">
        <v>189</v>
      </c>
      <c r="E409" s="41"/>
      <c r="F409" s="239" t="s">
        <v>537</v>
      </c>
      <c r="G409" s="41"/>
      <c r="H409" s="41"/>
      <c r="I409" s="235"/>
      <c r="J409" s="41"/>
      <c r="K409" s="41"/>
      <c r="L409" s="45"/>
      <c r="M409" s="236"/>
      <c r="N409" s="237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189</v>
      </c>
      <c r="AU409" s="18" t="s">
        <v>88</v>
      </c>
    </row>
    <row r="410" s="13" customFormat="1">
      <c r="A410" s="13"/>
      <c r="B410" s="240"/>
      <c r="C410" s="241"/>
      <c r="D410" s="233" t="s">
        <v>191</v>
      </c>
      <c r="E410" s="242" t="s">
        <v>1</v>
      </c>
      <c r="F410" s="243" t="s">
        <v>333</v>
      </c>
      <c r="G410" s="241"/>
      <c r="H410" s="242" t="s">
        <v>1</v>
      </c>
      <c r="I410" s="244"/>
      <c r="J410" s="241"/>
      <c r="K410" s="241"/>
      <c r="L410" s="245"/>
      <c r="M410" s="246"/>
      <c r="N410" s="247"/>
      <c r="O410" s="247"/>
      <c r="P410" s="247"/>
      <c r="Q410" s="247"/>
      <c r="R410" s="247"/>
      <c r="S410" s="247"/>
      <c r="T410" s="24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9" t="s">
        <v>191</v>
      </c>
      <c r="AU410" s="249" t="s">
        <v>88</v>
      </c>
      <c r="AV410" s="13" t="s">
        <v>84</v>
      </c>
      <c r="AW410" s="13" t="s">
        <v>35</v>
      </c>
      <c r="AX410" s="13" t="s">
        <v>79</v>
      </c>
      <c r="AY410" s="249" t="s">
        <v>178</v>
      </c>
    </row>
    <row r="411" s="13" customFormat="1">
      <c r="A411" s="13"/>
      <c r="B411" s="240"/>
      <c r="C411" s="241"/>
      <c r="D411" s="233" t="s">
        <v>191</v>
      </c>
      <c r="E411" s="242" t="s">
        <v>1</v>
      </c>
      <c r="F411" s="243" t="s">
        <v>538</v>
      </c>
      <c r="G411" s="241"/>
      <c r="H411" s="242" t="s">
        <v>1</v>
      </c>
      <c r="I411" s="244"/>
      <c r="J411" s="241"/>
      <c r="K411" s="241"/>
      <c r="L411" s="245"/>
      <c r="M411" s="246"/>
      <c r="N411" s="247"/>
      <c r="O411" s="247"/>
      <c r="P411" s="247"/>
      <c r="Q411" s="247"/>
      <c r="R411" s="247"/>
      <c r="S411" s="247"/>
      <c r="T411" s="24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9" t="s">
        <v>191</v>
      </c>
      <c r="AU411" s="249" t="s">
        <v>88</v>
      </c>
      <c r="AV411" s="13" t="s">
        <v>84</v>
      </c>
      <c r="AW411" s="13" t="s">
        <v>35</v>
      </c>
      <c r="AX411" s="13" t="s">
        <v>79</v>
      </c>
      <c r="AY411" s="249" t="s">
        <v>178</v>
      </c>
    </row>
    <row r="412" s="14" customFormat="1">
      <c r="A412" s="14"/>
      <c r="B412" s="250"/>
      <c r="C412" s="251"/>
      <c r="D412" s="233" t="s">
        <v>191</v>
      </c>
      <c r="E412" s="252" t="s">
        <v>1</v>
      </c>
      <c r="F412" s="253" t="s">
        <v>539</v>
      </c>
      <c r="G412" s="251"/>
      <c r="H412" s="254">
        <v>7</v>
      </c>
      <c r="I412" s="255"/>
      <c r="J412" s="251"/>
      <c r="K412" s="251"/>
      <c r="L412" s="256"/>
      <c r="M412" s="257"/>
      <c r="N412" s="258"/>
      <c r="O412" s="258"/>
      <c r="P412" s="258"/>
      <c r="Q412" s="258"/>
      <c r="R412" s="258"/>
      <c r="S412" s="258"/>
      <c r="T412" s="25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0" t="s">
        <v>191</v>
      </c>
      <c r="AU412" s="260" t="s">
        <v>88</v>
      </c>
      <c r="AV412" s="14" t="s">
        <v>88</v>
      </c>
      <c r="AW412" s="14" t="s">
        <v>35</v>
      </c>
      <c r="AX412" s="14" t="s">
        <v>84</v>
      </c>
      <c r="AY412" s="260" t="s">
        <v>178</v>
      </c>
    </row>
    <row r="413" s="2" customFormat="1" ht="24.15" customHeight="1">
      <c r="A413" s="39"/>
      <c r="B413" s="40"/>
      <c r="C413" s="220" t="s">
        <v>540</v>
      </c>
      <c r="D413" s="220" t="s">
        <v>180</v>
      </c>
      <c r="E413" s="221" t="s">
        <v>541</v>
      </c>
      <c r="F413" s="222" t="s">
        <v>542</v>
      </c>
      <c r="G413" s="223" t="s">
        <v>183</v>
      </c>
      <c r="H413" s="224">
        <v>7</v>
      </c>
      <c r="I413" s="225"/>
      <c r="J413" s="226">
        <f>ROUND(I413*H413,2)</f>
        <v>0</v>
      </c>
      <c r="K413" s="222" t="s">
        <v>184</v>
      </c>
      <c r="L413" s="45"/>
      <c r="M413" s="227" t="s">
        <v>1</v>
      </c>
      <c r="N413" s="228" t="s">
        <v>44</v>
      </c>
      <c r="O413" s="92"/>
      <c r="P413" s="229">
        <f>O413*H413</f>
        <v>0</v>
      </c>
      <c r="Q413" s="229">
        <v>0</v>
      </c>
      <c r="R413" s="229">
        <f>Q413*H413</f>
        <v>0</v>
      </c>
      <c r="S413" s="229">
        <v>0</v>
      </c>
      <c r="T413" s="230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1" t="s">
        <v>185</v>
      </c>
      <c r="AT413" s="231" t="s">
        <v>180</v>
      </c>
      <c r="AU413" s="231" t="s">
        <v>88</v>
      </c>
      <c r="AY413" s="18" t="s">
        <v>178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8" t="s">
        <v>84</v>
      </c>
      <c r="BK413" s="232">
        <f>ROUND(I413*H413,2)</f>
        <v>0</v>
      </c>
      <c r="BL413" s="18" t="s">
        <v>185</v>
      </c>
      <c r="BM413" s="231" t="s">
        <v>543</v>
      </c>
    </row>
    <row r="414" s="2" customFormat="1">
      <c r="A414" s="39"/>
      <c r="B414" s="40"/>
      <c r="C414" s="41"/>
      <c r="D414" s="233" t="s">
        <v>187</v>
      </c>
      <c r="E414" s="41"/>
      <c r="F414" s="234" t="s">
        <v>544</v>
      </c>
      <c r="G414" s="41"/>
      <c r="H414" s="41"/>
      <c r="I414" s="235"/>
      <c r="J414" s="41"/>
      <c r="K414" s="41"/>
      <c r="L414" s="45"/>
      <c r="M414" s="236"/>
      <c r="N414" s="237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187</v>
      </c>
      <c r="AU414" s="18" t="s">
        <v>88</v>
      </c>
    </row>
    <row r="415" s="2" customFormat="1">
      <c r="A415" s="39"/>
      <c r="B415" s="40"/>
      <c r="C415" s="41"/>
      <c r="D415" s="238" t="s">
        <v>189</v>
      </c>
      <c r="E415" s="41"/>
      <c r="F415" s="239" t="s">
        <v>545</v>
      </c>
      <c r="G415" s="41"/>
      <c r="H415" s="41"/>
      <c r="I415" s="235"/>
      <c r="J415" s="41"/>
      <c r="K415" s="41"/>
      <c r="L415" s="45"/>
      <c r="M415" s="236"/>
      <c r="N415" s="237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189</v>
      </c>
      <c r="AU415" s="18" t="s">
        <v>88</v>
      </c>
    </row>
    <row r="416" s="13" customFormat="1">
      <c r="A416" s="13"/>
      <c r="B416" s="240"/>
      <c r="C416" s="241"/>
      <c r="D416" s="233" t="s">
        <v>191</v>
      </c>
      <c r="E416" s="242" t="s">
        <v>1</v>
      </c>
      <c r="F416" s="243" t="s">
        <v>333</v>
      </c>
      <c r="G416" s="241"/>
      <c r="H416" s="242" t="s">
        <v>1</v>
      </c>
      <c r="I416" s="244"/>
      <c r="J416" s="241"/>
      <c r="K416" s="241"/>
      <c r="L416" s="245"/>
      <c r="M416" s="246"/>
      <c r="N416" s="247"/>
      <c r="O416" s="247"/>
      <c r="P416" s="247"/>
      <c r="Q416" s="247"/>
      <c r="R416" s="247"/>
      <c r="S416" s="247"/>
      <c r="T416" s="24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9" t="s">
        <v>191</v>
      </c>
      <c r="AU416" s="249" t="s">
        <v>88</v>
      </c>
      <c r="AV416" s="13" t="s">
        <v>84</v>
      </c>
      <c r="AW416" s="13" t="s">
        <v>35</v>
      </c>
      <c r="AX416" s="13" t="s">
        <v>79</v>
      </c>
      <c r="AY416" s="249" t="s">
        <v>178</v>
      </c>
    </row>
    <row r="417" s="13" customFormat="1">
      <c r="A417" s="13"/>
      <c r="B417" s="240"/>
      <c r="C417" s="241"/>
      <c r="D417" s="233" t="s">
        <v>191</v>
      </c>
      <c r="E417" s="242" t="s">
        <v>1</v>
      </c>
      <c r="F417" s="243" t="s">
        <v>538</v>
      </c>
      <c r="G417" s="241"/>
      <c r="H417" s="242" t="s">
        <v>1</v>
      </c>
      <c r="I417" s="244"/>
      <c r="J417" s="241"/>
      <c r="K417" s="241"/>
      <c r="L417" s="245"/>
      <c r="M417" s="246"/>
      <c r="N417" s="247"/>
      <c r="O417" s="247"/>
      <c r="P417" s="247"/>
      <c r="Q417" s="247"/>
      <c r="R417" s="247"/>
      <c r="S417" s="247"/>
      <c r="T417" s="24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9" t="s">
        <v>191</v>
      </c>
      <c r="AU417" s="249" t="s">
        <v>88</v>
      </c>
      <c r="AV417" s="13" t="s">
        <v>84</v>
      </c>
      <c r="AW417" s="13" t="s">
        <v>35</v>
      </c>
      <c r="AX417" s="13" t="s">
        <v>79</v>
      </c>
      <c r="AY417" s="249" t="s">
        <v>178</v>
      </c>
    </row>
    <row r="418" s="14" customFormat="1">
      <c r="A418" s="14"/>
      <c r="B418" s="250"/>
      <c r="C418" s="251"/>
      <c r="D418" s="233" t="s">
        <v>191</v>
      </c>
      <c r="E418" s="252" t="s">
        <v>1</v>
      </c>
      <c r="F418" s="253" t="s">
        <v>539</v>
      </c>
      <c r="G418" s="251"/>
      <c r="H418" s="254">
        <v>7</v>
      </c>
      <c r="I418" s="255"/>
      <c r="J418" s="251"/>
      <c r="K418" s="251"/>
      <c r="L418" s="256"/>
      <c r="M418" s="257"/>
      <c r="N418" s="258"/>
      <c r="O418" s="258"/>
      <c r="P418" s="258"/>
      <c r="Q418" s="258"/>
      <c r="R418" s="258"/>
      <c r="S418" s="258"/>
      <c r="T418" s="25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0" t="s">
        <v>191</v>
      </c>
      <c r="AU418" s="260" t="s">
        <v>88</v>
      </c>
      <c r="AV418" s="14" t="s">
        <v>88</v>
      </c>
      <c r="AW418" s="14" t="s">
        <v>35</v>
      </c>
      <c r="AX418" s="14" t="s">
        <v>84</v>
      </c>
      <c r="AY418" s="260" t="s">
        <v>178</v>
      </c>
    </row>
    <row r="419" s="2" customFormat="1" ht="16.5" customHeight="1">
      <c r="A419" s="39"/>
      <c r="B419" s="40"/>
      <c r="C419" s="283" t="s">
        <v>546</v>
      </c>
      <c r="D419" s="283" t="s">
        <v>412</v>
      </c>
      <c r="E419" s="284" t="s">
        <v>547</v>
      </c>
      <c r="F419" s="285" t="s">
        <v>548</v>
      </c>
      <c r="G419" s="286" t="s">
        <v>415</v>
      </c>
      <c r="H419" s="287">
        <v>2.153</v>
      </c>
      <c r="I419" s="288"/>
      <c r="J419" s="289">
        <f>ROUND(I419*H419,2)</f>
        <v>0</v>
      </c>
      <c r="K419" s="285" t="s">
        <v>184</v>
      </c>
      <c r="L419" s="290"/>
      <c r="M419" s="291" t="s">
        <v>1</v>
      </c>
      <c r="N419" s="292" t="s">
        <v>44</v>
      </c>
      <c r="O419" s="92"/>
      <c r="P419" s="229">
        <f>O419*H419</f>
        <v>0</v>
      </c>
      <c r="Q419" s="229">
        <v>1</v>
      </c>
      <c r="R419" s="229">
        <f>Q419*H419</f>
        <v>2.153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238</v>
      </c>
      <c r="AT419" s="231" t="s">
        <v>412</v>
      </c>
      <c r="AU419" s="231" t="s">
        <v>88</v>
      </c>
      <c r="AY419" s="18" t="s">
        <v>178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84</v>
      </c>
      <c r="BK419" s="232">
        <f>ROUND(I419*H419,2)</f>
        <v>0</v>
      </c>
      <c r="BL419" s="18" t="s">
        <v>185</v>
      </c>
      <c r="BM419" s="231" t="s">
        <v>549</v>
      </c>
    </row>
    <row r="420" s="2" customFormat="1">
      <c r="A420" s="39"/>
      <c r="B420" s="40"/>
      <c r="C420" s="41"/>
      <c r="D420" s="233" t="s">
        <v>187</v>
      </c>
      <c r="E420" s="41"/>
      <c r="F420" s="234" t="s">
        <v>548</v>
      </c>
      <c r="G420" s="41"/>
      <c r="H420" s="41"/>
      <c r="I420" s="235"/>
      <c r="J420" s="41"/>
      <c r="K420" s="41"/>
      <c r="L420" s="45"/>
      <c r="M420" s="236"/>
      <c r="N420" s="237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187</v>
      </c>
      <c r="AU420" s="18" t="s">
        <v>88</v>
      </c>
    </row>
    <row r="421" s="13" customFormat="1">
      <c r="A421" s="13"/>
      <c r="B421" s="240"/>
      <c r="C421" s="241"/>
      <c r="D421" s="233" t="s">
        <v>191</v>
      </c>
      <c r="E421" s="242" t="s">
        <v>1</v>
      </c>
      <c r="F421" s="243" t="s">
        <v>550</v>
      </c>
      <c r="G421" s="241"/>
      <c r="H421" s="242" t="s">
        <v>1</v>
      </c>
      <c r="I421" s="244"/>
      <c r="J421" s="241"/>
      <c r="K421" s="241"/>
      <c r="L421" s="245"/>
      <c r="M421" s="246"/>
      <c r="N421" s="247"/>
      <c r="O421" s="247"/>
      <c r="P421" s="247"/>
      <c r="Q421" s="247"/>
      <c r="R421" s="247"/>
      <c r="S421" s="247"/>
      <c r="T421" s="24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9" t="s">
        <v>191</v>
      </c>
      <c r="AU421" s="249" t="s">
        <v>88</v>
      </c>
      <c r="AV421" s="13" t="s">
        <v>84</v>
      </c>
      <c r="AW421" s="13" t="s">
        <v>35</v>
      </c>
      <c r="AX421" s="13" t="s">
        <v>79</v>
      </c>
      <c r="AY421" s="249" t="s">
        <v>178</v>
      </c>
    </row>
    <row r="422" s="14" customFormat="1">
      <c r="A422" s="14"/>
      <c r="B422" s="250"/>
      <c r="C422" s="251"/>
      <c r="D422" s="233" t="s">
        <v>191</v>
      </c>
      <c r="E422" s="252" t="s">
        <v>1</v>
      </c>
      <c r="F422" s="253" t="s">
        <v>551</v>
      </c>
      <c r="G422" s="251"/>
      <c r="H422" s="254">
        <v>2.153</v>
      </c>
      <c r="I422" s="255"/>
      <c r="J422" s="251"/>
      <c r="K422" s="251"/>
      <c r="L422" s="256"/>
      <c r="M422" s="257"/>
      <c r="N422" s="258"/>
      <c r="O422" s="258"/>
      <c r="P422" s="258"/>
      <c r="Q422" s="258"/>
      <c r="R422" s="258"/>
      <c r="S422" s="258"/>
      <c r="T422" s="25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0" t="s">
        <v>191</v>
      </c>
      <c r="AU422" s="260" t="s">
        <v>88</v>
      </c>
      <c r="AV422" s="14" t="s">
        <v>88</v>
      </c>
      <c r="AW422" s="14" t="s">
        <v>35</v>
      </c>
      <c r="AX422" s="14" t="s">
        <v>84</v>
      </c>
      <c r="AY422" s="260" t="s">
        <v>178</v>
      </c>
    </row>
    <row r="423" s="2" customFormat="1" ht="16.5" customHeight="1">
      <c r="A423" s="39"/>
      <c r="B423" s="40"/>
      <c r="C423" s="220" t="s">
        <v>552</v>
      </c>
      <c r="D423" s="220" t="s">
        <v>180</v>
      </c>
      <c r="E423" s="221" t="s">
        <v>553</v>
      </c>
      <c r="F423" s="222" t="s">
        <v>554</v>
      </c>
      <c r="G423" s="223" t="s">
        <v>294</v>
      </c>
      <c r="H423" s="224">
        <v>8.9900000000000002</v>
      </c>
      <c r="I423" s="225"/>
      <c r="J423" s="226">
        <f>ROUND(I423*H423,2)</f>
        <v>0</v>
      </c>
      <c r="K423" s="222" t="s">
        <v>184</v>
      </c>
      <c r="L423" s="45"/>
      <c r="M423" s="227" t="s">
        <v>1</v>
      </c>
      <c r="N423" s="228" t="s">
        <v>44</v>
      </c>
      <c r="O423" s="92"/>
      <c r="P423" s="229">
        <f>O423*H423</f>
        <v>0</v>
      </c>
      <c r="Q423" s="229">
        <v>0</v>
      </c>
      <c r="R423" s="229">
        <f>Q423*H423</f>
        <v>0</v>
      </c>
      <c r="S423" s="229">
        <v>0</v>
      </c>
      <c r="T423" s="23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1" t="s">
        <v>185</v>
      </c>
      <c r="AT423" s="231" t="s">
        <v>180</v>
      </c>
      <c r="AU423" s="231" t="s">
        <v>88</v>
      </c>
      <c r="AY423" s="18" t="s">
        <v>178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8" t="s">
        <v>84</v>
      </c>
      <c r="BK423" s="232">
        <f>ROUND(I423*H423,2)</f>
        <v>0</v>
      </c>
      <c r="BL423" s="18" t="s">
        <v>185</v>
      </c>
      <c r="BM423" s="231" t="s">
        <v>555</v>
      </c>
    </row>
    <row r="424" s="2" customFormat="1">
      <c r="A424" s="39"/>
      <c r="B424" s="40"/>
      <c r="C424" s="41"/>
      <c r="D424" s="233" t="s">
        <v>187</v>
      </c>
      <c r="E424" s="41"/>
      <c r="F424" s="234" t="s">
        <v>556</v>
      </c>
      <c r="G424" s="41"/>
      <c r="H424" s="41"/>
      <c r="I424" s="235"/>
      <c r="J424" s="41"/>
      <c r="K424" s="41"/>
      <c r="L424" s="45"/>
      <c r="M424" s="236"/>
      <c r="N424" s="237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187</v>
      </c>
      <c r="AU424" s="18" t="s">
        <v>88</v>
      </c>
    </row>
    <row r="425" s="2" customFormat="1">
      <c r="A425" s="39"/>
      <c r="B425" s="40"/>
      <c r="C425" s="41"/>
      <c r="D425" s="238" t="s">
        <v>189</v>
      </c>
      <c r="E425" s="41"/>
      <c r="F425" s="239" t="s">
        <v>557</v>
      </c>
      <c r="G425" s="41"/>
      <c r="H425" s="41"/>
      <c r="I425" s="235"/>
      <c r="J425" s="41"/>
      <c r="K425" s="41"/>
      <c r="L425" s="45"/>
      <c r="M425" s="236"/>
      <c r="N425" s="237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189</v>
      </c>
      <c r="AU425" s="18" t="s">
        <v>88</v>
      </c>
    </row>
    <row r="426" s="13" customFormat="1">
      <c r="A426" s="13"/>
      <c r="B426" s="240"/>
      <c r="C426" s="241"/>
      <c r="D426" s="233" t="s">
        <v>191</v>
      </c>
      <c r="E426" s="242" t="s">
        <v>1</v>
      </c>
      <c r="F426" s="243" t="s">
        <v>558</v>
      </c>
      <c r="G426" s="241"/>
      <c r="H426" s="242" t="s">
        <v>1</v>
      </c>
      <c r="I426" s="244"/>
      <c r="J426" s="241"/>
      <c r="K426" s="241"/>
      <c r="L426" s="245"/>
      <c r="M426" s="246"/>
      <c r="N426" s="247"/>
      <c r="O426" s="247"/>
      <c r="P426" s="247"/>
      <c r="Q426" s="247"/>
      <c r="R426" s="247"/>
      <c r="S426" s="247"/>
      <c r="T426" s="248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9" t="s">
        <v>191</v>
      </c>
      <c r="AU426" s="249" t="s">
        <v>88</v>
      </c>
      <c r="AV426" s="13" t="s">
        <v>84</v>
      </c>
      <c r="AW426" s="13" t="s">
        <v>35</v>
      </c>
      <c r="AX426" s="13" t="s">
        <v>79</v>
      </c>
      <c r="AY426" s="249" t="s">
        <v>178</v>
      </c>
    </row>
    <row r="427" s="14" customFormat="1">
      <c r="A427" s="14"/>
      <c r="B427" s="250"/>
      <c r="C427" s="251"/>
      <c r="D427" s="233" t="s">
        <v>191</v>
      </c>
      <c r="E427" s="252" t="s">
        <v>1</v>
      </c>
      <c r="F427" s="253" t="s">
        <v>559</v>
      </c>
      <c r="G427" s="251"/>
      <c r="H427" s="254">
        <v>8.9900000000000002</v>
      </c>
      <c r="I427" s="255"/>
      <c r="J427" s="251"/>
      <c r="K427" s="251"/>
      <c r="L427" s="256"/>
      <c r="M427" s="257"/>
      <c r="N427" s="258"/>
      <c r="O427" s="258"/>
      <c r="P427" s="258"/>
      <c r="Q427" s="258"/>
      <c r="R427" s="258"/>
      <c r="S427" s="258"/>
      <c r="T427" s="259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0" t="s">
        <v>191</v>
      </c>
      <c r="AU427" s="260" t="s">
        <v>88</v>
      </c>
      <c r="AV427" s="14" t="s">
        <v>88</v>
      </c>
      <c r="AW427" s="14" t="s">
        <v>35</v>
      </c>
      <c r="AX427" s="14" t="s">
        <v>84</v>
      </c>
      <c r="AY427" s="260" t="s">
        <v>178</v>
      </c>
    </row>
    <row r="428" s="2" customFormat="1" ht="21.75" customHeight="1">
      <c r="A428" s="39"/>
      <c r="B428" s="40"/>
      <c r="C428" s="220" t="s">
        <v>560</v>
      </c>
      <c r="D428" s="220" t="s">
        <v>180</v>
      </c>
      <c r="E428" s="221" t="s">
        <v>561</v>
      </c>
      <c r="F428" s="222" t="s">
        <v>562</v>
      </c>
      <c r="G428" s="223" t="s">
        <v>294</v>
      </c>
      <c r="H428" s="224">
        <v>8.9900000000000002</v>
      </c>
      <c r="I428" s="225"/>
      <c r="J428" s="226">
        <f>ROUND(I428*H428,2)</f>
        <v>0</v>
      </c>
      <c r="K428" s="222" t="s">
        <v>184</v>
      </c>
      <c r="L428" s="45"/>
      <c r="M428" s="227" t="s">
        <v>1</v>
      </c>
      <c r="N428" s="228" t="s">
        <v>44</v>
      </c>
      <c r="O428" s="92"/>
      <c r="P428" s="229">
        <f>O428*H428</f>
        <v>0</v>
      </c>
      <c r="Q428" s="229">
        <v>0</v>
      </c>
      <c r="R428" s="229">
        <f>Q428*H428</f>
        <v>0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185</v>
      </c>
      <c r="AT428" s="231" t="s">
        <v>180</v>
      </c>
      <c r="AU428" s="231" t="s">
        <v>88</v>
      </c>
      <c r="AY428" s="18" t="s">
        <v>178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84</v>
      </c>
      <c r="BK428" s="232">
        <f>ROUND(I428*H428,2)</f>
        <v>0</v>
      </c>
      <c r="BL428" s="18" t="s">
        <v>185</v>
      </c>
      <c r="BM428" s="231" t="s">
        <v>563</v>
      </c>
    </row>
    <row r="429" s="2" customFormat="1">
      <c r="A429" s="39"/>
      <c r="B429" s="40"/>
      <c r="C429" s="41"/>
      <c r="D429" s="233" t="s">
        <v>187</v>
      </c>
      <c r="E429" s="41"/>
      <c r="F429" s="234" t="s">
        <v>564</v>
      </c>
      <c r="G429" s="41"/>
      <c r="H429" s="41"/>
      <c r="I429" s="235"/>
      <c r="J429" s="41"/>
      <c r="K429" s="41"/>
      <c r="L429" s="45"/>
      <c r="M429" s="236"/>
      <c r="N429" s="237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187</v>
      </c>
      <c r="AU429" s="18" t="s">
        <v>88</v>
      </c>
    </row>
    <row r="430" s="2" customFormat="1">
      <c r="A430" s="39"/>
      <c r="B430" s="40"/>
      <c r="C430" s="41"/>
      <c r="D430" s="238" t="s">
        <v>189</v>
      </c>
      <c r="E430" s="41"/>
      <c r="F430" s="239" t="s">
        <v>565</v>
      </c>
      <c r="G430" s="41"/>
      <c r="H430" s="41"/>
      <c r="I430" s="235"/>
      <c r="J430" s="41"/>
      <c r="K430" s="41"/>
      <c r="L430" s="45"/>
      <c r="M430" s="236"/>
      <c r="N430" s="237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189</v>
      </c>
      <c r="AU430" s="18" t="s">
        <v>88</v>
      </c>
    </row>
    <row r="431" s="14" customFormat="1">
      <c r="A431" s="14"/>
      <c r="B431" s="250"/>
      <c r="C431" s="251"/>
      <c r="D431" s="233" t="s">
        <v>191</v>
      </c>
      <c r="E431" s="252" t="s">
        <v>1</v>
      </c>
      <c r="F431" s="253" t="s">
        <v>559</v>
      </c>
      <c r="G431" s="251"/>
      <c r="H431" s="254">
        <v>8.9900000000000002</v>
      </c>
      <c r="I431" s="255"/>
      <c r="J431" s="251"/>
      <c r="K431" s="251"/>
      <c r="L431" s="256"/>
      <c r="M431" s="257"/>
      <c r="N431" s="258"/>
      <c r="O431" s="258"/>
      <c r="P431" s="258"/>
      <c r="Q431" s="258"/>
      <c r="R431" s="258"/>
      <c r="S431" s="258"/>
      <c r="T431" s="25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0" t="s">
        <v>191</v>
      </c>
      <c r="AU431" s="260" t="s">
        <v>88</v>
      </c>
      <c r="AV431" s="14" t="s">
        <v>88</v>
      </c>
      <c r="AW431" s="14" t="s">
        <v>35</v>
      </c>
      <c r="AX431" s="14" t="s">
        <v>84</v>
      </c>
      <c r="AY431" s="260" t="s">
        <v>178</v>
      </c>
    </row>
    <row r="432" s="2" customFormat="1" ht="24.15" customHeight="1">
      <c r="A432" s="39"/>
      <c r="B432" s="40"/>
      <c r="C432" s="220" t="s">
        <v>566</v>
      </c>
      <c r="D432" s="220" t="s">
        <v>180</v>
      </c>
      <c r="E432" s="221" t="s">
        <v>567</v>
      </c>
      <c r="F432" s="222" t="s">
        <v>568</v>
      </c>
      <c r="G432" s="223" t="s">
        <v>294</v>
      </c>
      <c r="H432" s="224">
        <v>44.950000000000003</v>
      </c>
      <c r="I432" s="225"/>
      <c r="J432" s="226">
        <f>ROUND(I432*H432,2)</f>
        <v>0</v>
      </c>
      <c r="K432" s="222" t="s">
        <v>184</v>
      </c>
      <c r="L432" s="45"/>
      <c r="M432" s="227" t="s">
        <v>1</v>
      </c>
      <c r="N432" s="228" t="s">
        <v>44</v>
      </c>
      <c r="O432" s="92"/>
      <c r="P432" s="229">
        <f>O432*H432</f>
        <v>0</v>
      </c>
      <c r="Q432" s="229">
        <v>0</v>
      </c>
      <c r="R432" s="229">
        <f>Q432*H432</f>
        <v>0</v>
      </c>
      <c r="S432" s="229">
        <v>0</v>
      </c>
      <c r="T432" s="230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1" t="s">
        <v>185</v>
      </c>
      <c r="AT432" s="231" t="s">
        <v>180</v>
      </c>
      <c r="AU432" s="231" t="s">
        <v>88</v>
      </c>
      <c r="AY432" s="18" t="s">
        <v>178</v>
      </c>
      <c r="BE432" s="232">
        <f>IF(N432="základní",J432,0)</f>
        <v>0</v>
      </c>
      <c r="BF432" s="232">
        <f>IF(N432="snížená",J432,0)</f>
        <v>0</v>
      </c>
      <c r="BG432" s="232">
        <f>IF(N432="zákl. přenesená",J432,0)</f>
        <v>0</v>
      </c>
      <c r="BH432" s="232">
        <f>IF(N432="sníž. přenesená",J432,0)</f>
        <v>0</v>
      </c>
      <c r="BI432" s="232">
        <f>IF(N432="nulová",J432,0)</f>
        <v>0</v>
      </c>
      <c r="BJ432" s="18" t="s">
        <v>84</v>
      </c>
      <c r="BK432" s="232">
        <f>ROUND(I432*H432,2)</f>
        <v>0</v>
      </c>
      <c r="BL432" s="18" t="s">
        <v>185</v>
      </c>
      <c r="BM432" s="231" t="s">
        <v>569</v>
      </c>
    </row>
    <row r="433" s="2" customFormat="1">
      <c r="A433" s="39"/>
      <c r="B433" s="40"/>
      <c r="C433" s="41"/>
      <c r="D433" s="233" t="s">
        <v>187</v>
      </c>
      <c r="E433" s="41"/>
      <c r="F433" s="234" t="s">
        <v>570</v>
      </c>
      <c r="G433" s="41"/>
      <c r="H433" s="41"/>
      <c r="I433" s="235"/>
      <c r="J433" s="41"/>
      <c r="K433" s="41"/>
      <c r="L433" s="45"/>
      <c r="M433" s="236"/>
      <c r="N433" s="237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187</v>
      </c>
      <c r="AU433" s="18" t="s">
        <v>88</v>
      </c>
    </row>
    <row r="434" s="2" customFormat="1">
      <c r="A434" s="39"/>
      <c r="B434" s="40"/>
      <c r="C434" s="41"/>
      <c r="D434" s="238" t="s">
        <v>189</v>
      </c>
      <c r="E434" s="41"/>
      <c r="F434" s="239" t="s">
        <v>571</v>
      </c>
      <c r="G434" s="41"/>
      <c r="H434" s="41"/>
      <c r="I434" s="235"/>
      <c r="J434" s="41"/>
      <c r="K434" s="41"/>
      <c r="L434" s="45"/>
      <c r="M434" s="236"/>
      <c r="N434" s="237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189</v>
      </c>
      <c r="AU434" s="18" t="s">
        <v>88</v>
      </c>
    </row>
    <row r="435" s="14" customFormat="1">
      <c r="A435" s="14"/>
      <c r="B435" s="250"/>
      <c r="C435" s="251"/>
      <c r="D435" s="233" t="s">
        <v>191</v>
      </c>
      <c r="E435" s="252" t="s">
        <v>1</v>
      </c>
      <c r="F435" s="253" t="s">
        <v>572</v>
      </c>
      <c r="G435" s="251"/>
      <c r="H435" s="254">
        <v>44.950000000000003</v>
      </c>
      <c r="I435" s="255"/>
      <c r="J435" s="251"/>
      <c r="K435" s="251"/>
      <c r="L435" s="256"/>
      <c r="M435" s="257"/>
      <c r="N435" s="258"/>
      <c r="O435" s="258"/>
      <c r="P435" s="258"/>
      <c r="Q435" s="258"/>
      <c r="R435" s="258"/>
      <c r="S435" s="258"/>
      <c r="T435" s="25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0" t="s">
        <v>191</v>
      </c>
      <c r="AU435" s="260" t="s">
        <v>88</v>
      </c>
      <c r="AV435" s="14" t="s">
        <v>88</v>
      </c>
      <c r="AW435" s="14" t="s">
        <v>35</v>
      </c>
      <c r="AX435" s="14" t="s">
        <v>84</v>
      </c>
      <c r="AY435" s="260" t="s">
        <v>178</v>
      </c>
    </row>
    <row r="436" s="12" customFormat="1" ht="22.8" customHeight="1">
      <c r="A436" s="12"/>
      <c r="B436" s="204"/>
      <c r="C436" s="205"/>
      <c r="D436" s="206" t="s">
        <v>78</v>
      </c>
      <c r="E436" s="218" t="s">
        <v>88</v>
      </c>
      <c r="F436" s="218" t="s">
        <v>573</v>
      </c>
      <c r="G436" s="205"/>
      <c r="H436" s="205"/>
      <c r="I436" s="208"/>
      <c r="J436" s="219">
        <f>BK436</f>
        <v>0</v>
      </c>
      <c r="K436" s="205"/>
      <c r="L436" s="210"/>
      <c r="M436" s="211"/>
      <c r="N436" s="212"/>
      <c r="O436" s="212"/>
      <c r="P436" s="213">
        <f>SUM(P437:P477)</f>
        <v>0</v>
      </c>
      <c r="Q436" s="212"/>
      <c r="R436" s="213">
        <f>SUM(R437:R477)</f>
        <v>51.723229249999996</v>
      </c>
      <c r="S436" s="212"/>
      <c r="T436" s="214">
        <f>SUM(T437:T477)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5" t="s">
        <v>84</v>
      </c>
      <c r="AT436" s="216" t="s">
        <v>78</v>
      </c>
      <c r="AU436" s="216" t="s">
        <v>84</v>
      </c>
      <c r="AY436" s="215" t="s">
        <v>178</v>
      </c>
      <c r="BK436" s="217">
        <f>SUM(BK437:BK477)</f>
        <v>0</v>
      </c>
    </row>
    <row r="437" s="2" customFormat="1" ht="33" customHeight="1">
      <c r="A437" s="39"/>
      <c r="B437" s="40"/>
      <c r="C437" s="220" t="s">
        <v>574</v>
      </c>
      <c r="D437" s="220" t="s">
        <v>180</v>
      </c>
      <c r="E437" s="221" t="s">
        <v>575</v>
      </c>
      <c r="F437" s="222" t="s">
        <v>576</v>
      </c>
      <c r="G437" s="223" t="s">
        <v>294</v>
      </c>
      <c r="H437" s="224">
        <v>31.475000000000001</v>
      </c>
      <c r="I437" s="225"/>
      <c r="J437" s="226">
        <f>ROUND(I437*H437,2)</f>
        <v>0</v>
      </c>
      <c r="K437" s="222" t="s">
        <v>184</v>
      </c>
      <c r="L437" s="45"/>
      <c r="M437" s="227" t="s">
        <v>1</v>
      </c>
      <c r="N437" s="228" t="s">
        <v>44</v>
      </c>
      <c r="O437" s="92"/>
      <c r="P437" s="229">
        <f>O437*H437</f>
        <v>0</v>
      </c>
      <c r="Q437" s="229">
        <v>1.6299999999999999</v>
      </c>
      <c r="R437" s="229">
        <f>Q437*H437</f>
        <v>51.304249999999996</v>
      </c>
      <c r="S437" s="229">
        <v>0</v>
      </c>
      <c r="T437" s="230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1" t="s">
        <v>185</v>
      </c>
      <c r="AT437" s="231" t="s">
        <v>180</v>
      </c>
      <c r="AU437" s="231" t="s">
        <v>88</v>
      </c>
      <c r="AY437" s="18" t="s">
        <v>178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8" t="s">
        <v>84</v>
      </c>
      <c r="BK437" s="232">
        <f>ROUND(I437*H437,2)</f>
        <v>0</v>
      </c>
      <c r="BL437" s="18" t="s">
        <v>185</v>
      </c>
      <c r="BM437" s="231" t="s">
        <v>577</v>
      </c>
    </row>
    <row r="438" s="2" customFormat="1">
      <c r="A438" s="39"/>
      <c r="B438" s="40"/>
      <c r="C438" s="41"/>
      <c r="D438" s="233" t="s">
        <v>187</v>
      </c>
      <c r="E438" s="41"/>
      <c r="F438" s="234" t="s">
        <v>578</v>
      </c>
      <c r="G438" s="41"/>
      <c r="H438" s="41"/>
      <c r="I438" s="235"/>
      <c r="J438" s="41"/>
      <c r="K438" s="41"/>
      <c r="L438" s="45"/>
      <c r="M438" s="236"/>
      <c r="N438" s="237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187</v>
      </c>
      <c r="AU438" s="18" t="s">
        <v>88</v>
      </c>
    </row>
    <row r="439" s="2" customFormat="1">
      <c r="A439" s="39"/>
      <c r="B439" s="40"/>
      <c r="C439" s="41"/>
      <c r="D439" s="238" t="s">
        <v>189</v>
      </c>
      <c r="E439" s="41"/>
      <c r="F439" s="239" t="s">
        <v>579</v>
      </c>
      <c r="G439" s="41"/>
      <c r="H439" s="41"/>
      <c r="I439" s="235"/>
      <c r="J439" s="41"/>
      <c r="K439" s="41"/>
      <c r="L439" s="45"/>
      <c r="M439" s="236"/>
      <c r="N439" s="237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189</v>
      </c>
      <c r="AU439" s="18" t="s">
        <v>88</v>
      </c>
    </row>
    <row r="440" s="13" customFormat="1">
      <c r="A440" s="13"/>
      <c r="B440" s="240"/>
      <c r="C440" s="241"/>
      <c r="D440" s="233" t="s">
        <v>191</v>
      </c>
      <c r="E440" s="242" t="s">
        <v>1</v>
      </c>
      <c r="F440" s="243" t="s">
        <v>580</v>
      </c>
      <c r="G440" s="241"/>
      <c r="H440" s="242" t="s">
        <v>1</v>
      </c>
      <c r="I440" s="244"/>
      <c r="J440" s="241"/>
      <c r="K440" s="241"/>
      <c r="L440" s="245"/>
      <c r="M440" s="246"/>
      <c r="N440" s="247"/>
      <c r="O440" s="247"/>
      <c r="P440" s="247"/>
      <c r="Q440" s="247"/>
      <c r="R440" s="247"/>
      <c r="S440" s="247"/>
      <c r="T440" s="248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9" t="s">
        <v>191</v>
      </c>
      <c r="AU440" s="249" t="s">
        <v>88</v>
      </c>
      <c r="AV440" s="13" t="s">
        <v>84</v>
      </c>
      <c r="AW440" s="13" t="s">
        <v>35</v>
      </c>
      <c r="AX440" s="13" t="s">
        <v>79</v>
      </c>
      <c r="AY440" s="249" t="s">
        <v>178</v>
      </c>
    </row>
    <row r="441" s="14" customFormat="1">
      <c r="A441" s="14"/>
      <c r="B441" s="250"/>
      <c r="C441" s="251"/>
      <c r="D441" s="233" t="s">
        <v>191</v>
      </c>
      <c r="E441" s="252" t="s">
        <v>1</v>
      </c>
      <c r="F441" s="253" t="s">
        <v>581</v>
      </c>
      <c r="G441" s="251"/>
      <c r="H441" s="254">
        <v>24.975000000000001</v>
      </c>
      <c r="I441" s="255"/>
      <c r="J441" s="251"/>
      <c r="K441" s="251"/>
      <c r="L441" s="256"/>
      <c r="M441" s="257"/>
      <c r="N441" s="258"/>
      <c r="O441" s="258"/>
      <c r="P441" s="258"/>
      <c r="Q441" s="258"/>
      <c r="R441" s="258"/>
      <c r="S441" s="258"/>
      <c r="T441" s="259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0" t="s">
        <v>191</v>
      </c>
      <c r="AU441" s="260" t="s">
        <v>88</v>
      </c>
      <c r="AV441" s="14" t="s">
        <v>88</v>
      </c>
      <c r="AW441" s="14" t="s">
        <v>35</v>
      </c>
      <c r="AX441" s="14" t="s">
        <v>79</v>
      </c>
      <c r="AY441" s="260" t="s">
        <v>178</v>
      </c>
    </row>
    <row r="442" s="13" customFormat="1">
      <c r="A442" s="13"/>
      <c r="B442" s="240"/>
      <c r="C442" s="241"/>
      <c r="D442" s="233" t="s">
        <v>191</v>
      </c>
      <c r="E442" s="242" t="s">
        <v>1</v>
      </c>
      <c r="F442" s="243" t="s">
        <v>582</v>
      </c>
      <c r="G442" s="241"/>
      <c r="H442" s="242" t="s">
        <v>1</v>
      </c>
      <c r="I442" s="244"/>
      <c r="J442" s="241"/>
      <c r="K442" s="241"/>
      <c r="L442" s="245"/>
      <c r="M442" s="246"/>
      <c r="N442" s="247"/>
      <c r="O442" s="247"/>
      <c r="P442" s="247"/>
      <c r="Q442" s="247"/>
      <c r="R442" s="247"/>
      <c r="S442" s="247"/>
      <c r="T442" s="24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9" t="s">
        <v>191</v>
      </c>
      <c r="AU442" s="249" t="s">
        <v>88</v>
      </c>
      <c r="AV442" s="13" t="s">
        <v>84</v>
      </c>
      <c r="AW442" s="13" t="s">
        <v>35</v>
      </c>
      <c r="AX442" s="13" t="s">
        <v>79</v>
      </c>
      <c r="AY442" s="249" t="s">
        <v>178</v>
      </c>
    </row>
    <row r="443" s="14" customFormat="1">
      <c r="A443" s="14"/>
      <c r="B443" s="250"/>
      <c r="C443" s="251"/>
      <c r="D443" s="233" t="s">
        <v>191</v>
      </c>
      <c r="E443" s="252" t="s">
        <v>1</v>
      </c>
      <c r="F443" s="253" t="s">
        <v>583</v>
      </c>
      <c r="G443" s="251"/>
      <c r="H443" s="254">
        <v>6.5</v>
      </c>
      <c r="I443" s="255"/>
      <c r="J443" s="251"/>
      <c r="K443" s="251"/>
      <c r="L443" s="256"/>
      <c r="M443" s="257"/>
      <c r="N443" s="258"/>
      <c r="O443" s="258"/>
      <c r="P443" s="258"/>
      <c r="Q443" s="258"/>
      <c r="R443" s="258"/>
      <c r="S443" s="258"/>
      <c r="T443" s="259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0" t="s">
        <v>191</v>
      </c>
      <c r="AU443" s="260" t="s">
        <v>88</v>
      </c>
      <c r="AV443" s="14" t="s">
        <v>88</v>
      </c>
      <c r="AW443" s="14" t="s">
        <v>35</v>
      </c>
      <c r="AX443" s="14" t="s">
        <v>79</v>
      </c>
      <c r="AY443" s="260" t="s">
        <v>178</v>
      </c>
    </row>
    <row r="444" s="15" customFormat="1">
      <c r="A444" s="15"/>
      <c r="B444" s="261"/>
      <c r="C444" s="262"/>
      <c r="D444" s="233" t="s">
        <v>191</v>
      </c>
      <c r="E444" s="263" t="s">
        <v>1</v>
      </c>
      <c r="F444" s="264" t="s">
        <v>195</v>
      </c>
      <c r="G444" s="262"/>
      <c r="H444" s="265">
        <v>31.475000000000001</v>
      </c>
      <c r="I444" s="266"/>
      <c r="J444" s="262"/>
      <c r="K444" s="262"/>
      <c r="L444" s="267"/>
      <c r="M444" s="268"/>
      <c r="N444" s="269"/>
      <c r="O444" s="269"/>
      <c r="P444" s="269"/>
      <c r="Q444" s="269"/>
      <c r="R444" s="269"/>
      <c r="S444" s="269"/>
      <c r="T444" s="270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1" t="s">
        <v>191</v>
      </c>
      <c r="AU444" s="271" t="s">
        <v>88</v>
      </c>
      <c r="AV444" s="15" t="s">
        <v>185</v>
      </c>
      <c r="AW444" s="15" t="s">
        <v>35</v>
      </c>
      <c r="AX444" s="15" t="s">
        <v>84</v>
      </c>
      <c r="AY444" s="271" t="s">
        <v>178</v>
      </c>
    </row>
    <row r="445" s="2" customFormat="1" ht="24.15" customHeight="1">
      <c r="A445" s="39"/>
      <c r="B445" s="40"/>
      <c r="C445" s="220" t="s">
        <v>584</v>
      </c>
      <c r="D445" s="220" t="s">
        <v>180</v>
      </c>
      <c r="E445" s="221" t="s">
        <v>585</v>
      </c>
      <c r="F445" s="222" t="s">
        <v>586</v>
      </c>
      <c r="G445" s="223" t="s">
        <v>294</v>
      </c>
      <c r="H445" s="224">
        <v>13</v>
      </c>
      <c r="I445" s="225"/>
      <c r="J445" s="226">
        <f>ROUND(I445*H445,2)</f>
        <v>0</v>
      </c>
      <c r="K445" s="222" t="s">
        <v>184</v>
      </c>
      <c r="L445" s="45"/>
      <c r="M445" s="227" t="s">
        <v>1</v>
      </c>
      <c r="N445" s="228" t="s">
        <v>44</v>
      </c>
      <c r="O445" s="92"/>
      <c r="P445" s="229">
        <f>O445*H445</f>
        <v>0</v>
      </c>
      <c r="Q445" s="229">
        <v>0</v>
      </c>
      <c r="R445" s="229">
        <f>Q445*H445</f>
        <v>0</v>
      </c>
      <c r="S445" s="229">
        <v>0</v>
      </c>
      <c r="T445" s="230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1" t="s">
        <v>185</v>
      </c>
      <c r="AT445" s="231" t="s">
        <v>180</v>
      </c>
      <c r="AU445" s="231" t="s">
        <v>88</v>
      </c>
      <c r="AY445" s="18" t="s">
        <v>178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8" t="s">
        <v>84</v>
      </c>
      <c r="BK445" s="232">
        <f>ROUND(I445*H445,2)</f>
        <v>0</v>
      </c>
      <c r="BL445" s="18" t="s">
        <v>185</v>
      </c>
      <c r="BM445" s="231" t="s">
        <v>587</v>
      </c>
    </row>
    <row r="446" s="2" customFormat="1">
      <c r="A446" s="39"/>
      <c r="B446" s="40"/>
      <c r="C446" s="41"/>
      <c r="D446" s="233" t="s">
        <v>187</v>
      </c>
      <c r="E446" s="41"/>
      <c r="F446" s="234" t="s">
        <v>588</v>
      </c>
      <c r="G446" s="41"/>
      <c r="H446" s="41"/>
      <c r="I446" s="235"/>
      <c r="J446" s="41"/>
      <c r="K446" s="41"/>
      <c r="L446" s="45"/>
      <c r="M446" s="236"/>
      <c r="N446" s="237"/>
      <c r="O446" s="92"/>
      <c r="P446" s="92"/>
      <c r="Q446" s="92"/>
      <c r="R446" s="92"/>
      <c r="S446" s="92"/>
      <c r="T446" s="93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187</v>
      </c>
      <c r="AU446" s="18" t="s">
        <v>88</v>
      </c>
    </row>
    <row r="447" s="2" customFormat="1">
      <c r="A447" s="39"/>
      <c r="B447" s="40"/>
      <c r="C447" s="41"/>
      <c r="D447" s="238" t="s">
        <v>189</v>
      </c>
      <c r="E447" s="41"/>
      <c r="F447" s="239" t="s">
        <v>589</v>
      </c>
      <c r="G447" s="41"/>
      <c r="H447" s="41"/>
      <c r="I447" s="235"/>
      <c r="J447" s="41"/>
      <c r="K447" s="41"/>
      <c r="L447" s="45"/>
      <c r="M447" s="236"/>
      <c r="N447" s="237"/>
      <c r="O447" s="92"/>
      <c r="P447" s="92"/>
      <c r="Q447" s="92"/>
      <c r="R447" s="92"/>
      <c r="S447" s="92"/>
      <c r="T447" s="93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189</v>
      </c>
      <c r="AU447" s="18" t="s">
        <v>88</v>
      </c>
    </row>
    <row r="448" s="13" customFormat="1">
      <c r="A448" s="13"/>
      <c r="B448" s="240"/>
      <c r="C448" s="241"/>
      <c r="D448" s="233" t="s">
        <v>191</v>
      </c>
      <c r="E448" s="242" t="s">
        <v>1</v>
      </c>
      <c r="F448" s="243" t="s">
        <v>580</v>
      </c>
      <c r="G448" s="241"/>
      <c r="H448" s="242" t="s">
        <v>1</v>
      </c>
      <c r="I448" s="244"/>
      <c r="J448" s="241"/>
      <c r="K448" s="241"/>
      <c r="L448" s="245"/>
      <c r="M448" s="246"/>
      <c r="N448" s="247"/>
      <c r="O448" s="247"/>
      <c r="P448" s="247"/>
      <c r="Q448" s="247"/>
      <c r="R448" s="247"/>
      <c r="S448" s="247"/>
      <c r="T448" s="24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9" t="s">
        <v>191</v>
      </c>
      <c r="AU448" s="249" t="s">
        <v>88</v>
      </c>
      <c r="AV448" s="13" t="s">
        <v>84</v>
      </c>
      <c r="AW448" s="13" t="s">
        <v>35</v>
      </c>
      <c r="AX448" s="13" t="s">
        <v>79</v>
      </c>
      <c r="AY448" s="249" t="s">
        <v>178</v>
      </c>
    </row>
    <row r="449" s="13" customFormat="1">
      <c r="A449" s="13"/>
      <c r="B449" s="240"/>
      <c r="C449" s="241"/>
      <c r="D449" s="233" t="s">
        <v>191</v>
      </c>
      <c r="E449" s="242" t="s">
        <v>1</v>
      </c>
      <c r="F449" s="243" t="s">
        <v>590</v>
      </c>
      <c r="G449" s="241"/>
      <c r="H449" s="242" t="s">
        <v>1</v>
      </c>
      <c r="I449" s="244"/>
      <c r="J449" s="241"/>
      <c r="K449" s="241"/>
      <c r="L449" s="245"/>
      <c r="M449" s="246"/>
      <c r="N449" s="247"/>
      <c r="O449" s="247"/>
      <c r="P449" s="247"/>
      <c r="Q449" s="247"/>
      <c r="R449" s="247"/>
      <c r="S449" s="247"/>
      <c r="T449" s="24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9" t="s">
        <v>191</v>
      </c>
      <c r="AU449" s="249" t="s">
        <v>88</v>
      </c>
      <c r="AV449" s="13" t="s">
        <v>84</v>
      </c>
      <c r="AW449" s="13" t="s">
        <v>35</v>
      </c>
      <c r="AX449" s="13" t="s">
        <v>79</v>
      </c>
      <c r="AY449" s="249" t="s">
        <v>178</v>
      </c>
    </row>
    <row r="450" s="14" customFormat="1">
      <c r="A450" s="14"/>
      <c r="B450" s="250"/>
      <c r="C450" s="251"/>
      <c r="D450" s="233" t="s">
        <v>191</v>
      </c>
      <c r="E450" s="252" t="s">
        <v>1</v>
      </c>
      <c r="F450" s="253" t="s">
        <v>591</v>
      </c>
      <c r="G450" s="251"/>
      <c r="H450" s="254">
        <v>13</v>
      </c>
      <c r="I450" s="255"/>
      <c r="J450" s="251"/>
      <c r="K450" s="251"/>
      <c r="L450" s="256"/>
      <c r="M450" s="257"/>
      <c r="N450" s="258"/>
      <c r="O450" s="258"/>
      <c r="P450" s="258"/>
      <c r="Q450" s="258"/>
      <c r="R450" s="258"/>
      <c r="S450" s="258"/>
      <c r="T450" s="25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0" t="s">
        <v>191</v>
      </c>
      <c r="AU450" s="260" t="s">
        <v>88</v>
      </c>
      <c r="AV450" s="14" t="s">
        <v>88</v>
      </c>
      <c r="AW450" s="14" t="s">
        <v>35</v>
      </c>
      <c r="AX450" s="14" t="s">
        <v>84</v>
      </c>
      <c r="AY450" s="260" t="s">
        <v>178</v>
      </c>
    </row>
    <row r="451" s="2" customFormat="1" ht="33" customHeight="1">
      <c r="A451" s="39"/>
      <c r="B451" s="40"/>
      <c r="C451" s="220" t="s">
        <v>592</v>
      </c>
      <c r="D451" s="220" t="s">
        <v>180</v>
      </c>
      <c r="E451" s="221" t="s">
        <v>593</v>
      </c>
      <c r="F451" s="222" t="s">
        <v>594</v>
      </c>
      <c r="G451" s="223" t="s">
        <v>183</v>
      </c>
      <c r="H451" s="224">
        <v>409.5</v>
      </c>
      <c r="I451" s="225"/>
      <c r="J451" s="226">
        <f>ROUND(I451*H451,2)</f>
        <v>0</v>
      </c>
      <c r="K451" s="222" t="s">
        <v>184</v>
      </c>
      <c r="L451" s="45"/>
      <c r="M451" s="227" t="s">
        <v>1</v>
      </c>
      <c r="N451" s="228" t="s">
        <v>44</v>
      </c>
      <c r="O451" s="92"/>
      <c r="P451" s="229">
        <f>O451*H451</f>
        <v>0</v>
      </c>
      <c r="Q451" s="229">
        <v>0.00031</v>
      </c>
      <c r="R451" s="229">
        <f>Q451*H451</f>
        <v>0.126945</v>
      </c>
      <c r="S451" s="229">
        <v>0</v>
      </c>
      <c r="T451" s="23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185</v>
      </c>
      <c r="AT451" s="231" t="s">
        <v>180</v>
      </c>
      <c r="AU451" s="231" t="s">
        <v>88</v>
      </c>
      <c r="AY451" s="18" t="s">
        <v>178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84</v>
      </c>
      <c r="BK451" s="232">
        <f>ROUND(I451*H451,2)</f>
        <v>0</v>
      </c>
      <c r="BL451" s="18" t="s">
        <v>185</v>
      </c>
      <c r="BM451" s="231" t="s">
        <v>595</v>
      </c>
    </row>
    <row r="452" s="2" customFormat="1">
      <c r="A452" s="39"/>
      <c r="B452" s="40"/>
      <c r="C452" s="41"/>
      <c r="D452" s="233" t="s">
        <v>187</v>
      </c>
      <c r="E452" s="41"/>
      <c r="F452" s="234" t="s">
        <v>596</v>
      </c>
      <c r="G452" s="41"/>
      <c r="H452" s="41"/>
      <c r="I452" s="235"/>
      <c r="J452" s="41"/>
      <c r="K452" s="41"/>
      <c r="L452" s="45"/>
      <c r="M452" s="236"/>
      <c r="N452" s="237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187</v>
      </c>
      <c r="AU452" s="18" t="s">
        <v>88</v>
      </c>
    </row>
    <row r="453" s="2" customFormat="1">
      <c r="A453" s="39"/>
      <c r="B453" s="40"/>
      <c r="C453" s="41"/>
      <c r="D453" s="238" t="s">
        <v>189</v>
      </c>
      <c r="E453" s="41"/>
      <c r="F453" s="239" t="s">
        <v>597</v>
      </c>
      <c r="G453" s="41"/>
      <c r="H453" s="41"/>
      <c r="I453" s="235"/>
      <c r="J453" s="41"/>
      <c r="K453" s="41"/>
      <c r="L453" s="45"/>
      <c r="M453" s="236"/>
      <c r="N453" s="237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189</v>
      </c>
      <c r="AU453" s="18" t="s">
        <v>88</v>
      </c>
    </row>
    <row r="454" s="13" customFormat="1">
      <c r="A454" s="13"/>
      <c r="B454" s="240"/>
      <c r="C454" s="241"/>
      <c r="D454" s="233" t="s">
        <v>191</v>
      </c>
      <c r="E454" s="242" t="s">
        <v>1</v>
      </c>
      <c r="F454" s="243" t="s">
        <v>580</v>
      </c>
      <c r="G454" s="241"/>
      <c r="H454" s="242" t="s">
        <v>1</v>
      </c>
      <c r="I454" s="244"/>
      <c r="J454" s="241"/>
      <c r="K454" s="241"/>
      <c r="L454" s="245"/>
      <c r="M454" s="246"/>
      <c r="N454" s="247"/>
      <c r="O454" s="247"/>
      <c r="P454" s="247"/>
      <c r="Q454" s="247"/>
      <c r="R454" s="247"/>
      <c r="S454" s="247"/>
      <c r="T454" s="24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9" t="s">
        <v>191</v>
      </c>
      <c r="AU454" s="249" t="s">
        <v>88</v>
      </c>
      <c r="AV454" s="13" t="s">
        <v>84</v>
      </c>
      <c r="AW454" s="13" t="s">
        <v>35</v>
      </c>
      <c r="AX454" s="13" t="s">
        <v>79</v>
      </c>
      <c r="AY454" s="249" t="s">
        <v>178</v>
      </c>
    </row>
    <row r="455" s="13" customFormat="1">
      <c r="A455" s="13"/>
      <c r="B455" s="240"/>
      <c r="C455" s="241"/>
      <c r="D455" s="233" t="s">
        <v>191</v>
      </c>
      <c r="E455" s="242" t="s">
        <v>1</v>
      </c>
      <c r="F455" s="243" t="s">
        <v>598</v>
      </c>
      <c r="G455" s="241"/>
      <c r="H455" s="242" t="s">
        <v>1</v>
      </c>
      <c r="I455" s="244"/>
      <c r="J455" s="241"/>
      <c r="K455" s="241"/>
      <c r="L455" s="245"/>
      <c r="M455" s="246"/>
      <c r="N455" s="247"/>
      <c r="O455" s="247"/>
      <c r="P455" s="247"/>
      <c r="Q455" s="247"/>
      <c r="R455" s="247"/>
      <c r="S455" s="247"/>
      <c r="T455" s="24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9" t="s">
        <v>191</v>
      </c>
      <c r="AU455" s="249" t="s">
        <v>88</v>
      </c>
      <c r="AV455" s="13" t="s">
        <v>84</v>
      </c>
      <c r="AW455" s="13" t="s">
        <v>35</v>
      </c>
      <c r="AX455" s="13" t="s">
        <v>79</v>
      </c>
      <c r="AY455" s="249" t="s">
        <v>178</v>
      </c>
    </row>
    <row r="456" s="14" customFormat="1">
      <c r="A456" s="14"/>
      <c r="B456" s="250"/>
      <c r="C456" s="251"/>
      <c r="D456" s="233" t="s">
        <v>191</v>
      </c>
      <c r="E456" s="252" t="s">
        <v>1</v>
      </c>
      <c r="F456" s="253" t="s">
        <v>599</v>
      </c>
      <c r="G456" s="251"/>
      <c r="H456" s="254">
        <v>333</v>
      </c>
      <c r="I456" s="255"/>
      <c r="J456" s="251"/>
      <c r="K456" s="251"/>
      <c r="L456" s="256"/>
      <c r="M456" s="257"/>
      <c r="N456" s="258"/>
      <c r="O456" s="258"/>
      <c r="P456" s="258"/>
      <c r="Q456" s="258"/>
      <c r="R456" s="258"/>
      <c r="S456" s="258"/>
      <c r="T456" s="25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0" t="s">
        <v>191</v>
      </c>
      <c r="AU456" s="260" t="s">
        <v>88</v>
      </c>
      <c r="AV456" s="14" t="s">
        <v>88</v>
      </c>
      <c r="AW456" s="14" t="s">
        <v>35</v>
      </c>
      <c r="AX456" s="14" t="s">
        <v>79</v>
      </c>
      <c r="AY456" s="260" t="s">
        <v>178</v>
      </c>
    </row>
    <row r="457" s="13" customFormat="1">
      <c r="A457" s="13"/>
      <c r="B457" s="240"/>
      <c r="C457" s="241"/>
      <c r="D457" s="233" t="s">
        <v>191</v>
      </c>
      <c r="E457" s="242" t="s">
        <v>1</v>
      </c>
      <c r="F457" s="243" t="s">
        <v>600</v>
      </c>
      <c r="G457" s="241"/>
      <c r="H457" s="242" t="s">
        <v>1</v>
      </c>
      <c r="I457" s="244"/>
      <c r="J457" s="241"/>
      <c r="K457" s="241"/>
      <c r="L457" s="245"/>
      <c r="M457" s="246"/>
      <c r="N457" s="247"/>
      <c r="O457" s="247"/>
      <c r="P457" s="247"/>
      <c r="Q457" s="247"/>
      <c r="R457" s="247"/>
      <c r="S457" s="247"/>
      <c r="T457" s="24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9" t="s">
        <v>191</v>
      </c>
      <c r="AU457" s="249" t="s">
        <v>88</v>
      </c>
      <c r="AV457" s="13" t="s">
        <v>84</v>
      </c>
      <c r="AW457" s="13" t="s">
        <v>35</v>
      </c>
      <c r="AX457" s="13" t="s">
        <v>79</v>
      </c>
      <c r="AY457" s="249" t="s">
        <v>178</v>
      </c>
    </row>
    <row r="458" s="14" customFormat="1">
      <c r="A458" s="14"/>
      <c r="B458" s="250"/>
      <c r="C458" s="251"/>
      <c r="D458" s="233" t="s">
        <v>191</v>
      </c>
      <c r="E458" s="252" t="s">
        <v>1</v>
      </c>
      <c r="F458" s="253" t="s">
        <v>601</v>
      </c>
      <c r="G458" s="251"/>
      <c r="H458" s="254">
        <v>76.5</v>
      </c>
      <c r="I458" s="255"/>
      <c r="J458" s="251"/>
      <c r="K458" s="251"/>
      <c r="L458" s="256"/>
      <c r="M458" s="257"/>
      <c r="N458" s="258"/>
      <c r="O458" s="258"/>
      <c r="P458" s="258"/>
      <c r="Q458" s="258"/>
      <c r="R458" s="258"/>
      <c r="S458" s="258"/>
      <c r="T458" s="25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0" t="s">
        <v>191</v>
      </c>
      <c r="AU458" s="260" t="s">
        <v>88</v>
      </c>
      <c r="AV458" s="14" t="s">
        <v>88</v>
      </c>
      <c r="AW458" s="14" t="s">
        <v>35</v>
      </c>
      <c r="AX458" s="14" t="s">
        <v>79</v>
      </c>
      <c r="AY458" s="260" t="s">
        <v>178</v>
      </c>
    </row>
    <row r="459" s="15" customFormat="1">
      <c r="A459" s="15"/>
      <c r="B459" s="261"/>
      <c r="C459" s="262"/>
      <c r="D459" s="233" t="s">
        <v>191</v>
      </c>
      <c r="E459" s="263" t="s">
        <v>1</v>
      </c>
      <c r="F459" s="264" t="s">
        <v>195</v>
      </c>
      <c r="G459" s="262"/>
      <c r="H459" s="265">
        <v>409.5</v>
      </c>
      <c r="I459" s="266"/>
      <c r="J459" s="262"/>
      <c r="K459" s="262"/>
      <c r="L459" s="267"/>
      <c r="M459" s="268"/>
      <c r="N459" s="269"/>
      <c r="O459" s="269"/>
      <c r="P459" s="269"/>
      <c r="Q459" s="269"/>
      <c r="R459" s="269"/>
      <c r="S459" s="269"/>
      <c r="T459" s="270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1" t="s">
        <v>191</v>
      </c>
      <c r="AU459" s="271" t="s">
        <v>88</v>
      </c>
      <c r="AV459" s="15" t="s">
        <v>185</v>
      </c>
      <c r="AW459" s="15" t="s">
        <v>35</v>
      </c>
      <c r="AX459" s="15" t="s">
        <v>84</v>
      </c>
      <c r="AY459" s="271" t="s">
        <v>178</v>
      </c>
    </row>
    <row r="460" s="2" customFormat="1" ht="24.15" customHeight="1">
      <c r="A460" s="39"/>
      <c r="B460" s="40"/>
      <c r="C460" s="283" t="s">
        <v>602</v>
      </c>
      <c r="D460" s="283" t="s">
        <v>412</v>
      </c>
      <c r="E460" s="284" t="s">
        <v>603</v>
      </c>
      <c r="F460" s="285" t="s">
        <v>604</v>
      </c>
      <c r="G460" s="286" t="s">
        <v>183</v>
      </c>
      <c r="H460" s="287">
        <v>429.97500000000002</v>
      </c>
      <c r="I460" s="288"/>
      <c r="J460" s="289">
        <f>ROUND(I460*H460,2)</f>
        <v>0</v>
      </c>
      <c r="K460" s="285" t="s">
        <v>1</v>
      </c>
      <c r="L460" s="290"/>
      <c r="M460" s="291" t="s">
        <v>1</v>
      </c>
      <c r="N460" s="292" t="s">
        <v>44</v>
      </c>
      <c r="O460" s="92"/>
      <c r="P460" s="229">
        <f>O460*H460</f>
        <v>0</v>
      </c>
      <c r="Q460" s="229">
        <v>0.00023000000000000001</v>
      </c>
      <c r="R460" s="229">
        <f>Q460*H460</f>
        <v>0.098894250000000003</v>
      </c>
      <c r="S460" s="229">
        <v>0</v>
      </c>
      <c r="T460" s="230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1" t="s">
        <v>238</v>
      </c>
      <c r="AT460" s="231" t="s">
        <v>412</v>
      </c>
      <c r="AU460" s="231" t="s">
        <v>88</v>
      </c>
      <c r="AY460" s="18" t="s">
        <v>178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8" t="s">
        <v>84</v>
      </c>
      <c r="BK460" s="232">
        <f>ROUND(I460*H460,2)</f>
        <v>0</v>
      </c>
      <c r="BL460" s="18" t="s">
        <v>185</v>
      </c>
      <c r="BM460" s="231" t="s">
        <v>605</v>
      </c>
    </row>
    <row r="461" s="2" customFormat="1">
      <c r="A461" s="39"/>
      <c r="B461" s="40"/>
      <c r="C461" s="41"/>
      <c r="D461" s="233" t="s">
        <v>187</v>
      </c>
      <c r="E461" s="41"/>
      <c r="F461" s="234" t="s">
        <v>604</v>
      </c>
      <c r="G461" s="41"/>
      <c r="H461" s="41"/>
      <c r="I461" s="235"/>
      <c r="J461" s="41"/>
      <c r="K461" s="41"/>
      <c r="L461" s="45"/>
      <c r="M461" s="236"/>
      <c r="N461" s="237"/>
      <c r="O461" s="92"/>
      <c r="P461" s="92"/>
      <c r="Q461" s="92"/>
      <c r="R461" s="92"/>
      <c r="S461" s="92"/>
      <c r="T461" s="93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187</v>
      </c>
      <c r="AU461" s="18" t="s">
        <v>88</v>
      </c>
    </row>
    <row r="462" s="13" customFormat="1">
      <c r="A462" s="13"/>
      <c r="B462" s="240"/>
      <c r="C462" s="241"/>
      <c r="D462" s="233" t="s">
        <v>191</v>
      </c>
      <c r="E462" s="242" t="s">
        <v>1</v>
      </c>
      <c r="F462" s="243" t="s">
        <v>606</v>
      </c>
      <c r="G462" s="241"/>
      <c r="H462" s="242" t="s">
        <v>1</v>
      </c>
      <c r="I462" s="244"/>
      <c r="J462" s="241"/>
      <c r="K462" s="241"/>
      <c r="L462" s="245"/>
      <c r="M462" s="246"/>
      <c r="N462" s="247"/>
      <c r="O462" s="247"/>
      <c r="P462" s="247"/>
      <c r="Q462" s="247"/>
      <c r="R462" s="247"/>
      <c r="S462" s="247"/>
      <c r="T462" s="24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9" t="s">
        <v>191</v>
      </c>
      <c r="AU462" s="249" t="s">
        <v>88</v>
      </c>
      <c r="AV462" s="13" t="s">
        <v>84</v>
      </c>
      <c r="AW462" s="13" t="s">
        <v>35</v>
      </c>
      <c r="AX462" s="13" t="s">
        <v>79</v>
      </c>
      <c r="AY462" s="249" t="s">
        <v>178</v>
      </c>
    </row>
    <row r="463" s="14" customFormat="1">
      <c r="A463" s="14"/>
      <c r="B463" s="250"/>
      <c r="C463" s="251"/>
      <c r="D463" s="233" t="s">
        <v>191</v>
      </c>
      <c r="E463" s="252" t="s">
        <v>1</v>
      </c>
      <c r="F463" s="253" t="s">
        <v>607</v>
      </c>
      <c r="G463" s="251"/>
      <c r="H463" s="254">
        <v>349.64999999999998</v>
      </c>
      <c r="I463" s="255"/>
      <c r="J463" s="251"/>
      <c r="K463" s="251"/>
      <c r="L463" s="256"/>
      <c r="M463" s="257"/>
      <c r="N463" s="258"/>
      <c r="O463" s="258"/>
      <c r="P463" s="258"/>
      <c r="Q463" s="258"/>
      <c r="R463" s="258"/>
      <c r="S463" s="258"/>
      <c r="T463" s="25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0" t="s">
        <v>191</v>
      </c>
      <c r="AU463" s="260" t="s">
        <v>88</v>
      </c>
      <c r="AV463" s="14" t="s">
        <v>88</v>
      </c>
      <c r="AW463" s="14" t="s">
        <v>35</v>
      </c>
      <c r="AX463" s="14" t="s">
        <v>79</v>
      </c>
      <c r="AY463" s="260" t="s">
        <v>178</v>
      </c>
    </row>
    <row r="464" s="14" customFormat="1">
      <c r="A464" s="14"/>
      <c r="B464" s="250"/>
      <c r="C464" s="251"/>
      <c r="D464" s="233" t="s">
        <v>191</v>
      </c>
      <c r="E464" s="252" t="s">
        <v>1</v>
      </c>
      <c r="F464" s="253" t="s">
        <v>608</v>
      </c>
      <c r="G464" s="251"/>
      <c r="H464" s="254">
        <v>80.325000000000003</v>
      </c>
      <c r="I464" s="255"/>
      <c r="J464" s="251"/>
      <c r="K464" s="251"/>
      <c r="L464" s="256"/>
      <c r="M464" s="257"/>
      <c r="N464" s="258"/>
      <c r="O464" s="258"/>
      <c r="P464" s="258"/>
      <c r="Q464" s="258"/>
      <c r="R464" s="258"/>
      <c r="S464" s="258"/>
      <c r="T464" s="25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0" t="s">
        <v>191</v>
      </c>
      <c r="AU464" s="260" t="s">
        <v>88</v>
      </c>
      <c r="AV464" s="14" t="s">
        <v>88</v>
      </c>
      <c r="AW464" s="14" t="s">
        <v>35</v>
      </c>
      <c r="AX464" s="14" t="s">
        <v>79</v>
      </c>
      <c r="AY464" s="260" t="s">
        <v>178</v>
      </c>
    </row>
    <row r="465" s="15" customFormat="1">
      <c r="A465" s="15"/>
      <c r="B465" s="261"/>
      <c r="C465" s="262"/>
      <c r="D465" s="233" t="s">
        <v>191</v>
      </c>
      <c r="E465" s="263" t="s">
        <v>1</v>
      </c>
      <c r="F465" s="264" t="s">
        <v>195</v>
      </c>
      <c r="G465" s="262"/>
      <c r="H465" s="265">
        <v>429.97500000000002</v>
      </c>
      <c r="I465" s="266"/>
      <c r="J465" s="262"/>
      <c r="K465" s="262"/>
      <c r="L465" s="267"/>
      <c r="M465" s="268"/>
      <c r="N465" s="269"/>
      <c r="O465" s="269"/>
      <c r="P465" s="269"/>
      <c r="Q465" s="269"/>
      <c r="R465" s="269"/>
      <c r="S465" s="269"/>
      <c r="T465" s="270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1" t="s">
        <v>191</v>
      </c>
      <c r="AU465" s="271" t="s">
        <v>88</v>
      </c>
      <c r="AV465" s="15" t="s">
        <v>185</v>
      </c>
      <c r="AW465" s="15" t="s">
        <v>35</v>
      </c>
      <c r="AX465" s="15" t="s">
        <v>84</v>
      </c>
      <c r="AY465" s="271" t="s">
        <v>178</v>
      </c>
    </row>
    <row r="466" s="2" customFormat="1" ht="16.5" customHeight="1">
      <c r="A466" s="39"/>
      <c r="B466" s="40"/>
      <c r="C466" s="220" t="s">
        <v>609</v>
      </c>
      <c r="D466" s="220" t="s">
        <v>180</v>
      </c>
      <c r="E466" s="221" t="s">
        <v>610</v>
      </c>
      <c r="F466" s="222" t="s">
        <v>611</v>
      </c>
      <c r="G466" s="223" t="s">
        <v>294</v>
      </c>
      <c r="H466" s="224">
        <v>3.3300000000000001</v>
      </c>
      <c r="I466" s="225"/>
      <c r="J466" s="226">
        <f>ROUND(I466*H466,2)</f>
        <v>0</v>
      </c>
      <c r="K466" s="222" t="s">
        <v>184</v>
      </c>
      <c r="L466" s="45"/>
      <c r="M466" s="227" t="s">
        <v>1</v>
      </c>
      <c r="N466" s="228" t="s">
        <v>44</v>
      </c>
      <c r="O466" s="92"/>
      <c r="P466" s="229">
        <f>O466*H466</f>
        <v>0</v>
      </c>
      <c r="Q466" s="229">
        <v>0</v>
      </c>
      <c r="R466" s="229">
        <f>Q466*H466</f>
        <v>0</v>
      </c>
      <c r="S466" s="229">
        <v>0</v>
      </c>
      <c r="T466" s="230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1" t="s">
        <v>185</v>
      </c>
      <c r="AT466" s="231" t="s">
        <v>180</v>
      </c>
      <c r="AU466" s="231" t="s">
        <v>88</v>
      </c>
      <c r="AY466" s="18" t="s">
        <v>178</v>
      </c>
      <c r="BE466" s="232">
        <f>IF(N466="základní",J466,0)</f>
        <v>0</v>
      </c>
      <c r="BF466" s="232">
        <f>IF(N466="snížená",J466,0)</f>
        <v>0</v>
      </c>
      <c r="BG466" s="232">
        <f>IF(N466="zákl. přenesená",J466,0)</f>
        <v>0</v>
      </c>
      <c r="BH466" s="232">
        <f>IF(N466="sníž. přenesená",J466,0)</f>
        <v>0</v>
      </c>
      <c r="BI466" s="232">
        <f>IF(N466="nulová",J466,0)</f>
        <v>0</v>
      </c>
      <c r="BJ466" s="18" t="s">
        <v>84</v>
      </c>
      <c r="BK466" s="232">
        <f>ROUND(I466*H466,2)</f>
        <v>0</v>
      </c>
      <c r="BL466" s="18" t="s">
        <v>185</v>
      </c>
      <c r="BM466" s="231" t="s">
        <v>612</v>
      </c>
    </row>
    <row r="467" s="2" customFormat="1">
      <c r="A467" s="39"/>
      <c r="B467" s="40"/>
      <c r="C467" s="41"/>
      <c r="D467" s="233" t="s">
        <v>187</v>
      </c>
      <c r="E467" s="41"/>
      <c r="F467" s="234" t="s">
        <v>611</v>
      </c>
      <c r="G467" s="41"/>
      <c r="H467" s="41"/>
      <c r="I467" s="235"/>
      <c r="J467" s="41"/>
      <c r="K467" s="41"/>
      <c r="L467" s="45"/>
      <c r="M467" s="236"/>
      <c r="N467" s="237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187</v>
      </c>
      <c r="AU467" s="18" t="s">
        <v>88</v>
      </c>
    </row>
    <row r="468" s="2" customFormat="1">
      <c r="A468" s="39"/>
      <c r="B468" s="40"/>
      <c r="C468" s="41"/>
      <c r="D468" s="238" t="s">
        <v>189</v>
      </c>
      <c r="E468" s="41"/>
      <c r="F468" s="239" t="s">
        <v>613</v>
      </c>
      <c r="G468" s="41"/>
      <c r="H468" s="41"/>
      <c r="I468" s="235"/>
      <c r="J468" s="41"/>
      <c r="K468" s="41"/>
      <c r="L468" s="45"/>
      <c r="M468" s="236"/>
      <c r="N468" s="237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189</v>
      </c>
      <c r="AU468" s="18" t="s">
        <v>88</v>
      </c>
    </row>
    <row r="469" s="13" customFormat="1">
      <c r="A469" s="13"/>
      <c r="B469" s="240"/>
      <c r="C469" s="241"/>
      <c r="D469" s="233" t="s">
        <v>191</v>
      </c>
      <c r="E469" s="242" t="s">
        <v>1</v>
      </c>
      <c r="F469" s="243" t="s">
        <v>580</v>
      </c>
      <c r="G469" s="241"/>
      <c r="H469" s="242" t="s">
        <v>1</v>
      </c>
      <c r="I469" s="244"/>
      <c r="J469" s="241"/>
      <c r="K469" s="241"/>
      <c r="L469" s="245"/>
      <c r="M469" s="246"/>
      <c r="N469" s="247"/>
      <c r="O469" s="247"/>
      <c r="P469" s="247"/>
      <c r="Q469" s="247"/>
      <c r="R469" s="247"/>
      <c r="S469" s="247"/>
      <c r="T469" s="24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9" t="s">
        <v>191</v>
      </c>
      <c r="AU469" s="249" t="s">
        <v>88</v>
      </c>
      <c r="AV469" s="13" t="s">
        <v>84</v>
      </c>
      <c r="AW469" s="13" t="s">
        <v>35</v>
      </c>
      <c r="AX469" s="13" t="s">
        <v>79</v>
      </c>
      <c r="AY469" s="249" t="s">
        <v>178</v>
      </c>
    </row>
    <row r="470" s="14" customFormat="1">
      <c r="A470" s="14"/>
      <c r="B470" s="250"/>
      <c r="C470" s="251"/>
      <c r="D470" s="233" t="s">
        <v>191</v>
      </c>
      <c r="E470" s="252" t="s">
        <v>1</v>
      </c>
      <c r="F470" s="253" t="s">
        <v>614</v>
      </c>
      <c r="G470" s="251"/>
      <c r="H470" s="254">
        <v>3.3300000000000001</v>
      </c>
      <c r="I470" s="255"/>
      <c r="J470" s="251"/>
      <c r="K470" s="251"/>
      <c r="L470" s="256"/>
      <c r="M470" s="257"/>
      <c r="N470" s="258"/>
      <c r="O470" s="258"/>
      <c r="P470" s="258"/>
      <c r="Q470" s="258"/>
      <c r="R470" s="258"/>
      <c r="S470" s="258"/>
      <c r="T470" s="25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0" t="s">
        <v>191</v>
      </c>
      <c r="AU470" s="260" t="s">
        <v>88</v>
      </c>
      <c r="AV470" s="14" t="s">
        <v>88</v>
      </c>
      <c r="AW470" s="14" t="s">
        <v>35</v>
      </c>
      <c r="AX470" s="14" t="s">
        <v>84</v>
      </c>
      <c r="AY470" s="260" t="s">
        <v>178</v>
      </c>
    </row>
    <row r="471" s="2" customFormat="1" ht="24.15" customHeight="1">
      <c r="A471" s="39"/>
      <c r="B471" s="40"/>
      <c r="C471" s="220" t="s">
        <v>615</v>
      </c>
      <c r="D471" s="220" t="s">
        <v>180</v>
      </c>
      <c r="E471" s="221" t="s">
        <v>616</v>
      </c>
      <c r="F471" s="222" t="s">
        <v>617</v>
      </c>
      <c r="G471" s="223" t="s">
        <v>270</v>
      </c>
      <c r="H471" s="224">
        <v>166.5</v>
      </c>
      <c r="I471" s="225"/>
      <c r="J471" s="226">
        <f>ROUND(I471*H471,2)</f>
        <v>0</v>
      </c>
      <c r="K471" s="222" t="s">
        <v>184</v>
      </c>
      <c r="L471" s="45"/>
      <c r="M471" s="227" t="s">
        <v>1</v>
      </c>
      <c r="N471" s="228" t="s">
        <v>44</v>
      </c>
      <c r="O471" s="92"/>
      <c r="P471" s="229">
        <f>O471*H471</f>
        <v>0</v>
      </c>
      <c r="Q471" s="229">
        <v>0.00116</v>
      </c>
      <c r="R471" s="229">
        <f>Q471*H471</f>
        <v>0.19314000000000001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185</v>
      </c>
      <c r="AT471" s="231" t="s">
        <v>180</v>
      </c>
      <c r="AU471" s="231" t="s">
        <v>88</v>
      </c>
      <c r="AY471" s="18" t="s">
        <v>178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84</v>
      </c>
      <c r="BK471" s="232">
        <f>ROUND(I471*H471,2)</f>
        <v>0</v>
      </c>
      <c r="BL471" s="18" t="s">
        <v>185</v>
      </c>
      <c r="BM471" s="231" t="s">
        <v>618</v>
      </c>
    </row>
    <row r="472" s="2" customFormat="1">
      <c r="A472" s="39"/>
      <c r="B472" s="40"/>
      <c r="C472" s="41"/>
      <c r="D472" s="233" t="s">
        <v>187</v>
      </c>
      <c r="E472" s="41"/>
      <c r="F472" s="234" t="s">
        <v>619</v>
      </c>
      <c r="G472" s="41"/>
      <c r="H472" s="41"/>
      <c r="I472" s="235"/>
      <c r="J472" s="41"/>
      <c r="K472" s="41"/>
      <c r="L472" s="45"/>
      <c r="M472" s="236"/>
      <c r="N472" s="237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187</v>
      </c>
      <c r="AU472" s="18" t="s">
        <v>88</v>
      </c>
    </row>
    <row r="473" s="2" customFormat="1">
      <c r="A473" s="39"/>
      <c r="B473" s="40"/>
      <c r="C473" s="41"/>
      <c r="D473" s="238" t="s">
        <v>189</v>
      </c>
      <c r="E473" s="41"/>
      <c r="F473" s="239" t="s">
        <v>620</v>
      </c>
      <c r="G473" s="41"/>
      <c r="H473" s="41"/>
      <c r="I473" s="235"/>
      <c r="J473" s="41"/>
      <c r="K473" s="41"/>
      <c r="L473" s="45"/>
      <c r="M473" s="236"/>
      <c r="N473" s="237"/>
      <c r="O473" s="92"/>
      <c r="P473" s="92"/>
      <c r="Q473" s="92"/>
      <c r="R473" s="92"/>
      <c r="S473" s="92"/>
      <c r="T473" s="93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189</v>
      </c>
      <c r="AU473" s="18" t="s">
        <v>88</v>
      </c>
    </row>
    <row r="474" s="13" customFormat="1">
      <c r="A474" s="13"/>
      <c r="B474" s="240"/>
      <c r="C474" s="241"/>
      <c r="D474" s="233" t="s">
        <v>191</v>
      </c>
      <c r="E474" s="242" t="s">
        <v>1</v>
      </c>
      <c r="F474" s="243" t="s">
        <v>580</v>
      </c>
      <c r="G474" s="241"/>
      <c r="H474" s="242" t="s">
        <v>1</v>
      </c>
      <c r="I474" s="244"/>
      <c r="J474" s="241"/>
      <c r="K474" s="241"/>
      <c r="L474" s="245"/>
      <c r="M474" s="246"/>
      <c r="N474" s="247"/>
      <c r="O474" s="247"/>
      <c r="P474" s="247"/>
      <c r="Q474" s="247"/>
      <c r="R474" s="247"/>
      <c r="S474" s="247"/>
      <c r="T474" s="24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9" t="s">
        <v>191</v>
      </c>
      <c r="AU474" s="249" t="s">
        <v>88</v>
      </c>
      <c r="AV474" s="13" t="s">
        <v>84</v>
      </c>
      <c r="AW474" s="13" t="s">
        <v>35</v>
      </c>
      <c r="AX474" s="13" t="s">
        <v>79</v>
      </c>
      <c r="AY474" s="249" t="s">
        <v>178</v>
      </c>
    </row>
    <row r="475" s="13" customFormat="1">
      <c r="A475" s="13"/>
      <c r="B475" s="240"/>
      <c r="C475" s="241"/>
      <c r="D475" s="233" t="s">
        <v>191</v>
      </c>
      <c r="E475" s="242" t="s">
        <v>1</v>
      </c>
      <c r="F475" s="243" t="s">
        <v>621</v>
      </c>
      <c r="G475" s="241"/>
      <c r="H475" s="242" t="s">
        <v>1</v>
      </c>
      <c r="I475" s="244"/>
      <c r="J475" s="241"/>
      <c r="K475" s="241"/>
      <c r="L475" s="245"/>
      <c r="M475" s="246"/>
      <c r="N475" s="247"/>
      <c r="O475" s="247"/>
      <c r="P475" s="247"/>
      <c r="Q475" s="247"/>
      <c r="R475" s="247"/>
      <c r="S475" s="247"/>
      <c r="T475" s="248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9" t="s">
        <v>191</v>
      </c>
      <c r="AU475" s="249" t="s">
        <v>88</v>
      </c>
      <c r="AV475" s="13" t="s">
        <v>84</v>
      </c>
      <c r="AW475" s="13" t="s">
        <v>35</v>
      </c>
      <c r="AX475" s="13" t="s">
        <v>79</v>
      </c>
      <c r="AY475" s="249" t="s">
        <v>178</v>
      </c>
    </row>
    <row r="476" s="14" customFormat="1">
      <c r="A476" s="14"/>
      <c r="B476" s="250"/>
      <c r="C476" s="251"/>
      <c r="D476" s="233" t="s">
        <v>191</v>
      </c>
      <c r="E476" s="252" t="s">
        <v>1</v>
      </c>
      <c r="F476" s="253" t="s">
        <v>622</v>
      </c>
      <c r="G476" s="251"/>
      <c r="H476" s="254">
        <v>166.5</v>
      </c>
      <c r="I476" s="255"/>
      <c r="J476" s="251"/>
      <c r="K476" s="251"/>
      <c r="L476" s="256"/>
      <c r="M476" s="257"/>
      <c r="N476" s="258"/>
      <c r="O476" s="258"/>
      <c r="P476" s="258"/>
      <c r="Q476" s="258"/>
      <c r="R476" s="258"/>
      <c r="S476" s="258"/>
      <c r="T476" s="259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0" t="s">
        <v>191</v>
      </c>
      <c r="AU476" s="260" t="s">
        <v>88</v>
      </c>
      <c r="AV476" s="14" t="s">
        <v>88</v>
      </c>
      <c r="AW476" s="14" t="s">
        <v>35</v>
      </c>
      <c r="AX476" s="14" t="s">
        <v>79</v>
      </c>
      <c r="AY476" s="260" t="s">
        <v>178</v>
      </c>
    </row>
    <row r="477" s="15" customFormat="1">
      <c r="A477" s="15"/>
      <c r="B477" s="261"/>
      <c r="C477" s="262"/>
      <c r="D477" s="233" t="s">
        <v>191</v>
      </c>
      <c r="E477" s="263" t="s">
        <v>117</v>
      </c>
      <c r="F477" s="264" t="s">
        <v>195</v>
      </c>
      <c r="G477" s="262"/>
      <c r="H477" s="265">
        <v>166.5</v>
      </c>
      <c r="I477" s="266"/>
      <c r="J477" s="262"/>
      <c r="K477" s="262"/>
      <c r="L477" s="267"/>
      <c r="M477" s="268"/>
      <c r="N477" s="269"/>
      <c r="O477" s="269"/>
      <c r="P477" s="269"/>
      <c r="Q477" s="269"/>
      <c r="R477" s="269"/>
      <c r="S477" s="269"/>
      <c r="T477" s="270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1" t="s">
        <v>191</v>
      </c>
      <c r="AU477" s="271" t="s">
        <v>88</v>
      </c>
      <c r="AV477" s="15" t="s">
        <v>185</v>
      </c>
      <c r="AW477" s="15" t="s">
        <v>35</v>
      </c>
      <c r="AX477" s="15" t="s">
        <v>84</v>
      </c>
      <c r="AY477" s="271" t="s">
        <v>178</v>
      </c>
    </row>
    <row r="478" s="12" customFormat="1" ht="22.8" customHeight="1">
      <c r="A478" s="12"/>
      <c r="B478" s="204"/>
      <c r="C478" s="205"/>
      <c r="D478" s="206" t="s">
        <v>78</v>
      </c>
      <c r="E478" s="218" t="s">
        <v>204</v>
      </c>
      <c r="F478" s="218" t="s">
        <v>623</v>
      </c>
      <c r="G478" s="205"/>
      <c r="H478" s="205"/>
      <c r="I478" s="208"/>
      <c r="J478" s="219">
        <f>BK478</f>
        <v>0</v>
      </c>
      <c r="K478" s="205"/>
      <c r="L478" s="210"/>
      <c r="M478" s="211"/>
      <c r="N478" s="212"/>
      <c r="O478" s="212"/>
      <c r="P478" s="213">
        <f>SUM(P479:P498)</f>
        <v>0</v>
      </c>
      <c r="Q478" s="212"/>
      <c r="R478" s="213">
        <f>SUM(R479:R498)</f>
        <v>6.4001369999999991</v>
      </c>
      <c r="S478" s="212"/>
      <c r="T478" s="214">
        <f>SUM(T479:T498)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15" t="s">
        <v>84</v>
      </c>
      <c r="AT478" s="216" t="s">
        <v>78</v>
      </c>
      <c r="AU478" s="216" t="s">
        <v>84</v>
      </c>
      <c r="AY478" s="215" t="s">
        <v>178</v>
      </c>
      <c r="BK478" s="217">
        <f>SUM(BK479:BK498)</f>
        <v>0</v>
      </c>
    </row>
    <row r="479" s="2" customFormat="1" ht="24.15" customHeight="1">
      <c r="A479" s="39"/>
      <c r="B479" s="40"/>
      <c r="C479" s="220" t="s">
        <v>624</v>
      </c>
      <c r="D479" s="220" t="s">
        <v>180</v>
      </c>
      <c r="E479" s="221" t="s">
        <v>625</v>
      </c>
      <c r="F479" s="222" t="s">
        <v>626</v>
      </c>
      <c r="G479" s="223" t="s">
        <v>270</v>
      </c>
      <c r="H479" s="224">
        <v>23.5</v>
      </c>
      <c r="I479" s="225"/>
      <c r="J479" s="226">
        <f>ROUND(I479*H479,2)</f>
        <v>0</v>
      </c>
      <c r="K479" s="222" t="s">
        <v>184</v>
      </c>
      <c r="L479" s="45"/>
      <c r="M479" s="227" t="s">
        <v>1</v>
      </c>
      <c r="N479" s="228" t="s">
        <v>44</v>
      </c>
      <c r="O479" s="92"/>
      <c r="P479" s="229">
        <f>O479*H479</f>
        <v>0</v>
      </c>
      <c r="Q479" s="229">
        <v>0.12064</v>
      </c>
      <c r="R479" s="229">
        <f>Q479*H479</f>
        <v>2.8350399999999998</v>
      </c>
      <c r="S479" s="229">
        <v>0</v>
      </c>
      <c r="T479" s="230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1" t="s">
        <v>185</v>
      </c>
      <c r="AT479" s="231" t="s">
        <v>180</v>
      </c>
      <c r="AU479" s="231" t="s">
        <v>88</v>
      </c>
      <c r="AY479" s="18" t="s">
        <v>178</v>
      </c>
      <c r="BE479" s="232">
        <f>IF(N479="základní",J479,0)</f>
        <v>0</v>
      </c>
      <c r="BF479" s="232">
        <f>IF(N479="snížená",J479,0)</f>
        <v>0</v>
      </c>
      <c r="BG479" s="232">
        <f>IF(N479="zákl. přenesená",J479,0)</f>
        <v>0</v>
      </c>
      <c r="BH479" s="232">
        <f>IF(N479="sníž. přenesená",J479,0)</f>
        <v>0</v>
      </c>
      <c r="BI479" s="232">
        <f>IF(N479="nulová",J479,0)</f>
        <v>0</v>
      </c>
      <c r="BJ479" s="18" t="s">
        <v>84</v>
      </c>
      <c r="BK479" s="232">
        <f>ROUND(I479*H479,2)</f>
        <v>0</v>
      </c>
      <c r="BL479" s="18" t="s">
        <v>185</v>
      </c>
      <c r="BM479" s="231" t="s">
        <v>627</v>
      </c>
    </row>
    <row r="480" s="2" customFormat="1">
      <c r="A480" s="39"/>
      <c r="B480" s="40"/>
      <c r="C480" s="41"/>
      <c r="D480" s="233" t="s">
        <v>187</v>
      </c>
      <c r="E480" s="41"/>
      <c r="F480" s="234" t="s">
        <v>628</v>
      </c>
      <c r="G480" s="41"/>
      <c r="H480" s="41"/>
      <c r="I480" s="235"/>
      <c r="J480" s="41"/>
      <c r="K480" s="41"/>
      <c r="L480" s="45"/>
      <c r="M480" s="236"/>
      <c r="N480" s="237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187</v>
      </c>
      <c r="AU480" s="18" t="s">
        <v>88</v>
      </c>
    </row>
    <row r="481" s="2" customFormat="1">
      <c r="A481" s="39"/>
      <c r="B481" s="40"/>
      <c r="C481" s="41"/>
      <c r="D481" s="238" t="s">
        <v>189</v>
      </c>
      <c r="E481" s="41"/>
      <c r="F481" s="239" t="s">
        <v>629</v>
      </c>
      <c r="G481" s="41"/>
      <c r="H481" s="41"/>
      <c r="I481" s="235"/>
      <c r="J481" s="41"/>
      <c r="K481" s="41"/>
      <c r="L481" s="45"/>
      <c r="M481" s="236"/>
      <c r="N481" s="237"/>
      <c r="O481" s="92"/>
      <c r="P481" s="92"/>
      <c r="Q481" s="92"/>
      <c r="R481" s="92"/>
      <c r="S481" s="92"/>
      <c r="T481" s="93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189</v>
      </c>
      <c r="AU481" s="18" t="s">
        <v>88</v>
      </c>
    </row>
    <row r="482" s="13" customFormat="1">
      <c r="A482" s="13"/>
      <c r="B482" s="240"/>
      <c r="C482" s="241"/>
      <c r="D482" s="233" t="s">
        <v>191</v>
      </c>
      <c r="E482" s="242" t="s">
        <v>1</v>
      </c>
      <c r="F482" s="243" t="s">
        <v>630</v>
      </c>
      <c r="G482" s="241"/>
      <c r="H482" s="242" t="s">
        <v>1</v>
      </c>
      <c r="I482" s="244"/>
      <c r="J482" s="241"/>
      <c r="K482" s="241"/>
      <c r="L482" s="245"/>
      <c r="M482" s="246"/>
      <c r="N482" s="247"/>
      <c r="O482" s="247"/>
      <c r="P482" s="247"/>
      <c r="Q482" s="247"/>
      <c r="R482" s="247"/>
      <c r="S482" s="247"/>
      <c r="T482" s="24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9" t="s">
        <v>191</v>
      </c>
      <c r="AU482" s="249" t="s">
        <v>88</v>
      </c>
      <c r="AV482" s="13" t="s">
        <v>84</v>
      </c>
      <c r="AW482" s="13" t="s">
        <v>35</v>
      </c>
      <c r="AX482" s="13" t="s">
        <v>79</v>
      </c>
      <c r="AY482" s="249" t="s">
        <v>178</v>
      </c>
    </row>
    <row r="483" s="13" customFormat="1">
      <c r="A483" s="13"/>
      <c r="B483" s="240"/>
      <c r="C483" s="241"/>
      <c r="D483" s="233" t="s">
        <v>191</v>
      </c>
      <c r="E483" s="242" t="s">
        <v>1</v>
      </c>
      <c r="F483" s="243" t="s">
        <v>631</v>
      </c>
      <c r="G483" s="241"/>
      <c r="H483" s="242" t="s">
        <v>1</v>
      </c>
      <c r="I483" s="244"/>
      <c r="J483" s="241"/>
      <c r="K483" s="241"/>
      <c r="L483" s="245"/>
      <c r="M483" s="246"/>
      <c r="N483" s="247"/>
      <c r="O483" s="247"/>
      <c r="P483" s="247"/>
      <c r="Q483" s="247"/>
      <c r="R483" s="247"/>
      <c r="S483" s="247"/>
      <c r="T483" s="24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9" t="s">
        <v>191</v>
      </c>
      <c r="AU483" s="249" t="s">
        <v>88</v>
      </c>
      <c r="AV483" s="13" t="s">
        <v>84</v>
      </c>
      <c r="AW483" s="13" t="s">
        <v>35</v>
      </c>
      <c r="AX483" s="13" t="s">
        <v>79</v>
      </c>
      <c r="AY483" s="249" t="s">
        <v>178</v>
      </c>
    </row>
    <row r="484" s="14" customFormat="1">
      <c r="A484" s="14"/>
      <c r="B484" s="250"/>
      <c r="C484" s="251"/>
      <c r="D484" s="233" t="s">
        <v>191</v>
      </c>
      <c r="E484" s="252" t="s">
        <v>1</v>
      </c>
      <c r="F484" s="253" t="s">
        <v>632</v>
      </c>
      <c r="G484" s="251"/>
      <c r="H484" s="254">
        <v>23.5</v>
      </c>
      <c r="I484" s="255"/>
      <c r="J484" s="251"/>
      <c r="K484" s="251"/>
      <c r="L484" s="256"/>
      <c r="M484" s="257"/>
      <c r="N484" s="258"/>
      <c r="O484" s="258"/>
      <c r="P484" s="258"/>
      <c r="Q484" s="258"/>
      <c r="R484" s="258"/>
      <c r="S484" s="258"/>
      <c r="T484" s="25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0" t="s">
        <v>191</v>
      </c>
      <c r="AU484" s="260" t="s">
        <v>88</v>
      </c>
      <c r="AV484" s="14" t="s">
        <v>88</v>
      </c>
      <c r="AW484" s="14" t="s">
        <v>35</v>
      </c>
      <c r="AX484" s="14" t="s">
        <v>84</v>
      </c>
      <c r="AY484" s="260" t="s">
        <v>178</v>
      </c>
    </row>
    <row r="485" s="2" customFormat="1" ht="24.15" customHeight="1">
      <c r="A485" s="39"/>
      <c r="B485" s="40"/>
      <c r="C485" s="283" t="s">
        <v>633</v>
      </c>
      <c r="D485" s="283" t="s">
        <v>412</v>
      </c>
      <c r="E485" s="284" t="s">
        <v>634</v>
      </c>
      <c r="F485" s="285" t="s">
        <v>635</v>
      </c>
      <c r="G485" s="286" t="s">
        <v>636</v>
      </c>
      <c r="H485" s="287">
        <v>143.84800000000001</v>
      </c>
      <c r="I485" s="288"/>
      <c r="J485" s="289">
        <f>ROUND(I485*H485,2)</f>
        <v>0</v>
      </c>
      <c r="K485" s="285" t="s">
        <v>1</v>
      </c>
      <c r="L485" s="290"/>
      <c r="M485" s="291" t="s">
        <v>1</v>
      </c>
      <c r="N485" s="292" t="s">
        <v>44</v>
      </c>
      <c r="O485" s="92"/>
      <c r="P485" s="229">
        <f>O485*H485</f>
        <v>0</v>
      </c>
      <c r="Q485" s="229">
        <v>0.010999999999999999</v>
      </c>
      <c r="R485" s="229">
        <f>Q485*H485</f>
        <v>1.582328</v>
      </c>
      <c r="S485" s="229">
        <v>0</v>
      </c>
      <c r="T485" s="230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1" t="s">
        <v>238</v>
      </c>
      <c r="AT485" s="231" t="s">
        <v>412</v>
      </c>
      <c r="AU485" s="231" t="s">
        <v>88</v>
      </c>
      <c r="AY485" s="18" t="s">
        <v>178</v>
      </c>
      <c r="BE485" s="232">
        <f>IF(N485="základní",J485,0)</f>
        <v>0</v>
      </c>
      <c r="BF485" s="232">
        <f>IF(N485="snížená",J485,0)</f>
        <v>0</v>
      </c>
      <c r="BG485" s="232">
        <f>IF(N485="zákl. přenesená",J485,0)</f>
        <v>0</v>
      </c>
      <c r="BH485" s="232">
        <f>IF(N485="sníž. přenesená",J485,0)</f>
        <v>0</v>
      </c>
      <c r="BI485" s="232">
        <f>IF(N485="nulová",J485,0)</f>
        <v>0</v>
      </c>
      <c r="BJ485" s="18" t="s">
        <v>84</v>
      </c>
      <c r="BK485" s="232">
        <f>ROUND(I485*H485,2)</f>
        <v>0</v>
      </c>
      <c r="BL485" s="18" t="s">
        <v>185</v>
      </c>
      <c r="BM485" s="231" t="s">
        <v>637</v>
      </c>
    </row>
    <row r="486" s="2" customFormat="1">
      <c r="A486" s="39"/>
      <c r="B486" s="40"/>
      <c r="C486" s="41"/>
      <c r="D486" s="233" t="s">
        <v>187</v>
      </c>
      <c r="E486" s="41"/>
      <c r="F486" s="234" t="s">
        <v>635</v>
      </c>
      <c r="G486" s="41"/>
      <c r="H486" s="41"/>
      <c r="I486" s="235"/>
      <c r="J486" s="41"/>
      <c r="K486" s="41"/>
      <c r="L486" s="45"/>
      <c r="M486" s="236"/>
      <c r="N486" s="237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187</v>
      </c>
      <c r="AU486" s="18" t="s">
        <v>88</v>
      </c>
    </row>
    <row r="487" s="13" customFormat="1">
      <c r="A487" s="13"/>
      <c r="B487" s="240"/>
      <c r="C487" s="241"/>
      <c r="D487" s="233" t="s">
        <v>191</v>
      </c>
      <c r="E487" s="242" t="s">
        <v>1</v>
      </c>
      <c r="F487" s="243" t="s">
        <v>638</v>
      </c>
      <c r="G487" s="241"/>
      <c r="H487" s="242" t="s">
        <v>1</v>
      </c>
      <c r="I487" s="244"/>
      <c r="J487" s="241"/>
      <c r="K487" s="241"/>
      <c r="L487" s="245"/>
      <c r="M487" s="246"/>
      <c r="N487" s="247"/>
      <c r="O487" s="247"/>
      <c r="P487" s="247"/>
      <c r="Q487" s="247"/>
      <c r="R487" s="247"/>
      <c r="S487" s="247"/>
      <c r="T487" s="24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9" t="s">
        <v>191</v>
      </c>
      <c r="AU487" s="249" t="s">
        <v>88</v>
      </c>
      <c r="AV487" s="13" t="s">
        <v>84</v>
      </c>
      <c r="AW487" s="13" t="s">
        <v>35</v>
      </c>
      <c r="AX487" s="13" t="s">
        <v>79</v>
      </c>
      <c r="AY487" s="249" t="s">
        <v>178</v>
      </c>
    </row>
    <row r="488" s="14" customFormat="1">
      <c r="A488" s="14"/>
      <c r="B488" s="250"/>
      <c r="C488" s="251"/>
      <c r="D488" s="233" t="s">
        <v>191</v>
      </c>
      <c r="E488" s="252" t="s">
        <v>1</v>
      </c>
      <c r="F488" s="253" t="s">
        <v>639</v>
      </c>
      <c r="G488" s="251"/>
      <c r="H488" s="254">
        <v>143.84800000000001</v>
      </c>
      <c r="I488" s="255"/>
      <c r="J488" s="251"/>
      <c r="K488" s="251"/>
      <c r="L488" s="256"/>
      <c r="M488" s="257"/>
      <c r="N488" s="258"/>
      <c r="O488" s="258"/>
      <c r="P488" s="258"/>
      <c r="Q488" s="258"/>
      <c r="R488" s="258"/>
      <c r="S488" s="258"/>
      <c r="T488" s="25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0" t="s">
        <v>191</v>
      </c>
      <c r="AU488" s="260" t="s">
        <v>88</v>
      </c>
      <c r="AV488" s="14" t="s">
        <v>88</v>
      </c>
      <c r="AW488" s="14" t="s">
        <v>35</v>
      </c>
      <c r="AX488" s="14" t="s">
        <v>84</v>
      </c>
      <c r="AY488" s="260" t="s">
        <v>178</v>
      </c>
    </row>
    <row r="489" s="2" customFormat="1" ht="24.15" customHeight="1">
      <c r="A489" s="39"/>
      <c r="B489" s="40"/>
      <c r="C489" s="220" t="s">
        <v>640</v>
      </c>
      <c r="D489" s="220" t="s">
        <v>180</v>
      </c>
      <c r="E489" s="221" t="s">
        <v>641</v>
      </c>
      <c r="F489" s="222" t="s">
        <v>642</v>
      </c>
      <c r="G489" s="223" t="s">
        <v>270</v>
      </c>
      <c r="H489" s="224">
        <v>6.2999999999999998</v>
      </c>
      <c r="I489" s="225"/>
      <c r="J489" s="226">
        <f>ROUND(I489*H489,2)</f>
        <v>0</v>
      </c>
      <c r="K489" s="222" t="s">
        <v>184</v>
      </c>
      <c r="L489" s="45"/>
      <c r="M489" s="227" t="s">
        <v>1</v>
      </c>
      <c r="N489" s="228" t="s">
        <v>44</v>
      </c>
      <c r="O489" s="92"/>
      <c r="P489" s="229">
        <f>O489*H489</f>
        <v>0</v>
      </c>
      <c r="Q489" s="229">
        <v>0.24127000000000001</v>
      </c>
      <c r="R489" s="229">
        <f>Q489*H489</f>
        <v>1.5200009999999999</v>
      </c>
      <c r="S489" s="229">
        <v>0</v>
      </c>
      <c r="T489" s="230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1" t="s">
        <v>185</v>
      </c>
      <c r="AT489" s="231" t="s">
        <v>180</v>
      </c>
      <c r="AU489" s="231" t="s">
        <v>88</v>
      </c>
      <c r="AY489" s="18" t="s">
        <v>178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8" t="s">
        <v>84</v>
      </c>
      <c r="BK489" s="232">
        <f>ROUND(I489*H489,2)</f>
        <v>0</v>
      </c>
      <c r="BL489" s="18" t="s">
        <v>185</v>
      </c>
      <c r="BM489" s="231" t="s">
        <v>643</v>
      </c>
    </row>
    <row r="490" s="2" customFormat="1">
      <c r="A490" s="39"/>
      <c r="B490" s="40"/>
      <c r="C490" s="41"/>
      <c r="D490" s="233" t="s">
        <v>187</v>
      </c>
      <c r="E490" s="41"/>
      <c r="F490" s="234" t="s">
        <v>644</v>
      </c>
      <c r="G490" s="41"/>
      <c r="H490" s="41"/>
      <c r="I490" s="235"/>
      <c r="J490" s="41"/>
      <c r="K490" s="41"/>
      <c r="L490" s="45"/>
      <c r="M490" s="236"/>
      <c r="N490" s="237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187</v>
      </c>
      <c r="AU490" s="18" t="s">
        <v>88</v>
      </c>
    </row>
    <row r="491" s="2" customFormat="1">
      <c r="A491" s="39"/>
      <c r="B491" s="40"/>
      <c r="C491" s="41"/>
      <c r="D491" s="238" t="s">
        <v>189</v>
      </c>
      <c r="E491" s="41"/>
      <c r="F491" s="239" t="s">
        <v>645</v>
      </c>
      <c r="G491" s="41"/>
      <c r="H491" s="41"/>
      <c r="I491" s="235"/>
      <c r="J491" s="41"/>
      <c r="K491" s="41"/>
      <c r="L491" s="45"/>
      <c r="M491" s="236"/>
      <c r="N491" s="237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189</v>
      </c>
      <c r="AU491" s="18" t="s">
        <v>88</v>
      </c>
    </row>
    <row r="492" s="13" customFormat="1">
      <c r="A492" s="13"/>
      <c r="B492" s="240"/>
      <c r="C492" s="241"/>
      <c r="D492" s="233" t="s">
        <v>191</v>
      </c>
      <c r="E492" s="242" t="s">
        <v>1</v>
      </c>
      <c r="F492" s="243" t="s">
        <v>630</v>
      </c>
      <c r="G492" s="241"/>
      <c r="H492" s="242" t="s">
        <v>1</v>
      </c>
      <c r="I492" s="244"/>
      <c r="J492" s="241"/>
      <c r="K492" s="241"/>
      <c r="L492" s="245"/>
      <c r="M492" s="246"/>
      <c r="N492" s="247"/>
      <c r="O492" s="247"/>
      <c r="P492" s="247"/>
      <c r="Q492" s="247"/>
      <c r="R492" s="247"/>
      <c r="S492" s="247"/>
      <c r="T492" s="24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9" t="s">
        <v>191</v>
      </c>
      <c r="AU492" s="249" t="s">
        <v>88</v>
      </c>
      <c r="AV492" s="13" t="s">
        <v>84</v>
      </c>
      <c r="AW492" s="13" t="s">
        <v>35</v>
      </c>
      <c r="AX492" s="13" t="s">
        <v>79</v>
      </c>
      <c r="AY492" s="249" t="s">
        <v>178</v>
      </c>
    </row>
    <row r="493" s="13" customFormat="1">
      <c r="A493" s="13"/>
      <c r="B493" s="240"/>
      <c r="C493" s="241"/>
      <c r="D493" s="233" t="s">
        <v>191</v>
      </c>
      <c r="E493" s="242" t="s">
        <v>1</v>
      </c>
      <c r="F493" s="243" t="s">
        <v>646</v>
      </c>
      <c r="G493" s="241"/>
      <c r="H493" s="242" t="s">
        <v>1</v>
      </c>
      <c r="I493" s="244"/>
      <c r="J493" s="241"/>
      <c r="K493" s="241"/>
      <c r="L493" s="245"/>
      <c r="M493" s="246"/>
      <c r="N493" s="247"/>
      <c r="O493" s="247"/>
      <c r="P493" s="247"/>
      <c r="Q493" s="247"/>
      <c r="R493" s="247"/>
      <c r="S493" s="247"/>
      <c r="T493" s="24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9" t="s">
        <v>191</v>
      </c>
      <c r="AU493" s="249" t="s">
        <v>88</v>
      </c>
      <c r="AV493" s="13" t="s">
        <v>84</v>
      </c>
      <c r="AW493" s="13" t="s">
        <v>35</v>
      </c>
      <c r="AX493" s="13" t="s">
        <v>79</v>
      </c>
      <c r="AY493" s="249" t="s">
        <v>178</v>
      </c>
    </row>
    <row r="494" s="14" customFormat="1">
      <c r="A494" s="14"/>
      <c r="B494" s="250"/>
      <c r="C494" s="251"/>
      <c r="D494" s="233" t="s">
        <v>191</v>
      </c>
      <c r="E494" s="252" t="s">
        <v>1</v>
      </c>
      <c r="F494" s="253" t="s">
        <v>647</v>
      </c>
      <c r="G494" s="251"/>
      <c r="H494" s="254">
        <v>6.2999999999999998</v>
      </c>
      <c r="I494" s="255"/>
      <c r="J494" s="251"/>
      <c r="K494" s="251"/>
      <c r="L494" s="256"/>
      <c r="M494" s="257"/>
      <c r="N494" s="258"/>
      <c r="O494" s="258"/>
      <c r="P494" s="258"/>
      <c r="Q494" s="258"/>
      <c r="R494" s="258"/>
      <c r="S494" s="258"/>
      <c r="T494" s="25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0" t="s">
        <v>191</v>
      </c>
      <c r="AU494" s="260" t="s">
        <v>88</v>
      </c>
      <c r="AV494" s="14" t="s">
        <v>88</v>
      </c>
      <c r="AW494" s="14" t="s">
        <v>35</v>
      </c>
      <c r="AX494" s="14" t="s">
        <v>84</v>
      </c>
      <c r="AY494" s="260" t="s">
        <v>178</v>
      </c>
    </row>
    <row r="495" s="2" customFormat="1" ht="24.15" customHeight="1">
      <c r="A495" s="39"/>
      <c r="B495" s="40"/>
      <c r="C495" s="283" t="s">
        <v>648</v>
      </c>
      <c r="D495" s="283" t="s">
        <v>412</v>
      </c>
      <c r="E495" s="284" t="s">
        <v>649</v>
      </c>
      <c r="F495" s="285" t="s">
        <v>650</v>
      </c>
      <c r="G495" s="286" t="s">
        <v>636</v>
      </c>
      <c r="H495" s="287">
        <v>38.564</v>
      </c>
      <c r="I495" s="288"/>
      <c r="J495" s="289">
        <f>ROUND(I495*H495,2)</f>
        <v>0</v>
      </c>
      <c r="K495" s="285" t="s">
        <v>1</v>
      </c>
      <c r="L495" s="290"/>
      <c r="M495" s="291" t="s">
        <v>1</v>
      </c>
      <c r="N495" s="292" t="s">
        <v>44</v>
      </c>
      <c r="O495" s="92"/>
      <c r="P495" s="229">
        <f>O495*H495</f>
        <v>0</v>
      </c>
      <c r="Q495" s="229">
        <v>0.012</v>
      </c>
      <c r="R495" s="229">
        <f>Q495*H495</f>
        <v>0.46276800000000001</v>
      </c>
      <c r="S495" s="229">
        <v>0</v>
      </c>
      <c r="T495" s="23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1" t="s">
        <v>238</v>
      </c>
      <c r="AT495" s="231" t="s">
        <v>412</v>
      </c>
      <c r="AU495" s="231" t="s">
        <v>88</v>
      </c>
      <c r="AY495" s="18" t="s">
        <v>178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8" t="s">
        <v>84</v>
      </c>
      <c r="BK495" s="232">
        <f>ROUND(I495*H495,2)</f>
        <v>0</v>
      </c>
      <c r="BL495" s="18" t="s">
        <v>185</v>
      </c>
      <c r="BM495" s="231" t="s">
        <v>651</v>
      </c>
    </row>
    <row r="496" s="2" customFormat="1">
      <c r="A496" s="39"/>
      <c r="B496" s="40"/>
      <c r="C496" s="41"/>
      <c r="D496" s="233" t="s">
        <v>187</v>
      </c>
      <c r="E496" s="41"/>
      <c r="F496" s="234" t="s">
        <v>650</v>
      </c>
      <c r="G496" s="41"/>
      <c r="H496" s="41"/>
      <c r="I496" s="235"/>
      <c r="J496" s="41"/>
      <c r="K496" s="41"/>
      <c r="L496" s="45"/>
      <c r="M496" s="236"/>
      <c r="N496" s="237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187</v>
      </c>
      <c r="AU496" s="18" t="s">
        <v>88</v>
      </c>
    </row>
    <row r="497" s="13" customFormat="1">
      <c r="A497" s="13"/>
      <c r="B497" s="240"/>
      <c r="C497" s="241"/>
      <c r="D497" s="233" t="s">
        <v>191</v>
      </c>
      <c r="E497" s="242" t="s">
        <v>1</v>
      </c>
      <c r="F497" s="243" t="s">
        <v>652</v>
      </c>
      <c r="G497" s="241"/>
      <c r="H497" s="242" t="s">
        <v>1</v>
      </c>
      <c r="I497" s="244"/>
      <c r="J497" s="241"/>
      <c r="K497" s="241"/>
      <c r="L497" s="245"/>
      <c r="M497" s="246"/>
      <c r="N497" s="247"/>
      <c r="O497" s="247"/>
      <c r="P497" s="247"/>
      <c r="Q497" s="247"/>
      <c r="R497" s="247"/>
      <c r="S497" s="247"/>
      <c r="T497" s="24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9" t="s">
        <v>191</v>
      </c>
      <c r="AU497" s="249" t="s">
        <v>88</v>
      </c>
      <c r="AV497" s="13" t="s">
        <v>84</v>
      </c>
      <c r="AW497" s="13" t="s">
        <v>35</v>
      </c>
      <c r="AX497" s="13" t="s">
        <v>79</v>
      </c>
      <c r="AY497" s="249" t="s">
        <v>178</v>
      </c>
    </row>
    <row r="498" s="14" customFormat="1">
      <c r="A498" s="14"/>
      <c r="B498" s="250"/>
      <c r="C498" s="251"/>
      <c r="D498" s="233" t="s">
        <v>191</v>
      </c>
      <c r="E498" s="252" t="s">
        <v>1</v>
      </c>
      <c r="F498" s="253" t="s">
        <v>653</v>
      </c>
      <c r="G498" s="251"/>
      <c r="H498" s="254">
        <v>38.564</v>
      </c>
      <c r="I498" s="255"/>
      <c r="J498" s="251"/>
      <c r="K498" s="251"/>
      <c r="L498" s="256"/>
      <c r="M498" s="257"/>
      <c r="N498" s="258"/>
      <c r="O498" s="258"/>
      <c r="P498" s="258"/>
      <c r="Q498" s="258"/>
      <c r="R498" s="258"/>
      <c r="S498" s="258"/>
      <c r="T498" s="25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0" t="s">
        <v>191</v>
      </c>
      <c r="AU498" s="260" t="s">
        <v>88</v>
      </c>
      <c r="AV498" s="14" t="s">
        <v>88</v>
      </c>
      <c r="AW498" s="14" t="s">
        <v>35</v>
      </c>
      <c r="AX498" s="14" t="s">
        <v>84</v>
      </c>
      <c r="AY498" s="260" t="s">
        <v>178</v>
      </c>
    </row>
    <row r="499" s="12" customFormat="1" ht="22.8" customHeight="1">
      <c r="A499" s="12"/>
      <c r="B499" s="204"/>
      <c r="C499" s="205"/>
      <c r="D499" s="206" t="s">
        <v>78</v>
      </c>
      <c r="E499" s="218" t="s">
        <v>185</v>
      </c>
      <c r="F499" s="218" t="s">
        <v>654</v>
      </c>
      <c r="G499" s="205"/>
      <c r="H499" s="205"/>
      <c r="I499" s="208"/>
      <c r="J499" s="219">
        <f>BK499</f>
        <v>0</v>
      </c>
      <c r="K499" s="205"/>
      <c r="L499" s="210"/>
      <c r="M499" s="211"/>
      <c r="N499" s="212"/>
      <c r="O499" s="212"/>
      <c r="P499" s="213">
        <f>SUM(P500:P518)</f>
        <v>0</v>
      </c>
      <c r="Q499" s="212"/>
      <c r="R499" s="213">
        <f>SUM(R500:R518)</f>
        <v>3.3447149999999999</v>
      </c>
      <c r="S499" s="212"/>
      <c r="T499" s="214">
        <f>SUM(T500:T518)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15" t="s">
        <v>84</v>
      </c>
      <c r="AT499" s="216" t="s">
        <v>78</v>
      </c>
      <c r="AU499" s="216" t="s">
        <v>84</v>
      </c>
      <c r="AY499" s="215" t="s">
        <v>178</v>
      </c>
      <c r="BK499" s="217">
        <f>SUM(BK500:BK518)</f>
        <v>0</v>
      </c>
    </row>
    <row r="500" s="2" customFormat="1" ht="24.15" customHeight="1">
      <c r="A500" s="39"/>
      <c r="B500" s="40"/>
      <c r="C500" s="220" t="s">
        <v>655</v>
      </c>
      <c r="D500" s="220" t="s">
        <v>180</v>
      </c>
      <c r="E500" s="221" t="s">
        <v>656</v>
      </c>
      <c r="F500" s="222" t="s">
        <v>657</v>
      </c>
      <c r="G500" s="223" t="s">
        <v>183</v>
      </c>
      <c r="H500" s="224">
        <v>4.5</v>
      </c>
      <c r="I500" s="225"/>
      <c r="J500" s="226">
        <f>ROUND(I500*H500,2)</f>
        <v>0</v>
      </c>
      <c r="K500" s="222" t="s">
        <v>184</v>
      </c>
      <c r="L500" s="45"/>
      <c r="M500" s="227" t="s">
        <v>1</v>
      </c>
      <c r="N500" s="228" t="s">
        <v>44</v>
      </c>
      <c r="O500" s="92"/>
      <c r="P500" s="229">
        <f>O500*H500</f>
        <v>0</v>
      </c>
      <c r="Q500" s="229">
        <v>0</v>
      </c>
      <c r="R500" s="229">
        <f>Q500*H500</f>
        <v>0</v>
      </c>
      <c r="S500" s="229">
        <v>0</v>
      </c>
      <c r="T500" s="230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1" t="s">
        <v>185</v>
      </c>
      <c r="AT500" s="231" t="s">
        <v>180</v>
      </c>
      <c r="AU500" s="231" t="s">
        <v>88</v>
      </c>
      <c r="AY500" s="18" t="s">
        <v>178</v>
      </c>
      <c r="BE500" s="232">
        <f>IF(N500="základní",J500,0)</f>
        <v>0</v>
      </c>
      <c r="BF500" s="232">
        <f>IF(N500="snížená",J500,0)</f>
        <v>0</v>
      </c>
      <c r="BG500" s="232">
        <f>IF(N500="zákl. přenesená",J500,0)</f>
        <v>0</v>
      </c>
      <c r="BH500" s="232">
        <f>IF(N500="sníž. přenesená",J500,0)</f>
        <v>0</v>
      </c>
      <c r="BI500" s="232">
        <f>IF(N500="nulová",J500,0)</f>
        <v>0</v>
      </c>
      <c r="BJ500" s="18" t="s">
        <v>84</v>
      </c>
      <c r="BK500" s="232">
        <f>ROUND(I500*H500,2)</f>
        <v>0</v>
      </c>
      <c r="BL500" s="18" t="s">
        <v>185</v>
      </c>
      <c r="BM500" s="231" t="s">
        <v>658</v>
      </c>
    </row>
    <row r="501" s="2" customFormat="1">
      <c r="A501" s="39"/>
      <c r="B501" s="40"/>
      <c r="C501" s="41"/>
      <c r="D501" s="233" t="s">
        <v>187</v>
      </c>
      <c r="E501" s="41"/>
      <c r="F501" s="234" t="s">
        <v>659</v>
      </c>
      <c r="G501" s="41"/>
      <c r="H501" s="41"/>
      <c r="I501" s="235"/>
      <c r="J501" s="41"/>
      <c r="K501" s="41"/>
      <c r="L501" s="45"/>
      <c r="M501" s="236"/>
      <c r="N501" s="237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187</v>
      </c>
      <c r="AU501" s="18" t="s">
        <v>88</v>
      </c>
    </row>
    <row r="502" s="2" customFormat="1">
      <c r="A502" s="39"/>
      <c r="B502" s="40"/>
      <c r="C502" s="41"/>
      <c r="D502" s="238" t="s">
        <v>189</v>
      </c>
      <c r="E502" s="41"/>
      <c r="F502" s="239" t="s">
        <v>660</v>
      </c>
      <c r="G502" s="41"/>
      <c r="H502" s="41"/>
      <c r="I502" s="235"/>
      <c r="J502" s="41"/>
      <c r="K502" s="41"/>
      <c r="L502" s="45"/>
      <c r="M502" s="236"/>
      <c r="N502" s="237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189</v>
      </c>
      <c r="AU502" s="18" t="s">
        <v>88</v>
      </c>
    </row>
    <row r="503" s="13" customFormat="1">
      <c r="A503" s="13"/>
      <c r="B503" s="240"/>
      <c r="C503" s="241"/>
      <c r="D503" s="233" t="s">
        <v>191</v>
      </c>
      <c r="E503" s="242" t="s">
        <v>1</v>
      </c>
      <c r="F503" s="243" t="s">
        <v>661</v>
      </c>
      <c r="G503" s="241"/>
      <c r="H503" s="242" t="s">
        <v>1</v>
      </c>
      <c r="I503" s="244"/>
      <c r="J503" s="241"/>
      <c r="K503" s="241"/>
      <c r="L503" s="245"/>
      <c r="M503" s="246"/>
      <c r="N503" s="247"/>
      <c r="O503" s="247"/>
      <c r="P503" s="247"/>
      <c r="Q503" s="247"/>
      <c r="R503" s="247"/>
      <c r="S503" s="247"/>
      <c r="T503" s="24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9" t="s">
        <v>191</v>
      </c>
      <c r="AU503" s="249" t="s">
        <v>88</v>
      </c>
      <c r="AV503" s="13" t="s">
        <v>84</v>
      </c>
      <c r="AW503" s="13" t="s">
        <v>35</v>
      </c>
      <c r="AX503" s="13" t="s">
        <v>79</v>
      </c>
      <c r="AY503" s="249" t="s">
        <v>178</v>
      </c>
    </row>
    <row r="504" s="13" customFormat="1">
      <c r="A504" s="13"/>
      <c r="B504" s="240"/>
      <c r="C504" s="241"/>
      <c r="D504" s="233" t="s">
        <v>191</v>
      </c>
      <c r="E504" s="242" t="s">
        <v>1</v>
      </c>
      <c r="F504" s="243" t="s">
        <v>662</v>
      </c>
      <c r="G504" s="241"/>
      <c r="H504" s="242" t="s">
        <v>1</v>
      </c>
      <c r="I504" s="244"/>
      <c r="J504" s="241"/>
      <c r="K504" s="241"/>
      <c r="L504" s="245"/>
      <c r="M504" s="246"/>
      <c r="N504" s="247"/>
      <c r="O504" s="247"/>
      <c r="P504" s="247"/>
      <c r="Q504" s="247"/>
      <c r="R504" s="247"/>
      <c r="S504" s="247"/>
      <c r="T504" s="248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9" t="s">
        <v>191</v>
      </c>
      <c r="AU504" s="249" t="s">
        <v>88</v>
      </c>
      <c r="AV504" s="13" t="s">
        <v>84</v>
      </c>
      <c r="AW504" s="13" t="s">
        <v>35</v>
      </c>
      <c r="AX504" s="13" t="s">
        <v>79</v>
      </c>
      <c r="AY504" s="249" t="s">
        <v>178</v>
      </c>
    </row>
    <row r="505" s="14" customFormat="1">
      <c r="A505" s="14"/>
      <c r="B505" s="250"/>
      <c r="C505" s="251"/>
      <c r="D505" s="233" t="s">
        <v>191</v>
      </c>
      <c r="E505" s="252" t="s">
        <v>1</v>
      </c>
      <c r="F505" s="253" t="s">
        <v>663</v>
      </c>
      <c r="G505" s="251"/>
      <c r="H505" s="254">
        <v>4.5</v>
      </c>
      <c r="I505" s="255"/>
      <c r="J505" s="251"/>
      <c r="K505" s="251"/>
      <c r="L505" s="256"/>
      <c r="M505" s="257"/>
      <c r="N505" s="258"/>
      <c r="O505" s="258"/>
      <c r="P505" s="258"/>
      <c r="Q505" s="258"/>
      <c r="R505" s="258"/>
      <c r="S505" s="258"/>
      <c r="T505" s="259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0" t="s">
        <v>191</v>
      </c>
      <c r="AU505" s="260" t="s">
        <v>88</v>
      </c>
      <c r="AV505" s="14" t="s">
        <v>88</v>
      </c>
      <c r="AW505" s="14" t="s">
        <v>35</v>
      </c>
      <c r="AX505" s="14" t="s">
        <v>84</v>
      </c>
      <c r="AY505" s="260" t="s">
        <v>178</v>
      </c>
    </row>
    <row r="506" s="2" customFormat="1" ht="16.5" customHeight="1">
      <c r="A506" s="39"/>
      <c r="B506" s="40"/>
      <c r="C506" s="220" t="s">
        <v>664</v>
      </c>
      <c r="D506" s="220" t="s">
        <v>180</v>
      </c>
      <c r="E506" s="221" t="s">
        <v>665</v>
      </c>
      <c r="F506" s="222" t="s">
        <v>666</v>
      </c>
      <c r="G506" s="223" t="s">
        <v>294</v>
      </c>
      <c r="H506" s="224">
        <v>1.1000000000000001</v>
      </c>
      <c r="I506" s="225"/>
      <c r="J506" s="226">
        <f>ROUND(I506*H506,2)</f>
        <v>0</v>
      </c>
      <c r="K506" s="222" t="s">
        <v>184</v>
      </c>
      <c r="L506" s="45"/>
      <c r="M506" s="227" t="s">
        <v>1</v>
      </c>
      <c r="N506" s="228" t="s">
        <v>44</v>
      </c>
      <c r="O506" s="92"/>
      <c r="P506" s="229">
        <f>O506*H506</f>
        <v>0</v>
      </c>
      <c r="Q506" s="229">
        <v>0</v>
      </c>
      <c r="R506" s="229">
        <f>Q506*H506</f>
        <v>0</v>
      </c>
      <c r="S506" s="229">
        <v>0</v>
      </c>
      <c r="T506" s="230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31" t="s">
        <v>185</v>
      </c>
      <c r="AT506" s="231" t="s">
        <v>180</v>
      </c>
      <c r="AU506" s="231" t="s">
        <v>88</v>
      </c>
      <c r="AY506" s="18" t="s">
        <v>178</v>
      </c>
      <c r="BE506" s="232">
        <f>IF(N506="základní",J506,0)</f>
        <v>0</v>
      </c>
      <c r="BF506" s="232">
        <f>IF(N506="snížená",J506,0)</f>
        <v>0</v>
      </c>
      <c r="BG506" s="232">
        <f>IF(N506="zákl. přenesená",J506,0)</f>
        <v>0</v>
      </c>
      <c r="BH506" s="232">
        <f>IF(N506="sníž. přenesená",J506,0)</f>
        <v>0</v>
      </c>
      <c r="BI506" s="232">
        <f>IF(N506="nulová",J506,0)</f>
        <v>0</v>
      </c>
      <c r="BJ506" s="18" t="s">
        <v>84</v>
      </c>
      <c r="BK506" s="232">
        <f>ROUND(I506*H506,2)</f>
        <v>0</v>
      </c>
      <c r="BL506" s="18" t="s">
        <v>185</v>
      </c>
      <c r="BM506" s="231" t="s">
        <v>667</v>
      </c>
    </row>
    <row r="507" s="2" customFormat="1">
      <c r="A507" s="39"/>
      <c r="B507" s="40"/>
      <c r="C507" s="41"/>
      <c r="D507" s="233" t="s">
        <v>187</v>
      </c>
      <c r="E507" s="41"/>
      <c r="F507" s="234" t="s">
        <v>668</v>
      </c>
      <c r="G507" s="41"/>
      <c r="H507" s="41"/>
      <c r="I507" s="235"/>
      <c r="J507" s="41"/>
      <c r="K507" s="41"/>
      <c r="L507" s="45"/>
      <c r="M507" s="236"/>
      <c r="N507" s="237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187</v>
      </c>
      <c r="AU507" s="18" t="s">
        <v>88</v>
      </c>
    </row>
    <row r="508" s="2" customFormat="1">
      <c r="A508" s="39"/>
      <c r="B508" s="40"/>
      <c r="C508" s="41"/>
      <c r="D508" s="238" t="s">
        <v>189</v>
      </c>
      <c r="E508" s="41"/>
      <c r="F508" s="239" t="s">
        <v>669</v>
      </c>
      <c r="G508" s="41"/>
      <c r="H508" s="41"/>
      <c r="I508" s="235"/>
      <c r="J508" s="41"/>
      <c r="K508" s="41"/>
      <c r="L508" s="45"/>
      <c r="M508" s="236"/>
      <c r="N508" s="237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189</v>
      </c>
      <c r="AU508" s="18" t="s">
        <v>88</v>
      </c>
    </row>
    <row r="509" s="13" customFormat="1">
      <c r="A509" s="13"/>
      <c r="B509" s="240"/>
      <c r="C509" s="241"/>
      <c r="D509" s="233" t="s">
        <v>191</v>
      </c>
      <c r="E509" s="242" t="s">
        <v>1</v>
      </c>
      <c r="F509" s="243" t="s">
        <v>333</v>
      </c>
      <c r="G509" s="241"/>
      <c r="H509" s="242" t="s">
        <v>1</v>
      </c>
      <c r="I509" s="244"/>
      <c r="J509" s="241"/>
      <c r="K509" s="241"/>
      <c r="L509" s="245"/>
      <c r="M509" s="246"/>
      <c r="N509" s="247"/>
      <c r="O509" s="247"/>
      <c r="P509" s="247"/>
      <c r="Q509" s="247"/>
      <c r="R509" s="247"/>
      <c r="S509" s="247"/>
      <c r="T509" s="248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9" t="s">
        <v>191</v>
      </c>
      <c r="AU509" s="249" t="s">
        <v>88</v>
      </c>
      <c r="AV509" s="13" t="s">
        <v>84</v>
      </c>
      <c r="AW509" s="13" t="s">
        <v>35</v>
      </c>
      <c r="AX509" s="13" t="s">
        <v>79</v>
      </c>
      <c r="AY509" s="249" t="s">
        <v>178</v>
      </c>
    </row>
    <row r="510" s="13" customFormat="1">
      <c r="A510" s="13"/>
      <c r="B510" s="240"/>
      <c r="C510" s="241"/>
      <c r="D510" s="233" t="s">
        <v>191</v>
      </c>
      <c r="E510" s="242" t="s">
        <v>1</v>
      </c>
      <c r="F510" s="243" t="s">
        <v>670</v>
      </c>
      <c r="G510" s="241"/>
      <c r="H510" s="242" t="s">
        <v>1</v>
      </c>
      <c r="I510" s="244"/>
      <c r="J510" s="241"/>
      <c r="K510" s="241"/>
      <c r="L510" s="245"/>
      <c r="M510" s="246"/>
      <c r="N510" s="247"/>
      <c r="O510" s="247"/>
      <c r="P510" s="247"/>
      <c r="Q510" s="247"/>
      <c r="R510" s="247"/>
      <c r="S510" s="247"/>
      <c r="T510" s="24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9" t="s">
        <v>191</v>
      </c>
      <c r="AU510" s="249" t="s">
        <v>88</v>
      </c>
      <c r="AV510" s="13" t="s">
        <v>84</v>
      </c>
      <c r="AW510" s="13" t="s">
        <v>35</v>
      </c>
      <c r="AX510" s="13" t="s">
        <v>79</v>
      </c>
      <c r="AY510" s="249" t="s">
        <v>178</v>
      </c>
    </row>
    <row r="511" s="14" customFormat="1">
      <c r="A511" s="14"/>
      <c r="B511" s="250"/>
      <c r="C511" s="251"/>
      <c r="D511" s="233" t="s">
        <v>191</v>
      </c>
      <c r="E511" s="252" t="s">
        <v>1</v>
      </c>
      <c r="F511" s="253" t="s">
        <v>671</v>
      </c>
      <c r="G511" s="251"/>
      <c r="H511" s="254">
        <v>1.1000000000000001</v>
      </c>
      <c r="I511" s="255"/>
      <c r="J511" s="251"/>
      <c r="K511" s="251"/>
      <c r="L511" s="256"/>
      <c r="M511" s="257"/>
      <c r="N511" s="258"/>
      <c r="O511" s="258"/>
      <c r="P511" s="258"/>
      <c r="Q511" s="258"/>
      <c r="R511" s="258"/>
      <c r="S511" s="258"/>
      <c r="T511" s="259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0" t="s">
        <v>191</v>
      </c>
      <c r="AU511" s="260" t="s">
        <v>88</v>
      </c>
      <c r="AV511" s="14" t="s">
        <v>88</v>
      </c>
      <c r="AW511" s="14" t="s">
        <v>35</v>
      </c>
      <c r="AX511" s="14" t="s">
        <v>79</v>
      </c>
      <c r="AY511" s="260" t="s">
        <v>178</v>
      </c>
    </row>
    <row r="512" s="15" customFormat="1">
      <c r="A512" s="15"/>
      <c r="B512" s="261"/>
      <c r="C512" s="262"/>
      <c r="D512" s="233" t="s">
        <v>191</v>
      </c>
      <c r="E512" s="263" t="s">
        <v>1</v>
      </c>
      <c r="F512" s="264" t="s">
        <v>195</v>
      </c>
      <c r="G512" s="262"/>
      <c r="H512" s="265">
        <v>1.1000000000000001</v>
      </c>
      <c r="I512" s="266"/>
      <c r="J512" s="262"/>
      <c r="K512" s="262"/>
      <c r="L512" s="267"/>
      <c r="M512" s="268"/>
      <c r="N512" s="269"/>
      <c r="O512" s="269"/>
      <c r="P512" s="269"/>
      <c r="Q512" s="269"/>
      <c r="R512" s="269"/>
      <c r="S512" s="269"/>
      <c r="T512" s="270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1" t="s">
        <v>191</v>
      </c>
      <c r="AU512" s="271" t="s">
        <v>88</v>
      </c>
      <c r="AV512" s="15" t="s">
        <v>185</v>
      </c>
      <c r="AW512" s="15" t="s">
        <v>35</v>
      </c>
      <c r="AX512" s="15" t="s">
        <v>84</v>
      </c>
      <c r="AY512" s="271" t="s">
        <v>178</v>
      </c>
    </row>
    <row r="513" s="2" customFormat="1" ht="24.15" customHeight="1">
      <c r="A513" s="39"/>
      <c r="B513" s="40"/>
      <c r="C513" s="220" t="s">
        <v>672</v>
      </c>
      <c r="D513" s="220" t="s">
        <v>180</v>
      </c>
      <c r="E513" s="221" t="s">
        <v>673</v>
      </c>
      <c r="F513" s="222" t="s">
        <v>674</v>
      </c>
      <c r="G513" s="223" t="s">
        <v>183</v>
      </c>
      <c r="H513" s="224">
        <v>4.5</v>
      </c>
      <c r="I513" s="225"/>
      <c r="J513" s="226">
        <f>ROUND(I513*H513,2)</f>
        <v>0</v>
      </c>
      <c r="K513" s="222" t="s">
        <v>184</v>
      </c>
      <c r="L513" s="45"/>
      <c r="M513" s="227" t="s">
        <v>1</v>
      </c>
      <c r="N513" s="228" t="s">
        <v>44</v>
      </c>
      <c r="O513" s="92"/>
      <c r="P513" s="229">
        <f>O513*H513</f>
        <v>0</v>
      </c>
      <c r="Q513" s="229">
        <v>0.74326999999999999</v>
      </c>
      <c r="R513" s="229">
        <f>Q513*H513</f>
        <v>3.3447149999999999</v>
      </c>
      <c r="S513" s="229">
        <v>0</v>
      </c>
      <c r="T513" s="23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1" t="s">
        <v>185</v>
      </c>
      <c r="AT513" s="231" t="s">
        <v>180</v>
      </c>
      <c r="AU513" s="231" t="s">
        <v>88</v>
      </c>
      <c r="AY513" s="18" t="s">
        <v>178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8" t="s">
        <v>84</v>
      </c>
      <c r="BK513" s="232">
        <f>ROUND(I513*H513,2)</f>
        <v>0</v>
      </c>
      <c r="BL513" s="18" t="s">
        <v>185</v>
      </c>
      <c r="BM513" s="231" t="s">
        <v>675</v>
      </c>
    </row>
    <row r="514" s="2" customFormat="1">
      <c r="A514" s="39"/>
      <c r="B514" s="40"/>
      <c r="C514" s="41"/>
      <c r="D514" s="233" t="s">
        <v>187</v>
      </c>
      <c r="E514" s="41"/>
      <c r="F514" s="234" t="s">
        <v>676</v>
      </c>
      <c r="G514" s="41"/>
      <c r="H514" s="41"/>
      <c r="I514" s="235"/>
      <c r="J514" s="41"/>
      <c r="K514" s="41"/>
      <c r="L514" s="45"/>
      <c r="M514" s="236"/>
      <c r="N514" s="237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187</v>
      </c>
      <c r="AU514" s="18" t="s">
        <v>88</v>
      </c>
    </row>
    <row r="515" s="2" customFormat="1">
      <c r="A515" s="39"/>
      <c r="B515" s="40"/>
      <c r="C515" s="41"/>
      <c r="D515" s="238" t="s">
        <v>189</v>
      </c>
      <c r="E515" s="41"/>
      <c r="F515" s="239" t="s">
        <v>677</v>
      </c>
      <c r="G515" s="41"/>
      <c r="H515" s="41"/>
      <c r="I515" s="235"/>
      <c r="J515" s="41"/>
      <c r="K515" s="41"/>
      <c r="L515" s="45"/>
      <c r="M515" s="236"/>
      <c r="N515" s="237"/>
      <c r="O515" s="92"/>
      <c r="P515" s="92"/>
      <c r="Q515" s="92"/>
      <c r="R515" s="92"/>
      <c r="S515" s="92"/>
      <c r="T515" s="93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189</v>
      </c>
      <c r="AU515" s="18" t="s">
        <v>88</v>
      </c>
    </row>
    <row r="516" s="13" customFormat="1">
      <c r="A516" s="13"/>
      <c r="B516" s="240"/>
      <c r="C516" s="241"/>
      <c r="D516" s="233" t="s">
        <v>191</v>
      </c>
      <c r="E516" s="242" t="s">
        <v>1</v>
      </c>
      <c r="F516" s="243" t="s">
        <v>661</v>
      </c>
      <c r="G516" s="241"/>
      <c r="H516" s="242" t="s">
        <v>1</v>
      </c>
      <c r="I516" s="244"/>
      <c r="J516" s="241"/>
      <c r="K516" s="241"/>
      <c r="L516" s="245"/>
      <c r="M516" s="246"/>
      <c r="N516" s="247"/>
      <c r="O516" s="247"/>
      <c r="P516" s="247"/>
      <c r="Q516" s="247"/>
      <c r="R516" s="247"/>
      <c r="S516" s="247"/>
      <c r="T516" s="248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9" t="s">
        <v>191</v>
      </c>
      <c r="AU516" s="249" t="s">
        <v>88</v>
      </c>
      <c r="AV516" s="13" t="s">
        <v>84</v>
      </c>
      <c r="AW516" s="13" t="s">
        <v>35</v>
      </c>
      <c r="AX516" s="13" t="s">
        <v>79</v>
      </c>
      <c r="AY516" s="249" t="s">
        <v>178</v>
      </c>
    </row>
    <row r="517" s="13" customFormat="1">
      <c r="A517" s="13"/>
      <c r="B517" s="240"/>
      <c r="C517" s="241"/>
      <c r="D517" s="233" t="s">
        <v>191</v>
      </c>
      <c r="E517" s="242" t="s">
        <v>1</v>
      </c>
      <c r="F517" s="243" t="s">
        <v>662</v>
      </c>
      <c r="G517" s="241"/>
      <c r="H517" s="242" t="s">
        <v>1</v>
      </c>
      <c r="I517" s="244"/>
      <c r="J517" s="241"/>
      <c r="K517" s="241"/>
      <c r="L517" s="245"/>
      <c r="M517" s="246"/>
      <c r="N517" s="247"/>
      <c r="O517" s="247"/>
      <c r="P517" s="247"/>
      <c r="Q517" s="247"/>
      <c r="R517" s="247"/>
      <c r="S517" s="247"/>
      <c r="T517" s="24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9" t="s">
        <v>191</v>
      </c>
      <c r="AU517" s="249" t="s">
        <v>88</v>
      </c>
      <c r="AV517" s="13" t="s">
        <v>84</v>
      </c>
      <c r="AW517" s="13" t="s">
        <v>35</v>
      </c>
      <c r="AX517" s="13" t="s">
        <v>79</v>
      </c>
      <c r="AY517" s="249" t="s">
        <v>178</v>
      </c>
    </row>
    <row r="518" s="14" customFormat="1">
      <c r="A518" s="14"/>
      <c r="B518" s="250"/>
      <c r="C518" s="251"/>
      <c r="D518" s="233" t="s">
        <v>191</v>
      </c>
      <c r="E518" s="252" t="s">
        <v>1</v>
      </c>
      <c r="F518" s="253" t="s">
        <v>663</v>
      </c>
      <c r="G518" s="251"/>
      <c r="H518" s="254">
        <v>4.5</v>
      </c>
      <c r="I518" s="255"/>
      <c r="J518" s="251"/>
      <c r="K518" s="251"/>
      <c r="L518" s="256"/>
      <c r="M518" s="257"/>
      <c r="N518" s="258"/>
      <c r="O518" s="258"/>
      <c r="P518" s="258"/>
      <c r="Q518" s="258"/>
      <c r="R518" s="258"/>
      <c r="S518" s="258"/>
      <c r="T518" s="25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0" t="s">
        <v>191</v>
      </c>
      <c r="AU518" s="260" t="s">
        <v>88</v>
      </c>
      <c r="AV518" s="14" t="s">
        <v>88</v>
      </c>
      <c r="AW518" s="14" t="s">
        <v>35</v>
      </c>
      <c r="AX518" s="14" t="s">
        <v>84</v>
      </c>
      <c r="AY518" s="260" t="s">
        <v>178</v>
      </c>
    </row>
    <row r="519" s="12" customFormat="1" ht="22.8" customHeight="1">
      <c r="A519" s="12"/>
      <c r="B519" s="204"/>
      <c r="C519" s="205"/>
      <c r="D519" s="206" t="s">
        <v>78</v>
      </c>
      <c r="E519" s="218" t="s">
        <v>91</v>
      </c>
      <c r="F519" s="218" t="s">
        <v>678</v>
      </c>
      <c r="G519" s="205"/>
      <c r="H519" s="205"/>
      <c r="I519" s="208"/>
      <c r="J519" s="219">
        <f>BK519</f>
        <v>0</v>
      </c>
      <c r="K519" s="205"/>
      <c r="L519" s="210"/>
      <c r="M519" s="211"/>
      <c r="N519" s="212"/>
      <c r="O519" s="212"/>
      <c r="P519" s="213">
        <f>SUM(P520:P755)</f>
        <v>0</v>
      </c>
      <c r="Q519" s="212"/>
      <c r="R519" s="213">
        <f>SUM(R520:R755)</f>
        <v>1550.1457540000004</v>
      </c>
      <c r="S519" s="212"/>
      <c r="T519" s="214">
        <f>SUM(T520:T755)</f>
        <v>0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215" t="s">
        <v>84</v>
      </c>
      <c r="AT519" s="216" t="s">
        <v>78</v>
      </c>
      <c r="AU519" s="216" t="s">
        <v>84</v>
      </c>
      <c r="AY519" s="215" t="s">
        <v>178</v>
      </c>
      <c r="BK519" s="217">
        <f>SUM(BK520:BK755)</f>
        <v>0</v>
      </c>
    </row>
    <row r="520" s="2" customFormat="1" ht="24.15" customHeight="1">
      <c r="A520" s="39"/>
      <c r="B520" s="40"/>
      <c r="C520" s="220" t="s">
        <v>679</v>
      </c>
      <c r="D520" s="220" t="s">
        <v>180</v>
      </c>
      <c r="E520" s="221" t="s">
        <v>680</v>
      </c>
      <c r="F520" s="222" t="s">
        <v>681</v>
      </c>
      <c r="G520" s="223" t="s">
        <v>183</v>
      </c>
      <c r="H520" s="224">
        <v>492</v>
      </c>
      <c r="I520" s="225"/>
      <c r="J520" s="226">
        <f>ROUND(I520*H520,2)</f>
        <v>0</v>
      </c>
      <c r="K520" s="222" t="s">
        <v>184</v>
      </c>
      <c r="L520" s="45"/>
      <c r="M520" s="227" t="s">
        <v>1</v>
      </c>
      <c r="N520" s="228" t="s">
        <v>44</v>
      </c>
      <c r="O520" s="92"/>
      <c r="P520" s="229">
        <f>O520*H520</f>
        <v>0</v>
      </c>
      <c r="Q520" s="229">
        <v>0</v>
      </c>
      <c r="R520" s="229">
        <f>Q520*H520</f>
        <v>0</v>
      </c>
      <c r="S520" s="229">
        <v>0</v>
      </c>
      <c r="T520" s="230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1" t="s">
        <v>185</v>
      </c>
      <c r="AT520" s="231" t="s">
        <v>180</v>
      </c>
      <c r="AU520" s="231" t="s">
        <v>88</v>
      </c>
      <c r="AY520" s="18" t="s">
        <v>178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8" t="s">
        <v>84</v>
      </c>
      <c r="BK520" s="232">
        <f>ROUND(I520*H520,2)</f>
        <v>0</v>
      </c>
      <c r="BL520" s="18" t="s">
        <v>185</v>
      </c>
      <c r="BM520" s="231" t="s">
        <v>682</v>
      </c>
    </row>
    <row r="521" s="2" customFormat="1">
      <c r="A521" s="39"/>
      <c r="B521" s="40"/>
      <c r="C521" s="41"/>
      <c r="D521" s="233" t="s">
        <v>187</v>
      </c>
      <c r="E521" s="41"/>
      <c r="F521" s="234" t="s">
        <v>683</v>
      </c>
      <c r="G521" s="41"/>
      <c r="H521" s="41"/>
      <c r="I521" s="235"/>
      <c r="J521" s="41"/>
      <c r="K521" s="41"/>
      <c r="L521" s="45"/>
      <c r="M521" s="236"/>
      <c r="N521" s="237"/>
      <c r="O521" s="92"/>
      <c r="P521" s="92"/>
      <c r="Q521" s="92"/>
      <c r="R521" s="92"/>
      <c r="S521" s="92"/>
      <c r="T521" s="93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187</v>
      </c>
      <c r="AU521" s="18" t="s">
        <v>88</v>
      </c>
    </row>
    <row r="522" s="2" customFormat="1">
      <c r="A522" s="39"/>
      <c r="B522" s="40"/>
      <c r="C522" s="41"/>
      <c r="D522" s="238" t="s">
        <v>189</v>
      </c>
      <c r="E522" s="41"/>
      <c r="F522" s="239" t="s">
        <v>684</v>
      </c>
      <c r="G522" s="41"/>
      <c r="H522" s="41"/>
      <c r="I522" s="235"/>
      <c r="J522" s="41"/>
      <c r="K522" s="41"/>
      <c r="L522" s="45"/>
      <c r="M522" s="236"/>
      <c r="N522" s="237"/>
      <c r="O522" s="92"/>
      <c r="P522" s="92"/>
      <c r="Q522" s="92"/>
      <c r="R522" s="92"/>
      <c r="S522" s="92"/>
      <c r="T522" s="93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189</v>
      </c>
      <c r="AU522" s="18" t="s">
        <v>88</v>
      </c>
    </row>
    <row r="523" s="13" customFormat="1">
      <c r="A523" s="13"/>
      <c r="B523" s="240"/>
      <c r="C523" s="241"/>
      <c r="D523" s="233" t="s">
        <v>191</v>
      </c>
      <c r="E523" s="242" t="s">
        <v>1</v>
      </c>
      <c r="F523" s="243" t="s">
        <v>491</v>
      </c>
      <c r="G523" s="241"/>
      <c r="H523" s="242" t="s">
        <v>1</v>
      </c>
      <c r="I523" s="244"/>
      <c r="J523" s="241"/>
      <c r="K523" s="241"/>
      <c r="L523" s="245"/>
      <c r="M523" s="246"/>
      <c r="N523" s="247"/>
      <c r="O523" s="247"/>
      <c r="P523" s="247"/>
      <c r="Q523" s="247"/>
      <c r="R523" s="247"/>
      <c r="S523" s="247"/>
      <c r="T523" s="248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9" t="s">
        <v>191</v>
      </c>
      <c r="AU523" s="249" t="s">
        <v>88</v>
      </c>
      <c r="AV523" s="13" t="s">
        <v>84</v>
      </c>
      <c r="AW523" s="13" t="s">
        <v>35</v>
      </c>
      <c r="AX523" s="13" t="s">
        <v>79</v>
      </c>
      <c r="AY523" s="249" t="s">
        <v>178</v>
      </c>
    </row>
    <row r="524" s="13" customFormat="1">
      <c r="A524" s="13"/>
      <c r="B524" s="240"/>
      <c r="C524" s="241"/>
      <c r="D524" s="233" t="s">
        <v>191</v>
      </c>
      <c r="E524" s="242" t="s">
        <v>1</v>
      </c>
      <c r="F524" s="243" t="s">
        <v>685</v>
      </c>
      <c r="G524" s="241"/>
      <c r="H524" s="242" t="s">
        <v>1</v>
      </c>
      <c r="I524" s="244"/>
      <c r="J524" s="241"/>
      <c r="K524" s="241"/>
      <c r="L524" s="245"/>
      <c r="M524" s="246"/>
      <c r="N524" s="247"/>
      <c r="O524" s="247"/>
      <c r="P524" s="247"/>
      <c r="Q524" s="247"/>
      <c r="R524" s="247"/>
      <c r="S524" s="247"/>
      <c r="T524" s="248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9" t="s">
        <v>191</v>
      </c>
      <c r="AU524" s="249" t="s">
        <v>88</v>
      </c>
      <c r="AV524" s="13" t="s">
        <v>84</v>
      </c>
      <c r="AW524" s="13" t="s">
        <v>35</v>
      </c>
      <c r="AX524" s="13" t="s">
        <v>79</v>
      </c>
      <c r="AY524" s="249" t="s">
        <v>178</v>
      </c>
    </row>
    <row r="525" s="14" customFormat="1">
      <c r="A525" s="14"/>
      <c r="B525" s="250"/>
      <c r="C525" s="251"/>
      <c r="D525" s="233" t="s">
        <v>191</v>
      </c>
      <c r="E525" s="252" t="s">
        <v>1</v>
      </c>
      <c r="F525" s="253" t="s">
        <v>686</v>
      </c>
      <c r="G525" s="251"/>
      <c r="H525" s="254">
        <v>492</v>
      </c>
      <c r="I525" s="255"/>
      <c r="J525" s="251"/>
      <c r="K525" s="251"/>
      <c r="L525" s="256"/>
      <c r="M525" s="257"/>
      <c r="N525" s="258"/>
      <c r="O525" s="258"/>
      <c r="P525" s="258"/>
      <c r="Q525" s="258"/>
      <c r="R525" s="258"/>
      <c r="S525" s="258"/>
      <c r="T525" s="25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0" t="s">
        <v>191</v>
      </c>
      <c r="AU525" s="260" t="s">
        <v>88</v>
      </c>
      <c r="AV525" s="14" t="s">
        <v>88</v>
      </c>
      <c r="AW525" s="14" t="s">
        <v>35</v>
      </c>
      <c r="AX525" s="14" t="s">
        <v>79</v>
      </c>
      <c r="AY525" s="260" t="s">
        <v>178</v>
      </c>
    </row>
    <row r="526" s="13" customFormat="1">
      <c r="A526" s="13"/>
      <c r="B526" s="240"/>
      <c r="C526" s="241"/>
      <c r="D526" s="233" t="s">
        <v>191</v>
      </c>
      <c r="E526" s="242" t="s">
        <v>1</v>
      </c>
      <c r="F526" s="243" t="s">
        <v>687</v>
      </c>
      <c r="G526" s="241"/>
      <c r="H526" s="242" t="s">
        <v>1</v>
      </c>
      <c r="I526" s="244"/>
      <c r="J526" s="241"/>
      <c r="K526" s="241"/>
      <c r="L526" s="245"/>
      <c r="M526" s="246"/>
      <c r="N526" s="247"/>
      <c r="O526" s="247"/>
      <c r="P526" s="247"/>
      <c r="Q526" s="247"/>
      <c r="R526" s="247"/>
      <c r="S526" s="247"/>
      <c r="T526" s="248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9" t="s">
        <v>191</v>
      </c>
      <c r="AU526" s="249" t="s">
        <v>88</v>
      </c>
      <c r="AV526" s="13" t="s">
        <v>84</v>
      </c>
      <c r="AW526" s="13" t="s">
        <v>35</v>
      </c>
      <c r="AX526" s="13" t="s">
        <v>79</v>
      </c>
      <c r="AY526" s="249" t="s">
        <v>178</v>
      </c>
    </row>
    <row r="527" s="14" customFormat="1">
      <c r="A527" s="14"/>
      <c r="B527" s="250"/>
      <c r="C527" s="251"/>
      <c r="D527" s="233" t="s">
        <v>191</v>
      </c>
      <c r="E527" s="252" t="s">
        <v>1</v>
      </c>
      <c r="F527" s="253" t="s">
        <v>688</v>
      </c>
      <c r="G527" s="251"/>
      <c r="H527" s="254">
        <v>-415.19999999999999</v>
      </c>
      <c r="I527" s="255"/>
      <c r="J527" s="251"/>
      <c r="K527" s="251"/>
      <c r="L527" s="256"/>
      <c r="M527" s="257"/>
      <c r="N527" s="258"/>
      <c r="O527" s="258"/>
      <c r="P527" s="258"/>
      <c r="Q527" s="258"/>
      <c r="R527" s="258"/>
      <c r="S527" s="258"/>
      <c r="T527" s="259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0" t="s">
        <v>191</v>
      </c>
      <c r="AU527" s="260" t="s">
        <v>88</v>
      </c>
      <c r="AV527" s="14" t="s">
        <v>88</v>
      </c>
      <c r="AW527" s="14" t="s">
        <v>35</v>
      </c>
      <c r="AX527" s="14" t="s">
        <v>79</v>
      </c>
      <c r="AY527" s="260" t="s">
        <v>178</v>
      </c>
    </row>
    <row r="528" s="16" customFormat="1">
      <c r="A528" s="16"/>
      <c r="B528" s="272"/>
      <c r="C528" s="273"/>
      <c r="D528" s="233" t="s">
        <v>191</v>
      </c>
      <c r="E528" s="274" t="s">
        <v>140</v>
      </c>
      <c r="F528" s="275" t="s">
        <v>389</v>
      </c>
      <c r="G528" s="273"/>
      <c r="H528" s="276">
        <v>76.799999999999997</v>
      </c>
      <c r="I528" s="277"/>
      <c r="J528" s="273"/>
      <c r="K528" s="273"/>
      <c r="L528" s="278"/>
      <c r="M528" s="279"/>
      <c r="N528" s="280"/>
      <c r="O528" s="280"/>
      <c r="P528" s="280"/>
      <c r="Q528" s="280"/>
      <c r="R528" s="280"/>
      <c r="S528" s="280"/>
      <c r="T528" s="281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T528" s="282" t="s">
        <v>191</v>
      </c>
      <c r="AU528" s="282" t="s">
        <v>88</v>
      </c>
      <c r="AV528" s="16" t="s">
        <v>204</v>
      </c>
      <c r="AW528" s="16" t="s">
        <v>35</v>
      </c>
      <c r="AX528" s="16" t="s">
        <v>79</v>
      </c>
      <c r="AY528" s="282" t="s">
        <v>178</v>
      </c>
    </row>
    <row r="529" s="13" customFormat="1">
      <c r="A529" s="13"/>
      <c r="B529" s="240"/>
      <c r="C529" s="241"/>
      <c r="D529" s="233" t="s">
        <v>191</v>
      </c>
      <c r="E529" s="242" t="s">
        <v>1</v>
      </c>
      <c r="F529" s="243" t="s">
        <v>689</v>
      </c>
      <c r="G529" s="241"/>
      <c r="H529" s="242" t="s">
        <v>1</v>
      </c>
      <c r="I529" s="244"/>
      <c r="J529" s="241"/>
      <c r="K529" s="241"/>
      <c r="L529" s="245"/>
      <c r="M529" s="246"/>
      <c r="N529" s="247"/>
      <c r="O529" s="247"/>
      <c r="P529" s="247"/>
      <c r="Q529" s="247"/>
      <c r="R529" s="247"/>
      <c r="S529" s="247"/>
      <c r="T529" s="248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9" t="s">
        <v>191</v>
      </c>
      <c r="AU529" s="249" t="s">
        <v>88</v>
      </c>
      <c r="AV529" s="13" t="s">
        <v>84</v>
      </c>
      <c r="AW529" s="13" t="s">
        <v>35</v>
      </c>
      <c r="AX529" s="13" t="s">
        <v>79</v>
      </c>
      <c r="AY529" s="249" t="s">
        <v>178</v>
      </c>
    </row>
    <row r="530" s="14" customFormat="1">
      <c r="A530" s="14"/>
      <c r="B530" s="250"/>
      <c r="C530" s="251"/>
      <c r="D530" s="233" t="s">
        <v>191</v>
      </c>
      <c r="E530" s="252" t="s">
        <v>1</v>
      </c>
      <c r="F530" s="253" t="s">
        <v>690</v>
      </c>
      <c r="G530" s="251"/>
      <c r="H530" s="254">
        <v>415.19999999999999</v>
      </c>
      <c r="I530" s="255"/>
      <c r="J530" s="251"/>
      <c r="K530" s="251"/>
      <c r="L530" s="256"/>
      <c r="M530" s="257"/>
      <c r="N530" s="258"/>
      <c r="O530" s="258"/>
      <c r="P530" s="258"/>
      <c r="Q530" s="258"/>
      <c r="R530" s="258"/>
      <c r="S530" s="258"/>
      <c r="T530" s="259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0" t="s">
        <v>191</v>
      </c>
      <c r="AU530" s="260" t="s">
        <v>88</v>
      </c>
      <c r="AV530" s="14" t="s">
        <v>88</v>
      </c>
      <c r="AW530" s="14" t="s">
        <v>35</v>
      </c>
      <c r="AX530" s="14" t="s">
        <v>79</v>
      </c>
      <c r="AY530" s="260" t="s">
        <v>178</v>
      </c>
    </row>
    <row r="531" s="15" customFormat="1">
      <c r="A531" s="15"/>
      <c r="B531" s="261"/>
      <c r="C531" s="262"/>
      <c r="D531" s="233" t="s">
        <v>191</v>
      </c>
      <c r="E531" s="263" t="s">
        <v>1</v>
      </c>
      <c r="F531" s="264" t="s">
        <v>195</v>
      </c>
      <c r="G531" s="262"/>
      <c r="H531" s="265">
        <v>492</v>
      </c>
      <c r="I531" s="266"/>
      <c r="J531" s="262"/>
      <c r="K531" s="262"/>
      <c r="L531" s="267"/>
      <c r="M531" s="268"/>
      <c r="N531" s="269"/>
      <c r="O531" s="269"/>
      <c r="P531" s="269"/>
      <c r="Q531" s="269"/>
      <c r="R531" s="269"/>
      <c r="S531" s="269"/>
      <c r="T531" s="270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71" t="s">
        <v>191</v>
      </c>
      <c r="AU531" s="271" t="s">
        <v>88</v>
      </c>
      <c r="AV531" s="15" t="s">
        <v>185</v>
      </c>
      <c r="AW531" s="15" t="s">
        <v>35</v>
      </c>
      <c r="AX531" s="15" t="s">
        <v>84</v>
      </c>
      <c r="AY531" s="271" t="s">
        <v>178</v>
      </c>
    </row>
    <row r="532" s="2" customFormat="1" ht="24.15" customHeight="1">
      <c r="A532" s="39"/>
      <c r="B532" s="40"/>
      <c r="C532" s="220" t="s">
        <v>691</v>
      </c>
      <c r="D532" s="220" t="s">
        <v>180</v>
      </c>
      <c r="E532" s="221" t="s">
        <v>692</v>
      </c>
      <c r="F532" s="222" t="s">
        <v>693</v>
      </c>
      <c r="G532" s="223" t="s">
        <v>183</v>
      </c>
      <c r="H532" s="224">
        <v>1551</v>
      </c>
      <c r="I532" s="225"/>
      <c r="J532" s="226">
        <f>ROUND(I532*H532,2)</f>
        <v>0</v>
      </c>
      <c r="K532" s="222" t="s">
        <v>184</v>
      </c>
      <c r="L532" s="45"/>
      <c r="M532" s="227" t="s">
        <v>1</v>
      </c>
      <c r="N532" s="228" t="s">
        <v>44</v>
      </c>
      <c r="O532" s="92"/>
      <c r="P532" s="229">
        <f>O532*H532</f>
        <v>0</v>
      </c>
      <c r="Q532" s="229">
        <v>0</v>
      </c>
      <c r="R532" s="229">
        <f>Q532*H532</f>
        <v>0</v>
      </c>
      <c r="S532" s="229">
        <v>0</v>
      </c>
      <c r="T532" s="230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1" t="s">
        <v>185</v>
      </c>
      <c r="AT532" s="231" t="s">
        <v>180</v>
      </c>
      <c r="AU532" s="231" t="s">
        <v>88</v>
      </c>
      <c r="AY532" s="18" t="s">
        <v>178</v>
      </c>
      <c r="BE532" s="232">
        <f>IF(N532="základní",J532,0)</f>
        <v>0</v>
      </c>
      <c r="BF532" s="232">
        <f>IF(N532="snížená",J532,0)</f>
        <v>0</v>
      </c>
      <c r="BG532" s="232">
        <f>IF(N532="zákl. přenesená",J532,0)</f>
        <v>0</v>
      </c>
      <c r="BH532" s="232">
        <f>IF(N532="sníž. přenesená",J532,0)</f>
        <v>0</v>
      </c>
      <c r="BI532" s="232">
        <f>IF(N532="nulová",J532,0)</f>
        <v>0</v>
      </c>
      <c r="BJ532" s="18" t="s">
        <v>84</v>
      </c>
      <c r="BK532" s="232">
        <f>ROUND(I532*H532,2)</f>
        <v>0</v>
      </c>
      <c r="BL532" s="18" t="s">
        <v>185</v>
      </c>
      <c r="BM532" s="231" t="s">
        <v>694</v>
      </c>
    </row>
    <row r="533" s="2" customFormat="1">
      <c r="A533" s="39"/>
      <c r="B533" s="40"/>
      <c r="C533" s="41"/>
      <c r="D533" s="233" t="s">
        <v>187</v>
      </c>
      <c r="E533" s="41"/>
      <c r="F533" s="234" t="s">
        <v>695</v>
      </c>
      <c r="G533" s="41"/>
      <c r="H533" s="41"/>
      <c r="I533" s="235"/>
      <c r="J533" s="41"/>
      <c r="K533" s="41"/>
      <c r="L533" s="45"/>
      <c r="M533" s="236"/>
      <c r="N533" s="237"/>
      <c r="O533" s="92"/>
      <c r="P533" s="92"/>
      <c r="Q533" s="92"/>
      <c r="R533" s="92"/>
      <c r="S533" s="92"/>
      <c r="T533" s="93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187</v>
      </c>
      <c r="AU533" s="18" t="s">
        <v>88</v>
      </c>
    </row>
    <row r="534" s="2" customFormat="1">
      <c r="A534" s="39"/>
      <c r="B534" s="40"/>
      <c r="C534" s="41"/>
      <c r="D534" s="238" t="s">
        <v>189</v>
      </c>
      <c r="E534" s="41"/>
      <c r="F534" s="239" t="s">
        <v>696</v>
      </c>
      <c r="G534" s="41"/>
      <c r="H534" s="41"/>
      <c r="I534" s="235"/>
      <c r="J534" s="41"/>
      <c r="K534" s="41"/>
      <c r="L534" s="45"/>
      <c r="M534" s="236"/>
      <c r="N534" s="237"/>
      <c r="O534" s="92"/>
      <c r="P534" s="92"/>
      <c r="Q534" s="92"/>
      <c r="R534" s="92"/>
      <c r="S534" s="92"/>
      <c r="T534" s="93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189</v>
      </c>
      <c r="AU534" s="18" t="s">
        <v>88</v>
      </c>
    </row>
    <row r="535" s="13" customFormat="1">
      <c r="A535" s="13"/>
      <c r="B535" s="240"/>
      <c r="C535" s="241"/>
      <c r="D535" s="233" t="s">
        <v>191</v>
      </c>
      <c r="E535" s="242" t="s">
        <v>1</v>
      </c>
      <c r="F535" s="243" t="s">
        <v>491</v>
      </c>
      <c r="G535" s="241"/>
      <c r="H535" s="242" t="s">
        <v>1</v>
      </c>
      <c r="I535" s="244"/>
      <c r="J535" s="241"/>
      <c r="K535" s="241"/>
      <c r="L535" s="245"/>
      <c r="M535" s="246"/>
      <c r="N535" s="247"/>
      <c r="O535" s="247"/>
      <c r="P535" s="247"/>
      <c r="Q535" s="247"/>
      <c r="R535" s="247"/>
      <c r="S535" s="247"/>
      <c r="T535" s="24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9" t="s">
        <v>191</v>
      </c>
      <c r="AU535" s="249" t="s">
        <v>88</v>
      </c>
      <c r="AV535" s="13" t="s">
        <v>84</v>
      </c>
      <c r="AW535" s="13" t="s">
        <v>35</v>
      </c>
      <c r="AX535" s="13" t="s">
        <v>79</v>
      </c>
      <c r="AY535" s="249" t="s">
        <v>178</v>
      </c>
    </row>
    <row r="536" s="13" customFormat="1">
      <c r="A536" s="13"/>
      <c r="B536" s="240"/>
      <c r="C536" s="241"/>
      <c r="D536" s="233" t="s">
        <v>191</v>
      </c>
      <c r="E536" s="242" t="s">
        <v>1</v>
      </c>
      <c r="F536" s="243" t="s">
        <v>697</v>
      </c>
      <c r="G536" s="241"/>
      <c r="H536" s="242" t="s">
        <v>1</v>
      </c>
      <c r="I536" s="244"/>
      <c r="J536" s="241"/>
      <c r="K536" s="241"/>
      <c r="L536" s="245"/>
      <c r="M536" s="246"/>
      <c r="N536" s="247"/>
      <c r="O536" s="247"/>
      <c r="P536" s="247"/>
      <c r="Q536" s="247"/>
      <c r="R536" s="247"/>
      <c r="S536" s="247"/>
      <c r="T536" s="24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9" t="s">
        <v>191</v>
      </c>
      <c r="AU536" s="249" t="s">
        <v>88</v>
      </c>
      <c r="AV536" s="13" t="s">
        <v>84</v>
      </c>
      <c r="AW536" s="13" t="s">
        <v>35</v>
      </c>
      <c r="AX536" s="13" t="s">
        <v>79</v>
      </c>
      <c r="AY536" s="249" t="s">
        <v>178</v>
      </c>
    </row>
    <row r="537" s="14" customFormat="1">
      <c r="A537" s="14"/>
      <c r="B537" s="250"/>
      <c r="C537" s="251"/>
      <c r="D537" s="233" t="s">
        <v>191</v>
      </c>
      <c r="E537" s="252" t="s">
        <v>1</v>
      </c>
      <c r="F537" s="253" t="s">
        <v>698</v>
      </c>
      <c r="G537" s="251"/>
      <c r="H537" s="254">
        <v>1099</v>
      </c>
      <c r="I537" s="255"/>
      <c r="J537" s="251"/>
      <c r="K537" s="251"/>
      <c r="L537" s="256"/>
      <c r="M537" s="257"/>
      <c r="N537" s="258"/>
      <c r="O537" s="258"/>
      <c r="P537" s="258"/>
      <c r="Q537" s="258"/>
      <c r="R537" s="258"/>
      <c r="S537" s="258"/>
      <c r="T537" s="259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0" t="s">
        <v>191</v>
      </c>
      <c r="AU537" s="260" t="s">
        <v>88</v>
      </c>
      <c r="AV537" s="14" t="s">
        <v>88</v>
      </c>
      <c r="AW537" s="14" t="s">
        <v>35</v>
      </c>
      <c r="AX537" s="14" t="s">
        <v>79</v>
      </c>
      <c r="AY537" s="260" t="s">
        <v>178</v>
      </c>
    </row>
    <row r="538" s="13" customFormat="1">
      <c r="A538" s="13"/>
      <c r="B538" s="240"/>
      <c r="C538" s="241"/>
      <c r="D538" s="233" t="s">
        <v>191</v>
      </c>
      <c r="E538" s="242" t="s">
        <v>1</v>
      </c>
      <c r="F538" s="243" t="s">
        <v>699</v>
      </c>
      <c r="G538" s="241"/>
      <c r="H538" s="242" t="s">
        <v>1</v>
      </c>
      <c r="I538" s="244"/>
      <c r="J538" s="241"/>
      <c r="K538" s="241"/>
      <c r="L538" s="245"/>
      <c r="M538" s="246"/>
      <c r="N538" s="247"/>
      <c r="O538" s="247"/>
      <c r="P538" s="247"/>
      <c r="Q538" s="247"/>
      <c r="R538" s="247"/>
      <c r="S538" s="247"/>
      <c r="T538" s="248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9" t="s">
        <v>191</v>
      </c>
      <c r="AU538" s="249" t="s">
        <v>88</v>
      </c>
      <c r="AV538" s="13" t="s">
        <v>84</v>
      </c>
      <c r="AW538" s="13" t="s">
        <v>35</v>
      </c>
      <c r="AX538" s="13" t="s">
        <v>79</v>
      </c>
      <c r="AY538" s="249" t="s">
        <v>178</v>
      </c>
    </row>
    <row r="539" s="14" customFormat="1">
      <c r="A539" s="14"/>
      <c r="B539" s="250"/>
      <c r="C539" s="251"/>
      <c r="D539" s="233" t="s">
        <v>191</v>
      </c>
      <c r="E539" s="252" t="s">
        <v>1</v>
      </c>
      <c r="F539" s="253" t="s">
        <v>700</v>
      </c>
      <c r="G539" s="251"/>
      <c r="H539" s="254">
        <v>452</v>
      </c>
      <c r="I539" s="255"/>
      <c r="J539" s="251"/>
      <c r="K539" s="251"/>
      <c r="L539" s="256"/>
      <c r="M539" s="257"/>
      <c r="N539" s="258"/>
      <c r="O539" s="258"/>
      <c r="P539" s="258"/>
      <c r="Q539" s="258"/>
      <c r="R539" s="258"/>
      <c r="S539" s="258"/>
      <c r="T539" s="259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0" t="s">
        <v>191</v>
      </c>
      <c r="AU539" s="260" t="s">
        <v>88</v>
      </c>
      <c r="AV539" s="14" t="s">
        <v>88</v>
      </c>
      <c r="AW539" s="14" t="s">
        <v>35</v>
      </c>
      <c r="AX539" s="14" t="s">
        <v>79</v>
      </c>
      <c r="AY539" s="260" t="s">
        <v>178</v>
      </c>
    </row>
    <row r="540" s="16" customFormat="1">
      <c r="A540" s="16"/>
      <c r="B540" s="272"/>
      <c r="C540" s="273"/>
      <c r="D540" s="233" t="s">
        <v>191</v>
      </c>
      <c r="E540" s="274" t="s">
        <v>143</v>
      </c>
      <c r="F540" s="275" t="s">
        <v>389</v>
      </c>
      <c r="G540" s="273"/>
      <c r="H540" s="276">
        <v>1551</v>
      </c>
      <c r="I540" s="277"/>
      <c r="J540" s="273"/>
      <c r="K540" s="273"/>
      <c r="L540" s="278"/>
      <c r="M540" s="279"/>
      <c r="N540" s="280"/>
      <c r="O540" s="280"/>
      <c r="P540" s="280"/>
      <c r="Q540" s="280"/>
      <c r="R540" s="280"/>
      <c r="S540" s="280"/>
      <c r="T540" s="281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T540" s="282" t="s">
        <v>191</v>
      </c>
      <c r="AU540" s="282" t="s">
        <v>88</v>
      </c>
      <c r="AV540" s="16" t="s">
        <v>204</v>
      </c>
      <c r="AW540" s="16" t="s">
        <v>35</v>
      </c>
      <c r="AX540" s="16" t="s">
        <v>79</v>
      </c>
      <c r="AY540" s="282" t="s">
        <v>178</v>
      </c>
    </row>
    <row r="541" s="15" customFormat="1">
      <c r="A541" s="15"/>
      <c r="B541" s="261"/>
      <c r="C541" s="262"/>
      <c r="D541" s="233" t="s">
        <v>191</v>
      </c>
      <c r="E541" s="263" t="s">
        <v>1</v>
      </c>
      <c r="F541" s="264" t="s">
        <v>195</v>
      </c>
      <c r="G541" s="262"/>
      <c r="H541" s="265">
        <v>1551</v>
      </c>
      <c r="I541" s="266"/>
      <c r="J541" s="262"/>
      <c r="K541" s="262"/>
      <c r="L541" s="267"/>
      <c r="M541" s="268"/>
      <c r="N541" s="269"/>
      <c r="O541" s="269"/>
      <c r="P541" s="269"/>
      <c r="Q541" s="269"/>
      <c r="R541" s="269"/>
      <c r="S541" s="269"/>
      <c r="T541" s="270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71" t="s">
        <v>191</v>
      </c>
      <c r="AU541" s="271" t="s">
        <v>88</v>
      </c>
      <c r="AV541" s="15" t="s">
        <v>185</v>
      </c>
      <c r="AW541" s="15" t="s">
        <v>35</v>
      </c>
      <c r="AX541" s="15" t="s">
        <v>84</v>
      </c>
      <c r="AY541" s="271" t="s">
        <v>178</v>
      </c>
    </row>
    <row r="542" s="2" customFormat="1" ht="16.5" customHeight="1">
      <c r="A542" s="39"/>
      <c r="B542" s="40"/>
      <c r="C542" s="283" t="s">
        <v>701</v>
      </c>
      <c r="D542" s="283" t="s">
        <v>412</v>
      </c>
      <c r="E542" s="284" t="s">
        <v>413</v>
      </c>
      <c r="F542" s="285" t="s">
        <v>414</v>
      </c>
      <c r="G542" s="286" t="s">
        <v>415</v>
      </c>
      <c r="H542" s="287">
        <v>1065.9000000000001</v>
      </c>
      <c r="I542" s="288"/>
      <c r="J542" s="289">
        <f>ROUND(I542*H542,2)</f>
        <v>0</v>
      </c>
      <c r="K542" s="285" t="s">
        <v>1</v>
      </c>
      <c r="L542" s="290"/>
      <c r="M542" s="291" t="s">
        <v>1</v>
      </c>
      <c r="N542" s="292" t="s">
        <v>44</v>
      </c>
      <c r="O542" s="92"/>
      <c r="P542" s="229">
        <f>O542*H542</f>
        <v>0</v>
      </c>
      <c r="Q542" s="229">
        <v>1</v>
      </c>
      <c r="R542" s="229">
        <f>Q542*H542</f>
        <v>1065.9000000000001</v>
      </c>
      <c r="S542" s="229">
        <v>0</v>
      </c>
      <c r="T542" s="230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1" t="s">
        <v>238</v>
      </c>
      <c r="AT542" s="231" t="s">
        <v>412</v>
      </c>
      <c r="AU542" s="231" t="s">
        <v>88</v>
      </c>
      <c r="AY542" s="18" t="s">
        <v>178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8" t="s">
        <v>84</v>
      </c>
      <c r="BK542" s="232">
        <f>ROUND(I542*H542,2)</f>
        <v>0</v>
      </c>
      <c r="BL542" s="18" t="s">
        <v>185</v>
      </c>
      <c r="BM542" s="231" t="s">
        <v>702</v>
      </c>
    </row>
    <row r="543" s="2" customFormat="1">
      <c r="A543" s="39"/>
      <c r="B543" s="40"/>
      <c r="C543" s="41"/>
      <c r="D543" s="233" t="s">
        <v>187</v>
      </c>
      <c r="E543" s="41"/>
      <c r="F543" s="234" t="s">
        <v>414</v>
      </c>
      <c r="G543" s="41"/>
      <c r="H543" s="41"/>
      <c r="I543" s="235"/>
      <c r="J543" s="41"/>
      <c r="K543" s="41"/>
      <c r="L543" s="45"/>
      <c r="M543" s="236"/>
      <c r="N543" s="237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187</v>
      </c>
      <c r="AU543" s="18" t="s">
        <v>88</v>
      </c>
    </row>
    <row r="544" s="13" customFormat="1">
      <c r="A544" s="13"/>
      <c r="B544" s="240"/>
      <c r="C544" s="241"/>
      <c r="D544" s="233" t="s">
        <v>191</v>
      </c>
      <c r="E544" s="242" t="s">
        <v>1</v>
      </c>
      <c r="F544" s="243" t="s">
        <v>703</v>
      </c>
      <c r="G544" s="241"/>
      <c r="H544" s="242" t="s">
        <v>1</v>
      </c>
      <c r="I544" s="244"/>
      <c r="J544" s="241"/>
      <c r="K544" s="241"/>
      <c r="L544" s="245"/>
      <c r="M544" s="246"/>
      <c r="N544" s="247"/>
      <c r="O544" s="247"/>
      <c r="P544" s="247"/>
      <c r="Q544" s="247"/>
      <c r="R544" s="247"/>
      <c r="S544" s="247"/>
      <c r="T544" s="248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9" t="s">
        <v>191</v>
      </c>
      <c r="AU544" s="249" t="s">
        <v>88</v>
      </c>
      <c r="AV544" s="13" t="s">
        <v>84</v>
      </c>
      <c r="AW544" s="13" t="s">
        <v>35</v>
      </c>
      <c r="AX544" s="13" t="s">
        <v>79</v>
      </c>
      <c r="AY544" s="249" t="s">
        <v>178</v>
      </c>
    </row>
    <row r="545" s="14" customFormat="1">
      <c r="A545" s="14"/>
      <c r="B545" s="250"/>
      <c r="C545" s="251"/>
      <c r="D545" s="233" t="s">
        <v>191</v>
      </c>
      <c r="E545" s="252" t="s">
        <v>1</v>
      </c>
      <c r="F545" s="253" t="s">
        <v>704</v>
      </c>
      <c r="G545" s="251"/>
      <c r="H545" s="254">
        <v>42.240000000000002</v>
      </c>
      <c r="I545" s="255"/>
      <c r="J545" s="251"/>
      <c r="K545" s="251"/>
      <c r="L545" s="256"/>
      <c r="M545" s="257"/>
      <c r="N545" s="258"/>
      <c r="O545" s="258"/>
      <c r="P545" s="258"/>
      <c r="Q545" s="258"/>
      <c r="R545" s="258"/>
      <c r="S545" s="258"/>
      <c r="T545" s="25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0" t="s">
        <v>191</v>
      </c>
      <c r="AU545" s="260" t="s">
        <v>88</v>
      </c>
      <c r="AV545" s="14" t="s">
        <v>88</v>
      </c>
      <c r="AW545" s="14" t="s">
        <v>35</v>
      </c>
      <c r="AX545" s="14" t="s">
        <v>79</v>
      </c>
      <c r="AY545" s="260" t="s">
        <v>178</v>
      </c>
    </row>
    <row r="546" s="13" customFormat="1">
      <c r="A546" s="13"/>
      <c r="B546" s="240"/>
      <c r="C546" s="241"/>
      <c r="D546" s="233" t="s">
        <v>191</v>
      </c>
      <c r="E546" s="242" t="s">
        <v>1</v>
      </c>
      <c r="F546" s="243" t="s">
        <v>705</v>
      </c>
      <c r="G546" s="241"/>
      <c r="H546" s="242" t="s">
        <v>1</v>
      </c>
      <c r="I546" s="244"/>
      <c r="J546" s="241"/>
      <c r="K546" s="241"/>
      <c r="L546" s="245"/>
      <c r="M546" s="246"/>
      <c r="N546" s="247"/>
      <c r="O546" s="247"/>
      <c r="P546" s="247"/>
      <c r="Q546" s="247"/>
      <c r="R546" s="247"/>
      <c r="S546" s="247"/>
      <c r="T546" s="248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9" t="s">
        <v>191</v>
      </c>
      <c r="AU546" s="249" t="s">
        <v>88</v>
      </c>
      <c r="AV546" s="13" t="s">
        <v>84</v>
      </c>
      <c r="AW546" s="13" t="s">
        <v>35</v>
      </c>
      <c r="AX546" s="13" t="s">
        <v>79</v>
      </c>
      <c r="AY546" s="249" t="s">
        <v>178</v>
      </c>
    </row>
    <row r="547" s="14" customFormat="1">
      <c r="A547" s="14"/>
      <c r="B547" s="250"/>
      <c r="C547" s="251"/>
      <c r="D547" s="233" t="s">
        <v>191</v>
      </c>
      <c r="E547" s="252" t="s">
        <v>1</v>
      </c>
      <c r="F547" s="253" t="s">
        <v>706</v>
      </c>
      <c r="G547" s="251"/>
      <c r="H547" s="254">
        <v>1023.66</v>
      </c>
      <c r="I547" s="255"/>
      <c r="J547" s="251"/>
      <c r="K547" s="251"/>
      <c r="L547" s="256"/>
      <c r="M547" s="257"/>
      <c r="N547" s="258"/>
      <c r="O547" s="258"/>
      <c r="P547" s="258"/>
      <c r="Q547" s="258"/>
      <c r="R547" s="258"/>
      <c r="S547" s="258"/>
      <c r="T547" s="259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0" t="s">
        <v>191</v>
      </c>
      <c r="AU547" s="260" t="s">
        <v>88</v>
      </c>
      <c r="AV547" s="14" t="s">
        <v>88</v>
      </c>
      <c r="AW547" s="14" t="s">
        <v>35</v>
      </c>
      <c r="AX547" s="14" t="s">
        <v>79</v>
      </c>
      <c r="AY547" s="260" t="s">
        <v>178</v>
      </c>
    </row>
    <row r="548" s="15" customFormat="1">
      <c r="A548" s="15"/>
      <c r="B548" s="261"/>
      <c r="C548" s="262"/>
      <c r="D548" s="233" t="s">
        <v>191</v>
      </c>
      <c r="E548" s="263" t="s">
        <v>1</v>
      </c>
      <c r="F548" s="264" t="s">
        <v>195</v>
      </c>
      <c r="G548" s="262"/>
      <c r="H548" s="265">
        <v>1065.9000000000001</v>
      </c>
      <c r="I548" s="266"/>
      <c r="J548" s="262"/>
      <c r="K548" s="262"/>
      <c r="L548" s="267"/>
      <c r="M548" s="268"/>
      <c r="N548" s="269"/>
      <c r="O548" s="269"/>
      <c r="P548" s="269"/>
      <c r="Q548" s="269"/>
      <c r="R548" s="269"/>
      <c r="S548" s="269"/>
      <c r="T548" s="270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1" t="s">
        <v>191</v>
      </c>
      <c r="AU548" s="271" t="s">
        <v>88</v>
      </c>
      <c r="AV548" s="15" t="s">
        <v>185</v>
      </c>
      <c r="AW548" s="15" t="s">
        <v>35</v>
      </c>
      <c r="AX548" s="15" t="s">
        <v>84</v>
      </c>
      <c r="AY548" s="271" t="s">
        <v>178</v>
      </c>
    </row>
    <row r="549" s="2" customFormat="1" ht="24.15" customHeight="1">
      <c r="A549" s="39"/>
      <c r="B549" s="40"/>
      <c r="C549" s="220" t="s">
        <v>707</v>
      </c>
      <c r="D549" s="220" t="s">
        <v>180</v>
      </c>
      <c r="E549" s="221" t="s">
        <v>708</v>
      </c>
      <c r="F549" s="222" t="s">
        <v>709</v>
      </c>
      <c r="G549" s="223" t="s">
        <v>183</v>
      </c>
      <c r="H549" s="224">
        <v>1539.5</v>
      </c>
      <c r="I549" s="225"/>
      <c r="J549" s="226">
        <f>ROUND(I549*H549,2)</f>
        <v>0</v>
      </c>
      <c r="K549" s="222" t="s">
        <v>184</v>
      </c>
      <c r="L549" s="45"/>
      <c r="M549" s="227" t="s">
        <v>1</v>
      </c>
      <c r="N549" s="228" t="s">
        <v>44</v>
      </c>
      <c r="O549" s="92"/>
      <c r="P549" s="229">
        <f>O549*H549</f>
        <v>0</v>
      </c>
      <c r="Q549" s="229">
        <v>0</v>
      </c>
      <c r="R549" s="229">
        <f>Q549*H549</f>
        <v>0</v>
      </c>
      <c r="S549" s="229">
        <v>0</v>
      </c>
      <c r="T549" s="230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1" t="s">
        <v>185</v>
      </c>
      <c r="AT549" s="231" t="s">
        <v>180</v>
      </c>
      <c r="AU549" s="231" t="s">
        <v>88</v>
      </c>
      <c r="AY549" s="18" t="s">
        <v>178</v>
      </c>
      <c r="BE549" s="232">
        <f>IF(N549="základní",J549,0)</f>
        <v>0</v>
      </c>
      <c r="BF549" s="232">
        <f>IF(N549="snížená",J549,0)</f>
        <v>0</v>
      </c>
      <c r="BG549" s="232">
        <f>IF(N549="zákl. přenesená",J549,0)</f>
        <v>0</v>
      </c>
      <c r="BH549" s="232">
        <f>IF(N549="sníž. přenesená",J549,0)</f>
        <v>0</v>
      </c>
      <c r="BI549" s="232">
        <f>IF(N549="nulová",J549,0)</f>
        <v>0</v>
      </c>
      <c r="BJ549" s="18" t="s">
        <v>84</v>
      </c>
      <c r="BK549" s="232">
        <f>ROUND(I549*H549,2)</f>
        <v>0</v>
      </c>
      <c r="BL549" s="18" t="s">
        <v>185</v>
      </c>
      <c r="BM549" s="231" t="s">
        <v>710</v>
      </c>
    </row>
    <row r="550" s="2" customFormat="1">
      <c r="A550" s="39"/>
      <c r="B550" s="40"/>
      <c r="C550" s="41"/>
      <c r="D550" s="233" t="s">
        <v>187</v>
      </c>
      <c r="E550" s="41"/>
      <c r="F550" s="234" t="s">
        <v>711</v>
      </c>
      <c r="G550" s="41"/>
      <c r="H550" s="41"/>
      <c r="I550" s="235"/>
      <c r="J550" s="41"/>
      <c r="K550" s="41"/>
      <c r="L550" s="45"/>
      <c r="M550" s="236"/>
      <c r="N550" s="237"/>
      <c r="O550" s="92"/>
      <c r="P550" s="92"/>
      <c r="Q550" s="92"/>
      <c r="R550" s="92"/>
      <c r="S550" s="92"/>
      <c r="T550" s="93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187</v>
      </c>
      <c r="AU550" s="18" t="s">
        <v>88</v>
      </c>
    </row>
    <row r="551" s="2" customFormat="1">
      <c r="A551" s="39"/>
      <c r="B551" s="40"/>
      <c r="C551" s="41"/>
      <c r="D551" s="238" t="s">
        <v>189</v>
      </c>
      <c r="E551" s="41"/>
      <c r="F551" s="239" t="s">
        <v>712</v>
      </c>
      <c r="G551" s="41"/>
      <c r="H551" s="41"/>
      <c r="I551" s="235"/>
      <c r="J551" s="41"/>
      <c r="K551" s="41"/>
      <c r="L551" s="45"/>
      <c r="M551" s="236"/>
      <c r="N551" s="237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189</v>
      </c>
      <c r="AU551" s="18" t="s">
        <v>88</v>
      </c>
    </row>
    <row r="552" s="13" customFormat="1">
      <c r="A552" s="13"/>
      <c r="B552" s="240"/>
      <c r="C552" s="241"/>
      <c r="D552" s="233" t="s">
        <v>191</v>
      </c>
      <c r="E552" s="242" t="s">
        <v>1</v>
      </c>
      <c r="F552" s="243" t="s">
        <v>491</v>
      </c>
      <c r="G552" s="241"/>
      <c r="H552" s="242" t="s">
        <v>1</v>
      </c>
      <c r="I552" s="244"/>
      <c r="J552" s="241"/>
      <c r="K552" s="241"/>
      <c r="L552" s="245"/>
      <c r="M552" s="246"/>
      <c r="N552" s="247"/>
      <c r="O552" s="247"/>
      <c r="P552" s="247"/>
      <c r="Q552" s="247"/>
      <c r="R552" s="247"/>
      <c r="S552" s="247"/>
      <c r="T552" s="24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9" t="s">
        <v>191</v>
      </c>
      <c r="AU552" s="249" t="s">
        <v>88</v>
      </c>
      <c r="AV552" s="13" t="s">
        <v>84</v>
      </c>
      <c r="AW552" s="13" t="s">
        <v>35</v>
      </c>
      <c r="AX552" s="13" t="s">
        <v>79</v>
      </c>
      <c r="AY552" s="249" t="s">
        <v>178</v>
      </c>
    </row>
    <row r="553" s="13" customFormat="1">
      <c r="A553" s="13"/>
      <c r="B553" s="240"/>
      <c r="C553" s="241"/>
      <c r="D553" s="233" t="s">
        <v>191</v>
      </c>
      <c r="E553" s="242" t="s">
        <v>1</v>
      </c>
      <c r="F553" s="243" t="s">
        <v>713</v>
      </c>
      <c r="G553" s="241"/>
      <c r="H553" s="242" t="s">
        <v>1</v>
      </c>
      <c r="I553" s="244"/>
      <c r="J553" s="241"/>
      <c r="K553" s="241"/>
      <c r="L553" s="245"/>
      <c r="M553" s="246"/>
      <c r="N553" s="247"/>
      <c r="O553" s="247"/>
      <c r="P553" s="247"/>
      <c r="Q553" s="247"/>
      <c r="R553" s="247"/>
      <c r="S553" s="247"/>
      <c r="T553" s="248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9" t="s">
        <v>191</v>
      </c>
      <c r="AU553" s="249" t="s">
        <v>88</v>
      </c>
      <c r="AV553" s="13" t="s">
        <v>84</v>
      </c>
      <c r="AW553" s="13" t="s">
        <v>35</v>
      </c>
      <c r="AX553" s="13" t="s">
        <v>79</v>
      </c>
      <c r="AY553" s="249" t="s">
        <v>178</v>
      </c>
    </row>
    <row r="554" s="14" customFormat="1">
      <c r="A554" s="14"/>
      <c r="B554" s="250"/>
      <c r="C554" s="251"/>
      <c r="D554" s="233" t="s">
        <v>191</v>
      </c>
      <c r="E554" s="252" t="s">
        <v>1</v>
      </c>
      <c r="F554" s="253" t="s">
        <v>714</v>
      </c>
      <c r="G554" s="251"/>
      <c r="H554" s="254">
        <v>186.5</v>
      </c>
      <c r="I554" s="255"/>
      <c r="J554" s="251"/>
      <c r="K554" s="251"/>
      <c r="L554" s="256"/>
      <c r="M554" s="257"/>
      <c r="N554" s="258"/>
      <c r="O554" s="258"/>
      <c r="P554" s="258"/>
      <c r="Q554" s="258"/>
      <c r="R554" s="258"/>
      <c r="S554" s="258"/>
      <c r="T554" s="25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0" t="s">
        <v>191</v>
      </c>
      <c r="AU554" s="260" t="s">
        <v>88</v>
      </c>
      <c r="AV554" s="14" t="s">
        <v>88</v>
      </c>
      <c r="AW554" s="14" t="s">
        <v>35</v>
      </c>
      <c r="AX554" s="14" t="s">
        <v>79</v>
      </c>
      <c r="AY554" s="260" t="s">
        <v>178</v>
      </c>
    </row>
    <row r="555" s="14" customFormat="1">
      <c r="A555" s="14"/>
      <c r="B555" s="250"/>
      <c r="C555" s="251"/>
      <c r="D555" s="233" t="s">
        <v>191</v>
      </c>
      <c r="E555" s="252" t="s">
        <v>1</v>
      </c>
      <c r="F555" s="253" t="s">
        <v>715</v>
      </c>
      <c r="G555" s="251"/>
      <c r="H555" s="254">
        <v>4</v>
      </c>
      <c r="I555" s="255"/>
      <c r="J555" s="251"/>
      <c r="K555" s="251"/>
      <c r="L555" s="256"/>
      <c r="M555" s="257"/>
      <c r="N555" s="258"/>
      <c r="O555" s="258"/>
      <c r="P555" s="258"/>
      <c r="Q555" s="258"/>
      <c r="R555" s="258"/>
      <c r="S555" s="258"/>
      <c r="T555" s="25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0" t="s">
        <v>191</v>
      </c>
      <c r="AU555" s="260" t="s">
        <v>88</v>
      </c>
      <c r="AV555" s="14" t="s">
        <v>88</v>
      </c>
      <c r="AW555" s="14" t="s">
        <v>35</v>
      </c>
      <c r="AX555" s="14" t="s">
        <v>79</v>
      </c>
      <c r="AY555" s="260" t="s">
        <v>178</v>
      </c>
    </row>
    <row r="556" s="14" customFormat="1">
      <c r="A556" s="14"/>
      <c r="B556" s="250"/>
      <c r="C556" s="251"/>
      <c r="D556" s="233" t="s">
        <v>191</v>
      </c>
      <c r="E556" s="252" t="s">
        <v>1</v>
      </c>
      <c r="F556" s="253" t="s">
        <v>716</v>
      </c>
      <c r="G556" s="251"/>
      <c r="H556" s="254">
        <v>11.5</v>
      </c>
      <c r="I556" s="255"/>
      <c r="J556" s="251"/>
      <c r="K556" s="251"/>
      <c r="L556" s="256"/>
      <c r="M556" s="257"/>
      <c r="N556" s="258"/>
      <c r="O556" s="258"/>
      <c r="P556" s="258"/>
      <c r="Q556" s="258"/>
      <c r="R556" s="258"/>
      <c r="S556" s="258"/>
      <c r="T556" s="259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0" t="s">
        <v>191</v>
      </c>
      <c r="AU556" s="260" t="s">
        <v>88</v>
      </c>
      <c r="AV556" s="14" t="s">
        <v>88</v>
      </c>
      <c r="AW556" s="14" t="s">
        <v>35</v>
      </c>
      <c r="AX556" s="14" t="s">
        <v>79</v>
      </c>
      <c r="AY556" s="260" t="s">
        <v>178</v>
      </c>
    </row>
    <row r="557" s="14" customFormat="1">
      <c r="A557" s="14"/>
      <c r="B557" s="250"/>
      <c r="C557" s="251"/>
      <c r="D557" s="233" t="s">
        <v>191</v>
      </c>
      <c r="E557" s="252" t="s">
        <v>1</v>
      </c>
      <c r="F557" s="253" t="s">
        <v>717</v>
      </c>
      <c r="G557" s="251"/>
      <c r="H557" s="254">
        <v>148</v>
      </c>
      <c r="I557" s="255"/>
      <c r="J557" s="251"/>
      <c r="K557" s="251"/>
      <c r="L557" s="256"/>
      <c r="M557" s="257"/>
      <c r="N557" s="258"/>
      <c r="O557" s="258"/>
      <c r="P557" s="258"/>
      <c r="Q557" s="258"/>
      <c r="R557" s="258"/>
      <c r="S557" s="258"/>
      <c r="T557" s="25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0" t="s">
        <v>191</v>
      </c>
      <c r="AU557" s="260" t="s">
        <v>88</v>
      </c>
      <c r="AV557" s="14" t="s">
        <v>88</v>
      </c>
      <c r="AW557" s="14" t="s">
        <v>35</v>
      </c>
      <c r="AX557" s="14" t="s">
        <v>79</v>
      </c>
      <c r="AY557" s="260" t="s">
        <v>178</v>
      </c>
    </row>
    <row r="558" s="14" customFormat="1">
      <c r="A558" s="14"/>
      <c r="B558" s="250"/>
      <c r="C558" s="251"/>
      <c r="D558" s="233" t="s">
        <v>191</v>
      </c>
      <c r="E558" s="252" t="s">
        <v>1</v>
      </c>
      <c r="F558" s="253" t="s">
        <v>718</v>
      </c>
      <c r="G558" s="251"/>
      <c r="H558" s="254">
        <v>233</v>
      </c>
      <c r="I558" s="255"/>
      <c r="J558" s="251"/>
      <c r="K558" s="251"/>
      <c r="L558" s="256"/>
      <c r="M558" s="257"/>
      <c r="N558" s="258"/>
      <c r="O558" s="258"/>
      <c r="P558" s="258"/>
      <c r="Q558" s="258"/>
      <c r="R558" s="258"/>
      <c r="S558" s="258"/>
      <c r="T558" s="25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60" t="s">
        <v>191</v>
      </c>
      <c r="AU558" s="260" t="s">
        <v>88</v>
      </c>
      <c r="AV558" s="14" t="s">
        <v>88</v>
      </c>
      <c r="AW558" s="14" t="s">
        <v>35</v>
      </c>
      <c r="AX558" s="14" t="s">
        <v>79</v>
      </c>
      <c r="AY558" s="260" t="s">
        <v>178</v>
      </c>
    </row>
    <row r="559" s="14" customFormat="1">
      <c r="A559" s="14"/>
      <c r="B559" s="250"/>
      <c r="C559" s="251"/>
      <c r="D559" s="233" t="s">
        <v>191</v>
      </c>
      <c r="E559" s="252" t="s">
        <v>1</v>
      </c>
      <c r="F559" s="253" t="s">
        <v>719</v>
      </c>
      <c r="G559" s="251"/>
      <c r="H559" s="254">
        <v>21</v>
      </c>
      <c r="I559" s="255"/>
      <c r="J559" s="251"/>
      <c r="K559" s="251"/>
      <c r="L559" s="256"/>
      <c r="M559" s="257"/>
      <c r="N559" s="258"/>
      <c r="O559" s="258"/>
      <c r="P559" s="258"/>
      <c r="Q559" s="258"/>
      <c r="R559" s="258"/>
      <c r="S559" s="258"/>
      <c r="T559" s="259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0" t="s">
        <v>191</v>
      </c>
      <c r="AU559" s="260" t="s">
        <v>88</v>
      </c>
      <c r="AV559" s="14" t="s">
        <v>88</v>
      </c>
      <c r="AW559" s="14" t="s">
        <v>35</v>
      </c>
      <c r="AX559" s="14" t="s">
        <v>79</v>
      </c>
      <c r="AY559" s="260" t="s">
        <v>178</v>
      </c>
    </row>
    <row r="560" s="14" customFormat="1">
      <c r="A560" s="14"/>
      <c r="B560" s="250"/>
      <c r="C560" s="251"/>
      <c r="D560" s="233" t="s">
        <v>191</v>
      </c>
      <c r="E560" s="252" t="s">
        <v>1</v>
      </c>
      <c r="F560" s="253" t="s">
        <v>720</v>
      </c>
      <c r="G560" s="251"/>
      <c r="H560" s="254">
        <v>464</v>
      </c>
      <c r="I560" s="255"/>
      <c r="J560" s="251"/>
      <c r="K560" s="251"/>
      <c r="L560" s="256"/>
      <c r="M560" s="257"/>
      <c r="N560" s="258"/>
      <c r="O560" s="258"/>
      <c r="P560" s="258"/>
      <c r="Q560" s="258"/>
      <c r="R560" s="258"/>
      <c r="S560" s="258"/>
      <c r="T560" s="259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0" t="s">
        <v>191</v>
      </c>
      <c r="AU560" s="260" t="s">
        <v>88</v>
      </c>
      <c r="AV560" s="14" t="s">
        <v>88</v>
      </c>
      <c r="AW560" s="14" t="s">
        <v>35</v>
      </c>
      <c r="AX560" s="14" t="s">
        <v>79</v>
      </c>
      <c r="AY560" s="260" t="s">
        <v>178</v>
      </c>
    </row>
    <row r="561" s="14" customFormat="1">
      <c r="A561" s="14"/>
      <c r="B561" s="250"/>
      <c r="C561" s="251"/>
      <c r="D561" s="233" t="s">
        <v>191</v>
      </c>
      <c r="E561" s="252" t="s">
        <v>1</v>
      </c>
      <c r="F561" s="253" t="s">
        <v>721</v>
      </c>
      <c r="G561" s="251"/>
      <c r="H561" s="254">
        <v>456.5</v>
      </c>
      <c r="I561" s="255"/>
      <c r="J561" s="251"/>
      <c r="K561" s="251"/>
      <c r="L561" s="256"/>
      <c r="M561" s="257"/>
      <c r="N561" s="258"/>
      <c r="O561" s="258"/>
      <c r="P561" s="258"/>
      <c r="Q561" s="258"/>
      <c r="R561" s="258"/>
      <c r="S561" s="258"/>
      <c r="T561" s="259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0" t="s">
        <v>191</v>
      </c>
      <c r="AU561" s="260" t="s">
        <v>88</v>
      </c>
      <c r="AV561" s="14" t="s">
        <v>88</v>
      </c>
      <c r="AW561" s="14" t="s">
        <v>35</v>
      </c>
      <c r="AX561" s="14" t="s">
        <v>79</v>
      </c>
      <c r="AY561" s="260" t="s">
        <v>178</v>
      </c>
    </row>
    <row r="562" s="14" customFormat="1">
      <c r="A562" s="14"/>
      <c r="B562" s="250"/>
      <c r="C562" s="251"/>
      <c r="D562" s="233" t="s">
        <v>191</v>
      </c>
      <c r="E562" s="252" t="s">
        <v>1</v>
      </c>
      <c r="F562" s="253" t="s">
        <v>722</v>
      </c>
      <c r="G562" s="251"/>
      <c r="H562" s="254">
        <v>15</v>
      </c>
      <c r="I562" s="255"/>
      <c r="J562" s="251"/>
      <c r="K562" s="251"/>
      <c r="L562" s="256"/>
      <c r="M562" s="257"/>
      <c r="N562" s="258"/>
      <c r="O562" s="258"/>
      <c r="P562" s="258"/>
      <c r="Q562" s="258"/>
      <c r="R562" s="258"/>
      <c r="S562" s="258"/>
      <c r="T562" s="25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0" t="s">
        <v>191</v>
      </c>
      <c r="AU562" s="260" t="s">
        <v>88</v>
      </c>
      <c r="AV562" s="14" t="s">
        <v>88</v>
      </c>
      <c r="AW562" s="14" t="s">
        <v>35</v>
      </c>
      <c r="AX562" s="14" t="s">
        <v>79</v>
      </c>
      <c r="AY562" s="260" t="s">
        <v>178</v>
      </c>
    </row>
    <row r="563" s="15" customFormat="1">
      <c r="A563" s="15"/>
      <c r="B563" s="261"/>
      <c r="C563" s="262"/>
      <c r="D563" s="233" t="s">
        <v>191</v>
      </c>
      <c r="E563" s="263" t="s">
        <v>1</v>
      </c>
      <c r="F563" s="264" t="s">
        <v>195</v>
      </c>
      <c r="G563" s="262"/>
      <c r="H563" s="265">
        <v>1539.5</v>
      </c>
      <c r="I563" s="266"/>
      <c r="J563" s="262"/>
      <c r="K563" s="262"/>
      <c r="L563" s="267"/>
      <c r="M563" s="268"/>
      <c r="N563" s="269"/>
      <c r="O563" s="269"/>
      <c r="P563" s="269"/>
      <c r="Q563" s="269"/>
      <c r="R563" s="269"/>
      <c r="S563" s="269"/>
      <c r="T563" s="270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71" t="s">
        <v>191</v>
      </c>
      <c r="AU563" s="271" t="s">
        <v>88</v>
      </c>
      <c r="AV563" s="15" t="s">
        <v>185</v>
      </c>
      <c r="AW563" s="15" t="s">
        <v>35</v>
      </c>
      <c r="AX563" s="15" t="s">
        <v>84</v>
      </c>
      <c r="AY563" s="271" t="s">
        <v>178</v>
      </c>
    </row>
    <row r="564" s="2" customFormat="1" ht="24.15" customHeight="1">
      <c r="A564" s="39"/>
      <c r="B564" s="40"/>
      <c r="C564" s="220" t="s">
        <v>723</v>
      </c>
      <c r="D564" s="220" t="s">
        <v>180</v>
      </c>
      <c r="E564" s="221" t="s">
        <v>724</v>
      </c>
      <c r="F564" s="222" t="s">
        <v>725</v>
      </c>
      <c r="G564" s="223" t="s">
        <v>183</v>
      </c>
      <c r="H564" s="224">
        <v>56.5</v>
      </c>
      <c r="I564" s="225"/>
      <c r="J564" s="226">
        <f>ROUND(I564*H564,2)</f>
        <v>0</v>
      </c>
      <c r="K564" s="222" t="s">
        <v>184</v>
      </c>
      <c r="L564" s="45"/>
      <c r="M564" s="227" t="s">
        <v>1</v>
      </c>
      <c r="N564" s="228" t="s">
        <v>44</v>
      </c>
      <c r="O564" s="92"/>
      <c r="P564" s="229">
        <f>O564*H564</f>
        <v>0</v>
      </c>
      <c r="Q564" s="229">
        <v>0</v>
      </c>
      <c r="R564" s="229">
        <f>Q564*H564</f>
        <v>0</v>
      </c>
      <c r="S564" s="229">
        <v>0</v>
      </c>
      <c r="T564" s="230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1" t="s">
        <v>185</v>
      </c>
      <c r="AT564" s="231" t="s">
        <v>180</v>
      </c>
      <c r="AU564" s="231" t="s">
        <v>88</v>
      </c>
      <c r="AY564" s="18" t="s">
        <v>178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8" t="s">
        <v>84</v>
      </c>
      <c r="BK564" s="232">
        <f>ROUND(I564*H564,2)</f>
        <v>0</v>
      </c>
      <c r="BL564" s="18" t="s">
        <v>185</v>
      </c>
      <c r="BM564" s="231" t="s">
        <v>726</v>
      </c>
    </row>
    <row r="565" s="2" customFormat="1">
      <c r="A565" s="39"/>
      <c r="B565" s="40"/>
      <c r="C565" s="41"/>
      <c r="D565" s="233" t="s">
        <v>187</v>
      </c>
      <c r="E565" s="41"/>
      <c r="F565" s="234" t="s">
        <v>727</v>
      </c>
      <c r="G565" s="41"/>
      <c r="H565" s="41"/>
      <c r="I565" s="235"/>
      <c r="J565" s="41"/>
      <c r="K565" s="41"/>
      <c r="L565" s="45"/>
      <c r="M565" s="236"/>
      <c r="N565" s="237"/>
      <c r="O565" s="92"/>
      <c r="P565" s="92"/>
      <c r="Q565" s="92"/>
      <c r="R565" s="92"/>
      <c r="S565" s="92"/>
      <c r="T565" s="93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187</v>
      </c>
      <c r="AU565" s="18" t="s">
        <v>88</v>
      </c>
    </row>
    <row r="566" s="2" customFormat="1">
      <c r="A566" s="39"/>
      <c r="B566" s="40"/>
      <c r="C566" s="41"/>
      <c r="D566" s="238" t="s">
        <v>189</v>
      </c>
      <c r="E566" s="41"/>
      <c r="F566" s="239" t="s">
        <v>728</v>
      </c>
      <c r="G566" s="41"/>
      <c r="H566" s="41"/>
      <c r="I566" s="235"/>
      <c r="J566" s="41"/>
      <c r="K566" s="41"/>
      <c r="L566" s="45"/>
      <c r="M566" s="236"/>
      <c r="N566" s="237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189</v>
      </c>
      <c r="AU566" s="18" t="s">
        <v>88</v>
      </c>
    </row>
    <row r="567" s="13" customFormat="1">
      <c r="A567" s="13"/>
      <c r="B567" s="240"/>
      <c r="C567" s="241"/>
      <c r="D567" s="233" t="s">
        <v>191</v>
      </c>
      <c r="E567" s="242" t="s">
        <v>1</v>
      </c>
      <c r="F567" s="243" t="s">
        <v>491</v>
      </c>
      <c r="G567" s="241"/>
      <c r="H567" s="242" t="s">
        <v>1</v>
      </c>
      <c r="I567" s="244"/>
      <c r="J567" s="241"/>
      <c r="K567" s="241"/>
      <c r="L567" s="245"/>
      <c r="M567" s="246"/>
      <c r="N567" s="247"/>
      <c r="O567" s="247"/>
      <c r="P567" s="247"/>
      <c r="Q567" s="247"/>
      <c r="R567" s="247"/>
      <c r="S567" s="247"/>
      <c r="T567" s="248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9" t="s">
        <v>191</v>
      </c>
      <c r="AU567" s="249" t="s">
        <v>88</v>
      </c>
      <c r="AV567" s="13" t="s">
        <v>84</v>
      </c>
      <c r="AW567" s="13" t="s">
        <v>35</v>
      </c>
      <c r="AX567" s="13" t="s">
        <v>79</v>
      </c>
      <c r="AY567" s="249" t="s">
        <v>178</v>
      </c>
    </row>
    <row r="568" s="13" customFormat="1">
      <c r="A568" s="13"/>
      <c r="B568" s="240"/>
      <c r="C568" s="241"/>
      <c r="D568" s="233" t="s">
        <v>191</v>
      </c>
      <c r="E568" s="242" t="s">
        <v>1</v>
      </c>
      <c r="F568" s="243" t="s">
        <v>713</v>
      </c>
      <c r="G568" s="241"/>
      <c r="H568" s="242" t="s">
        <v>1</v>
      </c>
      <c r="I568" s="244"/>
      <c r="J568" s="241"/>
      <c r="K568" s="241"/>
      <c r="L568" s="245"/>
      <c r="M568" s="246"/>
      <c r="N568" s="247"/>
      <c r="O568" s="247"/>
      <c r="P568" s="247"/>
      <c r="Q568" s="247"/>
      <c r="R568" s="247"/>
      <c r="S568" s="247"/>
      <c r="T568" s="24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9" t="s">
        <v>191</v>
      </c>
      <c r="AU568" s="249" t="s">
        <v>88</v>
      </c>
      <c r="AV568" s="13" t="s">
        <v>84</v>
      </c>
      <c r="AW568" s="13" t="s">
        <v>35</v>
      </c>
      <c r="AX568" s="13" t="s">
        <v>79</v>
      </c>
      <c r="AY568" s="249" t="s">
        <v>178</v>
      </c>
    </row>
    <row r="569" s="14" customFormat="1">
      <c r="A569" s="14"/>
      <c r="B569" s="250"/>
      <c r="C569" s="251"/>
      <c r="D569" s="233" t="s">
        <v>191</v>
      </c>
      <c r="E569" s="252" t="s">
        <v>1</v>
      </c>
      <c r="F569" s="253" t="s">
        <v>729</v>
      </c>
      <c r="G569" s="251"/>
      <c r="H569" s="254">
        <v>56.5</v>
      </c>
      <c r="I569" s="255"/>
      <c r="J569" s="251"/>
      <c r="K569" s="251"/>
      <c r="L569" s="256"/>
      <c r="M569" s="257"/>
      <c r="N569" s="258"/>
      <c r="O569" s="258"/>
      <c r="P569" s="258"/>
      <c r="Q569" s="258"/>
      <c r="R569" s="258"/>
      <c r="S569" s="258"/>
      <c r="T569" s="25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0" t="s">
        <v>191</v>
      </c>
      <c r="AU569" s="260" t="s">
        <v>88</v>
      </c>
      <c r="AV569" s="14" t="s">
        <v>88</v>
      </c>
      <c r="AW569" s="14" t="s">
        <v>35</v>
      </c>
      <c r="AX569" s="14" t="s">
        <v>84</v>
      </c>
      <c r="AY569" s="260" t="s">
        <v>178</v>
      </c>
    </row>
    <row r="570" s="2" customFormat="1" ht="24.15" customHeight="1">
      <c r="A570" s="39"/>
      <c r="B570" s="40"/>
      <c r="C570" s="220" t="s">
        <v>730</v>
      </c>
      <c r="D570" s="220" t="s">
        <v>180</v>
      </c>
      <c r="E570" s="221" t="s">
        <v>731</v>
      </c>
      <c r="F570" s="222" t="s">
        <v>732</v>
      </c>
      <c r="G570" s="223" t="s">
        <v>183</v>
      </c>
      <c r="H570" s="224">
        <v>1469.675</v>
      </c>
      <c r="I570" s="225"/>
      <c r="J570" s="226">
        <f>ROUND(I570*H570,2)</f>
        <v>0</v>
      </c>
      <c r="K570" s="222" t="s">
        <v>184</v>
      </c>
      <c r="L570" s="45"/>
      <c r="M570" s="227" t="s">
        <v>1</v>
      </c>
      <c r="N570" s="228" t="s">
        <v>44</v>
      </c>
      <c r="O570" s="92"/>
      <c r="P570" s="229">
        <f>O570*H570</f>
        <v>0</v>
      </c>
      <c r="Q570" s="229">
        <v>0</v>
      </c>
      <c r="R570" s="229">
        <f>Q570*H570</f>
        <v>0</v>
      </c>
      <c r="S570" s="229">
        <v>0</v>
      </c>
      <c r="T570" s="230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1" t="s">
        <v>185</v>
      </c>
      <c r="AT570" s="231" t="s">
        <v>180</v>
      </c>
      <c r="AU570" s="231" t="s">
        <v>88</v>
      </c>
      <c r="AY570" s="18" t="s">
        <v>178</v>
      </c>
      <c r="BE570" s="232">
        <f>IF(N570="základní",J570,0)</f>
        <v>0</v>
      </c>
      <c r="BF570" s="232">
        <f>IF(N570="snížená",J570,0)</f>
        <v>0</v>
      </c>
      <c r="BG570" s="232">
        <f>IF(N570="zákl. přenesená",J570,0)</f>
        <v>0</v>
      </c>
      <c r="BH570" s="232">
        <f>IF(N570="sníž. přenesená",J570,0)</f>
        <v>0</v>
      </c>
      <c r="BI570" s="232">
        <f>IF(N570="nulová",J570,0)</f>
        <v>0</v>
      </c>
      <c r="BJ570" s="18" t="s">
        <v>84</v>
      </c>
      <c r="BK570" s="232">
        <f>ROUND(I570*H570,2)</f>
        <v>0</v>
      </c>
      <c r="BL570" s="18" t="s">
        <v>185</v>
      </c>
      <c r="BM570" s="231" t="s">
        <v>733</v>
      </c>
    </row>
    <row r="571" s="2" customFormat="1">
      <c r="A571" s="39"/>
      <c r="B571" s="40"/>
      <c r="C571" s="41"/>
      <c r="D571" s="233" t="s">
        <v>187</v>
      </c>
      <c r="E571" s="41"/>
      <c r="F571" s="234" t="s">
        <v>734</v>
      </c>
      <c r="G571" s="41"/>
      <c r="H571" s="41"/>
      <c r="I571" s="235"/>
      <c r="J571" s="41"/>
      <c r="K571" s="41"/>
      <c r="L571" s="45"/>
      <c r="M571" s="236"/>
      <c r="N571" s="237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187</v>
      </c>
      <c r="AU571" s="18" t="s">
        <v>88</v>
      </c>
    </row>
    <row r="572" s="2" customFormat="1">
      <c r="A572" s="39"/>
      <c r="B572" s="40"/>
      <c r="C572" s="41"/>
      <c r="D572" s="238" t="s">
        <v>189</v>
      </c>
      <c r="E572" s="41"/>
      <c r="F572" s="239" t="s">
        <v>735</v>
      </c>
      <c r="G572" s="41"/>
      <c r="H572" s="41"/>
      <c r="I572" s="235"/>
      <c r="J572" s="41"/>
      <c r="K572" s="41"/>
      <c r="L572" s="45"/>
      <c r="M572" s="236"/>
      <c r="N572" s="237"/>
      <c r="O572" s="92"/>
      <c r="P572" s="92"/>
      <c r="Q572" s="92"/>
      <c r="R572" s="92"/>
      <c r="S572" s="92"/>
      <c r="T572" s="93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189</v>
      </c>
      <c r="AU572" s="18" t="s">
        <v>88</v>
      </c>
    </row>
    <row r="573" s="13" customFormat="1">
      <c r="A573" s="13"/>
      <c r="B573" s="240"/>
      <c r="C573" s="241"/>
      <c r="D573" s="233" t="s">
        <v>191</v>
      </c>
      <c r="E573" s="242" t="s">
        <v>1</v>
      </c>
      <c r="F573" s="243" t="s">
        <v>491</v>
      </c>
      <c r="G573" s="241"/>
      <c r="H573" s="242" t="s">
        <v>1</v>
      </c>
      <c r="I573" s="244"/>
      <c r="J573" s="241"/>
      <c r="K573" s="241"/>
      <c r="L573" s="245"/>
      <c r="M573" s="246"/>
      <c r="N573" s="247"/>
      <c r="O573" s="247"/>
      <c r="P573" s="247"/>
      <c r="Q573" s="247"/>
      <c r="R573" s="247"/>
      <c r="S573" s="247"/>
      <c r="T573" s="24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9" t="s">
        <v>191</v>
      </c>
      <c r="AU573" s="249" t="s">
        <v>88</v>
      </c>
      <c r="AV573" s="13" t="s">
        <v>84</v>
      </c>
      <c r="AW573" s="13" t="s">
        <v>35</v>
      </c>
      <c r="AX573" s="13" t="s">
        <v>79</v>
      </c>
      <c r="AY573" s="249" t="s">
        <v>178</v>
      </c>
    </row>
    <row r="574" s="13" customFormat="1">
      <c r="A574" s="13"/>
      <c r="B574" s="240"/>
      <c r="C574" s="241"/>
      <c r="D574" s="233" t="s">
        <v>191</v>
      </c>
      <c r="E574" s="242" t="s">
        <v>1</v>
      </c>
      <c r="F574" s="243" t="s">
        <v>713</v>
      </c>
      <c r="G574" s="241"/>
      <c r="H574" s="242" t="s">
        <v>1</v>
      </c>
      <c r="I574" s="244"/>
      <c r="J574" s="241"/>
      <c r="K574" s="241"/>
      <c r="L574" s="245"/>
      <c r="M574" s="246"/>
      <c r="N574" s="247"/>
      <c r="O574" s="247"/>
      <c r="P574" s="247"/>
      <c r="Q574" s="247"/>
      <c r="R574" s="247"/>
      <c r="S574" s="247"/>
      <c r="T574" s="24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9" t="s">
        <v>191</v>
      </c>
      <c r="AU574" s="249" t="s">
        <v>88</v>
      </c>
      <c r="AV574" s="13" t="s">
        <v>84</v>
      </c>
      <c r="AW574" s="13" t="s">
        <v>35</v>
      </c>
      <c r="AX574" s="13" t="s">
        <v>79</v>
      </c>
      <c r="AY574" s="249" t="s">
        <v>178</v>
      </c>
    </row>
    <row r="575" s="14" customFormat="1">
      <c r="A575" s="14"/>
      <c r="B575" s="250"/>
      <c r="C575" s="251"/>
      <c r="D575" s="233" t="s">
        <v>191</v>
      </c>
      <c r="E575" s="252" t="s">
        <v>1</v>
      </c>
      <c r="F575" s="253" t="s">
        <v>736</v>
      </c>
      <c r="G575" s="251"/>
      <c r="H575" s="254">
        <v>242.44999999999999</v>
      </c>
      <c r="I575" s="255"/>
      <c r="J575" s="251"/>
      <c r="K575" s="251"/>
      <c r="L575" s="256"/>
      <c r="M575" s="257"/>
      <c r="N575" s="258"/>
      <c r="O575" s="258"/>
      <c r="P575" s="258"/>
      <c r="Q575" s="258"/>
      <c r="R575" s="258"/>
      <c r="S575" s="258"/>
      <c r="T575" s="25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0" t="s">
        <v>191</v>
      </c>
      <c r="AU575" s="260" t="s">
        <v>88</v>
      </c>
      <c r="AV575" s="14" t="s">
        <v>88</v>
      </c>
      <c r="AW575" s="14" t="s">
        <v>35</v>
      </c>
      <c r="AX575" s="14" t="s">
        <v>79</v>
      </c>
      <c r="AY575" s="260" t="s">
        <v>178</v>
      </c>
    </row>
    <row r="576" s="14" customFormat="1">
      <c r="A576" s="14"/>
      <c r="B576" s="250"/>
      <c r="C576" s="251"/>
      <c r="D576" s="233" t="s">
        <v>191</v>
      </c>
      <c r="E576" s="252" t="s">
        <v>1</v>
      </c>
      <c r="F576" s="253" t="s">
        <v>715</v>
      </c>
      <c r="G576" s="251"/>
      <c r="H576" s="254">
        <v>4</v>
      </c>
      <c r="I576" s="255"/>
      <c r="J576" s="251"/>
      <c r="K576" s="251"/>
      <c r="L576" s="256"/>
      <c r="M576" s="257"/>
      <c r="N576" s="258"/>
      <c r="O576" s="258"/>
      <c r="P576" s="258"/>
      <c r="Q576" s="258"/>
      <c r="R576" s="258"/>
      <c r="S576" s="258"/>
      <c r="T576" s="25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0" t="s">
        <v>191</v>
      </c>
      <c r="AU576" s="260" t="s">
        <v>88</v>
      </c>
      <c r="AV576" s="14" t="s">
        <v>88</v>
      </c>
      <c r="AW576" s="14" t="s">
        <v>35</v>
      </c>
      <c r="AX576" s="14" t="s">
        <v>79</v>
      </c>
      <c r="AY576" s="260" t="s">
        <v>178</v>
      </c>
    </row>
    <row r="577" s="14" customFormat="1">
      <c r="A577" s="14"/>
      <c r="B577" s="250"/>
      <c r="C577" s="251"/>
      <c r="D577" s="233" t="s">
        <v>191</v>
      </c>
      <c r="E577" s="252" t="s">
        <v>1</v>
      </c>
      <c r="F577" s="253" t="s">
        <v>737</v>
      </c>
      <c r="G577" s="251"/>
      <c r="H577" s="254">
        <v>87.5</v>
      </c>
      <c r="I577" s="255"/>
      <c r="J577" s="251"/>
      <c r="K577" s="251"/>
      <c r="L577" s="256"/>
      <c r="M577" s="257"/>
      <c r="N577" s="258"/>
      <c r="O577" s="258"/>
      <c r="P577" s="258"/>
      <c r="Q577" s="258"/>
      <c r="R577" s="258"/>
      <c r="S577" s="258"/>
      <c r="T577" s="259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0" t="s">
        <v>191</v>
      </c>
      <c r="AU577" s="260" t="s">
        <v>88</v>
      </c>
      <c r="AV577" s="14" t="s">
        <v>88</v>
      </c>
      <c r="AW577" s="14" t="s">
        <v>35</v>
      </c>
      <c r="AX577" s="14" t="s">
        <v>79</v>
      </c>
      <c r="AY577" s="260" t="s">
        <v>178</v>
      </c>
    </row>
    <row r="578" s="14" customFormat="1">
      <c r="A578" s="14"/>
      <c r="B578" s="250"/>
      <c r="C578" s="251"/>
      <c r="D578" s="233" t="s">
        <v>191</v>
      </c>
      <c r="E578" s="252" t="s">
        <v>1</v>
      </c>
      <c r="F578" s="253" t="s">
        <v>738</v>
      </c>
      <c r="G578" s="251"/>
      <c r="H578" s="254">
        <v>6.5</v>
      </c>
      <c r="I578" s="255"/>
      <c r="J578" s="251"/>
      <c r="K578" s="251"/>
      <c r="L578" s="256"/>
      <c r="M578" s="257"/>
      <c r="N578" s="258"/>
      <c r="O578" s="258"/>
      <c r="P578" s="258"/>
      <c r="Q578" s="258"/>
      <c r="R578" s="258"/>
      <c r="S578" s="258"/>
      <c r="T578" s="259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0" t="s">
        <v>191</v>
      </c>
      <c r="AU578" s="260" t="s">
        <v>88</v>
      </c>
      <c r="AV578" s="14" t="s">
        <v>88</v>
      </c>
      <c r="AW578" s="14" t="s">
        <v>35</v>
      </c>
      <c r="AX578" s="14" t="s">
        <v>79</v>
      </c>
      <c r="AY578" s="260" t="s">
        <v>178</v>
      </c>
    </row>
    <row r="579" s="14" customFormat="1">
      <c r="A579" s="14"/>
      <c r="B579" s="250"/>
      <c r="C579" s="251"/>
      <c r="D579" s="233" t="s">
        <v>191</v>
      </c>
      <c r="E579" s="252" t="s">
        <v>1</v>
      </c>
      <c r="F579" s="253" t="s">
        <v>739</v>
      </c>
      <c r="G579" s="251"/>
      <c r="H579" s="254">
        <v>24.149999999999999</v>
      </c>
      <c r="I579" s="255"/>
      <c r="J579" s="251"/>
      <c r="K579" s="251"/>
      <c r="L579" s="256"/>
      <c r="M579" s="257"/>
      <c r="N579" s="258"/>
      <c r="O579" s="258"/>
      <c r="P579" s="258"/>
      <c r="Q579" s="258"/>
      <c r="R579" s="258"/>
      <c r="S579" s="258"/>
      <c r="T579" s="25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0" t="s">
        <v>191</v>
      </c>
      <c r="AU579" s="260" t="s">
        <v>88</v>
      </c>
      <c r="AV579" s="14" t="s">
        <v>88</v>
      </c>
      <c r="AW579" s="14" t="s">
        <v>35</v>
      </c>
      <c r="AX579" s="14" t="s">
        <v>79</v>
      </c>
      <c r="AY579" s="260" t="s">
        <v>178</v>
      </c>
    </row>
    <row r="580" s="14" customFormat="1">
      <c r="A580" s="14"/>
      <c r="B580" s="250"/>
      <c r="C580" s="251"/>
      <c r="D580" s="233" t="s">
        <v>191</v>
      </c>
      <c r="E580" s="252" t="s">
        <v>1</v>
      </c>
      <c r="F580" s="253" t="s">
        <v>740</v>
      </c>
      <c r="G580" s="251"/>
      <c r="H580" s="254">
        <v>533.60000000000002</v>
      </c>
      <c r="I580" s="255"/>
      <c r="J580" s="251"/>
      <c r="K580" s="251"/>
      <c r="L580" s="256"/>
      <c r="M580" s="257"/>
      <c r="N580" s="258"/>
      <c r="O580" s="258"/>
      <c r="P580" s="258"/>
      <c r="Q580" s="258"/>
      <c r="R580" s="258"/>
      <c r="S580" s="258"/>
      <c r="T580" s="259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0" t="s">
        <v>191</v>
      </c>
      <c r="AU580" s="260" t="s">
        <v>88</v>
      </c>
      <c r="AV580" s="14" t="s">
        <v>88</v>
      </c>
      <c r="AW580" s="14" t="s">
        <v>35</v>
      </c>
      <c r="AX580" s="14" t="s">
        <v>79</v>
      </c>
      <c r="AY580" s="260" t="s">
        <v>178</v>
      </c>
    </row>
    <row r="581" s="14" customFormat="1">
      <c r="A581" s="14"/>
      <c r="B581" s="250"/>
      <c r="C581" s="251"/>
      <c r="D581" s="233" t="s">
        <v>191</v>
      </c>
      <c r="E581" s="252" t="s">
        <v>1</v>
      </c>
      <c r="F581" s="253" t="s">
        <v>741</v>
      </c>
      <c r="G581" s="251"/>
      <c r="H581" s="254">
        <v>524.97500000000002</v>
      </c>
      <c r="I581" s="255"/>
      <c r="J581" s="251"/>
      <c r="K581" s="251"/>
      <c r="L581" s="256"/>
      <c r="M581" s="257"/>
      <c r="N581" s="258"/>
      <c r="O581" s="258"/>
      <c r="P581" s="258"/>
      <c r="Q581" s="258"/>
      <c r="R581" s="258"/>
      <c r="S581" s="258"/>
      <c r="T581" s="25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0" t="s">
        <v>191</v>
      </c>
      <c r="AU581" s="260" t="s">
        <v>88</v>
      </c>
      <c r="AV581" s="14" t="s">
        <v>88</v>
      </c>
      <c r="AW581" s="14" t="s">
        <v>35</v>
      </c>
      <c r="AX581" s="14" t="s">
        <v>79</v>
      </c>
      <c r="AY581" s="260" t="s">
        <v>178</v>
      </c>
    </row>
    <row r="582" s="14" customFormat="1">
      <c r="A582" s="14"/>
      <c r="B582" s="250"/>
      <c r="C582" s="251"/>
      <c r="D582" s="233" t="s">
        <v>191</v>
      </c>
      <c r="E582" s="252" t="s">
        <v>1</v>
      </c>
      <c r="F582" s="253" t="s">
        <v>722</v>
      </c>
      <c r="G582" s="251"/>
      <c r="H582" s="254">
        <v>15</v>
      </c>
      <c r="I582" s="255"/>
      <c r="J582" s="251"/>
      <c r="K582" s="251"/>
      <c r="L582" s="256"/>
      <c r="M582" s="257"/>
      <c r="N582" s="258"/>
      <c r="O582" s="258"/>
      <c r="P582" s="258"/>
      <c r="Q582" s="258"/>
      <c r="R582" s="258"/>
      <c r="S582" s="258"/>
      <c r="T582" s="259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0" t="s">
        <v>191</v>
      </c>
      <c r="AU582" s="260" t="s">
        <v>88</v>
      </c>
      <c r="AV582" s="14" t="s">
        <v>88</v>
      </c>
      <c r="AW582" s="14" t="s">
        <v>35</v>
      </c>
      <c r="AX582" s="14" t="s">
        <v>79</v>
      </c>
      <c r="AY582" s="260" t="s">
        <v>178</v>
      </c>
    </row>
    <row r="583" s="14" customFormat="1">
      <c r="A583" s="14"/>
      <c r="B583" s="250"/>
      <c r="C583" s="251"/>
      <c r="D583" s="233" t="s">
        <v>191</v>
      </c>
      <c r="E583" s="252" t="s">
        <v>1</v>
      </c>
      <c r="F583" s="253" t="s">
        <v>742</v>
      </c>
      <c r="G583" s="251"/>
      <c r="H583" s="254">
        <v>25</v>
      </c>
      <c r="I583" s="255"/>
      <c r="J583" s="251"/>
      <c r="K583" s="251"/>
      <c r="L583" s="256"/>
      <c r="M583" s="257"/>
      <c r="N583" s="258"/>
      <c r="O583" s="258"/>
      <c r="P583" s="258"/>
      <c r="Q583" s="258"/>
      <c r="R583" s="258"/>
      <c r="S583" s="258"/>
      <c r="T583" s="25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0" t="s">
        <v>191</v>
      </c>
      <c r="AU583" s="260" t="s">
        <v>88</v>
      </c>
      <c r="AV583" s="14" t="s">
        <v>88</v>
      </c>
      <c r="AW583" s="14" t="s">
        <v>35</v>
      </c>
      <c r="AX583" s="14" t="s">
        <v>79</v>
      </c>
      <c r="AY583" s="260" t="s">
        <v>178</v>
      </c>
    </row>
    <row r="584" s="14" customFormat="1">
      <c r="A584" s="14"/>
      <c r="B584" s="250"/>
      <c r="C584" s="251"/>
      <c r="D584" s="233" t="s">
        <v>191</v>
      </c>
      <c r="E584" s="252" t="s">
        <v>1</v>
      </c>
      <c r="F584" s="253" t="s">
        <v>743</v>
      </c>
      <c r="G584" s="251"/>
      <c r="H584" s="254">
        <v>6.5</v>
      </c>
      <c r="I584" s="255"/>
      <c r="J584" s="251"/>
      <c r="K584" s="251"/>
      <c r="L584" s="256"/>
      <c r="M584" s="257"/>
      <c r="N584" s="258"/>
      <c r="O584" s="258"/>
      <c r="P584" s="258"/>
      <c r="Q584" s="258"/>
      <c r="R584" s="258"/>
      <c r="S584" s="258"/>
      <c r="T584" s="25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0" t="s">
        <v>191</v>
      </c>
      <c r="AU584" s="260" t="s">
        <v>88</v>
      </c>
      <c r="AV584" s="14" t="s">
        <v>88</v>
      </c>
      <c r="AW584" s="14" t="s">
        <v>35</v>
      </c>
      <c r="AX584" s="14" t="s">
        <v>79</v>
      </c>
      <c r="AY584" s="260" t="s">
        <v>178</v>
      </c>
    </row>
    <row r="585" s="15" customFormat="1">
      <c r="A585" s="15"/>
      <c r="B585" s="261"/>
      <c r="C585" s="262"/>
      <c r="D585" s="233" t="s">
        <v>191</v>
      </c>
      <c r="E585" s="263" t="s">
        <v>1</v>
      </c>
      <c r="F585" s="264" t="s">
        <v>195</v>
      </c>
      <c r="G585" s="262"/>
      <c r="H585" s="265">
        <v>1469.675</v>
      </c>
      <c r="I585" s="266"/>
      <c r="J585" s="262"/>
      <c r="K585" s="262"/>
      <c r="L585" s="267"/>
      <c r="M585" s="268"/>
      <c r="N585" s="269"/>
      <c r="O585" s="269"/>
      <c r="P585" s="269"/>
      <c r="Q585" s="269"/>
      <c r="R585" s="269"/>
      <c r="S585" s="269"/>
      <c r="T585" s="270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71" t="s">
        <v>191</v>
      </c>
      <c r="AU585" s="271" t="s">
        <v>88</v>
      </c>
      <c r="AV585" s="15" t="s">
        <v>185</v>
      </c>
      <c r="AW585" s="15" t="s">
        <v>35</v>
      </c>
      <c r="AX585" s="15" t="s">
        <v>84</v>
      </c>
      <c r="AY585" s="271" t="s">
        <v>178</v>
      </c>
    </row>
    <row r="586" s="2" customFormat="1" ht="24.15" customHeight="1">
      <c r="A586" s="39"/>
      <c r="B586" s="40"/>
      <c r="C586" s="220" t="s">
        <v>744</v>
      </c>
      <c r="D586" s="220" t="s">
        <v>180</v>
      </c>
      <c r="E586" s="221" t="s">
        <v>745</v>
      </c>
      <c r="F586" s="222" t="s">
        <v>746</v>
      </c>
      <c r="G586" s="223" t="s">
        <v>183</v>
      </c>
      <c r="H586" s="224">
        <v>6.5</v>
      </c>
      <c r="I586" s="225"/>
      <c r="J586" s="226">
        <f>ROUND(I586*H586,2)</f>
        <v>0</v>
      </c>
      <c r="K586" s="222" t="s">
        <v>184</v>
      </c>
      <c r="L586" s="45"/>
      <c r="M586" s="227" t="s">
        <v>1</v>
      </c>
      <c r="N586" s="228" t="s">
        <v>44</v>
      </c>
      <c r="O586" s="92"/>
      <c r="P586" s="229">
        <f>O586*H586</f>
        <v>0</v>
      </c>
      <c r="Q586" s="229">
        <v>0</v>
      </c>
      <c r="R586" s="229">
        <f>Q586*H586</f>
        <v>0</v>
      </c>
      <c r="S586" s="229">
        <v>0</v>
      </c>
      <c r="T586" s="230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1" t="s">
        <v>185</v>
      </c>
      <c r="AT586" s="231" t="s">
        <v>180</v>
      </c>
      <c r="AU586" s="231" t="s">
        <v>88</v>
      </c>
      <c r="AY586" s="18" t="s">
        <v>178</v>
      </c>
      <c r="BE586" s="232">
        <f>IF(N586="základní",J586,0)</f>
        <v>0</v>
      </c>
      <c r="BF586" s="232">
        <f>IF(N586="snížená",J586,0)</f>
        <v>0</v>
      </c>
      <c r="BG586" s="232">
        <f>IF(N586="zákl. přenesená",J586,0)</f>
        <v>0</v>
      </c>
      <c r="BH586" s="232">
        <f>IF(N586="sníž. přenesená",J586,0)</f>
        <v>0</v>
      </c>
      <c r="BI586" s="232">
        <f>IF(N586="nulová",J586,0)</f>
        <v>0</v>
      </c>
      <c r="BJ586" s="18" t="s">
        <v>84</v>
      </c>
      <c r="BK586" s="232">
        <f>ROUND(I586*H586,2)</f>
        <v>0</v>
      </c>
      <c r="BL586" s="18" t="s">
        <v>185</v>
      </c>
      <c r="BM586" s="231" t="s">
        <v>747</v>
      </c>
    </row>
    <row r="587" s="2" customFormat="1">
      <c r="A587" s="39"/>
      <c r="B587" s="40"/>
      <c r="C587" s="41"/>
      <c r="D587" s="233" t="s">
        <v>187</v>
      </c>
      <c r="E587" s="41"/>
      <c r="F587" s="234" t="s">
        <v>748</v>
      </c>
      <c r="G587" s="41"/>
      <c r="H587" s="41"/>
      <c r="I587" s="235"/>
      <c r="J587" s="41"/>
      <c r="K587" s="41"/>
      <c r="L587" s="45"/>
      <c r="M587" s="236"/>
      <c r="N587" s="237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187</v>
      </c>
      <c r="AU587" s="18" t="s">
        <v>88</v>
      </c>
    </row>
    <row r="588" s="2" customFormat="1">
      <c r="A588" s="39"/>
      <c r="B588" s="40"/>
      <c r="C588" s="41"/>
      <c r="D588" s="238" t="s">
        <v>189</v>
      </c>
      <c r="E588" s="41"/>
      <c r="F588" s="239" t="s">
        <v>749</v>
      </c>
      <c r="G588" s="41"/>
      <c r="H588" s="41"/>
      <c r="I588" s="235"/>
      <c r="J588" s="41"/>
      <c r="K588" s="41"/>
      <c r="L588" s="45"/>
      <c r="M588" s="236"/>
      <c r="N588" s="237"/>
      <c r="O588" s="92"/>
      <c r="P588" s="92"/>
      <c r="Q588" s="92"/>
      <c r="R588" s="92"/>
      <c r="S588" s="92"/>
      <c r="T588" s="93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189</v>
      </c>
      <c r="AU588" s="18" t="s">
        <v>88</v>
      </c>
    </row>
    <row r="589" s="13" customFormat="1">
      <c r="A589" s="13"/>
      <c r="B589" s="240"/>
      <c r="C589" s="241"/>
      <c r="D589" s="233" t="s">
        <v>191</v>
      </c>
      <c r="E589" s="242" t="s">
        <v>1</v>
      </c>
      <c r="F589" s="243" t="s">
        <v>491</v>
      </c>
      <c r="G589" s="241"/>
      <c r="H589" s="242" t="s">
        <v>1</v>
      </c>
      <c r="I589" s="244"/>
      <c r="J589" s="241"/>
      <c r="K589" s="241"/>
      <c r="L589" s="245"/>
      <c r="M589" s="246"/>
      <c r="N589" s="247"/>
      <c r="O589" s="247"/>
      <c r="P589" s="247"/>
      <c r="Q589" s="247"/>
      <c r="R589" s="247"/>
      <c r="S589" s="247"/>
      <c r="T589" s="248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9" t="s">
        <v>191</v>
      </c>
      <c r="AU589" s="249" t="s">
        <v>88</v>
      </c>
      <c r="AV589" s="13" t="s">
        <v>84</v>
      </c>
      <c r="AW589" s="13" t="s">
        <v>35</v>
      </c>
      <c r="AX589" s="13" t="s">
        <v>79</v>
      </c>
      <c r="AY589" s="249" t="s">
        <v>178</v>
      </c>
    </row>
    <row r="590" s="13" customFormat="1">
      <c r="A590" s="13"/>
      <c r="B590" s="240"/>
      <c r="C590" s="241"/>
      <c r="D590" s="233" t="s">
        <v>191</v>
      </c>
      <c r="E590" s="242" t="s">
        <v>1</v>
      </c>
      <c r="F590" s="243" t="s">
        <v>713</v>
      </c>
      <c r="G590" s="241"/>
      <c r="H590" s="242" t="s">
        <v>1</v>
      </c>
      <c r="I590" s="244"/>
      <c r="J590" s="241"/>
      <c r="K590" s="241"/>
      <c r="L590" s="245"/>
      <c r="M590" s="246"/>
      <c r="N590" s="247"/>
      <c r="O590" s="247"/>
      <c r="P590" s="247"/>
      <c r="Q590" s="247"/>
      <c r="R590" s="247"/>
      <c r="S590" s="247"/>
      <c r="T590" s="248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9" t="s">
        <v>191</v>
      </c>
      <c r="AU590" s="249" t="s">
        <v>88</v>
      </c>
      <c r="AV590" s="13" t="s">
        <v>84</v>
      </c>
      <c r="AW590" s="13" t="s">
        <v>35</v>
      </c>
      <c r="AX590" s="13" t="s">
        <v>79</v>
      </c>
      <c r="AY590" s="249" t="s">
        <v>178</v>
      </c>
    </row>
    <row r="591" s="14" customFormat="1">
      <c r="A591" s="14"/>
      <c r="B591" s="250"/>
      <c r="C591" s="251"/>
      <c r="D591" s="233" t="s">
        <v>191</v>
      </c>
      <c r="E591" s="252" t="s">
        <v>1</v>
      </c>
      <c r="F591" s="253" t="s">
        <v>743</v>
      </c>
      <c r="G591" s="251"/>
      <c r="H591" s="254">
        <v>6.5</v>
      </c>
      <c r="I591" s="255"/>
      <c r="J591" s="251"/>
      <c r="K591" s="251"/>
      <c r="L591" s="256"/>
      <c r="M591" s="257"/>
      <c r="N591" s="258"/>
      <c r="O591" s="258"/>
      <c r="P591" s="258"/>
      <c r="Q591" s="258"/>
      <c r="R591" s="258"/>
      <c r="S591" s="258"/>
      <c r="T591" s="25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0" t="s">
        <v>191</v>
      </c>
      <c r="AU591" s="260" t="s">
        <v>88</v>
      </c>
      <c r="AV591" s="14" t="s">
        <v>88</v>
      </c>
      <c r="AW591" s="14" t="s">
        <v>35</v>
      </c>
      <c r="AX591" s="14" t="s">
        <v>84</v>
      </c>
      <c r="AY591" s="260" t="s">
        <v>178</v>
      </c>
    </row>
    <row r="592" s="2" customFormat="1" ht="33" customHeight="1">
      <c r="A592" s="39"/>
      <c r="B592" s="40"/>
      <c r="C592" s="220" t="s">
        <v>750</v>
      </c>
      <c r="D592" s="220" t="s">
        <v>180</v>
      </c>
      <c r="E592" s="221" t="s">
        <v>751</v>
      </c>
      <c r="F592" s="222" t="s">
        <v>752</v>
      </c>
      <c r="G592" s="223" t="s">
        <v>183</v>
      </c>
      <c r="H592" s="224">
        <v>416.5</v>
      </c>
      <c r="I592" s="225"/>
      <c r="J592" s="226">
        <f>ROUND(I592*H592,2)</f>
        <v>0</v>
      </c>
      <c r="K592" s="222" t="s">
        <v>184</v>
      </c>
      <c r="L592" s="45"/>
      <c r="M592" s="227" t="s">
        <v>1</v>
      </c>
      <c r="N592" s="228" t="s">
        <v>44</v>
      </c>
      <c r="O592" s="92"/>
      <c r="P592" s="229">
        <f>O592*H592</f>
        <v>0</v>
      </c>
      <c r="Q592" s="229">
        <v>0.059089999999999997</v>
      </c>
      <c r="R592" s="229">
        <f>Q592*H592</f>
        <v>24.610984999999999</v>
      </c>
      <c r="S592" s="229">
        <v>0</v>
      </c>
      <c r="T592" s="230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1" t="s">
        <v>185</v>
      </c>
      <c r="AT592" s="231" t="s">
        <v>180</v>
      </c>
      <c r="AU592" s="231" t="s">
        <v>88</v>
      </c>
      <c r="AY592" s="18" t="s">
        <v>178</v>
      </c>
      <c r="BE592" s="232">
        <f>IF(N592="základní",J592,0)</f>
        <v>0</v>
      </c>
      <c r="BF592" s="232">
        <f>IF(N592="snížená",J592,0)</f>
        <v>0</v>
      </c>
      <c r="BG592" s="232">
        <f>IF(N592="zákl. přenesená",J592,0)</f>
        <v>0</v>
      </c>
      <c r="BH592" s="232">
        <f>IF(N592="sníž. přenesená",J592,0)</f>
        <v>0</v>
      </c>
      <c r="BI592" s="232">
        <f>IF(N592="nulová",J592,0)</f>
        <v>0</v>
      </c>
      <c r="BJ592" s="18" t="s">
        <v>84</v>
      </c>
      <c r="BK592" s="232">
        <f>ROUND(I592*H592,2)</f>
        <v>0</v>
      </c>
      <c r="BL592" s="18" t="s">
        <v>185</v>
      </c>
      <c r="BM592" s="231" t="s">
        <v>753</v>
      </c>
    </row>
    <row r="593" s="2" customFormat="1">
      <c r="A593" s="39"/>
      <c r="B593" s="40"/>
      <c r="C593" s="41"/>
      <c r="D593" s="233" t="s">
        <v>187</v>
      </c>
      <c r="E593" s="41"/>
      <c r="F593" s="234" t="s">
        <v>754</v>
      </c>
      <c r="G593" s="41"/>
      <c r="H593" s="41"/>
      <c r="I593" s="235"/>
      <c r="J593" s="41"/>
      <c r="K593" s="41"/>
      <c r="L593" s="45"/>
      <c r="M593" s="236"/>
      <c r="N593" s="237"/>
      <c r="O593" s="92"/>
      <c r="P593" s="92"/>
      <c r="Q593" s="92"/>
      <c r="R593" s="92"/>
      <c r="S593" s="92"/>
      <c r="T593" s="93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18" t="s">
        <v>187</v>
      </c>
      <c r="AU593" s="18" t="s">
        <v>88</v>
      </c>
    </row>
    <row r="594" s="2" customFormat="1">
      <c r="A594" s="39"/>
      <c r="B594" s="40"/>
      <c r="C594" s="41"/>
      <c r="D594" s="238" t="s">
        <v>189</v>
      </c>
      <c r="E594" s="41"/>
      <c r="F594" s="239" t="s">
        <v>755</v>
      </c>
      <c r="G594" s="41"/>
      <c r="H594" s="41"/>
      <c r="I594" s="235"/>
      <c r="J594" s="41"/>
      <c r="K594" s="41"/>
      <c r="L594" s="45"/>
      <c r="M594" s="236"/>
      <c r="N594" s="237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189</v>
      </c>
      <c r="AU594" s="18" t="s">
        <v>88</v>
      </c>
    </row>
    <row r="595" s="13" customFormat="1">
      <c r="A595" s="13"/>
      <c r="B595" s="240"/>
      <c r="C595" s="241"/>
      <c r="D595" s="233" t="s">
        <v>191</v>
      </c>
      <c r="E595" s="242" t="s">
        <v>1</v>
      </c>
      <c r="F595" s="243" t="s">
        <v>491</v>
      </c>
      <c r="G595" s="241"/>
      <c r="H595" s="242" t="s">
        <v>1</v>
      </c>
      <c r="I595" s="244"/>
      <c r="J595" s="241"/>
      <c r="K595" s="241"/>
      <c r="L595" s="245"/>
      <c r="M595" s="246"/>
      <c r="N595" s="247"/>
      <c r="O595" s="247"/>
      <c r="P595" s="247"/>
      <c r="Q595" s="247"/>
      <c r="R595" s="247"/>
      <c r="S595" s="247"/>
      <c r="T595" s="248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9" t="s">
        <v>191</v>
      </c>
      <c r="AU595" s="249" t="s">
        <v>88</v>
      </c>
      <c r="AV595" s="13" t="s">
        <v>84</v>
      </c>
      <c r="AW595" s="13" t="s">
        <v>35</v>
      </c>
      <c r="AX595" s="13" t="s">
        <v>79</v>
      </c>
      <c r="AY595" s="249" t="s">
        <v>178</v>
      </c>
    </row>
    <row r="596" s="14" customFormat="1">
      <c r="A596" s="14"/>
      <c r="B596" s="250"/>
      <c r="C596" s="251"/>
      <c r="D596" s="233" t="s">
        <v>191</v>
      </c>
      <c r="E596" s="252" t="s">
        <v>1</v>
      </c>
      <c r="F596" s="253" t="s">
        <v>756</v>
      </c>
      <c r="G596" s="251"/>
      <c r="H596" s="254">
        <v>17.5</v>
      </c>
      <c r="I596" s="255"/>
      <c r="J596" s="251"/>
      <c r="K596" s="251"/>
      <c r="L596" s="256"/>
      <c r="M596" s="257"/>
      <c r="N596" s="258"/>
      <c r="O596" s="258"/>
      <c r="P596" s="258"/>
      <c r="Q596" s="258"/>
      <c r="R596" s="258"/>
      <c r="S596" s="258"/>
      <c r="T596" s="259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0" t="s">
        <v>191</v>
      </c>
      <c r="AU596" s="260" t="s">
        <v>88</v>
      </c>
      <c r="AV596" s="14" t="s">
        <v>88</v>
      </c>
      <c r="AW596" s="14" t="s">
        <v>35</v>
      </c>
      <c r="AX596" s="14" t="s">
        <v>79</v>
      </c>
      <c r="AY596" s="260" t="s">
        <v>178</v>
      </c>
    </row>
    <row r="597" s="14" customFormat="1">
      <c r="A597" s="14"/>
      <c r="B597" s="250"/>
      <c r="C597" s="251"/>
      <c r="D597" s="233" t="s">
        <v>191</v>
      </c>
      <c r="E597" s="252" t="s">
        <v>1</v>
      </c>
      <c r="F597" s="253" t="s">
        <v>757</v>
      </c>
      <c r="G597" s="251"/>
      <c r="H597" s="254">
        <v>6.5</v>
      </c>
      <c r="I597" s="255"/>
      <c r="J597" s="251"/>
      <c r="K597" s="251"/>
      <c r="L597" s="256"/>
      <c r="M597" s="257"/>
      <c r="N597" s="258"/>
      <c r="O597" s="258"/>
      <c r="P597" s="258"/>
      <c r="Q597" s="258"/>
      <c r="R597" s="258"/>
      <c r="S597" s="258"/>
      <c r="T597" s="25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0" t="s">
        <v>191</v>
      </c>
      <c r="AU597" s="260" t="s">
        <v>88</v>
      </c>
      <c r="AV597" s="14" t="s">
        <v>88</v>
      </c>
      <c r="AW597" s="14" t="s">
        <v>35</v>
      </c>
      <c r="AX597" s="14" t="s">
        <v>79</v>
      </c>
      <c r="AY597" s="260" t="s">
        <v>178</v>
      </c>
    </row>
    <row r="598" s="14" customFormat="1">
      <c r="A598" s="14"/>
      <c r="B598" s="250"/>
      <c r="C598" s="251"/>
      <c r="D598" s="233" t="s">
        <v>191</v>
      </c>
      <c r="E598" s="252" t="s">
        <v>1</v>
      </c>
      <c r="F598" s="253" t="s">
        <v>716</v>
      </c>
      <c r="G598" s="251"/>
      <c r="H598" s="254">
        <v>11.5</v>
      </c>
      <c r="I598" s="255"/>
      <c r="J598" s="251"/>
      <c r="K598" s="251"/>
      <c r="L598" s="256"/>
      <c r="M598" s="257"/>
      <c r="N598" s="258"/>
      <c r="O598" s="258"/>
      <c r="P598" s="258"/>
      <c r="Q598" s="258"/>
      <c r="R598" s="258"/>
      <c r="S598" s="258"/>
      <c r="T598" s="259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0" t="s">
        <v>191</v>
      </c>
      <c r="AU598" s="260" t="s">
        <v>88</v>
      </c>
      <c r="AV598" s="14" t="s">
        <v>88</v>
      </c>
      <c r="AW598" s="14" t="s">
        <v>35</v>
      </c>
      <c r="AX598" s="14" t="s">
        <v>79</v>
      </c>
      <c r="AY598" s="260" t="s">
        <v>178</v>
      </c>
    </row>
    <row r="599" s="14" customFormat="1">
      <c r="A599" s="14"/>
      <c r="B599" s="250"/>
      <c r="C599" s="251"/>
      <c r="D599" s="233" t="s">
        <v>191</v>
      </c>
      <c r="E599" s="252" t="s">
        <v>1</v>
      </c>
      <c r="F599" s="253" t="s">
        <v>717</v>
      </c>
      <c r="G599" s="251"/>
      <c r="H599" s="254">
        <v>148</v>
      </c>
      <c r="I599" s="255"/>
      <c r="J599" s="251"/>
      <c r="K599" s="251"/>
      <c r="L599" s="256"/>
      <c r="M599" s="257"/>
      <c r="N599" s="258"/>
      <c r="O599" s="258"/>
      <c r="P599" s="258"/>
      <c r="Q599" s="258"/>
      <c r="R599" s="258"/>
      <c r="S599" s="258"/>
      <c r="T599" s="25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0" t="s">
        <v>191</v>
      </c>
      <c r="AU599" s="260" t="s">
        <v>88</v>
      </c>
      <c r="AV599" s="14" t="s">
        <v>88</v>
      </c>
      <c r="AW599" s="14" t="s">
        <v>35</v>
      </c>
      <c r="AX599" s="14" t="s">
        <v>79</v>
      </c>
      <c r="AY599" s="260" t="s">
        <v>178</v>
      </c>
    </row>
    <row r="600" s="14" customFormat="1">
      <c r="A600" s="14"/>
      <c r="B600" s="250"/>
      <c r="C600" s="251"/>
      <c r="D600" s="233" t="s">
        <v>191</v>
      </c>
      <c r="E600" s="252" t="s">
        <v>1</v>
      </c>
      <c r="F600" s="253" t="s">
        <v>718</v>
      </c>
      <c r="G600" s="251"/>
      <c r="H600" s="254">
        <v>233</v>
      </c>
      <c r="I600" s="255"/>
      <c r="J600" s="251"/>
      <c r="K600" s="251"/>
      <c r="L600" s="256"/>
      <c r="M600" s="257"/>
      <c r="N600" s="258"/>
      <c r="O600" s="258"/>
      <c r="P600" s="258"/>
      <c r="Q600" s="258"/>
      <c r="R600" s="258"/>
      <c r="S600" s="258"/>
      <c r="T600" s="259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0" t="s">
        <v>191</v>
      </c>
      <c r="AU600" s="260" t="s">
        <v>88</v>
      </c>
      <c r="AV600" s="14" t="s">
        <v>88</v>
      </c>
      <c r="AW600" s="14" t="s">
        <v>35</v>
      </c>
      <c r="AX600" s="14" t="s">
        <v>79</v>
      </c>
      <c r="AY600" s="260" t="s">
        <v>178</v>
      </c>
    </row>
    <row r="601" s="15" customFormat="1">
      <c r="A601" s="15"/>
      <c r="B601" s="261"/>
      <c r="C601" s="262"/>
      <c r="D601" s="233" t="s">
        <v>191</v>
      </c>
      <c r="E601" s="263" t="s">
        <v>1</v>
      </c>
      <c r="F601" s="264" t="s">
        <v>195</v>
      </c>
      <c r="G601" s="262"/>
      <c r="H601" s="265">
        <v>416.5</v>
      </c>
      <c r="I601" s="266"/>
      <c r="J601" s="262"/>
      <c r="K601" s="262"/>
      <c r="L601" s="267"/>
      <c r="M601" s="268"/>
      <c r="N601" s="269"/>
      <c r="O601" s="269"/>
      <c r="P601" s="269"/>
      <c r="Q601" s="269"/>
      <c r="R601" s="269"/>
      <c r="S601" s="269"/>
      <c r="T601" s="270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71" t="s">
        <v>191</v>
      </c>
      <c r="AU601" s="271" t="s">
        <v>88</v>
      </c>
      <c r="AV601" s="15" t="s">
        <v>185</v>
      </c>
      <c r="AW601" s="15" t="s">
        <v>35</v>
      </c>
      <c r="AX601" s="15" t="s">
        <v>84</v>
      </c>
      <c r="AY601" s="271" t="s">
        <v>178</v>
      </c>
    </row>
    <row r="602" s="2" customFormat="1" ht="24.15" customHeight="1">
      <c r="A602" s="39"/>
      <c r="B602" s="40"/>
      <c r="C602" s="220" t="s">
        <v>758</v>
      </c>
      <c r="D602" s="220" t="s">
        <v>180</v>
      </c>
      <c r="E602" s="221" t="s">
        <v>759</v>
      </c>
      <c r="F602" s="222" t="s">
        <v>760</v>
      </c>
      <c r="G602" s="223" t="s">
        <v>183</v>
      </c>
      <c r="H602" s="224">
        <v>25</v>
      </c>
      <c r="I602" s="225"/>
      <c r="J602" s="226">
        <f>ROUND(I602*H602,2)</f>
        <v>0</v>
      </c>
      <c r="K602" s="222" t="s">
        <v>184</v>
      </c>
      <c r="L602" s="45"/>
      <c r="M602" s="227" t="s">
        <v>1</v>
      </c>
      <c r="N602" s="228" t="s">
        <v>44</v>
      </c>
      <c r="O602" s="92"/>
      <c r="P602" s="229">
        <f>O602*H602</f>
        <v>0</v>
      </c>
      <c r="Q602" s="229">
        <v>0</v>
      </c>
      <c r="R602" s="229">
        <f>Q602*H602</f>
        <v>0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185</v>
      </c>
      <c r="AT602" s="231" t="s">
        <v>180</v>
      </c>
      <c r="AU602" s="231" t="s">
        <v>88</v>
      </c>
      <c r="AY602" s="18" t="s">
        <v>178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84</v>
      </c>
      <c r="BK602" s="232">
        <f>ROUND(I602*H602,2)</f>
        <v>0</v>
      </c>
      <c r="BL602" s="18" t="s">
        <v>185</v>
      </c>
      <c r="BM602" s="231" t="s">
        <v>761</v>
      </c>
    </row>
    <row r="603" s="2" customFormat="1">
      <c r="A603" s="39"/>
      <c r="B603" s="40"/>
      <c r="C603" s="41"/>
      <c r="D603" s="233" t="s">
        <v>187</v>
      </c>
      <c r="E603" s="41"/>
      <c r="F603" s="234" t="s">
        <v>762</v>
      </c>
      <c r="G603" s="41"/>
      <c r="H603" s="41"/>
      <c r="I603" s="235"/>
      <c r="J603" s="41"/>
      <c r="K603" s="41"/>
      <c r="L603" s="45"/>
      <c r="M603" s="236"/>
      <c r="N603" s="237"/>
      <c r="O603" s="92"/>
      <c r="P603" s="92"/>
      <c r="Q603" s="92"/>
      <c r="R603" s="92"/>
      <c r="S603" s="92"/>
      <c r="T603" s="93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187</v>
      </c>
      <c r="AU603" s="18" t="s">
        <v>88</v>
      </c>
    </row>
    <row r="604" s="2" customFormat="1">
      <c r="A604" s="39"/>
      <c r="B604" s="40"/>
      <c r="C604" s="41"/>
      <c r="D604" s="238" t="s">
        <v>189</v>
      </c>
      <c r="E604" s="41"/>
      <c r="F604" s="239" t="s">
        <v>763</v>
      </c>
      <c r="G604" s="41"/>
      <c r="H604" s="41"/>
      <c r="I604" s="235"/>
      <c r="J604" s="41"/>
      <c r="K604" s="41"/>
      <c r="L604" s="45"/>
      <c r="M604" s="236"/>
      <c r="N604" s="237"/>
      <c r="O604" s="92"/>
      <c r="P604" s="92"/>
      <c r="Q604" s="92"/>
      <c r="R604" s="92"/>
      <c r="S604" s="92"/>
      <c r="T604" s="93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189</v>
      </c>
      <c r="AU604" s="18" t="s">
        <v>88</v>
      </c>
    </row>
    <row r="605" s="13" customFormat="1">
      <c r="A605" s="13"/>
      <c r="B605" s="240"/>
      <c r="C605" s="241"/>
      <c r="D605" s="233" t="s">
        <v>191</v>
      </c>
      <c r="E605" s="242" t="s">
        <v>1</v>
      </c>
      <c r="F605" s="243" t="s">
        <v>491</v>
      </c>
      <c r="G605" s="241"/>
      <c r="H605" s="242" t="s">
        <v>1</v>
      </c>
      <c r="I605" s="244"/>
      <c r="J605" s="241"/>
      <c r="K605" s="241"/>
      <c r="L605" s="245"/>
      <c r="M605" s="246"/>
      <c r="N605" s="247"/>
      <c r="O605" s="247"/>
      <c r="P605" s="247"/>
      <c r="Q605" s="247"/>
      <c r="R605" s="247"/>
      <c r="S605" s="247"/>
      <c r="T605" s="248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9" t="s">
        <v>191</v>
      </c>
      <c r="AU605" s="249" t="s">
        <v>88</v>
      </c>
      <c r="AV605" s="13" t="s">
        <v>84</v>
      </c>
      <c r="AW605" s="13" t="s">
        <v>35</v>
      </c>
      <c r="AX605" s="13" t="s">
        <v>79</v>
      </c>
      <c r="AY605" s="249" t="s">
        <v>178</v>
      </c>
    </row>
    <row r="606" s="14" customFormat="1">
      <c r="A606" s="14"/>
      <c r="B606" s="250"/>
      <c r="C606" s="251"/>
      <c r="D606" s="233" t="s">
        <v>191</v>
      </c>
      <c r="E606" s="252" t="s">
        <v>1</v>
      </c>
      <c r="F606" s="253" t="s">
        <v>742</v>
      </c>
      <c r="G606" s="251"/>
      <c r="H606" s="254">
        <v>25</v>
      </c>
      <c r="I606" s="255"/>
      <c r="J606" s="251"/>
      <c r="K606" s="251"/>
      <c r="L606" s="256"/>
      <c r="M606" s="257"/>
      <c r="N606" s="258"/>
      <c r="O606" s="258"/>
      <c r="P606" s="258"/>
      <c r="Q606" s="258"/>
      <c r="R606" s="258"/>
      <c r="S606" s="258"/>
      <c r="T606" s="259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0" t="s">
        <v>191</v>
      </c>
      <c r="AU606" s="260" t="s">
        <v>88</v>
      </c>
      <c r="AV606" s="14" t="s">
        <v>88</v>
      </c>
      <c r="AW606" s="14" t="s">
        <v>35</v>
      </c>
      <c r="AX606" s="14" t="s">
        <v>84</v>
      </c>
      <c r="AY606" s="260" t="s">
        <v>178</v>
      </c>
    </row>
    <row r="607" s="2" customFormat="1" ht="24.15" customHeight="1">
      <c r="A607" s="39"/>
      <c r="B607" s="40"/>
      <c r="C607" s="220" t="s">
        <v>764</v>
      </c>
      <c r="D607" s="220" t="s">
        <v>180</v>
      </c>
      <c r="E607" s="221" t="s">
        <v>765</v>
      </c>
      <c r="F607" s="222" t="s">
        <v>766</v>
      </c>
      <c r="G607" s="223" t="s">
        <v>183</v>
      </c>
      <c r="H607" s="224">
        <v>280</v>
      </c>
      <c r="I607" s="225"/>
      <c r="J607" s="226">
        <f>ROUND(I607*H607,2)</f>
        <v>0</v>
      </c>
      <c r="K607" s="222" t="s">
        <v>184</v>
      </c>
      <c r="L607" s="45"/>
      <c r="M607" s="227" t="s">
        <v>1</v>
      </c>
      <c r="N607" s="228" t="s">
        <v>44</v>
      </c>
      <c r="O607" s="92"/>
      <c r="P607" s="229">
        <f>O607*H607</f>
        <v>0</v>
      </c>
      <c r="Q607" s="229">
        <v>0.15620000000000001</v>
      </c>
      <c r="R607" s="229">
        <f>Q607*H607</f>
        <v>43.736000000000004</v>
      </c>
      <c r="S607" s="229">
        <v>0</v>
      </c>
      <c r="T607" s="230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31" t="s">
        <v>185</v>
      </c>
      <c r="AT607" s="231" t="s">
        <v>180</v>
      </c>
      <c r="AU607" s="231" t="s">
        <v>88</v>
      </c>
      <c r="AY607" s="18" t="s">
        <v>178</v>
      </c>
      <c r="BE607" s="232">
        <f>IF(N607="základní",J607,0)</f>
        <v>0</v>
      </c>
      <c r="BF607" s="232">
        <f>IF(N607="snížená",J607,0)</f>
        <v>0</v>
      </c>
      <c r="BG607" s="232">
        <f>IF(N607="zákl. přenesená",J607,0)</f>
        <v>0</v>
      </c>
      <c r="BH607" s="232">
        <f>IF(N607="sníž. přenesená",J607,0)</f>
        <v>0</v>
      </c>
      <c r="BI607" s="232">
        <f>IF(N607="nulová",J607,0)</f>
        <v>0</v>
      </c>
      <c r="BJ607" s="18" t="s">
        <v>84</v>
      </c>
      <c r="BK607" s="232">
        <f>ROUND(I607*H607,2)</f>
        <v>0</v>
      </c>
      <c r="BL607" s="18" t="s">
        <v>185</v>
      </c>
      <c r="BM607" s="231" t="s">
        <v>767</v>
      </c>
    </row>
    <row r="608" s="2" customFormat="1">
      <c r="A608" s="39"/>
      <c r="B608" s="40"/>
      <c r="C608" s="41"/>
      <c r="D608" s="233" t="s">
        <v>187</v>
      </c>
      <c r="E608" s="41"/>
      <c r="F608" s="234" t="s">
        <v>768</v>
      </c>
      <c r="G608" s="41"/>
      <c r="H608" s="41"/>
      <c r="I608" s="235"/>
      <c r="J608" s="41"/>
      <c r="K608" s="41"/>
      <c r="L608" s="45"/>
      <c r="M608" s="236"/>
      <c r="N608" s="237"/>
      <c r="O608" s="92"/>
      <c r="P608" s="92"/>
      <c r="Q608" s="92"/>
      <c r="R608" s="92"/>
      <c r="S608" s="92"/>
      <c r="T608" s="93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187</v>
      </c>
      <c r="AU608" s="18" t="s">
        <v>88</v>
      </c>
    </row>
    <row r="609" s="2" customFormat="1">
      <c r="A609" s="39"/>
      <c r="B609" s="40"/>
      <c r="C609" s="41"/>
      <c r="D609" s="238" t="s">
        <v>189</v>
      </c>
      <c r="E609" s="41"/>
      <c r="F609" s="239" t="s">
        <v>769</v>
      </c>
      <c r="G609" s="41"/>
      <c r="H609" s="41"/>
      <c r="I609" s="235"/>
      <c r="J609" s="41"/>
      <c r="K609" s="41"/>
      <c r="L609" s="45"/>
      <c r="M609" s="236"/>
      <c r="N609" s="237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189</v>
      </c>
      <c r="AU609" s="18" t="s">
        <v>88</v>
      </c>
    </row>
    <row r="610" s="13" customFormat="1">
      <c r="A610" s="13"/>
      <c r="B610" s="240"/>
      <c r="C610" s="241"/>
      <c r="D610" s="233" t="s">
        <v>191</v>
      </c>
      <c r="E610" s="242" t="s">
        <v>1</v>
      </c>
      <c r="F610" s="243" t="s">
        <v>193</v>
      </c>
      <c r="G610" s="241"/>
      <c r="H610" s="242" t="s">
        <v>1</v>
      </c>
      <c r="I610" s="244"/>
      <c r="J610" s="241"/>
      <c r="K610" s="241"/>
      <c r="L610" s="245"/>
      <c r="M610" s="246"/>
      <c r="N610" s="247"/>
      <c r="O610" s="247"/>
      <c r="P610" s="247"/>
      <c r="Q610" s="247"/>
      <c r="R610" s="247"/>
      <c r="S610" s="247"/>
      <c r="T610" s="248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9" t="s">
        <v>191</v>
      </c>
      <c r="AU610" s="249" t="s">
        <v>88</v>
      </c>
      <c r="AV610" s="13" t="s">
        <v>84</v>
      </c>
      <c r="AW610" s="13" t="s">
        <v>35</v>
      </c>
      <c r="AX610" s="13" t="s">
        <v>79</v>
      </c>
      <c r="AY610" s="249" t="s">
        <v>178</v>
      </c>
    </row>
    <row r="611" s="13" customFormat="1">
      <c r="A611" s="13"/>
      <c r="B611" s="240"/>
      <c r="C611" s="241"/>
      <c r="D611" s="233" t="s">
        <v>191</v>
      </c>
      <c r="E611" s="242" t="s">
        <v>1</v>
      </c>
      <c r="F611" s="243" t="s">
        <v>770</v>
      </c>
      <c r="G611" s="241"/>
      <c r="H611" s="242" t="s">
        <v>1</v>
      </c>
      <c r="I611" s="244"/>
      <c r="J611" s="241"/>
      <c r="K611" s="241"/>
      <c r="L611" s="245"/>
      <c r="M611" s="246"/>
      <c r="N611" s="247"/>
      <c r="O611" s="247"/>
      <c r="P611" s="247"/>
      <c r="Q611" s="247"/>
      <c r="R611" s="247"/>
      <c r="S611" s="247"/>
      <c r="T611" s="248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9" t="s">
        <v>191</v>
      </c>
      <c r="AU611" s="249" t="s">
        <v>88</v>
      </c>
      <c r="AV611" s="13" t="s">
        <v>84</v>
      </c>
      <c r="AW611" s="13" t="s">
        <v>35</v>
      </c>
      <c r="AX611" s="13" t="s">
        <v>79</v>
      </c>
      <c r="AY611" s="249" t="s">
        <v>178</v>
      </c>
    </row>
    <row r="612" s="14" customFormat="1">
      <c r="A612" s="14"/>
      <c r="B612" s="250"/>
      <c r="C612" s="251"/>
      <c r="D612" s="233" t="s">
        <v>191</v>
      </c>
      <c r="E612" s="252" t="s">
        <v>1</v>
      </c>
      <c r="F612" s="253" t="s">
        <v>771</v>
      </c>
      <c r="G612" s="251"/>
      <c r="H612" s="254">
        <v>280</v>
      </c>
      <c r="I612" s="255"/>
      <c r="J612" s="251"/>
      <c r="K612" s="251"/>
      <c r="L612" s="256"/>
      <c r="M612" s="257"/>
      <c r="N612" s="258"/>
      <c r="O612" s="258"/>
      <c r="P612" s="258"/>
      <c r="Q612" s="258"/>
      <c r="R612" s="258"/>
      <c r="S612" s="258"/>
      <c r="T612" s="25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0" t="s">
        <v>191</v>
      </c>
      <c r="AU612" s="260" t="s">
        <v>88</v>
      </c>
      <c r="AV612" s="14" t="s">
        <v>88</v>
      </c>
      <c r="AW612" s="14" t="s">
        <v>35</v>
      </c>
      <c r="AX612" s="14" t="s">
        <v>84</v>
      </c>
      <c r="AY612" s="260" t="s">
        <v>178</v>
      </c>
    </row>
    <row r="613" s="2" customFormat="1" ht="24.15" customHeight="1">
      <c r="A613" s="39"/>
      <c r="B613" s="40"/>
      <c r="C613" s="220" t="s">
        <v>772</v>
      </c>
      <c r="D613" s="220" t="s">
        <v>180</v>
      </c>
      <c r="E613" s="221" t="s">
        <v>773</v>
      </c>
      <c r="F613" s="222" t="s">
        <v>774</v>
      </c>
      <c r="G613" s="223" t="s">
        <v>183</v>
      </c>
      <c r="H613" s="224">
        <v>2310</v>
      </c>
      <c r="I613" s="225"/>
      <c r="J613" s="226">
        <f>ROUND(I613*H613,2)</f>
        <v>0</v>
      </c>
      <c r="K613" s="222" t="s">
        <v>184</v>
      </c>
      <c r="L613" s="45"/>
      <c r="M613" s="227" t="s">
        <v>1</v>
      </c>
      <c r="N613" s="228" t="s">
        <v>44</v>
      </c>
      <c r="O613" s="92"/>
      <c r="P613" s="229">
        <f>O613*H613</f>
        <v>0</v>
      </c>
      <c r="Q613" s="229">
        <v>0</v>
      </c>
      <c r="R613" s="229">
        <f>Q613*H613</f>
        <v>0</v>
      </c>
      <c r="S613" s="229">
        <v>0</v>
      </c>
      <c r="T613" s="230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1" t="s">
        <v>185</v>
      </c>
      <c r="AT613" s="231" t="s">
        <v>180</v>
      </c>
      <c r="AU613" s="231" t="s">
        <v>88</v>
      </c>
      <c r="AY613" s="18" t="s">
        <v>178</v>
      </c>
      <c r="BE613" s="232">
        <f>IF(N613="základní",J613,0)</f>
        <v>0</v>
      </c>
      <c r="BF613" s="232">
        <f>IF(N613="snížená",J613,0)</f>
        <v>0</v>
      </c>
      <c r="BG613" s="232">
        <f>IF(N613="zákl. přenesená",J613,0)</f>
        <v>0</v>
      </c>
      <c r="BH613" s="232">
        <f>IF(N613="sníž. přenesená",J613,0)</f>
        <v>0</v>
      </c>
      <c r="BI613" s="232">
        <f>IF(N613="nulová",J613,0)</f>
        <v>0</v>
      </c>
      <c r="BJ613" s="18" t="s">
        <v>84</v>
      </c>
      <c r="BK613" s="232">
        <f>ROUND(I613*H613,2)</f>
        <v>0</v>
      </c>
      <c r="BL613" s="18" t="s">
        <v>185</v>
      </c>
      <c r="BM613" s="231" t="s">
        <v>775</v>
      </c>
    </row>
    <row r="614" s="2" customFormat="1">
      <c r="A614" s="39"/>
      <c r="B614" s="40"/>
      <c r="C614" s="41"/>
      <c r="D614" s="233" t="s">
        <v>187</v>
      </c>
      <c r="E614" s="41"/>
      <c r="F614" s="234" t="s">
        <v>776</v>
      </c>
      <c r="G614" s="41"/>
      <c r="H614" s="41"/>
      <c r="I614" s="235"/>
      <c r="J614" s="41"/>
      <c r="K614" s="41"/>
      <c r="L614" s="45"/>
      <c r="M614" s="236"/>
      <c r="N614" s="237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187</v>
      </c>
      <c r="AU614" s="18" t="s">
        <v>88</v>
      </c>
    </row>
    <row r="615" s="2" customFormat="1">
      <c r="A615" s="39"/>
      <c r="B615" s="40"/>
      <c r="C615" s="41"/>
      <c r="D615" s="238" t="s">
        <v>189</v>
      </c>
      <c r="E615" s="41"/>
      <c r="F615" s="239" t="s">
        <v>777</v>
      </c>
      <c r="G615" s="41"/>
      <c r="H615" s="41"/>
      <c r="I615" s="235"/>
      <c r="J615" s="41"/>
      <c r="K615" s="41"/>
      <c r="L615" s="45"/>
      <c r="M615" s="236"/>
      <c r="N615" s="237"/>
      <c r="O615" s="92"/>
      <c r="P615" s="92"/>
      <c r="Q615" s="92"/>
      <c r="R615" s="92"/>
      <c r="S615" s="92"/>
      <c r="T615" s="93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T615" s="18" t="s">
        <v>189</v>
      </c>
      <c r="AU615" s="18" t="s">
        <v>88</v>
      </c>
    </row>
    <row r="616" s="13" customFormat="1">
      <c r="A616" s="13"/>
      <c r="B616" s="240"/>
      <c r="C616" s="241"/>
      <c r="D616" s="233" t="s">
        <v>191</v>
      </c>
      <c r="E616" s="242" t="s">
        <v>1</v>
      </c>
      <c r="F616" s="243" t="s">
        <v>491</v>
      </c>
      <c r="G616" s="241"/>
      <c r="H616" s="242" t="s">
        <v>1</v>
      </c>
      <c r="I616" s="244"/>
      <c r="J616" s="241"/>
      <c r="K616" s="241"/>
      <c r="L616" s="245"/>
      <c r="M616" s="246"/>
      <c r="N616" s="247"/>
      <c r="O616" s="247"/>
      <c r="P616" s="247"/>
      <c r="Q616" s="247"/>
      <c r="R616" s="247"/>
      <c r="S616" s="247"/>
      <c r="T616" s="248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9" t="s">
        <v>191</v>
      </c>
      <c r="AU616" s="249" t="s">
        <v>88</v>
      </c>
      <c r="AV616" s="13" t="s">
        <v>84</v>
      </c>
      <c r="AW616" s="13" t="s">
        <v>35</v>
      </c>
      <c r="AX616" s="13" t="s">
        <v>79</v>
      </c>
      <c r="AY616" s="249" t="s">
        <v>178</v>
      </c>
    </row>
    <row r="617" s="13" customFormat="1">
      <c r="A617" s="13"/>
      <c r="B617" s="240"/>
      <c r="C617" s="241"/>
      <c r="D617" s="233" t="s">
        <v>191</v>
      </c>
      <c r="E617" s="242" t="s">
        <v>1</v>
      </c>
      <c r="F617" s="243" t="s">
        <v>778</v>
      </c>
      <c r="G617" s="241"/>
      <c r="H617" s="242" t="s">
        <v>1</v>
      </c>
      <c r="I617" s="244"/>
      <c r="J617" s="241"/>
      <c r="K617" s="241"/>
      <c r="L617" s="245"/>
      <c r="M617" s="246"/>
      <c r="N617" s="247"/>
      <c r="O617" s="247"/>
      <c r="P617" s="247"/>
      <c r="Q617" s="247"/>
      <c r="R617" s="247"/>
      <c r="S617" s="247"/>
      <c r="T617" s="248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9" t="s">
        <v>191</v>
      </c>
      <c r="AU617" s="249" t="s">
        <v>88</v>
      </c>
      <c r="AV617" s="13" t="s">
        <v>84</v>
      </c>
      <c r="AW617" s="13" t="s">
        <v>35</v>
      </c>
      <c r="AX617" s="13" t="s">
        <v>79</v>
      </c>
      <c r="AY617" s="249" t="s">
        <v>178</v>
      </c>
    </row>
    <row r="618" s="14" customFormat="1">
      <c r="A618" s="14"/>
      <c r="B618" s="250"/>
      <c r="C618" s="251"/>
      <c r="D618" s="233" t="s">
        <v>191</v>
      </c>
      <c r="E618" s="252" t="s">
        <v>1</v>
      </c>
      <c r="F618" s="253" t="s">
        <v>779</v>
      </c>
      <c r="G618" s="251"/>
      <c r="H618" s="254">
        <v>1590</v>
      </c>
      <c r="I618" s="255"/>
      <c r="J618" s="251"/>
      <c r="K618" s="251"/>
      <c r="L618" s="256"/>
      <c r="M618" s="257"/>
      <c r="N618" s="258"/>
      <c r="O618" s="258"/>
      <c r="P618" s="258"/>
      <c r="Q618" s="258"/>
      <c r="R618" s="258"/>
      <c r="S618" s="258"/>
      <c r="T618" s="25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0" t="s">
        <v>191</v>
      </c>
      <c r="AU618" s="260" t="s">
        <v>88</v>
      </c>
      <c r="AV618" s="14" t="s">
        <v>88</v>
      </c>
      <c r="AW618" s="14" t="s">
        <v>35</v>
      </c>
      <c r="AX618" s="14" t="s">
        <v>79</v>
      </c>
      <c r="AY618" s="260" t="s">
        <v>178</v>
      </c>
    </row>
    <row r="619" s="14" customFormat="1">
      <c r="A619" s="14"/>
      <c r="B619" s="250"/>
      <c r="C619" s="251"/>
      <c r="D619" s="233" t="s">
        <v>191</v>
      </c>
      <c r="E619" s="252" t="s">
        <v>1</v>
      </c>
      <c r="F619" s="253" t="s">
        <v>780</v>
      </c>
      <c r="G619" s="251"/>
      <c r="H619" s="254">
        <v>339</v>
      </c>
      <c r="I619" s="255"/>
      <c r="J619" s="251"/>
      <c r="K619" s="251"/>
      <c r="L619" s="256"/>
      <c r="M619" s="257"/>
      <c r="N619" s="258"/>
      <c r="O619" s="258"/>
      <c r="P619" s="258"/>
      <c r="Q619" s="258"/>
      <c r="R619" s="258"/>
      <c r="S619" s="258"/>
      <c r="T619" s="259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0" t="s">
        <v>191</v>
      </c>
      <c r="AU619" s="260" t="s">
        <v>88</v>
      </c>
      <c r="AV619" s="14" t="s">
        <v>88</v>
      </c>
      <c r="AW619" s="14" t="s">
        <v>35</v>
      </c>
      <c r="AX619" s="14" t="s">
        <v>79</v>
      </c>
      <c r="AY619" s="260" t="s">
        <v>178</v>
      </c>
    </row>
    <row r="620" s="14" customFormat="1">
      <c r="A620" s="14"/>
      <c r="B620" s="250"/>
      <c r="C620" s="251"/>
      <c r="D620" s="233" t="s">
        <v>191</v>
      </c>
      <c r="E620" s="252" t="s">
        <v>1</v>
      </c>
      <c r="F620" s="253" t="s">
        <v>781</v>
      </c>
      <c r="G620" s="251"/>
      <c r="H620" s="254">
        <v>190.5</v>
      </c>
      <c r="I620" s="255"/>
      <c r="J620" s="251"/>
      <c r="K620" s="251"/>
      <c r="L620" s="256"/>
      <c r="M620" s="257"/>
      <c r="N620" s="258"/>
      <c r="O620" s="258"/>
      <c r="P620" s="258"/>
      <c r="Q620" s="258"/>
      <c r="R620" s="258"/>
      <c r="S620" s="258"/>
      <c r="T620" s="259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0" t="s">
        <v>191</v>
      </c>
      <c r="AU620" s="260" t="s">
        <v>88</v>
      </c>
      <c r="AV620" s="14" t="s">
        <v>88</v>
      </c>
      <c r="AW620" s="14" t="s">
        <v>35</v>
      </c>
      <c r="AX620" s="14" t="s">
        <v>79</v>
      </c>
      <c r="AY620" s="260" t="s">
        <v>178</v>
      </c>
    </row>
    <row r="621" s="14" customFormat="1">
      <c r="A621" s="14"/>
      <c r="B621" s="250"/>
      <c r="C621" s="251"/>
      <c r="D621" s="233" t="s">
        <v>191</v>
      </c>
      <c r="E621" s="252" t="s">
        <v>1</v>
      </c>
      <c r="F621" s="253" t="s">
        <v>714</v>
      </c>
      <c r="G621" s="251"/>
      <c r="H621" s="254">
        <v>186.5</v>
      </c>
      <c r="I621" s="255"/>
      <c r="J621" s="251"/>
      <c r="K621" s="251"/>
      <c r="L621" s="256"/>
      <c r="M621" s="257"/>
      <c r="N621" s="258"/>
      <c r="O621" s="258"/>
      <c r="P621" s="258"/>
      <c r="Q621" s="258"/>
      <c r="R621" s="258"/>
      <c r="S621" s="258"/>
      <c r="T621" s="25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0" t="s">
        <v>191</v>
      </c>
      <c r="AU621" s="260" t="s">
        <v>88</v>
      </c>
      <c r="AV621" s="14" t="s">
        <v>88</v>
      </c>
      <c r="AW621" s="14" t="s">
        <v>35</v>
      </c>
      <c r="AX621" s="14" t="s">
        <v>79</v>
      </c>
      <c r="AY621" s="260" t="s">
        <v>178</v>
      </c>
    </row>
    <row r="622" s="14" customFormat="1">
      <c r="A622" s="14"/>
      <c r="B622" s="250"/>
      <c r="C622" s="251"/>
      <c r="D622" s="233" t="s">
        <v>191</v>
      </c>
      <c r="E622" s="252" t="s">
        <v>1</v>
      </c>
      <c r="F622" s="253" t="s">
        <v>715</v>
      </c>
      <c r="G622" s="251"/>
      <c r="H622" s="254">
        <v>4</v>
      </c>
      <c r="I622" s="255"/>
      <c r="J622" s="251"/>
      <c r="K622" s="251"/>
      <c r="L622" s="256"/>
      <c r="M622" s="257"/>
      <c r="N622" s="258"/>
      <c r="O622" s="258"/>
      <c r="P622" s="258"/>
      <c r="Q622" s="258"/>
      <c r="R622" s="258"/>
      <c r="S622" s="258"/>
      <c r="T622" s="25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0" t="s">
        <v>191</v>
      </c>
      <c r="AU622" s="260" t="s">
        <v>88</v>
      </c>
      <c r="AV622" s="14" t="s">
        <v>88</v>
      </c>
      <c r="AW622" s="14" t="s">
        <v>35</v>
      </c>
      <c r="AX622" s="14" t="s">
        <v>79</v>
      </c>
      <c r="AY622" s="260" t="s">
        <v>178</v>
      </c>
    </row>
    <row r="623" s="15" customFormat="1">
      <c r="A623" s="15"/>
      <c r="B623" s="261"/>
      <c r="C623" s="262"/>
      <c r="D623" s="233" t="s">
        <v>191</v>
      </c>
      <c r="E623" s="263" t="s">
        <v>1</v>
      </c>
      <c r="F623" s="264" t="s">
        <v>195</v>
      </c>
      <c r="G623" s="262"/>
      <c r="H623" s="265">
        <v>2310</v>
      </c>
      <c r="I623" s="266"/>
      <c r="J623" s="262"/>
      <c r="K623" s="262"/>
      <c r="L623" s="267"/>
      <c r="M623" s="268"/>
      <c r="N623" s="269"/>
      <c r="O623" s="269"/>
      <c r="P623" s="269"/>
      <c r="Q623" s="269"/>
      <c r="R623" s="269"/>
      <c r="S623" s="269"/>
      <c r="T623" s="270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71" t="s">
        <v>191</v>
      </c>
      <c r="AU623" s="271" t="s">
        <v>88</v>
      </c>
      <c r="AV623" s="15" t="s">
        <v>185</v>
      </c>
      <c r="AW623" s="15" t="s">
        <v>35</v>
      </c>
      <c r="AX623" s="15" t="s">
        <v>84</v>
      </c>
      <c r="AY623" s="271" t="s">
        <v>178</v>
      </c>
    </row>
    <row r="624" s="2" customFormat="1" ht="24.15" customHeight="1">
      <c r="A624" s="39"/>
      <c r="B624" s="40"/>
      <c r="C624" s="220" t="s">
        <v>782</v>
      </c>
      <c r="D624" s="220" t="s">
        <v>180</v>
      </c>
      <c r="E624" s="221" t="s">
        <v>783</v>
      </c>
      <c r="F624" s="222" t="s">
        <v>784</v>
      </c>
      <c r="G624" s="223" t="s">
        <v>183</v>
      </c>
      <c r="H624" s="224">
        <v>1345.5</v>
      </c>
      <c r="I624" s="225"/>
      <c r="J624" s="226">
        <f>ROUND(I624*H624,2)</f>
        <v>0</v>
      </c>
      <c r="K624" s="222" t="s">
        <v>184</v>
      </c>
      <c r="L624" s="45"/>
      <c r="M624" s="227" t="s">
        <v>1</v>
      </c>
      <c r="N624" s="228" t="s">
        <v>44</v>
      </c>
      <c r="O624" s="92"/>
      <c r="P624" s="229">
        <f>O624*H624</f>
        <v>0</v>
      </c>
      <c r="Q624" s="229">
        <v>0</v>
      </c>
      <c r="R624" s="229">
        <f>Q624*H624</f>
        <v>0</v>
      </c>
      <c r="S624" s="229">
        <v>0</v>
      </c>
      <c r="T624" s="230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1" t="s">
        <v>185</v>
      </c>
      <c r="AT624" s="231" t="s">
        <v>180</v>
      </c>
      <c r="AU624" s="231" t="s">
        <v>88</v>
      </c>
      <c r="AY624" s="18" t="s">
        <v>178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8" t="s">
        <v>84</v>
      </c>
      <c r="BK624" s="232">
        <f>ROUND(I624*H624,2)</f>
        <v>0</v>
      </c>
      <c r="BL624" s="18" t="s">
        <v>185</v>
      </c>
      <c r="BM624" s="231" t="s">
        <v>785</v>
      </c>
    </row>
    <row r="625" s="2" customFormat="1">
      <c r="A625" s="39"/>
      <c r="B625" s="40"/>
      <c r="C625" s="41"/>
      <c r="D625" s="233" t="s">
        <v>187</v>
      </c>
      <c r="E625" s="41"/>
      <c r="F625" s="234" t="s">
        <v>786</v>
      </c>
      <c r="G625" s="41"/>
      <c r="H625" s="41"/>
      <c r="I625" s="235"/>
      <c r="J625" s="41"/>
      <c r="K625" s="41"/>
      <c r="L625" s="45"/>
      <c r="M625" s="236"/>
      <c r="N625" s="237"/>
      <c r="O625" s="92"/>
      <c r="P625" s="92"/>
      <c r="Q625" s="92"/>
      <c r="R625" s="92"/>
      <c r="S625" s="92"/>
      <c r="T625" s="93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187</v>
      </c>
      <c r="AU625" s="18" t="s">
        <v>88</v>
      </c>
    </row>
    <row r="626" s="2" customFormat="1">
      <c r="A626" s="39"/>
      <c r="B626" s="40"/>
      <c r="C626" s="41"/>
      <c r="D626" s="238" t="s">
        <v>189</v>
      </c>
      <c r="E626" s="41"/>
      <c r="F626" s="239" t="s">
        <v>787</v>
      </c>
      <c r="G626" s="41"/>
      <c r="H626" s="41"/>
      <c r="I626" s="235"/>
      <c r="J626" s="41"/>
      <c r="K626" s="41"/>
      <c r="L626" s="45"/>
      <c r="M626" s="236"/>
      <c r="N626" s="237"/>
      <c r="O626" s="92"/>
      <c r="P626" s="92"/>
      <c r="Q626" s="92"/>
      <c r="R626" s="92"/>
      <c r="S626" s="92"/>
      <c r="T626" s="93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189</v>
      </c>
      <c r="AU626" s="18" t="s">
        <v>88</v>
      </c>
    </row>
    <row r="627" s="13" customFormat="1">
      <c r="A627" s="13"/>
      <c r="B627" s="240"/>
      <c r="C627" s="241"/>
      <c r="D627" s="233" t="s">
        <v>191</v>
      </c>
      <c r="E627" s="242" t="s">
        <v>1</v>
      </c>
      <c r="F627" s="243" t="s">
        <v>491</v>
      </c>
      <c r="G627" s="241"/>
      <c r="H627" s="242" t="s">
        <v>1</v>
      </c>
      <c r="I627" s="244"/>
      <c r="J627" s="241"/>
      <c r="K627" s="241"/>
      <c r="L627" s="245"/>
      <c r="M627" s="246"/>
      <c r="N627" s="247"/>
      <c r="O627" s="247"/>
      <c r="P627" s="247"/>
      <c r="Q627" s="247"/>
      <c r="R627" s="247"/>
      <c r="S627" s="247"/>
      <c r="T627" s="24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9" t="s">
        <v>191</v>
      </c>
      <c r="AU627" s="249" t="s">
        <v>88</v>
      </c>
      <c r="AV627" s="13" t="s">
        <v>84</v>
      </c>
      <c r="AW627" s="13" t="s">
        <v>35</v>
      </c>
      <c r="AX627" s="13" t="s">
        <v>79</v>
      </c>
      <c r="AY627" s="249" t="s">
        <v>178</v>
      </c>
    </row>
    <row r="628" s="14" customFormat="1">
      <c r="A628" s="14"/>
      <c r="B628" s="250"/>
      <c r="C628" s="251"/>
      <c r="D628" s="233" t="s">
        <v>191</v>
      </c>
      <c r="E628" s="252" t="s">
        <v>1</v>
      </c>
      <c r="F628" s="253" t="s">
        <v>788</v>
      </c>
      <c r="G628" s="251"/>
      <c r="H628" s="254">
        <v>795</v>
      </c>
      <c r="I628" s="255"/>
      <c r="J628" s="251"/>
      <c r="K628" s="251"/>
      <c r="L628" s="256"/>
      <c r="M628" s="257"/>
      <c r="N628" s="258"/>
      <c r="O628" s="258"/>
      <c r="P628" s="258"/>
      <c r="Q628" s="258"/>
      <c r="R628" s="258"/>
      <c r="S628" s="258"/>
      <c r="T628" s="25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0" t="s">
        <v>191</v>
      </c>
      <c r="AU628" s="260" t="s">
        <v>88</v>
      </c>
      <c r="AV628" s="14" t="s">
        <v>88</v>
      </c>
      <c r="AW628" s="14" t="s">
        <v>35</v>
      </c>
      <c r="AX628" s="14" t="s">
        <v>79</v>
      </c>
      <c r="AY628" s="260" t="s">
        <v>178</v>
      </c>
    </row>
    <row r="629" s="14" customFormat="1">
      <c r="A629" s="14"/>
      <c r="B629" s="250"/>
      <c r="C629" s="251"/>
      <c r="D629" s="233" t="s">
        <v>191</v>
      </c>
      <c r="E629" s="252" t="s">
        <v>1</v>
      </c>
      <c r="F629" s="253" t="s">
        <v>789</v>
      </c>
      <c r="G629" s="251"/>
      <c r="H629" s="254">
        <v>169.5</v>
      </c>
      <c r="I629" s="255"/>
      <c r="J629" s="251"/>
      <c r="K629" s="251"/>
      <c r="L629" s="256"/>
      <c r="M629" s="257"/>
      <c r="N629" s="258"/>
      <c r="O629" s="258"/>
      <c r="P629" s="258"/>
      <c r="Q629" s="258"/>
      <c r="R629" s="258"/>
      <c r="S629" s="258"/>
      <c r="T629" s="259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0" t="s">
        <v>191</v>
      </c>
      <c r="AU629" s="260" t="s">
        <v>88</v>
      </c>
      <c r="AV629" s="14" t="s">
        <v>88</v>
      </c>
      <c r="AW629" s="14" t="s">
        <v>35</v>
      </c>
      <c r="AX629" s="14" t="s">
        <v>79</v>
      </c>
      <c r="AY629" s="260" t="s">
        <v>178</v>
      </c>
    </row>
    <row r="630" s="14" customFormat="1">
      <c r="A630" s="14"/>
      <c r="B630" s="250"/>
      <c r="C630" s="251"/>
      <c r="D630" s="233" t="s">
        <v>191</v>
      </c>
      <c r="E630" s="252" t="s">
        <v>1</v>
      </c>
      <c r="F630" s="253" t="s">
        <v>781</v>
      </c>
      <c r="G630" s="251"/>
      <c r="H630" s="254">
        <v>190.5</v>
      </c>
      <c r="I630" s="255"/>
      <c r="J630" s="251"/>
      <c r="K630" s="251"/>
      <c r="L630" s="256"/>
      <c r="M630" s="257"/>
      <c r="N630" s="258"/>
      <c r="O630" s="258"/>
      <c r="P630" s="258"/>
      <c r="Q630" s="258"/>
      <c r="R630" s="258"/>
      <c r="S630" s="258"/>
      <c r="T630" s="25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0" t="s">
        <v>191</v>
      </c>
      <c r="AU630" s="260" t="s">
        <v>88</v>
      </c>
      <c r="AV630" s="14" t="s">
        <v>88</v>
      </c>
      <c r="AW630" s="14" t="s">
        <v>35</v>
      </c>
      <c r="AX630" s="14" t="s">
        <v>79</v>
      </c>
      <c r="AY630" s="260" t="s">
        <v>178</v>
      </c>
    </row>
    <row r="631" s="14" customFormat="1">
      <c r="A631" s="14"/>
      <c r="B631" s="250"/>
      <c r="C631" s="251"/>
      <c r="D631" s="233" t="s">
        <v>191</v>
      </c>
      <c r="E631" s="252" t="s">
        <v>1</v>
      </c>
      <c r="F631" s="253" t="s">
        <v>714</v>
      </c>
      <c r="G631" s="251"/>
      <c r="H631" s="254">
        <v>186.5</v>
      </c>
      <c r="I631" s="255"/>
      <c r="J631" s="251"/>
      <c r="K631" s="251"/>
      <c r="L631" s="256"/>
      <c r="M631" s="257"/>
      <c r="N631" s="258"/>
      <c r="O631" s="258"/>
      <c r="P631" s="258"/>
      <c r="Q631" s="258"/>
      <c r="R631" s="258"/>
      <c r="S631" s="258"/>
      <c r="T631" s="259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0" t="s">
        <v>191</v>
      </c>
      <c r="AU631" s="260" t="s">
        <v>88</v>
      </c>
      <c r="AV631" s="14" t="s">
        <v>88</v>
      </c>
      <c r="AW631" s="14" t="s">
        <v>35</v>
      </c>
      <c r="AX631" s="14" t="s">
        <v>79</v>
      </c>
      <c r="AY631" s="260" t="s">
        <v>178</v>
      </c>
    </row>
    <row r="632" s="14" customFormat="1">
      <c r="A632" s="14"/>
      <c r="B632" s="250"/>
      <c r="C632" s="251"/>
      <c r="D632" s="233" t="s">
        <v>191</v>
      </c>
      <c r="E632" s="252" t="s">
        <v>1</v>
      </c>
      <c r="F632" s="253" t="s">
        <v>715</v>
      </c>
      <c r="G632" s="251"/>
      <c r="H632" s="254">
        <v>4</v>
      </c>
      <c r="I632" s="255"/>
      <c r="J632" s="251"/>
      <c r="K632" s="251"/>
      <c r="L632" s="256"/>
      <c r="M632" s="257"/>
      <c r="N632" s="258"/>
      <c r="O632" s="258"/>
      <c r="P632" s="258"/>
      <c r="Q632" s="258"/>
      <c r="R632" s="258"/>
      <c r="S632" s="258"/>
      <c r="T632" s="259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0" t="s">
        <v>191</v>
      </c>
      <c r="AU632" s="260" t="s">
        <v>88</v>
      </c>
      <c r="AV632" s="14" t="s">
        <v>88</v>
      </c>
      <c r="AW632" s="14" t="s">
        <v>35</v>
      </c>
      <c r="AX632" s="14" t="s">
        <v>79</v>
      </c>
      <c r="AY632" s="260" t="s">
        <v>178</v>
      </c>
    </row>
    <row r="633" s="15" customFormat="1">
      <c r="A633" s="15"/>
      <c r="B633" s="261"/>
      <c r="C633" s="262"/>
      <c r="D633" s="233" t="s">
        <v>191</v>
      </c>
      <c r="E633" s="263" t="s">
        <v>1</v>
      </c>
      <c r="F633" s="264" t="s">
        <v>195</v>
      </c>
      <c r="G633" s="262"/>
      <c r="H633" s="265">
        <v>1345.5</v>
      </c>
      <c r="I633" s="266"/>
      <c r="J633" s="262"/>
      <c r="K633" s="262"/>
      <c r="L633" s="267"/>
      <c r="M633" s="268"/>
      <c r="N633" s="269"/>
      <c r="O633" s="269"/>
      <c r="P633" s="269"/>
      <c r="Q633" s="269"/>
      <c r="R633" s="269"/>
      <c r="S633" s="269"/>
      <c r="T633" s="270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71" t="s">
        <v>191</v>
      </c>
      <c r="AU633" s="271" t="s">
        <v>88</v>
      </c>
      <c r="AV633" s="15" t="s">
        <v>185</v>
      </c>
      <c r="AW633" s="15" t="s">
        <v>35</v>
      </c>
      <c r="AX633" s="15" t="s">
        <v>84</v>
      </c>
      <c r="AY633" s="271" t="s">
        <v>178</v>
      </c>
    </row>
    <row r="634" s="2" customFormat="1" ht="24.15" customHeight="1">
      <c r="A634" s="39"/>
      <c r="B634" s="40"/>
      <c r="C634" s="220" t="s">
        <v>790</v>
      </c>
      <c r="D634" s="220" t="s">
        <v>180</v>
      </c>
      <c r="E634" s="221" t="s">
        <v>791</v>
      </c>
      <c r="F634" s="222" t="s">
        <v>792</v>
      </c>
      <c r="G634" s="223" t="s">
        <v>183</v>
      </c>
      <c r="H634" s="224">
        <v>981.5</v>
      </c>
      <c r="I634" s="225"/>
      <c r="J634" s="226">
        <f>ROUND(I634*H634,2)</f>
        <v>0</v>
      </c>
      <c r="K634" s="222" t="s">
        <v>184</v>
      </c>
      <c r="L634" s="45"/>
      <c r="M634" s="227" t="s">
        <v>1</v>
      </c>
      <c r="N634" s="228" t="s">
        <v>44</v>
      </c>
      <c r="O634" s="92"/>
      <c r="P634" s="229">
        <f>O634*H634</f>
        <v>0</v>
      </c>
      <c r="Q634" s="229">
        <v>0</v>
      </c>
      <c r="R634" s="229">
        <f>Q634*H634</f>
        <v>0</v>
      </c>
      <c r="S634" s="229">
        <v>0</v>
      </c>
      <c r="T634" s="230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1" t="s">
        <v>185</v>
      </c>
      <c r="AT634" s="231" t="s">
        <v>180</v>
      </c>
      <c r="AU634" s="231" t="s">
        <v>88</v>
      </c>
      <c r="AY634" s="18" t="s">
        <v>178</v>
      </c>
      <c r="BE634" s="232">
        <f>IF(N634="základní",J634,0)</f>
        <v>0</v>
      </c>
      <c r="BF634" s="232">
        <f>IF(N634="snížená",J634,0)</f>
        <v>0</v>
      </c>
      <c r="BG634" s="232">
        <f>IF(N634="zákl. přenesená",J634,0)</f>
        <v>0</v>
      </c>
      <c r="BH634" s="232">
        <f>IF(N634="sníž. přenesená",J634,0)</f>
        <v>0</v>
      </c>
      <c r="BI634" s="232">
        <f>IF(N634="nulová",J634,0)</f>
        <v>0</v>
      </c>
      <c r="BJ634" s="18" t="s">
        <v>84</v>
      </c>
      <c r="BK634" s="232">
        <f>ROUND(I634*H634,2)</f>
        <v>0</v>
      </c>
      <c r="BL634" s="18" t="s">
        <v>185</v>
      </c>
      <c r="BM634" s="231" t="s">
        <v>793</v>
      </c>
    </row>
    <row r="635" s="2" customFormat="1">
      <c r="A635" s="39"/>
      <c r="B635" s="40"/>
      <c r="C635" s="41"/>
      <c r="D635" s="233" t="s">
        <v>187</v>
      </c>
      <c r="E635" s="41"/>
      <c r="F635" s="234" t="s">
        <v>794</v>
      </c>
      <c r="G635" s="41"/>
      <c r="H635" s="41"/>
      <c r="I635" s="235"/>
      <c r="J635" s="41"/>
      <c r="K635" s="41"/>
      <c r="L635" s="45"/>
      <c r="M635" s="236"/>
      <c r="N635" s="237"/>
      <c r="O635" s="92"/>
      <c r="P635" s="92"/>
      <c r="Q635" s="92"/>
      <c r="R635" s="92"/>
      <c r="S635" s="92"/>
      <c r="T635" s="93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187</v>
      </c>
      <c r="AU635" s="18" t="s">
        <v>88</v>
      </c>
    </row>
    <row r="636" s="2" customFormat="1">
      <c r="A636" s="39"/>
      <c r="B636" s="40"/>
      <c r="C636" s="41"/>
      <c r="D636" s="238" t="s">
        <v>189</v>
      </c>
      <c r="E636" s="41"/>
      <c r="F636" s="239" t="s">
        <v>795</v>
      </c>
      <c r="G636" s="41"/>
      <c r="H636" s="41"/>
      <c r="I636" s="235"/>
      <c r="J636" s="41"/>
      <c r="K636" s="41"/>
      <c r="L636" s="45"/>
      <c r="M636" s="236"/>
      <c r="N636" s="237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189</v>
      </c>
      <c r="AU636" s="18" t="s">
        <v>88</v>
      </c>
    </row>
    <row r="637" s="13" customFormat="1">
      <c r="A637" s="13"/>
      <c r="B637" s="240"/>
      <c r="C637" s="241"/>
      <c r="D637" s="233" t="s">
        <v>191</v>
      </c>
      <c r="E637" s="242" t="s">
        <v>1</v>
      </c>
      <c r="F637" s="243" t="s">
        <v>491</v>
      </c>
      <c r="G637" s="241"/>
      <c r="H637" s="242" t="s">
        <v>1</v>
      </c>
      <c r="I637" s="244"/>
      <c r="J637" s="241"/>
      <c r="K637" s="241"/>
      <c r="L637" s="245"/>
      <c r="M637" s="246"/>
      <c r="N637" s="247"/>
      <c r="O637" s="247"/>
      <c r="P637" s="247"/>
      <c r="Q637" s="247"/>
      <c r="R637" s="247"/>
      <c r="S637" s="247"/>
      <c r="T637" s="24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9" t="s">
        <v>191</v>
      </c>
      <c r="AU637" s="249" t="s">
        <v>88</v>
      </c>
      <c r="AV637" s="13" t="s">
        <v>84</v>
      </c>
      <c r="AW637" s="13" t="s">
        <v>35</v>
      </c>
      <c r="AX637" s="13" t="s">
        <v>79</v>
      </c>
      <c r="AY637" s="249" t="s">
        <v>178</v>
      </c>
    </row>
    <row r="638" s="14" customFormat="1">
      <c r="A638" s="14"/>
      <c r="B638" s="250"/>
      <c r="C638" s="251"/>
      <c r="D638" s="233" t="s">
        <v>191</v>
      </c>
      <c r="E638" s="252" t="s">
        <v>1</v>
      </c>
      <c r="F638" s="253" t="s">
        <v>788</v>
      </c>
      <c r="G638" s="251"/>
      <c r="H638" s="254">
        <v>795</v>
      </c>
      <c r="I638" s="255"/>
      <c r="J638" s="251"/>
      <c r="K638" s="251"/>
      <c r="L638" s="256"/>
      <c r="M638" s="257"/>
      <c r="N638" s="258"/>
      <c r="O638" s="258"/>
      <c r="P638" s="258"/>
      <c r="Q638" s="258"/>
      <c r="R638" s="258"/>
      <c r="S638" s="258"/>
      <c r="T638" s="259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0" t="s">
        <v>191</v>
      </c>
      <c r="AU638" s="260" t="s">
        <v>88</v>
      </c>
      <c r="AV638" s="14" t="s">
        <v>88</v>
      </c>
      <c r="AW638" s="14" t="s">
        <v>35</v>
      </c>
      <c r="AX638" s="14" t="s">
        <v>79</v>
      </c>
      <c r="AY638" s="260" t="s">
        <v>178</v>
      </c>
    </row>
    <row r="639" s="14" customFormat="1">
      <c r="A639" s="14"/>
      <c r="B639" s="250"/>
      <c r="C639" s="251"/>
      <c r="D639" s="233" t="s">
        <v>191</v>
      </c>
      <c r="E639" s="252" t="s">
        <v>1</v>
      </c>
      <c r="F639" s="253" t="s">
        <v>714</v>
      </c>
      <c r="G639" s="251"/>
      <c r="H639" s="254">
        <v>186.5</v>
      </c>
      <c r="I639" s="255"/>
      <c r="J639" s="251"/>
      <c r="K639" s="251"/>
      <c r="L639" s="256"/>
      <c r="M639" s="257"/>
      <c r="N639" s="258"/>
      <c r="O639" s="258"/>
      <c r="P639" s="258"/>
      <c r="Q639" s="258"/>
      <c r="R639" s="258"/>
      <c r="S639" s="258"/>
      <c r="T639" s="25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0" t="s">
        <v>191</v>
      </c>
      <c r="AU639" s="260" t="s">
        <v>88</v>
      </c>
      <c r="AV639" s="14" t="s">
        <v>88</v>
      </c>
      <c r="AW639" s="14" t="s">
        <v>35</v>
      </c>
      <c r="AX639" s="14" t="s">
        <v>79</v>
      </c>
      <c r="AY639" s="260" t="s">
        <v>178</v>
      </c>
    </row>
    <row r="640" s="15" customFormat="1">
      <c r="A640" s="15"/>
      <c r="B640" s="261"/>
      <c r="C640" s="262"/>
      <c r="D640" s="233" t="s">
        <v>191</v>
      </c>
      <c r="E640" s="263" t="s">
        <v>1</v>
      </c>
      <c r="F640" s="264" t="s">
        <v>195</v>
      </c>
      <c r="G640" s="262"/>
      <c r="H640" s="265">
        <v>981.5</v>
      </c>
      <c r="I640" s="266"/>
      <c r="J640" s="262"/>
      <c r="K640" s="262"/>
      <c r="L640" s="267"/>
      <c r="M640" s="268"/>
      <c r="N640" s="269"/>
      <c r="O640" s="269"/>
      <c r="P640" s="269"/>
      <c r="Q640" s="269"/>
      <c r="R640" s="269"/>
      <c r="S640" s="269"/>
      <c r="T640" s="270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71" t="s">
        <v>191</v>
      </c>
      <c r="AU640" s="271" t="s">
        <v>88</v>
      </c>
      <c r="AV640" s="15" t="s">
        <v>185</v>
      </c>
      <c r="AW640" s="15" t="s">
        <v>35</v>
      </c>
      <c r="AX640" s="15" t="s">
        <v>84</v>
      </c>
      <c r="AY640" s="271" t="s">
        <v>178</v>
      </c>
    </row>
    <row r="641" s="2" customFormat="1" ht="24.15" customHeight="1">
      <c r="A641" s="39"/>
      <c r="B641" s="40"/>
      <c r="C641" s="220" t="s">
        <v>796</v>
      </c>
      <c r="D641" s="220" t="s">
        <v>180</v>
      </c>
      <c r="E641" s="221" t="s">
        <v>797</v>
      </c>
      <c r="F641" s="222" t="s">
        <v>798</v>
      </c>
      <c r="G641" s="223" t="s">
        <v>183</v>
      </c>
      <c r="H641" s="224">
        <v>173.5</v>
      </c>
      <c r="I641" s="225"/>
      <c r="J641" s="226">
        <f>ROUND(I641*H641,2)</f>
        <v>0</v>
      </c>
      <c r="K641" s="222" t="s">
        <v>184</v>
      </c>
      <c r="L641" s="45"/>
      <c r="M641" s="227" t="s">
        <v>1</v>
      </c>
      <c r="N641" s="228" t="s">
        <v>44</v>
      </c>
      <c r="O641" s="92"/>
      <c r="P641" s="229">
        <f>O641*H641</f>
        <v>0</v>
      </c>
      <c r="Q641" s="229">
        <v>0</v>
      </c>
      <c r="R641" s="229">
        <f>Q641*H641</f>
        <v>0</v>
      </c>
      <c r="S641" s="229">
        <v>0</v>
      </c>
      <c r="T641" s="230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1" t="s">
        <v>185</v>
      </c>
      <c r="AT641" s="231" t="s">
        <v>180</v>
      </c>
      <c r="AU641" s="231" t="s">
        <v>88</v>
      </c>
      <c r="AY641" s="18" t="s">
        <v>178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8" t="s">
        <v>84</v>
      </c>
      <c r="BK641" s="232">
        <f>ROUND(I641*H641,2)</f>
        <v>0</v>
      </c>
      <c r="BL641" s="18" t="s">
        <v>185</v>
      </c>
      <c r="BM641" s="231" t="s">
        <v>799</v>
      </c>
    </row>
    <row r="642" s="2" customFormat="1">
      <c r="A642" s="39"/>
      <c r="B642" s="40"/>
      <c r="C642" s="41"/>
      <c r="D642" s="233" t="s">
        <v>187</v>
      </c>
      <c r="E642" s="41"/>
      <c r="F642" s="234" t="s">
        <v>800</v>
      </c>
      <c r="G642" s="41"/>
      <c r="H642" s="41"/>
      <c r="I642" s="235"/>
      <c r="J642" s="41"/>
      <c r="K642" s="41"/>
      <c r="L642" s="45"/>
      <c r="M642" s="236"/>
      <c r="N642" s="237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187</v>
      </c>
      <c r="AU642" s="18" t="s">
        <v>88</v>
      </c>
    </row>
    <row r="643" s="2" customFormat="1">
      <c r="A643" s="39"/>
      <c r="B643" s="40"/>
      <c r="C643" s="41"/>
      <c r="D643" s="238" t="s">
        <v>189</v>
      </c>
      <c r="E643" s="41"/>
      <c r="F643" s="239" t="s">
        <v>801</v>
      </c>
      <c r="G643" s="41"/>
      <c r="H643" s="41"/>
      <c r="I643" s="235"/>
      <c r="J643" s="41"/>
      <c r="K643" s="41"/>
      <c r="L643" s="45"/>
      <c r="M643" s="236"/>
      <c r="N643" s="237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189</v>
      </c>
      <c r="AU643" s="18" t="s">
        <v>88</v>
      </c>
    </row>
    <row r="644" s="13" customFormat="1">
      <c r="A644" s="13"/>
      <c r="B644" s="240"/>
      <c r="C644" s="241"/>
      <c r="D644" s="233" t="s">
        <v>191</v>
      </c>
      <c r="E644" s="242" t="s">
        <v>1</v>
      </c>
      <c r="F644" s="243" t="s">
        <v>491</v>
      </c>
      <c r="G644" s="241"/>
      <c r="H644" s="242" t="s">
        <v>1</v>
      </c>
      <c r="I644" s="244"/>
      <c r="J644" s="241"/>
      <c r="K644" s="241"/>
      <c r="L644" s="245"/>
      <c r="M644" s="246"/>
      <c r="N644" s="247"/>
      <c r="O644" s="247"/>
      <c r="P644" s="247"/>
      <c r="Q644" s="247"/>
      <c r="R644" s="247"/>
      <c r="S644" s="247"/>
      <c r="T644" s="24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9" t="s">
        <v>191</v>
      </c>
      <c r="AU644" s="249" t="s">
        <v>88</v>
      </c>
      <c r="AV644" s="13" t="s">
        <v>84</v>
      </c>
      <c r="AW644" s="13" t="s">
        <v>35</v>
      </c>
      <c r="AX644" s="13" t="s">
        <v>79</v>
      </c>
      <c r="AY644" s="249" t="s">
        <v>178</v>
      </c>
    </row>
    <row r="645" s="14" customFormat="1">
      <c r="A645" s="14"/>
      <c r="B645" s="250"/>
      <c r="C645" s="251"/>
      <c r="D645" s="233" t="s">
        <v>191</v>
      </c>
      <c r="E645" s="252" t="s">
        <v>1</v>
      </c>
      <c r="F645" s="253" t="s">
        <v>789</v>
      </c>
      <c r="G645" s="251"/>
      <c r="H645" s="254">
        <v>169.5</v>
      </c>
      <c r="I645" s="255"/>
      <c r="J645" s="251"/>
      <c r="K645" s="251"/>
      <c r="L645" s="256"/>
      <c r="M645" s="257"/>
      <c r="N645" s="258"/>
      <c r="O645" s="258"/>
      <c r="P645" s="258"/>
      <c r="Q645" s="258"/>
      <c r="R645" s="258"/>
      <c r="S645" s="258"/>
      <c r="T645" s="259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0" t="s">
        <v>191</v>
      </c>
      <c r="AU645" s="260" t="s">
        <v>88</v>
      </c>
      <c r="AV645" s="14" t="s">
        <v>88</v>
      </c>
      <c r="AW645" s="14" t="s">
        <v>35</v>
      </c>
      <c r="AX645" s="14" t="s">
        <v>79</v>
      </c>
      <c r="AY645" s="260" t="s">
        <v>178</v>
      </c>
    </row>
    <row r="646" s="14" customFormat="1">
      <c r="A646" s="14"/>
      <c r="B646" s="250"/>
      <c r="C646" s="251"/>
      <c r="D646" s="233" t="s">
        <v>191</v>
      </c>
      <c r="E646" s="252" t="s">
        <v>1</v>
      </c>
      <c r="F646" s="253" t="s">
        <v>715</v>
      </c>
      <c r="G646" s="251"/>
      <c r="H646" s="254">
        <v>4</v>
      </c>
      <c r="I646" s="255"/>
      <c r="J646" s="251"/>
      <c r="K646" s="251"/>
      <c r="L646" s="256"/>
      <c r="M646" s="257"/>
      <c r="N646" s="258"/>
      <c r="O646" s="258"/>
      <c r="P646" s="258"/>
      <c r="Q646" s="258"/>
      <c r="R646" s="258"/>
      <c r="S646" s="258"/>
      <c r="T646" s="25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0" t="s">
        <v>191</v>
      </c>
      <c r="AU646" s="260" t="s">
        <v>88</v>
      </c>
      <c r="AV646" s="14" t="s">
        <v>88</v>
      </c>
      <c r="AW646" s="14" t="s">
        <v>35</v>
      </c>
      <c r="AX646" s="14" t="s">
        <v>79</v>
      </c>
      <c r="AY646" s="260" t="s">
        <v>178</v>
      </c>
    </row>
    <row r="647" s="15" customFormat="1">
      <c r="A647" s="15"/>
      <c r="B647" s="261"/>
      <c r="C647" s="262"/>
      <c r="D647" s="233" t="s">
        <v>191</v>
      </c>
      <c r="E647" s="263" t="s">
        <v>1</v>
      </c>
      <c r="F647" s="264" t="s">
        <v>195</v>
      </c>
      <c r="G647" s="262"/>
      <c r="H647" s="265">
        <v>173.5</v>
      </c>
      <c r="I647" s="266"/>
      <c r="J647" s="262"/>
      <c r="K647" s="262"/>
      <c r="L647" s="267"/>
      <c r="M647" s="268"/>
      <c r="N647" s="269"/>
      <c r="O647" s="269"/>
      <c r="P647" s="269"/>
      <c r="Q647" s="269"/>
      <c r="R647" s="269"/>
      <c r="S647" s="269"/>
      <c r="T647" s="270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71" t="s">
        <v>191</v>
      </c>
      <c r="AU647" s="271" t="s">
        <v>88</v>
      </c>
      <c r="AV647" s="15" t="s">
        <v>185</v>
      </c>
      <c r="AW647" s="15" t="s">
        <v>35</v>
      </c>
      <c r="AX647" s="15" t="s">
        <v>84</v>
      </c>
      <c r="AY647" s="271" t="s">
        <v>178</v>
      </c>
    </row>
    <row r="648" s="2" customFormat="1" ht="37.8" customHeight="1">
      <c r="A648" s="39"/>
      <c r="B648" s="40"/>
      <c r="C648" s="220" t="s">
        <v>802</v>
      </c>
      <c r="D648" s="220" t="s">
        <v>180</v>
      </c>
      <c r="E648" s="221" t="s">
        <v>803</v>
      </c>
      <c r="F648" s="222" t="s">
        <v>804</v>
      </c>
      <c r="G648" s="223" t="s">
        <v>183</v>
      </c>
      <c r="H648" s="224">
        <v>100</v>
      </c>
      <c r="I648" s="225"/>
      <c r="J648" s="226">
        <f>ROUND(I648*H648,2)</f>
        <v>0</v>
      </c>
      <c r="K648" s="222" t="s">
        <v>1</v>
      </c>
      <c r="L648" s="45"/>
      <c r="M648" s="227" t="s">
        <v>1</v>
      </c>
      <c r="N648" s="228" t="s">
        <v>44</v>
      </c>
      <c r="O648" s="92"/>
      <c r="P648" s="229">
        <f>O648*H648</f>
        <v>0</v>
      </c>
      <c r="Q648" s="229">
        <v>0</v>
      </c>
      <c r="R648" s="229">
        <f>Q648*H648</f>
        <v>0</v>
      </c>
      <c r="S648" s="229">
        <v>0</v>
      </c>
      <c r="T648" s="230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1" t="s">
        <v>185</v>
      </c>
      <c r="AT648" s="231" t="s">
        <v>180</v>
      </c>
      <c r="AU648" s="231" t="s">
        <v>88</v>
      </c>
      <c r="AY648" s="18" t="s">
        <v>178</v>
      </c>
      <c r="BE648" s="232">
        <f>IF(N648="základní",J648,0)</f>
        <v>0</v>
      </c>
      <c r="BF648" s="232">
        <f>IF(N648="snížená",J648,0)</f>
        <v>0</v>
      </c>
      <c r="BG648" s="232">
        <f>IF(N648="zákl. přenesená",J648,0)</f>
        <v>0</v>
      </c>
      <c r="BH648" s="232">
        <f>IF(N648="sníž. přenesená",J648,0)</f>
        <v>0</v>
      </c>
      <c r="BI648" s="232">
        <f>IF(N648="nulová",J648,0)</f>
        <v>0</v>
      </c>
      <c r="BJ648" s="18" t="s">
        <v>84</v>
      </c>
      <c r="BK648" s="232">
        <f>ROUND(I648*H648,2)</f>
        <v>0</v>
      </c>
      <c r="BL648" s="18" t="s">
        <v>185</v>
      </c>
      <c r="BM648" s="231" t="s">
        <v>805</v>
      </c>
    </row>
    <row r="649" s="2" customFormat="1">
      <c r="A649" s="39"/>
      <c r="B649" s="40"/>
      <c r="C649" s="41"/>
      <c r="D649" s="233" t="s">
        <v>187</v>
      </c>
      <c r="E649" s="41"/>
      <c r="F649" s="234" t="s">
        <v>804</v>
      </c>
      <c r="G649" s="41"/>
      <c r="H649" s="41"/>
      <c r="I649" s="235"/>
      <c r="J649" s="41"/>
      <c r="K649" s="41"/>
      <c r="L649" s="45"/>
      <c r="M649" s="236"/>
      <c r="N649" s="237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187</v>
      </c>
      <c r="AU649" s="18" t="s">
        <v>88</v>
      </c>
    </row>
    <row r="650" s="13" customFormat="1">
      <c r="A650" s="13"/>
      <c r="B650" s="240"/>
      <c r="C650" s="241"/>
      <c r="D650" s="233" t="s">
        <v>191</v>
      </c>
      <c r="E650" s="242" t="s">
        <v>1</v>
      </c>
      <c r="F650" s="243" t="s">
        <v>806</v>
      </c>
      <c r="G650" s="241"/>
      <c r="H650" s="242" t="s">
        <v>1</v>
      </c>
      <c r="I650" s="244"/>
      <c r="J650" s="241"/>
      <c r="K650" s="241"/>
      <c r="L650" s="245"/>
      <c r="M650" s="246"/>
      <c r="N650" s="247"/>
      <c r="O650" s="247"/>
      <c r="P650" s="247"/>
      <c r="Q650" s="247"/>
      <c r="R650" s="247"/>
      <c r="S650" s="247"/>
      <c r="T650" s="248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9" t="s">
        <v>191</v>
      </c>
      <c r="AU650" s="249" t="s">
        <v>88</v>
      </c>
      <c r="AV650" s="13" t="s">
        <v>84</v>
      </c>
      <c r="AW650" s="13" t="s">
        <v>35</v>
      </c>
      <c r="AX650" s="13" t="s">
        <v>79</v>
      </c>
      <c r="AY650" s="249" t="s">
        <v>178</v>
      </c>
    </row>
    <row r="651" s="14" customFormat="1">
      <c r="A651" s="14"/>
      <c r="B651" s="250"/>
      <c r="C651" s="251"/>
      <c r="D651" s="233" t="s">
        <v>191</v>
      </c>
      <c r="E651" s="252" t="s">
        <v>1</v>
      </c>
      <c r="F651" s="253" t="s">
        <v>807</v>
      </c>
      <c r="G651" s="251"/>
      <c r="H651" s="254">
        <v>100</v>
      </c>
      <c r="I651" s="255"/>
      <c r="J651" s="251"/>
      <c r="K651" s="251"/>
      <c r="L651" s="256"/>
      <c r="M651" s="257"/>
      <c r="N651" s="258"/>
      <c r="O651" s="258"/>
      <c r="P651" s="258"/>
      <c r="Q651" s="258"/>
      <c r="R651" s="258"/>
      <c r="S651" s="258"/>
      <c r="T651" s="259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0" t="s">
        <v>191</v>
      </c>
      <c r="AU651" s="260" t="s">
        <v>88</v>
      </c>
      <c r="AV651" s="14" t="s">
        <v>88</v>
      </c>
      <c r="AW651" s="14" t="s">
        <v>35</v>
      </c>
      <c r="AX651" s="14" t="s">
        <v>84</v>
      </c>
      <c r="AY651" s="260" t="s">
        <v>178</v>
      </c>
    </row>
    <row r="652" s="2" customFormat="1" ht="24.15" customHeight="1">
      <c r="A652" s="39"/>
      <c r="B652" s="40"/>
      <c r="C652" s="220" t="s">
        <v>808</v>
      </c>
      <c r="D652" s="220" t="s">
        <v>180</v>
      </c>
      <c r="E652" s="221" t="s">
        <v>809</v>
      </c>
      <c r="F652" s="222" t="s">
        <v>810</v>
      </c>
      <c r="G652" s="223" t="s">
        <v>183</v>
      </c>
      <c r="H652" s="224">
        <v>56.5</v>
      </c>
      <c r="I652" s="225"/>
      <c r="J652" s="226">
        <f>ROUND(I652*H652,2)</f>
        <v>0</v>
      </c>
      <c r="K652" s="222" t="s">
        <v>184</v>
      </c>
      <c r="L652" s="45"/>
      <c r="M652" s="227" t="s">
        <v>1</v>
      </c>
      <c r="N652" s="228" t="s">
        <v>44</v>
      </c>
      <c r="O652" s="92"/>
      <c r="P652" s="229">
        <f>O652*H652</f>
        <v>0</v>
      </c>
      <c r="Q652" s="229">
        <v>0.1837</v>
      </c>
      <c r="R652" s="229">
        <f>Q652*H652</f>
        <v>10.379049999999999</v>
      </c>
      <c r="S652" s="229">
        <v>0</v>
      </c>
      <c r="T652" s="230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1" t="s">
        <v>185</v>
      </c>
      <c r="AT652" s="231" t="s">
        <v>180</v>
      </c>
      <c r="AU652" s="231" t="s">
        <v>88</v>
      </c>
      <c r="AY652" s="18" t="s">
        <v>178</v>
      </c>
      <c r="BE652" s="232">
        <f>IF(N652="základní",J652,0)</f>
        <v>0</v>
      </c>
      <c r="BF652" s="232">
        <f>IF(N652="snížená",J652,0)</f>
        <v>0</v>
      </c>
      <c r="BG652" s="232">
        <f>IF(N652="zákl. přenesená",J652,0)</f>
        <v>0</v>
      </c>
      <c r="BH652" s="232">
        <f>IF(N652="sníž. přenesená",J652,0)</f>
        <v>0</v>
      </c>
      <c r="BI652" s="232">
        <f>IF(N652="nulová",J652,0)</f>
        <v>0</v>
      </c>
      <c r="BJ652" s="18" t="s">
        <v>84</v>
      </c>
      <c r="BK652" s="232">
        <f>ROUND(I652*H652,2)</f>
        <v>0</v>
      </c>
      <c r="BL652" s="18" t="s">
        <v>185</v>
      </c>
      <c r="BM652" s="231" t="s">
        <v>811</v>
      </c>
    </row>
    <row r="653" s="2" customFormat="1">
      <c r="A653" s="39"/>
      <c r="B653" s="40"/>
      <c r="C653" s="41"/>
      <c r="D653" s="233" t="s">
        <v>187</v>
      </c>
      <c r="E653" s="41"/>
      <c r="F653" s="234" t="s">
        <v>812</v>
      </c>
      <c r="G653" s="41"/>
      <c r="H653" s="41"/>
      <c r="I653" s="235"/>
      <c r="J653" s="41"/>
      <c r="K653" s="41"/>
      <c r="L653" s="45"/>
      <c r="M653" s="236"/>
      <c r="N653" s="237"/>
      <c r="O653" s="92"/>
      <c r="P653" s="92"/>
      <c r="Q653" s="92"/>
      <c r="R653" s="92"/>
      <c r="S653" s="92"/>
      <c r="T653" s="93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T653" s="18" t="s">
        <v>187</v>
      </c>
      <c r="AU653" s="18" t="s">
        <v>88</v>
      </c>
    </row>
    <row r="654" s="2" customFormat="1">
      <c r="A654" s="39"/>
      <c r="B654" s="40"/>
      <c r="C654" s="41"/>
      <c r="D654" s="238" t="s">
        <v>189</v>
      </c>
      <c r="E654" s="41"/>
      <c r="F654" s="239" t="s">
        <v>813</v>
      </c>
      <c r="G654" s="41"/>
      <c r="H654" s="41"/>
      <c r="I654" s="235"/>
      <c r="J654" s="41"/>
      <c r="K654" s="41"/>
      <c r="L654" s="45"/>
      <c r="M654" s="236"/>
      <c r="N654" s="237"/>
      <c r="O654" s="92"/>
      <c r="P654" s="92"/>
      <c r="Q654" s="92"/>
      <c r="R654" s="92"/>
      <c r="S654" s="92"/>
      <c r="T654" s="93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189</v>
      </c>
      <c r="AU654" s="18" t="s">
        <v>88</v>
      </c>
    </row>
    <row r="655" s="13" customFormat="1">
      <c r="A655" s="13"/>
      <c r="B655" s="240"/>
      <c r="C655" s="241"/>
      <c r="D655" s="233" t="s">
        <v>191</v>
      </c>
      <c r="E655" s="242" t="s">
        <v>1</v>
      </c>
      <c r="F655" s="243" t="s">
        <v>491</v>
      </c>
      <c r="G655" s="241"/>
      <c r="H655" s="242" t="s">
        <v>1</v>
      </c>
      <c r="I655" s="244"/>
      <c r="J655" s="241"/>
      <c r="K655" s="241"/>
      <c r="L655" s="245"/>
      <c r="M655" s="246"/>
      <c r="N655" s="247"/>
      <c r="O655" s="247"/>
      <c r="P655" s="247"/>
      <c r="Q655" s="247"/>
      <c r="R655" s="247"/>
      <c r="S655" s="247"/>
      <c r="T655" s="248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9" t="s">
        <v>191</v>
      </c>
      <c r="AU655" s="249" t="s">
        <v>88</v>
      </c>
      <c r="AV655" s="13" t="s">
        <v>84</v>
      </c>
      <c r="AW655" s="13" t="s">
        <v>35</v>
      </c>
      <c r="AX655" s="13" t="s">
        <v>79</v>
      </c>
      <c r="AY655" s="249" t="s">
        <v>178</v>
      </c>
    </row>
    <row r="656" s="13" customFormat="1">
      <c r="A656" s="13"/>
      <c r="B656" s="240"/>
      <c r="C656" s="241"/>
      <c r="D656" s="233" t="s">
        <v>191</v>
      </c>
      <c r="E656" s="242" t="s">
        <v>1</v>
      </c>
      <c r="F656" s="243" t="s">
        <v>814</v>
      </c>
      <c r="G656" s="241"/>
      <c r="H656" s="242" t="s">
        <v>1</v>
      </c>
      <c r="I656" s="244"/>
      <c r="J656" s="241"/>
      <c r="K656" s="241"/>
      <c r="L656" s="245"/>
      <c r="M656" s="246"/>
      <c r="N656" s="247"/>
      <c r="O656" s="247"/>
      <c r="P656" s="247"/>
      <c r="Q656" s="247"/>
      <c r="R656" s="247"/>
      <c r="S656" s="247"/>
      <c r="T656" s="248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9" t="s">
        <v>191</v>
      </c>
      <c r="AU656" s="249" t="s">
        <v>88</v>
      </c>
      <c r="AV656" s="13" t="s">
        <v>84</v>
      </c>
      <c r="AW656" s="13" t="s">
        <v>35</v>
      </c>
      <c r="AX656" s="13" t="s">
        <v>79</v>
      </c>
      <c r="AY656" s="249" t="s">
        <v>178</v>
      </c>
    </row>
    <row r="657" s="14" customFormat="1">
      <c r="A657" s="14"/>
      <c r="B657" s="250"/>
      <c r="C657" s="251"/>
      <c r="D657" s="233" t="s">
        <v>191</v>
      </c>
      <c r="E657" s="252" t="s">
        <v>1</v>
      </c>
      <c r="F657" s="253" t="s">
        <v>729</v>
      </c>
      <c r="G657" s="251"/>
      <c r="H657" s="254">
        <v>56.5</v>
      </c>
      <c r="I657" s="255"/>
      <c r="J657" s="251"/>
      <c r="K657" s="251"/>
      <c r="L657" s="256"/>
      <c r="M657" s="257"/>
      <c r="N657" s="258"/>
      <c r="O657" s="258"/>
      <c r="P657" s="258"/>
      <c r="Q657" s="258"/>
      <c r="R657" s="258"/>
      <c r="S657" s="258"/>
      <c r="T657" s="25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0" t="s">
        <v>191</v>
      </c>
      <c r="AU657" s="260" t="s">
        <v>88</v>
      </c>
      <c r="AV657" s="14" t="s">
        <v>88</v>
      </c>
      <c r="AW657" s="14" t="s">
        <v>35</v>
      </c>
      <c r="AX657" s="14" t="s">
        <v>84</v>
      </c>
      <c r="AY657" s="260" t="s">
        <v>178</v>
      </c>
    </row>
    <row r="658" s="2" customFormat="1" ht="24.15" customHeight="1">
      <c r="A658" s="39"/>
      <c r="B658" s="40"/>
      <c r="C658" s="220" t="s">
        <v>815</v>
      </c>
      <c r="D658" s="220" t="s">
        <v>180</v>
      </c>
      <c r="E658" s="221" t="s">
        <v>816</v>
      </c>
      <c r="F658" s="222" t="s">
        <v>817</v>
      </c>
      <c r="G658" s="223" t="s">
        <v>183</v>
      </c>
      <c r="H658" s="224">
        <v>25</v>
      </c>
      <c r="I658" s="225"/>
      <c r="J658" s="226">
        <f>ROUND(I658*H658,2)</f>
        <v>0</v>
      </c>
      <c r="K658" s="222" t="s">
        <v>184</v>
      </c>
      <c r="L658" s="45"/>
      <c r="M658" s="227" t="s">
        <v>1</v>
      </c>
      <c r="N658" s="228" t="s">
        <v>44</v>
      </c>
      <c r="O658" s="92"/>
      <c r="P658" s="229">
        <f>O658*H658</f>
        <v>0</v>
      </c>
      <c r="Q658" s="229">
        <v>0.19536000000000001</v>
      </c>
      <c r="R658" s="229">
        <f>Q658*H658</f>
        <v>4.8840000000000003</v>
      </c>
      <c r="S658" s="229">
        <v>0</v>
      </c>
      <c r="T658" s="230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31" t="s">
        <v>185</v>
      </c>
      <c r="AT658" s="231" t="s">
        <v>180</v>
      </c>
      <c r="AU658" s="231" t="s">
        <v>88</v>
      </c>
      <c r="AY658" s="18" t="s">
        <v>178</v>
      </c>
      <c r="BE658" s="232">
        <f>IF(N658="základní",J658,0)</f>
        <v>0</v>
      </c>
      <c r="BF658" s="232">
        <f>IF(N658="snížená",J658,0)</f>
        <v>0</v>
      </c>
      <c r="BG658" s="232">
        <f>IF(N658="zákl. přenesená",J658,0)</f>
        <v>0</v>
      </c>
      <c r="BH658" s="232">
        <f>IF(N658="sníž. přenesená",J658,0)</f>
        <v>0</v>
      </c>
      <c r="BI658" s="232">
        <f>IF(N658="nulová",J658,0)</f>
        <v>0</v>
      </c>
      <c r="BJ658" s="18" t="s">
        <v>84</v>
      </c>
      <c r="BK658" s="232">
        <f>ROUND(I658*H658,2)</f>
        <v>0</v>
      </c>
      <c r="BL658" s="18" t="s">
        <v>185</v>
      </c>
      <c r="BM658" s="231" t="s">
        <v>818</v>
      </c>
    </row>
    <row r="659" s="2" customFormat="1">
      <c r="A659" s="39"/>
      <c r="B659" s="40"/>
      <c r="C659" s="41"/>
      <c r="D659" s="233" t="s">
        <v>187</v>
      </c>
      <c r="E659" s="41"/>
      <c r="F659" s="234" t="s">
        <v>819</v>
      </c>
      <c r="G659" s="41"/>
      <c r="H659" s="41"/>
      <c r="I659" s="235"/>
      <c r="J659" s="41"/>
      <c r="K659" s="41"/>
      <c r="L659" s="45"/>
      <c r="M659" s="236"/>
      <c r="N659" s="237"/>
      <c r="O659" s="92"/>
      <c r="P659" s="92"/>
      <c r="Q659" s="92"/>
      <c r="R659" s="92"/>
      <c r="S659" s="92"/>
      <c r="T659" s="93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187</v>
      </c>
      <c r="AU659" s="18" t="s">
        <v>88</v>
      </c>
    </row>
    <row r="660" s="2" customFormat="1">
      <c r="A660" s="39"/>
      <c r="B660" s="40"/>
      <c r="C660" s="41"/>
      <c r="D660" s="238" t="s">
        <v>189</v>
      </c>
      <c r="E660" s="41"/>
      <c r="F660" s="239" t="s">
        <v>820</v>
      </c>
      <c r="G660" s="41"/>
      <c r="H660" s="41"/>
      <c r="I660" s="235"/>
      <c r="J660" s="41"/>
      <c r="K660" s="41"/>
      <c r="L660" s="45"/>
      <c r="M660" s="236"/>
      <c r="N660" s="237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189</v>
      </c>
      <c r="AU660" s="18" t="s">
        <v>88</v>
      </c>
    </row>
    <row r="661" s="13" customFormat="1">
      <c r="A661" s="13"/>
      <c r="B661" s="240"/>
      <c r="C661" s="241"/>
      <c r="D661" s="233" t="s">
        <v>191</v>
      </c>
      <c r="E661" s="242" t="s">
        <v>1</v>
      </c>
      <c r="F661" s="243" t="s">
        <v>491</v>
      </c>
      <c r="G661" s="241"/>
      <c r="H661" s="242" t="s">
        <v>1</v>
      </c>
      <c r="I661" s="244"/>
      <c r="J661" s="241"/>
      <c r="K661" s="241"/>
      <c r="L661" s="245"/>
      <c r="M661" s="246"/>
      <c r="N661" s="247"/>
      <c r="O661" s="247"/>
      <c r="P661" s="247"/>
      <c r="Q661" s="247"/>
      <c r="R661" s="247"/>
      <c r="S661" s="247"/>
      <c r="T661" s="248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9" t="s">
        <v>191</v>
      </c>
      <c r="AU661" s="249" t="s">
        <v>88</v>
      </c>
      <c r="AV661" s="13" t="s">
        <v>84</v>
      </c>
      <c r="AW661" s="13" t="s">
        <v>35</v>
      </c>
      <c r="AX661" s="13" t="s">
        <v>79</v>
      </c>
      <c r="AY661" s="249" t="s">
        <v>178</v>
      </c>
    </row>
    <row r="662" s="13" customFormat="1">
      <c r="A662" s="13"/>
      <c r="B662" s="240"/>
      <c r="C662" s="241"/>
      <c r="D662" s="233" t="s">
        <v>191</v>
      </c>
      <c r="E662" s="242" t="s">
        <v>1</v>
      </c>
      <c r="F662" s="243" t="s">
        <v>821</v>
      </c>
      <c r="G662" s="241"/>
      <c r="H662" s="242" t="s">
        <v>1</v>
      </c>
      <c r="I662" s="244"/>
      <c r="J662" s="241"/>
      <c r="K662" s="241"/>
      <c r="L662" s="245"/>
      <c r="M662" s="246"/>
      <c r="N662" s="247"/>
      <c r="O662" s="247"/>
      <c r="P662" s="247"/>
      <c r="Q662" s="247"/>
      <c r="R662" s="247"/>
      <c r="S662" s="247"/>
      <c r="T662" s="248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9" t="s">
        <v>191</v>
      </c>
      <c r="AU662" s="249" t="s">
        <v>88</v>
      </c>
      <c r="AV662" s="13" t="s">
        <v>84</v>
      </c>
      <c r="AW662" s="13" t="s">
        <v>35</v>
      </c>
      <c r="AX662" s="13" t="s">
        <v>79</v>
      </c>
      <c r="AY662" s="249" t="s">
        <v>178</v>
      </c>
    </row>
    <row r="663" s="13" customFormat="1">
      <c r="A663" s="13"/>
      <c r="B663" s="240"/>
      <c r="C663" s="241"/>
      <c r="D663" s="233" t="s">
        <v>191</v>
      </c>
      <c r="E663" s="242" t="s">
        <v>1</v>
      </c>
      <c r="F663" s="243" t="s">
        <v>822</v>
      </c>
      <c r="G663" s="241"/>
      <c r="H663" s="242" t="s">
        <v>1</v>
      </c>
      <c r="I663" s="244"/>
      <c r="J663" s="241"/>
      <c r="K663" s="241"/>
      <c r="L663" s="245"/>
      <c r="M663" s="246"/>
      <c r="N663" s="247"/>
      <c r="O663" s="247"/>
      <c r="P663" s="247"/>
      <c r="Q663" s="247"/>
      <c r="R663" s="247"/>
      <c r="S663" s="247"/>
      <c r="T663" s="248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9" t="s">
        <v>191</v>
      </c>
      <c r="AU663" s="249" t="s">
        <v>88</v>
      </c>
      <c r="AV663" s="13" t="s">
        <v>84</v>
      </c>
      <c r="AW663" s="13" t="s">
        <v>35</v>
      </c>
      <c r="AX663" s="13" t="s">
        <v>79</v>
      </c>
      <c r="AY663" s="249" t="s">
        <v>178</v>
      </c>
    </row>
    <row r="664" s="13" customFormat="1">
      <c r="A664" s="13"/>
      <c r="B664" s="240"/>
      <c r="C664" s="241"/>
      <c r="D664" s="233" t="s">
        <v>191</v>
      </c>
      <c r="E664" s="242" t="s">
        <v>1</v>
      </c>
      <c r="F664" s="243" t="s">
        <v>823</v>
      </c>
      <c r="G664" s="241"/>
      <c r="H664" s="242" t="s">
        <v>1</v>
      </c>
      <c r="I664" s="244"/>
      <c r="J664" s="241"/>
      <c r="K664" s="241"/>
      <c r="L664" s="245"/>
      <c r="M664" s="246"/>
      <c r="N664" s="247"/>
      <c r="O664" s="247"/>
      <c r="P664" s="247"/>
      <c r="Q664" s="247"/>
      <c r="R664" s="247"/>
      <c r="S664" s="247"/>
      <c r="T664" s="248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9" t="s">
        <v>191</v>
      </c>
      <c r="AU664" s="249" t="s">
        <v>88</v>
      </c>
      <c r="AV664" s="13" t="s">
        <v>84</v>
      </c>
      <c r="AW664" s="13" t="s">
        <v>35</v>
      </c>
      <c r="AX664" s="13" t="s">
        <v>79</v>
      </c>
      <c r="AY664" s="249" t="s">
        <v>178</v>
      </c>
    </row>
    <row r="665" s="14" customFormat="1">
      <c r="A665" s="14"/>
      <c r="B665" s="250"/>
      <c r="C665" s="251"/>
      <c r="D665" s="233" t="s">
        <v>191</v>
      </c>
      <c r="E665" s="252" t="s">
        <v>1</v>
      </c>
      <c r="F665" s="253" t="s">
        <v>742</v>
      </c>
      <c r="G665" s="251"/>
      <c r="H665" s="254">
        <v>25</v>
      </c>
      <c r="I665" s="255"/>
      <c r="J665" s="251"/>
      <c r="K665" s="251"/>
      <c r="L665" s="256"/>
      <c r="M665" s="257"/>
      <c r="N665" s="258"/>
      <c r="O665" s="258"/>
      <c r="P665" s="258"/>
      <c r="Q665" s="258"/>
      <c r="R665" s="258"/>
      <c r="S665" s="258"/>
      <c r="T665" s="259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0" t="s">
        <v>191</v>
      </c>
      <c r="AU665" s="260" t="s">
        <v>88</v>
      </c>
      <c r="AV665" s="14" t="s">
        <v>88</v>
      </c>
      <c r="AW665" s="14" t="s">
        <v>35</v>
      </c>
      <c r="AX665" s="14" t="s">
        <v>84</v>
      </c>
      <c r="AY665" s="260" t="s">
        <v>178</v>
      </c>
    </row>
    <row r="666" s="2" customFormat="1" ht="16.5" customHeight="1">
      <c r="A666" s="39"/>
      <c r="B666" s="40"/>
      <c r="C666" s="283" t="s">
        <v>824</v>
      </c>
      <c r="D666" s="283" t="s">
        <v>412</v>
      </c>
      <c r="E666" s="284" t="s">
        <v>825</v>
      </c>
      <c r="F666" s="285" t="s">
        <v>826</v>
      </c>
      <c r="G666" s="286" t="s">
        <v>183</v>
      </c>
      <c r="H666" s="287">
        <v>82.314999999999998</v>
      </c>
      <c r="I666" s="288"/>
      <c r="J666" s="289">
        <f>ROUND(I666*H666,2)</f>
        <v>0</v>
      </c>
      <c r="K666" s="285" t="s">
        <v>184</v>
      </c>
      <c r="L666" s="290"/>
      <c r="M666" s="291" t="s">
        <v>1</v>
      </c>
      <c r="N666" s="292" t="s">
        <v>44</v>
      </c>
      <c r="O666" s="92"/>
      <c r="P666" s="229">
        <f>O666*H666</f>
        <v>0</v>
      </c>
      <c r="Q666" s="229">
        <v>0.222</v>
      </c>
      <c r="R666" s="229">
        <f>Q666*H666</f>
        <v>18.27393</v>
      </c>
      <c r="S666" s="229">
        <v>0</v>
      </c>
      <c r="T666" s="230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1" t="s">
        <v>238</v>
      </c>
      <c r="AT666" s="231" t="s">
        <v>412</v>
      </c>
      <c r="AU666" s="231" t="s">
        <v>88</v>
      </c>
      <c r="AY666" s="18" t="s">
        <v>178</v>
      </c>
      <c r="BE666" s="232">
        <f>IF(N666="základní",J666,0)</f>
        <v>0</v>
      </c>
      <c r="BF666" s="232">
        <f>IF(N666="snížená",J666,0)</f>
        <v>0</v>
      </c>
      <c r="BG666" s="232">
        <f>IF(N666="zákl. přenesená",J666,0)</f>
        <v>0</v>
      </c>
      <c r="BH666" s="232">
        <f>IF(N666="sníž. přenesená",J666,0)</f>
        <v>0</v>
      </c>
      <c r="BI666" s="232">
        <f>IF(N666="nulová",J666,0)</f>
        <v>0</v>
      </c>
      <c r="BJ666" s="18" t="s">
        <v>84</v>
      </c>
      <c r="BK666" s="232">
        <f>ROUND(I666*H666,2)</f>
        <v>0</v>
      </c>
      <c r="BL666" s="18" t="s">
        <v>185</v>
      </c>
      <c r="BM666" s="231" t="s">
        <v>827</v>
      </c>
    </row>
    <row r="667" s="2" customFormat="1">
      <c r="A667" s="39"/>
      <c r="B667" s="40"/>
      <c r="C667" s="41"/>
      <c r="D667" s="233" t="s">
        <v>187</v>
      </c>
      <c r="E667" s="41"/>
      <c r="F667" s="234" t="s">
        <v>826</v>
      </c>
      <c r="G667" s="41"/>
      <c r="H667" s="41"/>
      <c r="I667" s="235"/>
      <c r="J667" s="41"/>
      <c r="K667" s="41"/>
      <c r="L667" s="45"/>
      <c r="M667" s="236"/>
      <c r="N667" s="237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187</v>
      </c>
      <c r="AU667" s="18" t="s">
        <v>88</v>
      </c>
    </row>
    <row r="668" s="13" customFormat="1">
      <c r="A668" s="13"/>
      <c r="B668" s="240"/>
      <c r="C668" s="241"/>
      <c r="D668" s="233" t="s">
        <v>191</v>
      </c>
      <c r="E668" s="242" t="s">
        <v>1</v>
      </c>
      <c r="F668" s="243" t="s">
        <v>828</v>
      </c>
      <c r="G668" s="241"/>
      <c r="H668" s="242" t="s">
        <v>1</v>
      </c>
      <c r="I668" s="244"/>
      <c r="J668" s="241"/>
      <c r="K668" s="241"/>
      <c r="L668" s="245"/>
      <c r="M668" s="246"/>
      <c r="N668" s="247"/>
      <c r="O668" s="247"/>
      <c r="P668" s="247"/>
      <c r="Q668" s="247"/>
      <c r="R668" s="247"/>
      <c r="S668" s="247"/>
      <c r="T668" s="248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9" t="s">
        <v>191</v>
      </c>
      <c r="AU668" s="249" t="s">
        <v>88</v>
      </c>
      <c r="AV668" s="13" t="s">
        <v>84</v>
      </c>
      <c r="AW668" s="13" t="s">
        <v>35</v>
      </c>
      <c r="AX668" s="13" t="s">
        <v>79</v>
      </c>
      <c r="AY668" s="249" t="s">
        <v>178</v>
      </c>
    </row>
    <row r="669" s="14" customFormat="1">
      <c r="A669" s="14"/>
      <c r="B669" s="250"/>
      <c r="C669" s="251"/>
      <c r="D669" s="233" t="s">
        <v>191</v>
      </c>
      <c r="E669" s="252" t="s">
        <v>1</v>
      </c>
      <c r="F669" s="253" t="s">
        <v>829</v>
      </c>
      <c r="G669" s="251"/>
      <c r="H669" s="254">
        <v>57.064999999999998</v>
      </c>
      <c r="I669" s="255"/>
      <c r="J669" s="251"/>
      <c r="K669" s="251"/>
      <c r="L669" s="256"/>
      <c r="M669" s="257"/>
      <c r="N669" s="258"/>
      <c r="O669" s="258"/>
      <c r="P669" s="258"/>
      <c r="Q669" s="258"/>
      <c r="R669" s="258"/>
      <c r="S669" s="258"/>
      <c r="T669" s="259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0" t="s">
        <v>191</v>
      </c>
      <c r="AU669" s="260" t="s">
        <v>88</v>
      </c>
      <c r="AV669" s="14" t="s">
        <v>88</v>
      </c>
      <c r="AW669" s="14" t="s">
        <v>35</v>
      </c>
      <c r="AX669" s="14" t="s">
        <v>79</v>
      </c>
      <c r="AY669" s="260" t="s">
        <v>178</v>
      </c>
    </row>
    <row r="670" s="13" customFormat="1">
      <c r="A670" s="13"/>
      <c r="B670" s="240"/>
      <c r="C670" s="241"/>
      <c r="D670" s="233" t="s">
        <v>191</v>
      </c>
      <c r="E670" s="242" t="s">
        <v>1</v>
      </c>
      <c r="F670" s="243" t="s">
        <v>830</v>
      </c>
      <c r="G670" s="241"/>
      <c r="H670" s="242" t="s">
        <v>1</v>
      </c>
      <c r="I670" s="244"/>
      <c r="J670" s="241"/>
      <c r="K670" s="241"/>
      <c r="L670" s="245"/>
      <c r="M670" s="246"/>
      <c r="N670" s="247"/>
      <c r="O670" s="247"/>
      <c r="P670" s="247"/>
      <c r="Q670" s="247"/>
      <c r="R670" s="247"/>
      <c r="S670" s="247"/>
      <c r="T670" s="248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9" t="s">
        <v>191</v>
      </c>
      <c r="AU670" s="249" t="s">
        <v>88</v>
      </c>
      <c r="AV670" s="13" t="s">
        <v>84</v>
      </c>
      <c r="AW670" s="13" t="s">
        <v>35</v>
      </c>
      <c r="AX670" s="13" t="s">
        <v>79</v>
      </c>
      <c r="AY670" s="249" t="s">
        <v>178</v>
      </c>
    </row>
    <row r="671" s="14" customFormat="1">
      <c r="A671" s="14"/>
      <c r="B671" s="250"/>
      <c r="C671" s="251"/>
      <c r="D671" s="233" t="s">
        <v>191</v>
      </c>
      <c r="E671" s="252" t="s">
        <v>1</v>
      </c>
      <c r="F671" s="253" t="s">
        <v>831</v>
      </c>
      <c r="G671" s="251"/>
      <c r="H671" s="254">
        <v>25.25</v>
      </c>
      <c r="I671" s="255"/>
      <c r="J671" s="251"/>
      <c r="K671" s="251"/>
      <c r="L671" s="256"/>
      <c r="M671" s="257"/>
      <c r="N671" s="258"/>
      <c r="O671" s="258"/>
      <c r="P671" s="258"/>
      <c r="Q671" s="258"/>
      <c r="R671" s="258"/>
      <c r="S671" s="258"/>
      <c r="T671" s="25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0" t="s">
        <v>191</v>
      </c>
      <c r="AU671" s="260" t="s">
        <v>88</v>
      </c>
      <c r="AV671" s="14" t="s">
        <v>88</v>
      </c>
      <c r="AW671" s="14" t="s">
        <v>35</v>
      </c>
      <c r="AX671" s="14" t="s">
        <v>79</v>
      </c>
      <c r="AY671" s="260" t="s">
        <v>178</v>
      </c>
    </row>
    <row r="672" s="15" customFormat="1">
      <c r="A672" s="15"/>
      <c r="B672" s="261"/>
      <c r="C672" s="262"/>
      <c r="D672" s="233" t="s">
        <v>191</v>
      </c>
      <c r="E672" s="263" t="s">
        <v>1</v>
      </c>
      <c r="F672" s="264" t="s">
        <v>195</v>
      </c>
      <c r="G672" s="262"/>
      <c r="H672" s="265">
        <v>82.314999999999998</v>
      </c>
      <c r="I672" s="266"/>
      <c r="J672" s="262"/>
      <c r="K672" s="262"/>
      <c r="L672" s="267"/>
      <c r="M672" s="268"/>
      <c r="N672" s="269"/>
      <c r="O672" s="269"/>
      <c r="P672" s="269"/>
      <c r="Q672" s="269"/>
      <c r="R672" s="269"/>
      <c r="S672" s="269"/>
      <c r="T672" s="270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71" t="s">
        <v>191</v>
      </c>
      <c r="AU672" s="271" t="s">
        <v>88</v>
      </c>
      <c r="AV672" s="15" t="s">
        <v>185</v>
      </c>
      <c r="AW672" s="15" t="s">
        <v>35</v>
      </c>
      <c r="AX672" s="15" t="s">
        <v>84</v>
      </c>
      <c r="AY672" s="271" t="s">
        <v>178</v>
      </c>
    </row>
    <row r="673" s="2" customFormat="1" ht="33" customHeight="1">
      <c r="A673" s="39"/>
      <c r="B673" s="40"/>
      <c r="C673" s="220" t="s">
        <v>832</v>
      </c>
      <c r="D673" s="220" t="s">
        <v>180</v>
      </c>
      <c r="E673" s="221" t="s">
        <v>833</v>
      </c>
      <c r="F673" s="222" t="s">
        <v>834</v>
      </c>
      <c r="G673" s="223" t="s">
        <v>183</v>
      </c>
      <c r="H673" s="224">
        <v>94</v>
      </c>
      <c r="I673" s="225"/>
      <c r="J673" s="226">
        <f>ROUND(I673*H673,2)</f>
        <v>0</v>
      </c>
      <c r="K673" s="222" t="s">
        <v>184</v>
      </c>
      <c r="L673" s="45"/>
      <c r="M673" s="227" t="s">
        <v>1</v>
      </c>
      <c r="N673" s="228" t="s">
        <v>44</v>
      </c>
      <c r="O673" s="92"/>
      <c r="P673" s="229">
        <f>O673*H673</f>
        <v>0</v>
      </c>
      <c r="Q673" s="229">
        <v>0.089219999999999994</v>
      </c>
      <c r="R673" s="229">
        <f>Q673*H673</f>
        <v>8.3866800000000001</v>
      </c>
      <c r="S673" s="229">
        <v>0</v>
      </c>
      <c r="T673" s="230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1" t="s">
        <v>185</v>
      </c>
      <c r="AT673" s="231" t="s">
        <v>180</v>
      </c>
      <c r="AU673" s="231" t="s">
        <v>88</v>
      </c>
      <c r="AY673" s="18" t="s">
        <v>178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8" t="s">
        <v>84</v>
      </c>
      <c r="BK673" s="232">
        <f>ROUND(I673*H673,2)</f>
        <v>0</v>
      </c>
      <c r="BL673" s="18" t="s">
        <v>185</v>
      </c>
      <c r="BM673" s="231" t="s">
        <v>835</v>
      </c>
    </row>
    <row r="674" s="2" customFormat="1">
      <c r="A674" s="39"/>
      <c r="B674" s="40"/>
      <c r="C674" s="41"/>
      <c r="D674" s="233" t="s">
        <v>187</v>
      </c>
      <c r="E674" s="41"/>
      <c r="F674" s="234" t="s">
        <v>836</v>
      </c>
      <c r="G674" s="41"/>
      <c r="H674" s="41"/>
      <c r="I674" s="235"/>
      <c r="J674" s="41"/>
      <c r="K674" s="41"/>
      <c r="L674" s="45"/>
      <c r="M674" s="236"/>
      <c r="N674" s="237"/>
      <c r="O674" s="92"/>
      <c r="P674" s="92"/>
      <c r="Q674" s="92"/>
      <c r="R674" s="92"/>
      <c r="S674" s="92"/>
      <c r="T674" s="93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187</v>
      </c>
      <c r="AU674" s="18" t="s">
        <v>88</v>
      </c>
    </row>
    <row r="675" s="2" customFormat="1">
      <c r="A675" s="39"/>
      <c r="B675" s="40"/>
      <c r="C675" s="41"/>
      <c r="D675" s="238" t="s">
        <v>189</v>
      </c>
      <c r="E675" s="41"/>
      <c r="F675" s="239" t="s">
        <v>837</v>
      </c>
      <c r="G675" s="41"/>
      <c r="H675" s="41"/>
      <c r="I675" s="235"/>
      <c r="J675" s="41"/>
      <c r="K675" s="41"/>
      <c r="L675" s="45"/>
      <c r="M675" s="236"/>
      <c r="N675" s="237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189</v>
      </c>
      <c r="AU675" s="18" t="s">
        <v>88</v>
      </c>
    </row>
    <row r="676" s="13" customFormat="1">
      <c r="A676" s="13"/>
      <c r="B676" s="240"/>
      <c r="C676" s="241"/>
      <c r="D676" s="233" t="s">
        <v>191</v>
      </c>
      <c r="E676" s="242" t="s">
        <v>1</v>
      </c>
      <c r="F676" s="243" t="s">
        <v>491</v>
      </c>
      <c r="G676" s="241"/>
      <c r="H676" s="242" t="s">
        <v>1</v>
      </c>
      <c r="I676" s="244"/>
      <c r="J676" s="241"/>
      <c r="K676" s="241"/>
      <c r="L676" s="245"/>
      <c r="M676" s="246"/>
      <c r="N676" s="247"/>
      <c r="O676" s="247"/>
      <c r="P676" s="247"/>
      <c r="Q676" s="247"/>
      <c r="R676" s="247"/>
      <c r="S676" s="247"/>
      <c r="T676" s="248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9" t="s">
        <v>191</v>
      </c>
      <c r="AU676" s="249" t="s">
        <v>88</v>
      </c>
      <c r="AV676" s="13" t="s">
        <v>84</v>
      </c>
      <c r="AW676" s="13" t="s">
        <v>35</v>
      </c>
      <c r="AX676" s="13" t="s">
        <v>79</v>
      </c>
      <c r="AY676" s="249" t="s">
        <v>178</v>
      </c>
    </row>
    <row r="677" s="13" customFormat="1">
      <c r="A677" s="13"/>
      <c r="B677" s="240"/>
      <c r="C677" s="241"/>
      <c r="D677" s="233" t="s">
        <v>191</v>
      </c>
      <c r="E677" s="242" t="s">
        <v>1</v>
      </c>
      <c r="F677" s="243" t="s">
        <v>814</v>
      </c>
      <c r="G677" s="241"/>
      <c r="H677" s="242" t="s">
        <v>1</v>
      </c>
      <c r="I677" s="244"/>
      <c r="J677" s="241"/>
      <c r="K677" s="241"/>
      <c r="L677" s="245"/>
      <c r="M677" s="246"/>
      <c r="N677" s="247"/>
      <c r="O677" s="247"/>
      <c r="P677" s="247"/>
      <c r="Q677" s="247"/>
      <c r="R677" s="247"/>
      <c r="S677" s="247"/>
      <c r="T677" s="248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9" t="s">
        <v>191</v>
      </c>
      <c r="AU677" s="249" t="s">
        <v>88</v>
      </c>
      <c r="AV677" s="13" t="s">
        <v>84</v>
      </c>
      <c r="AW677" s="13" t="s">
        <v>35</v>
      </c>
      <c r="AX677" s="13" t="s">
        <v>79</v>
      </c>
      <c r="AY677" s="249" t="s">
        <v>178</v>
      </c>
    </row>
    <row r="678" s="14" customFormat="1">
      <c r="A678" s="14"/>
      <c r="B678" s="250"/>
      <c r="C678" s="251"/>
      <c r="D678" s="233" t="s">
        <v>191</v>
      </c>
      <c r="E678" s="252" t="s">
        <v>1</v>
      </c>
      <c r="F678" s="253" t="s">
        <v>737</v>
      </c>
      <c r="G678" s="251"/>
      <c r="H678" s="254">
        <v>87.5</v>
      </c>
      <c r="I678" s="255"/>
      <c r="J678" s="251"/>
      <c r="K678" s="251"/>
      <c r="L678" s="256"/>
      <c r="M678" s="257"/>
      <c r="N678" s="258"/>
      <c r="O678" s="258"/>
      <c r="P678" s="258"/>
      <c r="Q678" s="258"/>
      <c r="R678" s="258"/>
      <c r="S678" s="258"/>
      <c r="T678" s="259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0" t="s">
        <v>191</v>
      </c>
      <c r="AU678" s="260" t="s">
        <v>88</v>
      </c>
      <c r="AV678" s="14" t="s">
        <v>88</v>
      </c>
      <c r="AW678" s="14" t="s">
        <v>35</v>
      </c>
      <c r="AX678" s="14" t="s">
        <v>79</v>
      </c>
      <c r="AY678" s="260" t="s">
        <v>178</v>
      </c>
    </row>
    <row r="679" s="14" customFormat="1">
      <c r="A679" s="14"/>
      <c r="B679" s="250"/>
      <c r="C679" s="251"/>
      <c r="D679" s="233" t="s">
        <v>191</v>
      </c>
      <c r="E679" s="252" t="s">
        <v>1</v>
      </c>
      <c r="F679" s="253" t="s">
        <v>738</v>
      </c>
      <c r="G679" s="251"/>
      <c r="H679" s="254">
        <v>6.5</v>
      </c>
      <c r="I679" s="255"/>
      <c r="J679" s="251"/>
      <c r="K679" s="251"/>
      <c r="L679" s="256"/>
      <c r="M679" s="257"/>
      <c r="N679" s="258"/>
      <c r="O679" s="258"/>
      <c r="P679" s="258"/>
      <c r="Q679" s="258"/>
      <c r="R679" s="258"/>
      <c r="S679" s="258"/>
      <c r="T679" s="25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0" t="s">
        <v>191</v>
      </c>
      <c r="AU679" s="260" t="s">
        <v>88</v>
      </c>
      <c r="AV679" s="14" t="s">
        <v>88</v>
      </c>
      <c r="AW679" s="14" t="s">
        <v>35</v>
      </c>
      <c r="AX679" s="14" t="s">
        <v>79</v>
      </c>
      <c r="AY679" s="260" t="s">
        <v>178</v>
      </c>
    </row>
    <row r="680" s="15" customFormat="1">
      <c r="A680" s="15"/>
      <c r="B680" s="261"/>
      <c r="C680" s="262"/>
      <c r="D680" s="233" t="s">
        <v>191</v>
      </c>
      <c r="E680" s="263" t="s">
        <v>1</v>
      </c>
      <c r="F680" s="264" t="s">
        <v>195</v>
      </c>
      <c r="G680" s="262"/>
      <c r="H680" s="265">
        <v>94</v>
      </c>
      <c r="I680" s="266"/>
      <c r="J680" s="262"/>
      <c r="K680" s="262"/>
      <c r="L680" s="267"/>
      <c r="M680" s="268"/>
      <c r="N680" s="269"/>
      <c r="O680" s="269"/>
      <c r="P680" s="269"/>
      <c r="Q680" s="269"/>
      <c r="R680" s="269"/>
      <c r="S680" s="269"/>
      <c r="T680" s="270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71" t="s">
        <v>191</v>
      </c>
      <c r="AU680" s="271" t="s">
        <v>88</v>
      </c>
      <c r="AV680" s="15" t="s">
        <v>185</v>
      </c>
      <c r="AW680" s="15" t="s">
        <v>35</v>
      </c>
      <c r="AX680" s="15" t="s">
        <v>84</v>
      </c>
      <c r="AY680" s="271" t="s">
        <v>178</v>
      </c>
    </row>
    <row r="681" s="2" customFormat="1" ht="24.15" customHeight="1">
      <c r="A681" s="39"/>
      <c r="B681" s="40"/>
      <c r="C681" s="283" t="s">
        <v>838</v>
      </c>
      <c r="D681" s="283" t="s">
        <v>412</v>
      </c>
      <c r="E681" s="284" t="s">
        <v>839</v>
      </c>
      <c r="F681" s="285" t="s">
        <v>840</v>
      </c>
      <c r="G681" s="286" t="s">
        <v>183</v>
      </c>
      <c r="H681" s="287">
        <v>90.125</v>
      </c>
      <c r="I681" s="288"/>
      <c r="J681" s="289">
        <f>ROUND(I681*H681,2)</f>
        <v>0</v>
      </c>
      <c r="K681" s="285" t="s">
        <v>184</v>
      </c>
      <c r="L681" s="290"/>
      <c r="M681" s="291" t="s">
        <v>1</v>
      </c>
      <c r="N681" s="292" t="s">
        <v>44</v>
      </c>
      <c r="O681" s="92"/>
      <c r="P681" s="229">
        <f>O681*H681</f>
        <v>0</v>
      </c>
      <c r="Q681" s="229">
        <v>0.13200000000000001</v>
      </c>
      <c r="R681" s="229">
        <f>Q681*H681</f>
        <v>11.896500000000001</v>
      </c>
      <c r="S681" s="229">
        <v>0</v>
      </c>
      <c r="T681" s="230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1" t="s">
        <v>238</v>
      </c>
      <c r="AT681" s="231" t="s">
        <v>412</v>
      </c>
      <c r="AU681" s="231" t="s">
        <v>88</v>
      </c>
      <c r="AY681" s="18" t="s">
        <v>178</v>
      </c>
      <c r="BE681" s="232">
        <f>IF(N681="základní",J681,0)</f>
        <v>0</v>
      </c>
      <c r="BF681" s="232">
        <f>IF(N681="snížená",J681,0)</f>
        <v>0</v>
      </c>
      <c r="BG681" s="232">
        <f>IF(N681="zákl. přenesená",J681,0)</f>
        <v>0</v>
      </c>
      <c r="BH681" s="232">
        <f>IF(N681="sníž. přenesená",J681,0)</f>
        <v>0</v>
      </c>
      <c r="BI681" s="232">
        <f>IF(N681="nulová",J681,0)</f>
        <v>0</v>
      </c>
      <c r="BJ681" s="18" t="s">
        <v>84</v>
      </c>
      <c r="BK681" s="232">
        <f>ROUND(I681*H681,2)</f>
        <v>0</v>
      </c>
      <c r="BL681" s="18" t="s">
        <v>185</v>
      </c>
      <c r="BM681" s="231" t="s">
        <v>841</v>
      </c>
    </row>
    <row r="682" s="2" customFormat="1">
      <c r="A682" s="39"/>
      <c r="B682" s="40"/>
      <c r="C682" s="41"/>
      <c r="D682" s="233" t="s">
        <v>187</v>
      </c>
      <c r="E682" s="41"/>
      <c r="F682" s="234" t="s">
        <v>840</v>
      </c>
      <c r="G682" s="41"/>
      <c r="H682" s="41"/>
      <c r="I682" s="235"/>
      <c r="J682" s="41"/>
      <c r="K682" s="41"/>
      <c r="L682" s="45"/>
      <c r="M682" s="236"/>
      <c r="N682" s="237"/>
      <c r="O682" s="92"/>
      <c r="P682" s="92"/>
      <c r="Q682" s="92"/>
      <c r="R682" s="92"/>
      <c r="S682" s="92"/>
      <c r="T682" s="93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T682" s="18" t="s">
        <v>187</v>
      </c>
      <c r="AU682" s="18" t="s">
        <v>88</v>
      </c>
    </row>
    <row r="683" s="13" customFormat="1">
      <c r="A683" s="13"/>
      <c r="B683" s="240"/>
      <c r="C683" s="241"/>
      <c r="D683" s="233" t="s">
        <v>191</v>
      </c>
      <c r="E683" s="242" t="s">
        <v>1</v>
      </c>
      <c r="F683" s="243" t="s">
        <v>842</v>
      </c>
      <c r="G683" s="241"/>
      <c r="H683" s="242" t="s">
        <v>1</v>
      </c>
      <c r="I683" s="244"/>
      <c r="J683" s="241"/>
      <c r="K683" s="241"/>
      <c r="L683" s="245"/>
      <c r="M683" s="246"/>
      <c r="N683" s="247"/>
      <c r="O683" s="247"/>
      <c r="P683" s="247"/>
      <c r="Q683" s="247"/>
      <c r="R683" s="247"/>
      <c r="S683" s="247"/>
      <c r="T683" s="24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9" t="s">
        <v>191</v>
      </c>
      <c r="AU683" s="249" t="s">
        <v>88</v>
      </c>
      <c r="AV683" s="13" t="s">
        <v>84</v>
      </c>
      <c r="AW683" s="13" t="s">
        <v>35</v>
      </c>
      <c r="AX683" s="13" t="s">
        <v>79</v>
      </c>
      <c r="AY683" s="249" t="s">
        <v>178</v>
      </c>
    </row>
    <row r="684" s="13" customFormat="1">
      <c r="A684" s="13"/>
      <c r="B684" s="240"/>
      <c r="C684" s="241"/>
      <c r="D684" s="233" t="s">
        <v>191</v>
      </c>
      <c r="E684" s="242" t="s">
        <v>1</v>
      </c>
      <c r="F684" s="243" t="s">
        <v>843</v>
      </c>
      <c r="G684" s="241"/>
      <c r="H684" s="242" t="s">
        <v>1</v>
      </c>
      <c r="I684" s="244"/>
      <c r="J684" s="241"/>
      <c r="K684" s="241"/>
      <c r="L684" s="245"/>
      <c r="M684" s="246"/>
      <c r="N684" s="247"/>
      <c r="O684" s="247"/>
      <c r="P684" s="247"/>
      <c r="Q684" s="247"/>
      <c r="R684" s="247"/>
      <c r="S684" s="247"/>
      <c r="T684" s="24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9" t="s">
        <v>191</v>
      </c>
      <c r="AU684" s="249" t="s">
        <v>88</v>
      </c>
      <c r="AV684" s="13" t="s">
        <v>84</v>
      </c>
      <c r="AW684" s="13" t="s">
        <v>35</v>
      </c>
      <c r="AX684" s="13" t="s">
        <v>79</v>
      </c>
      <c r="AY684" s="249" t="s">
        <v>178</v>
      </c>
    </row>
    <row r="685" s="14" customFormat="1">
      <c r="A685" s="14"/>
      <c r="B685" s="250"/>
      <c r="C685" s="251"/>
      <c r="D685" s="233" t="s">
        <v>191</v>
      </c>
      <c r="E685" s="252" t="s">
        <v>1</v>
      </c>
      <c r="F685" s="253" t="s">
        <v>844</v>
      </c>
      <c r="G685" s="251"/>
      <c r="H685" s="254">
        <v>90.125</v>
      </c>
      <c r="I685" s="255"/>
      <c r="J685" s="251"/>
      <c r="K685" s="251"/>
      <c r="L685" s="256"/>
      <c r="M685" s="257"/>
      <c r="N685" s="258"/>
      <c r="O685" s="258"/>
      <c r="P685" s="258"/>
      <c r="Q685" s="258"/>
      <c r="R685" s="258"/>
      <c r="S685" s="258"/>
      <c r="T685" s="25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0" t="s">
        <v>191</v>
      </c>
      <c r="AU685" s="260" t="s">
        <v>88</v>
      </c>
      <c r="AV685" s="14" t="s">
        <v>88</v>
      </c>
      <c r="AW685" s="14" t="s">
        <v>35</v>
      </c>
      <c r="AX685" s="14" t="s">
        <v>84</v>
      </c>
      <c r="AY685" s="260" t="s">
        <v>178</v>
      </c>
    </row>
    <row r="686" s="2" customFormat="1" ht="24.15" customHeight="1">
      <c r="A686" s="39"/>
      <c r="B686" s="40"/>
      <c r="C686" s="283" t="s">
        <v>845</v>
      </c>
      <c r="D686" s="283" t="s">
        <v>412</v>
      </c>
      <c r="E686" s="284" t="s">
        <v>846</v>
      </c>
      <c r="F686" s="285" t="s">
        <v>847</v>
      </c>
      <c r="G686" s="286" t="s">
        <v>183</v>
      </c>
      <c r="H686" s="287">
        <v>6.6950000000000003</v>
      </c>
      <c r="I686" s="288"/>
      <c r="J686" s="289">
        <f>ROUND(I686*H686,2)</f>
        <v>0</v>
      </c>
      <c r="K686" s="285" t="s">
        <v>184</v>
      </c>
      <c r="L686" s="290"/>
      <c r="M686" s="291" t="s">
        <v>1</v>
      </c>
      <c r="N686" s="292" t="s">
        <v>44</v>
      </c>
      <c r="O686" s="92"/>
      <c r="P686" s="229">
        <f>O686*H686</f>
        <v>0</v>
      </c>
      <c r="Q686" s="229">
        <v>0.13100000000000001</v>
      </c>
      <c r="R686" s="229">
        <f>Q686*H686</f>
        <v>0.87704500000000007</v>
      </c>
      <c r="S686" s="229">
        <v>0</v>
      </c>
      <c r="T686" s="230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1" t="s">
        <v>238</v>
      </c>
      <c r="AT686" s="231" t="s">
        <v>412</v>
      </c>
      <c r="AU686" s="231" t="s">
        <v>88</v>
      </c>
      <c r="AY686" s="18" t="s">
        <v>178</v>
      </c>
      <c r="BE686" s="232">
        <f>IF(N686="základní",J686,0)</f>
        <v>0</v>
      </c>
      <c r="BF686" s="232">
        <f>IF(N686="snížená",J686,0)</f>
        <v>0</v>
      </c>
      <c r="BG686" s="232">
        <f>IF(N686="zákl. přenesená",J686,0)</f>
        <v>0</v>
      </c>
      <c r="BH686" s="232">
        <f>IF(N686="sníž. přenesená",J686,0)</f>
        <v>0</v>
      </c>
      <c r="BI686" s="232">
        <f>IF(N686="nulová",J686,0)</f>
        <v>0</v>
      </c>
      <c r="BJ686" s="18" t="s">
        <v>84</v>
      </c>
      <c r="BK686" s="232">
        <f>ROUND(I686*H686,2)</f>
        <v>0</v>
      </c>
      <c r="BL686" s="18" t="s">
        <v>185</v>
      </c>
      <c r="BM686" s="231" t="s">
        <v>848</v>
      </c>
    </row>
    <row r="687" s="2" customFormat="1">
      <c r="A687" s="39"/>
      <c r="B687" s="40"/>
      <c r="C687" s="41"/>
      <c r="D687" s="233" t="s">
        <v>187</v>
      </c>
      <c r="E687" s="41"/>
      <c r="F687" s="234" t="s">
        <v>847</v>
      </c>
      <c r="G687" s="41"/>
      <c r="H687" s="41"/>
      <c r="I687" s="235"/>
      <c r="J687" s="41"/>
      <c r="K687" s="41"/>
      <c r="L687" s="45"/>
      <c r="M687" s="236"/>
      <c r="N687" s="237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187</v>
      </c>
      <c r="AU687" s="18" t="s">
        <v>88</v>
      </c>
    </row>
    <row r="688" s="13" customFormat="1">
      <c r="A688" s="13"/>
      <c r="B688" s="240"/>
      <c r="C688" s="241"/>
      <c r="D688" s="233" t="s">
        <v>191</v>
      </c>
      <c r="E688" s="242" t="s">
        <v>1</v>
      </c>
      <c r="F688" s="243" t="s">
        <v>842</v>
      </c>
      <c r="G688" s="241"/>
      <c r="H688" s="242" t="s">
        <v>1</v>
      </c>
      <c r="I688" s="244"/>
      <c r="J688" s="241"/>
      <c r="K688" s="241"/>
      <c r="L688" s="245"/>
      <c r="M688" s="246"/>
      <c r="N688" s="247"/>
      <c r="O688" s="247"/>
      <c r="P688" s="247"/>
      <c r="Q688" s="247"/>
      <c r="R688" s="247"/>
      <c r="S688" s="247"/>
      <c r="T688" s="24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9" t="s">
        <v>191</v>
      </c>
      <c r="AU688" s="249" t="s">
        <v>88</v>
      </c>
      <c r="AV688" s="13" t="s">
        <v>84</v>
      </c>
      <c r="AW688" s="13" t="s">
        <v>35</v>
      </c>
      <c r="AX688" s="13" t="s">
        <v>79</v>
      </c>
      <c r="AY688" s="249" t="s">
        <v>178</v>
      </c>
    </row>
    <row r="689" s="13" customFormat="1">
      <c r="A689" s="13"/>
      <c r="B689" s="240"/>
      <c r="C689" s="241"/>
      <c r="D689" s="233" t="s">
        <v>191</v>
      </c>
      <c r="E689" s="242" t="s">
        <v>1</v>
      </c>
      <c r="F689" s="243" t="s">
        <v>849</v>
      </c>
      <c r="G689" s="241"/>
      <c r="H689" s="242" t="s">
        <v>1</v>
      </c>
      <c r="I689" s="244"/>
      <c r="J689" s="241"/>
      <c r="K689" s="241"/>
      <c r="L689" s="245"/>
      <c r="M689" s="246"/>
      <c r="N689" s="247"/>
      <c r="O689" s="247"/>
      <c r="P689" s="247"/>
      <c r="Q689" s="247"/>
      <c r="R689" s="247"/>
      <c r="S689" s="247"/>
      <c r="T689" s="24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9" t="s">
        <v>191</v>
      </c>
      <c r="AU689" s="249" t="s">
        <v>88</v>
      </c>
      <c r="AV689" s="13" t="s">
        <v>84</v>
      </c>
      <c r="AW689" s="13" t="s">
        <v>35</v>
      </c>
      <c r="AX689" s="13" t="s">
        <v>79</v>
      </c>
      <c r="AY689" s="249" t="s">
        <v>178</v>
      </c>
    </row>
    <row r="690" s="14" customFormat="1">
      <c r="A690" s="14"/>
      <c r="B690" s="250"/>
      <c r="C690" s="251"/>
      <c r="D690" s="233" t="s">
        <v>191</v>
      </c>
      <c r="E690" s="252" t="s">
        <v>1</v>
      </c>
      <c r="F690" s="253" t="s">
        <v>850</v>
      </c>
      <c r="G690" s="251"/>
      <c r="H690" s="254">
        <v>6.6950000000000003</v>
      </c>
      <c r="I690" s="255"/>
      <c r="J690" s="251"/>
      <c r="K690" s="251"/>
      <c r="L690" s="256"/>
      <c r="M690" s="257"/>
      <c r="N690" s="258"/>
      <c r="O690" s="258"/>
      <c r="P690" s="258"/>
      <c r="Q690" s="258"/>
      <c r="R690" s="258"/>
      <c r="S690" s="258"/>
      <c r="T690" s="25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0" t="s">
        <v>191</v>
      </c>
      <c r="AU690" s="260" t="s">
        <v>88</v>
      </c>
      <c r="AV690" s="14" t="s">
        <v>88</v>
      </c>
      <c r="AW690" s="14" t="s">
        <v>35</v>
      </c>
      <c r="AX690" s="14" t="s">
        <v>84</v>
      </c>
      <c r="AY690" s="260" t="s">
        <v>178</v>
      </c>
    </row>
    <row r="691" s="2" customFormat="1" ht="24.15" customHeight="1">
      <c r="A691" s="39"/>
      <c r="B691" s="40"/>
      <c r="C691" s="220" t="s">
        <v>851</v>
      </c>
      <c r="D691" s="220" t="s">
        <v>180</v>
      </c>
      <c r="E691" s="221" t="s">
        <v>852</v>
      </c>
      <c r="F691" s="222" t="s">
        <v>853</v>
      </c>
      <c r="G691" s="223" t="s">
        <v>183</v>
      </c>
      <c r="H691" s="224">
        <v>767.5</v>
      </c>
      <c r="I691" s="225"/>
      <c r="J691" s="226">
        <f>ROUND(I691*H691,2)</f>
        <v>0</v>
      </c>
      <c r="K691" s="222" t="s">
        <v>184</v>
      </c>
      <c r="L691" s="45"/>
      <c r="M691" s="227" t="s">
        <v>1</v>
      </c>
      <c r="N691" s="228" t="s">
        <v>44</v>
      </c>
      <c r="O691" s="92"/>
      <c r="P691" s="229">
        <f>O691*H691</f>
        <v>0</v>
      </c>
      <c r="Q691" s="229">
        <v>0.11162</v>
      </c>
      <c r="R691" s="229">
        <f>Q691*H691</f>
        <v>85.668350000000004</v>
      </c>
      <c r="S691" s="229">
        <v>0</v>
      </c>
      <c r="T691" s="230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1" t="s">
        <v>185</v>
      </c>
      <c r="AT691" s="231" t="s">
        <v>180</v>
      </c>
      <c r="AU691" s="231" t="s">
        <v>88</v>
      </c>
      <c r="AY691" s="18" t="s">
        <v>178</v>
      </c>
      <c r="BE691" s="232">
        <f>IF(N691="základní",J691,0)</f>
        <v>0</v>
      </c>
      <c r="BF691" s="232">
        <f>IF(N691="snížená",J691,0)</f>
        <v>0</v>
      </c>
      <c r="BG691" s="232">
        <f>IF(N691="zákl. přenesená",J691,0)</f>
        <v>0</v>
      </c>
      <c r="BH691" s="232">
        <f>IF(N691="sníž. přenesená",J691,0)</f>
        <v>0</v>
      </c>
      <c r="BI691" s="232">
        <f>IF(N691="nulová",J691,0)</f>
        <v>0</v>
      </c>
      <c r="BJ691" s="18" t="s">
        <v>84</v>
      </c>
      <c r="BK691" s="232">
        <f>ROUND(I691*H691,2)</f>
        <v>0</v>
      </c>
      <c r="BL691" s="18" t="s">
        <v>185</v>
      </c>
      <c r="BM691" s="231" t="s">
        <v>854</v>
      </c>
    </row>
    <row r="692" s="2" customFormat="1">
      <c r="A692" s="39"/>
      <c r="B692" s="40"/>
      <c r="C692" s="41"/>
      <c r="D692" s="233" t="s">
        <v>187</v>
      </c>
      <c r="E692" s="41"/>
      <c r="F692" s="234" t="s">
        <v>855</v>
      </c>
      <c r="G692" s="41"/>
      <c r="H692" s="41"/>
      <c r="I692" s="235"/>
      <c r="J692" s="41"/>
      <c r="K692" s="41"/>
      <c r="L692" s="45"/>
      <c r="M692" s="236"/>
      <c r="N692" s="237"/>
      <c r="O692" s="92"/>
      <c r="P692" s="92"/>
      <c r="Q692" s="92"/>
      <c r="R692" s="92"/>
      <c r="S692" s="92"/>
      <c r="T692" s="93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187</v>
      </c>
      <c r="AU692" s="18" t="s">
        <v>88</v>
      </c>
    </row>
    <row r="693" s="2" customFormat="1">
      <c r="A693" s="39"/>
      <c r="B693" s="40"/>
      <c r="C693" s="41"/>
      <c r="D693" s="238" t="s">
        <v>189</v>
      </c>
      <c r="E693" s="41"/>
      <c r="F693" s="239" t="s">
        <v>856</v>
      </c>
      <c r="G693" s="41"/>
      <c r="H693" s="41"/>
      <c r="I693" s="235"/>
      <c r="J693" s="41"/>
      <c r="K693" s="41"/>
      <c r="L693" s="45"/>
      <c r="M693" s="236"/>
      <c r="N693" s="237"/>
      <c r="O693" s="92"/>
      <c r="P693" s="92"/>
      <c r="Q693" s="92"/>
      <c r="R693" s="92"/>
      <c r="S693" s="92"/>
      <c r="T693" s="93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189</v>
      </c>
      <c r="AU693" s="18" t="s">
        <v>88</v>
      </c>
    </row>
    <row r="694" s="13" customFormat="1">
      <c r="A694" s="13"/>
      <c r="B694" s="240"/>
      <c r="C694" s="241"/>
      <c r="D694" s="233" t="s">
        <v>191</v>
      </c>
      <c r="E694" s="242" t="s">
        <v>1</v>
      </c>
      <c r="F694" s="243" t="s">
        <v>491</v>
      </c>
      <c r="G694" s="241"/>
      <c r="H694" s="242" t="s">
        <v>1</v>
      </c>
      <c r="I694" s="244"/>
      <c r="J694" s="241"/>
      <c r="K694" s="241"/>
      <c r="L694" s="245"/>
      <c r="M694" s="246"/>
      <c r="N694" s="247"/>
      <c r="O694" s="247"/>
      <c r="P694" s="247"/>
      <c r="Q694" s="247"/>
      <c r="R694" s="247"/>
      <c r="S694" s="247"/>
      <c r="T694" s="24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9" t="s">
        <v>191</v>
      </c>
      <c r="AU694" s="249" t="s">
        <v>88</v>
      </c>
      <c r="AV694" s="13" t="s">
        <v>84</v>
      </c>
      <c r="AW694" s="13" t="s">
        <v>35</v>
      </c>
      <c r="AX694" s="13" t="s">
        <v>79</v>
      </c>
      <c r="AY694" s="249" t="s">
        <v>178</v>
      </c>
    </row>
    <row r="695" s="13" customFormat="1">
      <c r="A695" s="13"/>
      <c r="B695" s="240"/>
      <c r="C695" s="241"/>
      <c r="D695" s="233" t="s">
        <v>191</v>
      </c>
      <c r="E695" s="242" t="s">
        <v>1</v>
      </c>
      <c r="F695" s="243" t="s">
        <v>814</v>
      </c>
      <c r="G695" s="241"/>
      <c r="H695" s="242" t="s">
        <v>1</v>
      </c>
      <c r="I695" s="244"/>
      <c r="J695" s="241"/>
      <c r="K695" s="241"/>
      <c r="L695" s="245"/>
      <c r="M695" s="246"/>
      <c r="N695" s="247"/>
      <c r="O695" s="247"/>
      <c r="P695" s="247"/>
      <c r="Q695" s="247"/>
      <c r="R695" s="247"/>
      <c r="S695" s="247"/>
      <c r="T695" s="248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9" t="s">
        <v>191</v>
      </c>
      <c r="AU695" s="249" t="s">
        <v>88</v>
      </c>
      <c r="AV695" s="13" t="s">
        <v>84</v>
      </c>
      <c r="AW695" s="13" t="s">
        <v>35</v>
      </c>
      <c r="AX695" s="13" t="s">
        <v>79</v>
      </c>
      <c r="AY695" s="249" t="s">
        <v>178</v>
      </c>
    </row>
    <row r="696" s="14" customFormat="1">
      <c r="A696" s="14"/>
      <c r="B696" s="250"/>
      <c r="C696" s="251"/>
      <c r="D696" s="233" t="s">
        <v>191</v>
      </c>
      <c r="E696" s="252" t="s">
        <v>1</v>
      </c>
      <c r="F696" s="253" t="s">
        <v>756</v>
      </c>
      <c r="G696" s="251"/>
      <c r="H696" s="254">
        <v>17.5</v>
      </c>
      <c r="I696" s="255"/>
      <c r="J696" s="251"/>
      <c r="K696" s="251"/>
      <c r="L696" s="256"/>
      <c r="M696" s="257"/>
      <c r="N696" s="258"/>
      <c r="O696" s="258"/>
      <c r="P696" s="258"/>
      <c r="Q696" s="258"/>
      <c r="R696" s="258"/>
      <c r="S696" s="258"/>
      <c r="T696" s="259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60" t="s">
        <v>191</v>
      </c>
      <c r="AU696" s="260" t="s">
        <v>88</v>
      </c>
      <c r="AV696" s="14" t="s">
        <v>88</v>
      </c>
      <c r="AW696" s="14" t="s">
        <v>35</v>
      </c>
      <c r="AX696" s="14" t="s">
        <v>79</v>
      </c>
      <c r="AY696" s="260" t="s">
        <v>178</v>
      </c>
    </row>
    <row r="697" s="14" customFormat="1">
      <c r="A697" s="14"/>
      <c r="B697" s="250"/>
      <c r="C697" s="251"/>
      <c r="D697" s="233" t="s">
        <v>191</v>
      </c>
      <c r="E697" s="252" t="s">
        <v>1</v>
      </c>
      <c r="F697" s="253" t="s">
        <v>857</v>
      </c>
      <c r="G697" s="251"/>
      <c r="H697" s="254">
        <v>6.5</v>
      </c>
      <c r="I697" s="255"/>
      <c r="J697" s="251"/>
      <c r="K697" s="251"/>
      <c r="L697" s="256"/>
      <c r="M697" s="257"/>
      <c r="N697" s="258"/>
      <c r="O697" s="258"/>
      <c r="P697" s="258"/>
      <c r="Q697" s="258"/>
      <c r="R697" s="258"/>
      <c r="S697" s="258"/>
      <c r="T697" s="259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0" t="s">
        <v>191</v>
      </c>
      <c r="AU697" s="260" t="s">
        <v>88</v>
      </c>
      <c r="AV697" s="14" t="s">
        <v>88</v>
      </c>
      <c r="AW697" s="14" t="s">
        <v>35</v>
      </c>
      <c r="AX697" s="14" t="s">
        <v>79</v>
      </c>
      <c r="AY697" s="260" t="s">
        <v>178</v>
      </c>
    </row>
    <row r="698" s="14" customFormat="1">
      <c r="A698" s="14"/>
      <c r="B698" s="250"/>
      <c r="C698" s="251"/>
      <c r="D698" s="233" t="s">
        <v>191</v>
      </c>
      <c r="E698" s="252" t="s">
        <v>1</v>
      </c>
      <c r="F698" s="253" t="s">
        <v>858</v>
      </c>
      <c r="G698" s="251"/>
      <c r="H698" s="254">
        <v>11.5</v>
      </c>
      <c r="I698" s="255"/>
      <c r="J698" s="251"/>
      <c r="K698" s="251"/>
      <c r="L698" s="256"/>
      <c r="M698" s="257"/>
      <c r="N698" s="258"/>
      <c r="O698" s="258"/>
      <c r="P698" s="258"/>
      <c r="Q698" s="258"/>
      <c r="R698" s="258"/>
      <c r="S698" s="258"/>
      <c r="T698" s="259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0" t="s">
        <v>191</v>
      </c>
      <c r="AU698" s="260" t="s">
        <v>88</v>
      </c>
      <c r="AV698" s="14" t="s">
        <v>88</v>
      </c>
      <c r="AW698" s="14" t="s">
        <v>35</v>
      </c>
      <c r="AX698" s="14" t="s">
        <v>79</v>
      </c>
      <c r="AY698" s="260" t="s">
        <v>178</v>
      </c>
    </row>
    <row r="699" s="14" customFormat="1">
      <c r="A699" s="14"/>
      <c r="B699" s="250"/>
      <c r="C699" s="251"/>
      <c r="D699" s="233" t="s">
        <v>191</v>
      </c>
      <c r="E699" s="252" t="s">
        <v>1</v>
      </c>
      <c r="F699" s="253" t="s">
        <v>718</v>
      </c>
      <c r="G699" s="251"/>
      <c r="H699" s="254">
        <v>233</v>
      </c>
      <c r="I699" s="255"/>
      <c r="J699" s="251"/>
      <c r="K699" s="251"/>
      <c r="L699" s="256"/>
      <c r="M699" s="257"/>
      <c r="N699" s="258"/>
      <c r="O699" s="258"/>
      <c r="P699" s="258"/>
      <c r="Q699" s="258"/>
      <c r="R699" s="258"/>
      <c r="S699" s="258"/>
      <c r="T699" s="259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0" t="s">
        <v>191</v>
      </c>
      <c r="AU699" s="260" t="s">
        <v>88</v>
      </c>
      <c r="AV699" s="14" t="s">
        <v>88</v>
      </c>
      <c r="AW699" s="14" t="s">
        <v>35</v>
      </c>
      <c r="AX699" s="14" t="s">
        <v>79</v>
      </c>
      <c r="AY699" s="260" t="s">
        <v>178</v>
      </c>
    </row>
    <row r="700" s="14" customFormat="1">
      <c r="A700" s="14"/>
      <c r="B700" s="250"/>
      <c r="C700" s="251"/>
      <c r="D700" s="233" t="s">
        <v>191</v>
      </c>
      <c r="E700" s="252" t="s">
        <v>1</v>
      </c>
      <c r="F700" s="253" t="s">
        <v>719</v>
      </c>
      <c r="G700" s="251"/>
      <c r="H700" s="254">
        <v>21</v>
      </c>
      <c r="I700" s="255"/>
      <c r="J700" s="251"/>
      <c r="K700" s="251"/>
      <c r="L700" s="256"/>
      <c r="M700" s="257"/>
      <c r="N700" s="258"/>
      <c r="O700" s="258"/>
      <c r="P700" s="258"/>
      <c r="Q700" s="258"/>
      <c r="R700" s="258"/>
      <c r="S700" s="258"/>
      <c r="T700" s="259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60" t="s">
        <v>191</v>
      </c>
      <c r="AU700" s="260" t="s">
        <v>88</v>
      </c>
      <c r="AV700" s="14" t="s">
        <v>88</v>
      </c>
      <c r="AW700" s="14" t="s">
        <v>35</v>
      </c>
      <c r="AX700" s="14" t="s">
        <v>79</v>
      </c>
      <c r="AY700" s="260" t="s">
        <v>178</v>
      </c>
    </row>
    <row r="701" s="14" customFormat="1">
      <c r="A701" s="14"/>
      <c r="B701" s="250"/>
      <c r="C701" s="251"/>
      <c r="D701" s="233" t="s">
        <v>191</v>
      </c>
      <c r="E701" s="252" t="s">
        <v>1</v>
      </c>
      <c r="F701" s="253" t="s">
        <v>859</v>
      </c>
      <c r="G701" s="251"/>
      <c r="H701" s="254">
        <v>435.80000000000001</v>
      </c>
      <c r="I701" s="255"/>
      <c r="J701" s="251"/>
      <c r="K701" s="251"/>
      <c r="L701" s="256"/>
      <c r="M701" s="257"/>
      <c r="N701" s="258"/>
      <c r="O701" s="258"/>
      <c r="P701" s="258"/>
      <c r="Q701" s="258"/>
      <c r="R701" s="258"/>
      <c r="S701" s="258"/>
      <c r="T701" s="259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0" t="s">
        <v>191</v>
      </c>
      <c r="AU701" s="260" t="s">
        <v>88</v>
      </c>
      <c r="AV701" s="14" t="s">
        <v>88</v>
      </c>
      <c r="AW701" s="14" t="s">
        <v>35</v>
      </c>
      <c r="AX701" s="14" t="s">
        <v>79</v>
      </c>
      <c r="AY701" s="260" t="s">
        <v>178</v>
      </c>
    </row>
    <row r="702" s="14" customFormat="1">
      <c r="A702" s="14"/>
      <c r="B702" s="250"/>
      <c r="C702" s="251"/>
      <c r="D702" s="233" t="s">
        <v>191</v>
      </c>
      <c r="E702" s="252" t="s">
        <v>1</v>
      </c>
      <c r="F702" s="253" t="s">
        <v>722</v>
      </c>
      <c r="G702" s="251"/>
      <c r="H702" s="254">
        <v>15</v>
      </c>
      <c r="I702" s="255"/>
      <c r="J702" s="251"/>
      <c r="K702" s="251"/>
      <c r="L702" s="256"/>
      <c r="M702" s="257"/>
      <c r="N702" s="258"/>
      <c r="O702" s="258"/>
      <c r="P702" s="258"/>
      <c r="Q702" s="258"/>
      <c r="R702" s="258"/>
      <c r="S702" s="258"/>
      <c r="T702" s="259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0" t="s">
        <v>191</v>
      </c>
      <c r="AU702" s="260" t="s">
        <v>88</v>
      </c>
      <c r="AV702" s="14" t="s">
        <v>88</v>
      </c>
      <c r="AW702" s="14" t="s">
        <v>35</v>
      </c>
      <c r="AX702" s="14" t="s">
        <v>79</v>
      </c>
      <c r="AY702" s="260" t="s">
        <v>178</v>
      </c>
    </row>
    <row r="703" s="14" customFormat="1">
      <c r="A703" s="14"/>
      <c r="B703" s="250"/>
      <c r="C703" s="251"/>
      <c r="D703" s="233" t="s">
        <v>191</v>
      </c>
      <c r="E703" s="252" t="s">
        <v>1</v>
      </c>
      <c r="F703" s="253" t="s">
        <v>860</v>
      </c>
      <c r="G703" s="251"/>
      <c r="H703" s="254">
        <v>20.699999999999999</v>
      </c>
      <c r="I703" s="255"/>
      <c r="J703" s="251"/>
      <c r="K703" s="251"/>
      <c r="L703" s="256"/>
      <c r="M703" s="257"/>
      <c r="N703" s="258"/>
      <c r="O703" s="258"/>
      <c r="P703" s="258"/>
      <c r="Q703" s="258"/>
      <c r="R703" s="258"/>
      <c r="S703" s="258"/>
      <c r="T703" s="259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0" t="s">
        <v>191</v>
      </c>
      <c r="AU703" s="260" t="s">
        <v>88</v>
      </c>
      <c r="AV703" s="14" t="s">
        <v>88</v>
      </c>
      <c r="AW703" s="14" t="s">
        <v>35</v>
      </c>
      <c r="AX703" s="14" t="s">
        <v>79</v>
      </c>
      <c r="AY703" s="260" t="s">
        <v>178</v>
      </c>
    </row>
    <row r="704" s="14" customFormat="1">
      <c r="A704" s="14"/>
      <c r="B704" s="250"/>
      <c r="C704" s="251"/>
      <c r="D704" s="233" t="s">
        <v>191</v>
      </c>
      <c r="E704" s="252" t="s">
        <v>1</v>
      </c>
      <c r="F704" s="253" t="s">
        <v>211</v>
      </c>
      <c r="G704" s="251"/>
      <c r="H704" s="254">
        <v>6.5</v>
      </c>
      <c r="I704" s="255"/>
      <c r="J704" s="251"/>
      <c r="K704" s="251"/>
      <c r="L704" s="256"/>
      <c r="M704" s="257"/>
      <c r="N704" s="258"/>
      <c r="O704" s="258"/>
      <c r="P704" s="258"/>
      <c r="Q704" s="258"/>
      <c r="R704" s="258"/>
      <c r="S704" s="258"/>
      <c r="T704" s="25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0" t="s">
        <v>191</v>
      </c>
      <c r="AU704" s="260" t="s">
        <v>88</v>
      </c>
      <c r="AV704" s="14" t="s">
        <v>88</v>
      </c>
      <c r="AW704" s="14" t="s">
        <v>35</v>
      </c>
      <c r="AX704" s="14" t="s">
        <v>79</v>
      </c>
      <c r="AY704" s="260" t="s">
        <v>178</v>
      </c>
    </row>
    <row r="705" s="15" customFormat="1">
      <c r="A705" s="15"/>
      <c r="B705" s="261"/>
      <c r="C705" s="262"/>
      <c r="D705" s="233" t="s">
        <v>191</v>
      </c>
      <c r="E705" s="263" t="s">
        <v>1</v>
      </c>
      <c r="F705" s="264" t="s">
        <v>195</v>
      </c>
      <c r="G705" s="262"/>
      <c r="H705" s="265">
        <v>767.5</v>
      </c>
      <c r="I705" s="266"/>
      <c r="J705" s="262"/>
      <c r="K705" s="262"/>
      <c r="L705" s="267"/>
      <c r="M705" s="268"/>
      <c r="N705" s="269"/>
      <c r="O705" s="269"/>
      <c r="P705" s="269"/>
      <c r="Q705" s="269"/>
      <c r="R705" s="269"/>
      <c r="S705" s="269"/>
      <c r="T705" s="270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71" t="s">
        <v>191</v>
      </c>
      <c r="AU705" s="271" t="s">
        <v>88</v>
      </c>
      <c r="AV705" s="15" t="s">
        <v>185</v>
      </c>
      <c r="AW705" s="15" t="s">
        <v>35</v>
      </c>
      <c r="AX705" s="15" t="s">
        <v>84</v>
      </c>
      <c r="AY705" s="271" t="s">
        <v>178</v>
      </c>
    </row>
    <row r="706" s="2" customFormat="1" ht="24.15" customHeight="1">
      <c r="A706" s="39"/>
      <c r="B706" s="40"/>
      <c r="C706" s="283" t="s">
        <v>861</v>
      </c>
      <c r="D706" s="283" t="s">
        <v>412</v>
      </c>
      <c r="E706" s="284" t="s">
        <v>862</v>
      </c>
      <c r="F706" s="285" t="s">
        <v>863</v>
      </c>
      <c r="G706" s="286" t="s">
        <v>183</v>
      </c>
      <c r="H706" s="287">
        <v>51.5</v>
      </c>
      <c r="I706" s="288"/>
      <c r="J706" s="289">
        <f>ROUND(I706*H706,2)</f>
        <v>0</v>
      </c>
      <c r="K706" s="285" t="s">
        <v>184</v>
      </c>
      <c r="L706" s="290"/>
      <c r="M706" s="291" t="s">
        <v>1</v>
      </c>
      <c r="N706" s="292" t="s">
        <v>44</v>
      </c>
      <c r="O706" s="92"/>
      <c r="P706" s="229">
        <f>O706*H706</f>
        <v>0</v>
      </c>
      <c r="Q706" s="229">
        <v>0.17599999999999999</v>
      </c>
      <c r="R706" s="229">
        <f>Q706*H706</f>
        <v>9.0640000000000001</v>
      </c>
      <c r="S706" s="229">
        <v>0</v>
      </c>
      <c r="T706" s="230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31" t="s">
        <v>238</v>
      </c>
      <c r="AT706" s="231" t="s">
        <v>412</v>
      </c>
      <c r="AU706" s="231" t="s">
        <v>88</v>
      </c>
      <c r="AY706" s="18" t="s">
        <v>178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8" t="s">
        <v>84</v>
      </c>
      <c r="BK706" s="232">
        <f>ROUND(I706*H706,2)</f>
        <v>0</v>
      </c>
      <c r="BL706" s="18" t="s">
        <v>185</v>
      </c>
      <c r="BM706" s="231" t="s">
        <v>864</v>
      </c>
    </row>
    <row r="707" s="2" customFormat="1">
      <c r="A707" s="39"/>
      <c r="B707" s="40"/>
      <c r="C707" s="41"/>
      <c r="D707" s="233" t="s">
        <v>187</v>
      </c>
      <c r="E707" s="41"/>
      <c r="F707" s="234" t="s">
        <v>863</v>
      </c>
      <c r="G707" s="41"/>
      <c r="H707" s="41"/>
      <c r="I707" s="235"/>
      <c r="J707" s="41"/>
      <c r="K707" s="41"/>
      <c r="L707" s="45"/>
      <c r="M707" s="236"/>
      <c r="N707" s="237"/>
      <c r="O707" s="92"/>
      <c r="P707" s="92"/>
      <c r="Q707" s="92"/>
      <c r="R707" s="92"/>
      <c r="S707" s="92"/>
      <c r="T707" s="93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187</v>
      </c>
      <c r="AU707" s="18" t="s">
        <v>88</v>
      </c>
    </row>
    <row r="708" s="13" customFormat="1">
      <c r="A708" s="13"/>
      <c r="B708" s="240"/>
      <c r="C708" s="241"/>
      <c r="D708" s="233" t="s">
        <v>191</v>
      </c>
      <c r="E708" s="242" t="s">
        <v>1</v>
      </c>
      <c r="F708" s="243" t="s">
        <v>865</v>
      </c>
      <c r="G708" s="241"/>
      <c r="H708" s="242" t="s">
        <v>1</v>
      </c>
      <c r="I708" s="244"/>
      <c r="J708" s="241"/>
      <c r="K708" s="241"/>
      <c r="L708" s="245"/>
      <c r="M708" s="246"/>
      <c r="N708" s="247"/>
      <c r="O708" s="247"/>
      <c r="P708" s="247"/>
      <c r="Q708" s="247"/>
      <c r="R708" s="247"/>
      <c r="S708" s="247"/>
      <c r="T708" s="248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9" t="s">
        <v>191</v>
      </c>
      <c r="AU708" s="249" t="s">
        <v>88</v>
      </c>
      <c r="AV708" s="13" t="s">
        <v>84</v>
      </c>
      <c r="AW708" s="13" t="s">
        <v>35</v>
      </c>
      <c r="AX708" s="13" t="s">
        <v>79</v>
      </c>
      <c r="AY708" s="249" t="s">
        <v>178</v>
      </c>
    </row>
    <row r="709" s="13" customFormat="1">
      <c r="A709" s="13"/>
      <c r="B709" s="240"/>
      <c r="C709" s="241"/>
      <c r="D709" s="233" t="s">
        <v>191</v>
      </c>
      <c r="E709" s="242" t="s">
        <v>1</v>
      </c>
      <c r="F709" s="243" t="s">
        <v>843</v>
      </c>
      <c r="G709" s="241"/>
      <c r="H709" s="242" t="s">
        <v>1</v>
      </c>
      <c r="I709" s="244"/>
      <c r="J709" s="241"/>
      <c r="K709" s="241"/>
      <c r="L709" s="245"/>
      <c r="M709" s="246"/>
      <c r="N709" s="247"/>
      <c r="O709" s="247"/>
      <c r="P709" s="247"/>
      <c r="Q709" s="247"/>
      <c r="R709" s="247"/>
      <c r="S709" s="247"/>
      <c r="T709" s="24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9" t="s">
        <v>191</v>
      </c>
      <c r="AU709" s="249" t="s">
        <v>88</v>
      </c>
      <c r="AV709" s="13" t="s">
        <v>84</v>
      </c>
      <c r="AW709" s="13" t="s">
        <v>35</v>
      </c>
      <c r="AX709" s="13" t="s">
        <v>79</v>
      </c>
      <c r="AY709" s="249" t="s">
        <v>178</v>
      </c>
    </row>
    <row r="710" s="14" customFormat="1">
      <c r="A710" s="14"/>
      <c r="B710" s="250"/>
      <c r="C710" s="251"/>
      <c r="D710" s="233" t="s">
        <v>191</v>
      </c>
      <c r="E710" s="252" t="s">
        <v>1</v>
      </c>
      <c r="F710" s="253" t="s">
        <v>866</v>
      </c>
      <c r="G710" s="251"/>
      <c r="H710" s="254">
        <v>18.024999999999999</v>
      </c>
      <c r="I710" s="255"/>
      <c r="J710" s="251"/>
      <c r="K710" s="251"/>
      <c r="L710" s="256"/>
      <c r="M710" s="257"/>
      <c r="N710" s="258"/>
      <c r="O710" s="258"/>
      <c r="P710" s="258"/>
      <c r="Q710" s="258"/>
      <c r="R710" s="258"/>
      <c r="S710" s="258"/>
      <c r="T710" s="25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0" t="s">
        <v>191</v>
      </c>
      <c r="AU710" s="260" t="s">
        <v>88</v>
      </c>
      <c r="AV710" s="14" t="s">
        <v>88</v>
      </c>
      <c r="AW710" s="14" t="s">
        <v>35</v>
      </c>
      <c r="AX710" s="14" t="s">
        <v>79</v>
      </c>
      <c r="AY710" s="260" t="s">
        <v>178</v>
      </c>
    </row>
    <row r="711" s="14" customFormat="1">
      <c r="A711" s="14"/>
      <c r="B711" s="250"/>
      <c r="C711" s="251"/>
      <c r="D711" s="233" t="s">
        <v>191</v>
      </c>
      <c r="E711" s="252" t="s">
        <v>1</v>
      </c>
      <c r="F711" s="253" t="s">
        <v>867</v>
      </c>
      <c r="G711" s="251"/>
      <c r="H711" s="254">
        <v>11.845000000000001</v>
      </c>
      <c r="I711" s="255"/>
      <c r="J711" s="251"/>
      <c r="K711" s="251"/>
      <c r="L711" s="256"/>
      <c r="M711" s="257"/>
      <c r="N711" s="258"/>
      <c r="O711" s="258"/>
      <c r="P711" s="258"/>
      <c r="Q711" s="258"/>
      <c r="R711" s="258"/>
      <c r="S711" s="258"/>
      <c r="T711" s="259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0" t="s">
        <v>191</v>
      </c>
      <c r="AU711" s="260" t="s">
        <v>88</v>
      </c>
      <c r="AV711" s="14" t="s">
        <v>88</v>
      </c>
      <c r="AW711" s="14" t="s">
        <v>35</v>
      </c>
      <c r="AX711" s="14" t="s">
        <v>79</v>
      </c>
      <c r="AY711" s="260" t="s">
        <v>178</v>
      </c>
    </row>
    <row r="712" s="14" customFormat="1">
      <c r="A712" s="14"/>
      <c r="B712" s="250"/>
      <c r="C712" s="251"/>
      <c r="D712" s="233" t="s">
        <v>191</v>
      </c>
      <c r="E712" s="252" t="s">
        <v>1</v>
      </c>
      <c r="F712" s="253" t="s">
        <v>868</v>
      </c>
      <c r="G712" s="251"/>
      <c r="H712" s="254">
        <v>21.629999999999999</v>
      </c>
      <c r="I712" s="255"/>
      <c r="J712" s="251"/>
      <c r="K712" s="251"/>
      <c r="L712" s="256"/>
      <c r="M712" s="257"/>
      <c r="N712" s="258"/>
      <c r="O712" s="258"/>
      <c r="P712" s="258"/>
      <c r="Q712" s="258"/>
      <c r="R712" s="258"/>
      <c r="S712" s="258"/>
      <c r="T712" s="25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0" t="s">
        <v>191</v>
      </c>
      <c r="AU712" s="260" t="s">
        <v>88</v>
      </c>
      <c r="AV712" s="14" t="s">
        <v>88</v>
      </c>
      <c r="AW712" s="14" t="s">
        <v>35</v>
      </c>
      <c r="AX712" s="14" t="s">
        <v>79</v>
      </c>
      <c r="AY712" s="260" t="s">
        <v>178</v>
      </c>
    </row>
    <row r="713" s="15" customFormat="1">
      <c r="A713" s="15"/>
      <c r="B713" s="261"/>
      <c r="C713" s="262"/>
      <c r="D713" s="233" t="s">
        <v>191</v>
      </c>
      <c r="E713" s="263" t="s">
        <v>1</v>
      </c>
      <c r="F713" s="264" t="s">
        <v>195</v>
      </c>
      <c r="G713" s="262"/>
      <c r="H713" s="265">
        <v>51.5</v>
      </c>
      <c r="I713" s="266"/>
      <c r="J713" s="262"/>
      <c r="K713" s="262"/>
      <c r="L713" s="267"/>
      <c r="M713" s="268"/>
      <c r="N713" s="269"/>
      <c r="O713" s="269"/>
      <c r="P713" s="269"/>
      <c r="Q713" s="269"/>
      <c r="R713" s="269"/>
      <c r="S713" s="269"/>
      <c r="T713" s="270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71" t="s">
        <v>191</v>
      </c>
      <c r="AU713" s="271" t="s">
        <v>88</v>
      </c>
      <c r="AV713" s="15" t="s">
        <v>185</v>
      </c>
      <c r="AW713" s="15" t="s">
        <v>35</v>
      </c>
      <c r="AX713" s="15" t="s">
        <v>84</v>
      </c>
      <c r="AY713" s="271" t="s">
        <v>178</v>
      </c>
    </row>
    <row r="714" s="2" customFormat="1" ht="21.75" customHeight="1">
      <c r="A714" s="39"/>
      <c r="B714" s="40"/>
      <c r="C714" s="283" t="s">
        <v>869</v>
      </c>
      <c r="D714" s="283" t="s">
        <v>412</v>
      </c>
      <c r="E714" s="284" t="s">
        <v>870</v>
      </c>
      <c r="F714" s="285" t="s">
        <v>871</v>
      </c>
      <c r="G714" s="286" t="s">
        <v>183</v>
      </c>
      <c r="H714" s="287">
        <v>6.6950000000000003</v>
      </c>
      <c r="I714" s="288"/>
      <c r="J714" s="289">
        <f>ROUND(I714*H714,2)</f>
        <v>0</v>
      </c>
      <c r="K714" s="285" t="s">
        <v>1</v>
      </c>
      <c r="L714" s="290"/>
      <c r="M714" s="291" t="s">
        <v>1</v>
      </c>
      <c r="N714" s="292" t="s">
        <v>44</v>
      </c>
      <c r="O714" s="92"/>
      <c r="P714" s="229">
        <f>O714*H714</f>
        <v>0</v>
      </c>
      <c r="Q714" s="229">
        <v>0.17599999999999999</v>
      </c>
      <c r="R714" s="229">
        <f>Q714*H714</f>
        <v>1.17832</v>
      </c>
      <c r="S714" s="229">
        <v>0</v>
      </c>
      <c r="T714" s="230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1" t="s">
        <v>238</v>
      </c>
      <c r="AT714" s="231" t="s">
        <v>412</v>
      </c>
      <c r="AU714" s="231" t="s">
        <v>88</v>
      </c>
      <c r="AY714" s="18" t="s">
        <v>178</v>
      </c>
      <c r="BE714" s="232">
        <f>IF(N714="základní",J714,0)</f>
        <v>0</v>
      </c>
      <c r="BF714" s="232">
        <f>IF(N714="snížená",J714,0)</f>
        <v>0</v>
      </c>
      <c r="BG714" s="232">
        <f>IF(N714="zákl. přenesená",J714,0)</f>
        <v>0</v>
      </c>
      <c r="BH714" s="232">
        <f>IF(N714="sníž. přenesená",J714,0)</f>
        <v>0</v>
      </c>
      <c r="BI714" s="232">
        <f>IF(N714="nulová",J714,0)</f>
        <v>0</v>
      </c>
      <c r="BJ714" s="18" t="s">
        <v>84</v>
      </c>
      <c r="BK714" s="232">
        <f>ROUND(I714*H714,2)</f>
        <v>0</v>
      </c>
      <c r="BL714" s="18" t="s">
        <v>185</v>
      </c>
      <c r="BM714" s="231" t="s">
        <v>872</v>
      </c>
    </row>
    <row r="715" s="2" customFormat="1">
      <c r="A715" s="39"/>
      <c r="B715" s="40"/>
      <c r="C715" s="41"/>
      <c r="D715" s="233" t="s">
        <v>187</v>
      </c>
      <c r="E715" s="41"/>
      <c r="F715" s="234" t="s">
        <v>871</v>
      </c>
      <c r="G715" s="41"/>
      <c r="H715" s="41"/>
      <c r="I715" s="235"/>
      <c r="J715" s="41"/>
      <c r="K715" s="41"/>
      <c r="L715" s="45"/>
      <c r="M715" s="236"/>
      <c r="N715" s="237"/>
      <c r="O715" s="92"/>
      <c r="P715" s="92"/>
      <c r="Q715" s="92"/>
      <c r="R715" s="92"/>
      <c r="S715" s="92"/>
      <c r="T715" s="93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187</v>
      </c>
      <c r="AU715" s="18" t="s">
        <v>88</v>
      </c>
    </row>
    <row r="716" s="13" customFormat="1">
      <c r="A716" s="13"/>
      <c r="B716" s="240"/>
      <c r="C716" s="241"/>
      <c r="D716" s="233" t="s">
        <v>191</v>
      </c>
      <c r="E716" s="242" t="s">
        <v>1</v>
      </c>
      <c r="F716" s="243" t="s">
        <v>865</v>
      </c>
      <c r="G716" s="241"/>
      <c r="H716" s="242" t="s">
        <v>1</v>
      </c>
      <c r="I716" s="244"/>
      <c r="J716" s="241"/>
      <c r="K716" s="241"/>
      <c r="L716" s="245"/>
      <c r="M716" s="246"/>
      <c r="N716" s="247"/>
      <c r="O716" s="247"/>
      <c r="P716" s="247"/>
      <c r="Q716" s="247"/>
      <c r="R716" s="247"/>
      <c r="S716" s="247"/>
      <c r="T716" s="248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9" t="s">
        <v>191</v>
      </c>
      <c r="AU716" s="249" t="s">
        <v>88</v>
      </c>
      <c r="AV716" s="13" t="s">
        <v>84</v>
      </c>
      <c r="AW716" s="13" t="s">
        <v>35</v>
      </c>
      <c r="AX716" s="13" t="s">
        <v>79</v>
      </c>
      <c r="AY716" s="249" t="s">
        <v>178</v>
      </c>
    </row>
    <row r="717" s="14" customFormat="1">
      <c r="A717" s="14"/>
      <c r="B717" s="250"/>
      <c r="C717" s="251"/>
      <c r="D717" s="233" t="s">
        <v>191</v>
      </c>
      <c r="E717" s="252" t="s">
        <v>1</v>
      </c>
      <c r="F717" s="253" t="s">
        <v>850</v>
      </c>
      <c r="G717" s="251"/>
      <c r="H717" s="254">
        <v>6.6950000000000003</v>
      </c>
      <c r="I717" s="255"/>
      <c r="J717" s="251"/>
      <c r="K717" s="251"/>
      <c r="L717" s="256"/>
      <c r="M717" s="257"/>
      <c r="N717" s="258"/>
      <c r="O717" s="258"/>
      <c r="P717" s="258"/>
      <c r="Q717" s="258"/>
      <c r="R717" s="258"/>
      <c r="S717" s="258"/>
      <c r="T717" s="259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0" t="s">
        <v>191</v>
      </c>
      <c r="AU717" s="260" t="s">
        <v>88</v>
      </c>
      <c r="AV717" s="14" t="s">
        <v>88</v>
      </c>
      <c r="AW717" s="14" t="s">
        <v>35</v>
      </c>
      <c r="AX717" s="14" t="s">
        <v>84</v>
      </c>
      <c r="AY717" s="260" t="s">
        <v>178</v>
      </c>
    </row>
    <row r="718" s="2" customFormat="1" ht="24.15" customHeight="1">
      <c r="A718" s="39"/>
      <c r="B718" s="40"/>
      <c r="C718" s="283" t="s">
        <v>873</v>
      </c>
      <c r="D718" s="283" t="s">
        <v>412</v>
      </c>
      <c r="E718" s="284" t="s">
        <v>874</v>
      </c>
      <c r="F718" s="285" t="s">
        <v>875</v>
      </c>
      <c r="G718" s="286" t="s">
        <v>183</v>
      </c>
      <c r="H718" s="287">
        <v>675.48800000000006</v>
      </c>
      <c r="I718" s="288"/>
      <c r="J718" s="289">
        <f>ROUND(I718*H718,2)</f>
        <v>0</v>
      </c>
      <c r="K718" s="285" t="s">
        <v>184</v>
      </c>
      <c r="L718" s="290"/>
      <c r="M718" s="291" t="s">
        <v>1</v>
      </c>
      <c r="N718" s="292" t="s">
        <v>44</v>
      </c>
      <c r="O718" s="92"/>
      <c r="P718" s="229">
        <f>O718*H718</f>
        <v>0</v>
      </c>
      <c r="Q718" s="229">
        <v>0.17599999999999999</v>
      </c>
      <c r="R718" s="229">
        <f>Q718*H718</f>
        <v>118.88588800000001</v>
      </c>
      <c r="S718" s="229">
        <v>0</v>
      </c>
      <c r="T718" s="230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31" t="s">
        <v>238</v>
      </c>
      <c r="AT718" s="231" t="s">
        <v>412</v>
      </c>
      <c r="AU718" s="231" t="s">
        <v>88</v>
      </c>
      <c r="AY718" s="18" t="s">
        <v>178</v>
      </c>
      <c r="BE718" s="232">
        <f>IF(N718="základní",J718,0)</f>
        <v>0</v>
      </c>
      <c r="BF718" s="232">
        <f>IF(N718="snížená",J718,0)</f>
        <v>0</v>
      </c>
      <c r="BG718" s="232">
        <f>IF(N718="zákl. přenesená",J718,0)</f>
        <v>0</v>
      </c>
      <c r="BH718" s="232">
        <f>IF(N718="sníž. přenesená",J718,0)</f>
        <v>0</v>
      </c>
      <c r="BI718" s="232">
        <f>IF(N718="nulová",J718,0)</f>
        <v>0</v>
      </c>
      <c r="BJ718" s="18" t="s">
        <v>84</v>
      </c>
      <c r="BK718" s="232">
        <f>ROUND(I718*H718,2)</f>
        <v>0</v>
      </c>
      <c r="BL718" s="18" t="s">
        <v>185</v>
      </c>
      <c r="BM718" s="231" t="s">
        <v>876</v>
      </c>
    </row>
    <row r="719" s="2" customFormat="1">
      <c r="A719" s="39"/>
      <c r="B719" s="40"/>
      <c r="C719" s="41"/>
      <c r="D719" s="233" t="s">
        <v>187</v>
      </c>
      <c r="E719" s="41"/>
      <c r="F719" s="234" t="s">
        <v>875</v>
      </c>
      <c r="G719" s="41"/>
      <c r="H719" s="41"/>
      <c r="I719" s="235"/>
      <c r="J719" s="41"/>
      <c r="K719" s="41"/>
      <c r="L719" s="45"/>
      <c r="M719" s="236"/>
      <c r="N719" s="237"/>
      <c r="O719" s="92"/>
      <c r="P719" s="92"/>
      <c r="Q719" s="92"/>
      <c r="R719" s="92"/>
      <c r="S719" s="92"/>
      <c r="T719" s="93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187</v>
      </c>
      <c r="AU719" s="18" t="s">
        <v>88</v>
      </c>
    </row>
    <row r="720" s="13" customFormat="1">
      <c r="A720" s="13"/>
      <c r="B720" s="240"/>
      <c r="C720" s="241"/>
      <c r="D720" s="233" t="s">
        <v>191</v>
      </c>
      <c r="E720" s="242" t="s">
        <v>1</v>
      </c>
      <c r="F720" s="243" t="s">
        <v>877</v>
      </c>
      <c r="G720" s="241"/>
      <c r="H720" s="242" t="s">
        <v>1</v>
      </c>
      <c r="I720" s="244"/>
      <c r="J720" s="241"/>
      <c r="K720" s="241"/>
      <c r="L720" s="245"/>
      <c r="M720" s="246"/>
      <c r="N720" s="247"/>
      <c r="O720" s="247"/>
      <c r="P720" s="247"/>
      <c r="Q720" s="247"/>
      <c r="R720" s="247"/>
      <c r="S720" s="247"/>
      <c r="T720" s="248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9" t="s">
        <v>191</v>
      </c>
      <c r="AU720" s="249" t="s">
        <v>88</v>
      </c>
      <c r="AV720" s="13" t="s">
        <v>84</v>
      </c>
      <c r="AW720" s="13" t="s">
        <v>35</v>
      </c>
      <c r="AX720" s="13" t="s">
        <v>79</v>
      </c>
      <c r="AY720" s="249" t="s">
        <v>178</v>
      </c>
    </row>
    <row r="721" s="13" customFormat="1">
      <c r="A721" s="13"/>
      <c r="B721" s="240"/>
      <c r="C721" s="241"/>
      <c r="D721" s="233" t="s">
        <v>191</v>
      </c>
      <c r="E721" s="242" t="s">
        <v>1</v>
      </c>
      <c r="F721" s="243" t="s">
        <v>843</v>
      </c>
      <c r="G721" s="241"/>
      <c r="H721" s="242" t="s">
        <v>1</v>
      </c>
      <c r="I721" s="244"/>
      <c r="J721" s="241"/>
      <c r="K721" s="241"/>
      <c r="L721" s="245"/>
      <c r="M721" s="246"/>
      <c r="N721" s="247"/>
      <c r="O721" s="247"/>
      <c r="P721" s="247"/>
      <c r="Q721" s="247"/>
      <c r="R721" s="247"/>
      <c r="S721" s="247"/>
      <c r="T721" s="24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9" t="s">
        <v>191</v>
      </c>
      <c r="AU721" s="249" t="s">
        <v>88</v>
      </c>
      <c r="AV721" s="13" t="s">
        <v>84</v>
      </c>
      <c r="AW721" s="13" t="s">
        <v>35</v>
      </c>
      <c r="AX721" s="13" t="s">
        <v>79</v>
      </c>
      <c r="AY721" s="249" t="s">
        <v>178</v>
      </c>
    </row>
    <row r="722" s="14" customFormat="1">
      <c r="A722" s="14"/>
      <c r="B722" s="250"/>
      <c r="C722" s="251"/>
      <c r="D722" s="233" t="s">
        <v>191</v>
      </c>
      <c r="E722" s="252" t="s">
        <v>1</v>
      </c>
      <c r="F722" s="253" t="s">
        <v>878</v>
      </c>
      <c r="G722" s="251"/>
      <c r="H722" s="254">
        <v>235.33000000000001</v>
      </c>
      <c r="I722" s="255"/>
      <c r="J722" s="251"/>
      <c r="K722" s="251"/>
      <c r="L722" s="256"/>
      <c r="M722" s="257"/>
      <c r="N722" s="258"/>
      <c r="O722" s="258"/>
      <c r="P722" s="258"/>
      <c r="Q722" s="258"/>
      <c r="R722" s="258"/>
      <c r="S722" s="258"/>
      <c r="T722" s="25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0" t="s">
        <v>191</v>
      </c>
      <c r="AU722" s="260" t="s">
        <v>88</v>
      </c>
      <c r="AV722" s="14" t="s">
        <v>88</v>
      </c>
      <c r="AW722" s="14" t="s">
        <v>35</v>
      </c>
      <c r="AX722" s="14" t="s">
        <v>79</v>
      </c>
      <c r="AY722" s="260" t="s">
        <v>178</v>
      </c>
    </row>
    <row r="723" s="14" customFormat="1">
      <c r="A723" s="14"/>
      <c r="B723" s="250"/>
      <c r="C723" s="251"/>
      <c r="D723" s="233" t="s">
        <v>191</v>
      </c>
      <c r="E723" s="252" t="s">
        <v>1</v>
      </c>
      <c r="F723" s="253" t="s">
        <v>879</v>
      </c>
      <c r="G723" s="251"/>
      <c r="H723" s="254">
        <v>440.15800000000002</v>
      </c>
      <c r="I723" s="255"/>
      <c r="J723" s="251"/>
      <c r="K723" s="251"/>
      <c r="L723" s="256"/>
      <c r="M723" s="257"/>
      <c r="N723" s="258"/>
      <c r="O723" s="258"/>
      <c r="P723" s="258"/>
      <c r="Q723" s="258"/>
      <c r="R723" s="258"/>
      <c r="S723" s="258"/>
      <c r="T723" s="259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60" t="s">
        <v>191</v>
      </c>
      <c r="AU723" s="260" t="s">
        <v>88</v>
      </c>
      <c r="AV723" s="14" t="s">
        <v>88</v>
      </c>
      <c r="AW723" s="14" t="s">
        <v>35</v>
      </c>
      <c r="AX723" s="14" t="s">
        <v>79</v>
      </c>
      <c r="AY723" s="260" t="s">
        <v>178</v>
      </c>
    </row>
    <row r="724" s="15" customFormat="1">
      <c r="A724" s="15"/>
      <c r="B724" s="261"/>
      <c r="C724" s="262"/>
      <c r="D724" s="233" t="s">
        <v>191</v>
      </c>
      <c r="E724" s="263" t="s">
        <v>1</v>
      </c>
      <c r="F724" s="264" t="s">
        <v>195</v>
      </c>
      <c r="G724" s="262"/>
      <c r="H724" s="265">
        <v>675.48800000000006</v>
      </c>
      <c r="I724" s="266"/>
      <c r="J724" s="262"/>
      <c r="K724" s="262"/>
      <c r="L724" s="267"/>
      <c r="M724" s="268"/>
      <c r="N724" s="269"/>
      <c r="O724" s="269"/>
      <c r="P724" s="269"/>
      <c r="Q724" s="269"/>
      <c r="R724" s="269"/>
      <c r="S724" s="269"/>
      <c r="T724" s="270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71" t="s">
        <v>191</v>
      </c>
      <c r="AU724" s="271" t="s">
        <v>88</v>
      </c>
      <c r="AV724" s="15" t="s">
        <v>185</v>
      </c>
      <c r="AW724" s="15" t="s">
        <v>35</v>
      </c>
      <c r="AX724" s="15" t="s">
        <v>84</v>
      </c>
      <c r="AY724" s="271" t="s">
        <v>178</v>
      </c>
    </row>
    <row r="725" s="2" customFormat="1" ht="24.15" customHeight="1">
      <c r="A725" s="39"/>
      <c r="B725" s="40"/>
      <c r="C725" s="283" t="s">
        <v>880</v>
      </c>
      <c r="D725" s="283" t="s">
        <v>412</v>
      </c>
      <c r="E725" s="284" t="s">
        <v>881</v>
      </c>
      <c r="F725" s="285" t="s">
        <v>882</v>
      </c>
      <c r="G725" s="286" t="s">
        <v>183</v>
      </c>
      <c r="H725" s="287">
        <v>15.449999999999999</v>
      </c>
      <c r="I725" s="288"/>
      <c r="J725" s="289">
        <f>ROUND(I725*H725,2)</f>
        <v>0</v>
      </c>
      <c r="K725" s="285" t="s">
        <v>184</v>
      </c>
      <c r="L725" s="290"/>
      <c r="M725" s="291" t="s">
        <v>1</v>
      </c>
      <c r="N725" s="292" t="s">
        <v>44</v>
      </c>
      <c r="O725" s="92"/>
      <c r="P725" s="229">
        <f>O725*H725</f>
        <v>0</v>
      </c>
      <c r="Q725" s="229">
        <v>0.17499999999999999</v>
      </c>
      <c r="R725" s="229">
        <f>Q725*H725</f>
        <v>2.7037499999999999</v>
      </c>
      <c r="S725" s="229">
        <v>0</v>
      </c>
      <c r="T725" s="230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31" t="s">
        <v>238</v>
      </c>
      <c r="AT725" s="231" t="s">
        <v>412</v>
      </c>
      <c r="AU725" s="231" t="s">
        <v>88</v>
      </c>
      <c r="AY725" s="18" t="s">
        <v>178</v>
      </c>
      <c r="BE725" s="232">
        <f>IF(N725="základní",J725,0)</f>
        <v>0</v>
      </c>
      <c r="BF725" s="232">
        <f>IF(N725="snížená",J725,0)</f>
        <v>0</v>
      </c>
      <c r="BG725" s="232">
        <f>IF(N725="zákl. přenesená",J725,0)</f>
        <v>0</v>
      </c>
      <c r="BH725" s="232">
        <f>IF(N725="sníž. přenesená",J725,0)</f>
        <v>0</v>
      </c>
      <c r="BI725" s="232">
        <f>IF(N725="nulová",J725,0)</f>
        <v>0</v>
      </c>
      <c r="BJ725" s="18" t="s">
        <v>84</v>
      </c>
      <c r="BK725" s="232">
        <f>ROUND(I725*H725,2)</f>
        <v>0</v>
      </c>
      <c r="BL725" s="18" t="s">
        <v>185</v>
      </c>
      <c r="BM725" s="231" t="s">
        <v>883</v>
      </c>
    </row>
    <row r="726" s="2" customFormat="1">
      <c r="A726" s="39"/>
      <c r="B726" s="40"/>
      <c r="C726" s="41"/>
      <c r="D726" s="233" t="s">
        <v>187</v>
      </c>
      <c r="E726" s="41"/>
      <c r="F726" s="234" t="s">
        <v>882</v>
      </c>
      <c r="G726" s="41"/>
      <c r="H726" s="41"/>
      <c r="I726" s="235"/>
      <c r="J726" s="41"/>
      <c r="K726" s="41"/>
      <c r="L726" s="45"/>
      <c r="M726" s="236"/>
      <c r="N726" s="237"/>
      <c r="O726" s="92"/>
      <c r="P726" s="92"/>
      <c r="Q726" s="92"/>
      <c r="R726" s="92"/>
      <c r="S726" s="92"/>
      <c r="T726" s="93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18" t="s">
        <v>187</v>
      </c>
      <c r="AU726" s="18" t="s">
        <v>88</v>
      </c>
    </row>
    <row r="727" s="13" customFormat="1">
      <c r="A727" s="13"/>
      <c r="B727" s="240"/>
      <c r="C727" s="241"/>
      <c r="D727" s="233" t="s">
        <v>191</v>
      </c>
      <c r="E727" s="242" t="s">
        <v>1</v>
      </c>
      <c r="F727" s="243" t="s">
        <v>865</v>
      </c>
      <c r="G727" s="241"/>
      <c r="H727" s="242" t="s">
        <v>1</v>
      </c>
      <c r="I727" s="244"/>
      <c r="J727" s="241"/>
      <c r="K727" s="241"/>
      <c r="L727" s="245"/>
      <c r="M727" s="246"/>
      <c r="N727" s="247"/>
      <c r="O727" s="247"/>
      <c r="P727" s="247"/>
      <c r="Q727" s="247"/>
      <c r="R727" s="247"/>
      <c r="S727" s="247"/>
      <c r="T727" s="248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9" t="s">
        <v>191</v>
      </c>
      <c r="AU727" s="249" t="s">
        <v>88</v>
      </c>
      <c r="AV727" s="13" t="s">
        <v>84</v>
      </c>
      <c r="AW727" s="13" t="s">
        <v>35</v>
      </c>
      <c r="AX727" s="13" t="s">
        <v>79</v>
      </c>
      <c r="AY727" s="249" t="s">
        <v>178</v>
      </c>
    </row>
    <row r="728" s="14" customFormat="1">
      <c r="A728" s="14"/>
      <c r="B728" s="250"/>
      <c r="C728" s="251"/>
      <c r="D728" s="233" t="s">
        <v>191</v>
      </c>
      <c r="E728" s="252" t="s">
        <v>1</v>
      </c>
      <c r="F728" s="253" t="s">
        <v>884</v>
      </c>
      <c r="G728" s="251"/>
      <c r="H728" s="254">
        <v>15.449999999999999</v>
      </c>
      <c r="I728" s="255"/>
      <c r="J728" s="251"/>
      <c r="K728" s="251"/>
      <c r="L728" s="256"/>
      <c r="M728" s="257"/>
      <c r="N728" s="258"/>
      <c r="O728" s="258"/>
      <c r="P728" s="258"/>
      <c r="Q728" s="258"/>
      <c r="R728" s="258"/>
      <c r="S728" s="258"/>
      <c r="T728" s="25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0" t="s">
        <v>191</v>
      </c>
      <c r="AU728" s="260" t="s">
        <v>88</v>
      </c>
      <c r="AV728" s="14" t="s">
        <v>88</v>
      </c>
      <c r="AW728" s="14" t="s">
        <v>35</v>
      </c>
      <c r="AX728" s="14" t="s">
        <v>84</v>
      </c>
      <c r="AY728" s="260" t="s">
        <v>178</v>
      </c>
    </row>
    <row r="729" s="2" customFormat="1" ht="24.15" customHeight="1">
      <c r="A729" s="39"/>
      <c r="B729" s="40"/>
      <c r="C729" s="283" t="s">
        <v>885</v>
      </c>
      <c r="D729" s="283" t="s">
        <v>412</v>
      </c>
      <c r="E729" s="284" t="s">
        <v>886</v>
      </c>
      <c r="F729" s="285" t="s">
        <v>887</v>
      </c>
      <c r="G729" s="286" t="s">
        <v>183</v>
      </c>
      <c r="H729" s="287">
        <v>21.321000000000002</v>
      </c>
      <c r="I729" s="288"/>
      <c r="J729" s="289">
        <f>ROUND(I729*H729,2)</f>
        <v>0</v>
      </c>
      <c r="K729" s="285" t="s">
        <v>184</v>
      </c>
      <c r="L729" s="290"/>
      <c r="M729" s="291" t="s">
        <v>1</v>
      </c>
      <c r="N729" s="292" t="s">
        <v>44</v>
      </c>
      <c r="O729" s="92"/>
      <c r="P729" s="229">
        <f>O729*H729</f>
        <v>0</v>
      </c>
      <c r="Q729" s="229">
        <v>0.17599999999999999</v>
      </c>
      <c r="R729" s="229">
        <f>Q729*H729</f>
        <v>3.7524959999999998</v>
      </c>
      <c r="S729" s="229">
        <v>0</v>
      </c>
      <c r="T729" s="230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31" t="s">
        <v>238</v>
      </c>
      <c r="AT729" s="231" t="s">
        <v>412</v>
      </c>
      <c r="AU729" s="231" t="s">
        <v>88</v>
      </c>
      <c r="AY729" s="18" t="s">
        <v>178</v>
      </c>
      <c r="BE729" s="232">
        <f>IF(N729="základní",J729,0)</f>
        <v>0</v>
      </c>
      <c r="BF729" s="232">
        <f>IF(N729="snížená",J729,0)</f>
        <v>0</v>
      </c>
      <c r="BG729" s="232">
        <f>IF(N729="zákl. přenesená",J729,0)</f>
        <v>0</v>
      </c>
      <c r="BH729" s="232">
        <f>IF(N729="sníž. přenesená",J729,0)</f>
        <v>0</v>
      </c>
      <c r="BI729" s="232">
        <f>IF(N729="nulová",J729,0)</f>
        <v>0</v>
      </c>
      <c r="BJ729" s="18" t="s">
        <v>84</v>
      </c>
      <c r="BK729" s="232">
        <f>ROUND(I729*H729,2)</f>
        <v>0</v>
      </c>
      <c r="BL729" s="18" t="s">
        <v>185</v>
      </c>
      <c r="BM729" s="231" t="s">
        <v>888</v>
      </c>
    </row>
    <row r="730" s="2" customFormat="1">
      <c r="A730" s="39"/>
      <c r="B730" s="40"/>
      <c r="C730" s="41"/>
      <c r="D730" s="233" t="s">
        <v>187</v>
      </c>
      <c r="E730" s="41"/>
      <c r="F730" s="234" t="s">
        <v>887</v>
      </c>
      <c r="G730" s="41"/>
      <c r="H730" s="41"/>
      <c r="I730" s="235"/>
      <c r="J730" s="41"/>
      <c r="K730" s="41"/>
      <c r="L730" s="45"/>
      <c r="M730" s="236"/>
      <c r="N730" s="237"/>
      <c r="O730" s="92"/>
      <c r="P730" s="92"/>
      <c r="Q730" s="92"/>
      <c r="R730" s="92"/>
      <c r="S730" s="92"/>
      <c r="T730" s="93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T730" s="18" t="s">
        <v>187</v>
      </c>
      <c r="AU730" s="18" t="s">
        <v>88</v>
      </c>
    </row>
    <row r="731" s="13" customFormat="1">
      <c r="A731" s="13"/>
      <c r="B731" s="240"/>
      <c r="C731" s="241"/>
      <c r="D731" s="233" t="s">
        <v>191</v>
      </c>
      <c r="E731" s="242" t="s">
        <v>1</v>
      </c>
      <c r="F731" s="243" t="s">
        <v>865</v>
      </c>
      <c r="G731" s="241"/>
      <c r="H731" s="242" t="s">
        <v>1</v>
      </c>
      <c r="I731" s="244"/>
      <c r="J731" s="241"/>
      <c r="K731" s="241"/>
      <c r="L731" s="245"/>
      <c r="M731" s="246"/>
      <c r="N731" s="247"/>
      <c r="O731" s="247"/>
      <c r="P731" s="247"/>
      <c r="Q731" s="247"/>
      <c r="R731" s="247"/>
      <c r="S731" s="247"/>
      <c r="T731" s="24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9" t="s">
        <v>191</v>
      </c>
      <c r="AU731" s="249" t="s">
        <v>88</v>
      </c>
      <c r="AV731" s="13" t="s">
        <v>84</v>
      </c>
      <c r="AW731" s="13" t="s">
        <v>35</v>
      </c>
      <c r="AX731" s="13" t="s">
        <v>79</v>
      </c>
      <c r="AY731" s="249" t="s">
        <v>178</v>
      </c>
    </row>
    <row r="732" s="13" customFormat="1">
      <c r="A732" s="13"/>
      <c r="B732" s="240"/>
      <c r="C732" s="241"/>
      <c r="D732" s="233" t="s">
        <v>191</v>
      </c>
      <c r="E732" s="242" t="s">
        <v>1</v>
      </c>
      <c r="F732" s="243" t="s">
        <v>889</v>
      </c>
      <c r="G732" s="241"/>
      <c r="H732" s="242" t="s">
        <v>1</v>
      </c>
      <c r="I732" s="244"/>
      <c r="J732" s="241"/>
      <c r="K732" s="241"/>
      <c r="L732" s="245"/>
      <c r="M732" s="246"/>
      <c r="N732" s="247"/>
      <c r="O732" s="247"/>
      <c r="P732" s="247"/>
      <c r="Q732" s="247"/>
      <c r="R732" s="247"/>
      <c r="S732" s="247"/>
      <c r="T732" s="248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9" t="s">
        <v>191</v>
      </c>
      <c r="AU732" s="249" t="s">
        <v>88</v>
      </c>
      <c r="AV732" s="13" t="s">
        <v>84</v>
      </c>
      <c r="AW732" s="13" t="s">
        <v>35</v>
      </c>
      <c r="AX732" s="13" t="s">
        <v>79</v>
      </c>
      <c r="AY732" s="249" t="s">
        <v>178</v>
      </c>
    </row>
    <row r="733" s="14" customFormat="1">
      <c r="A733" s="14"/>
      <c r="B733" s="250"/>
      <c r="C733" s="251"/>
      <c r="D733" s="233" t="s">
        <v>191</v>
      </c>
      <c r="E733" s="252" t="s">
        <v>1</v>
      </c>
      <c r="F733" s="253" t="s">
        <v>890</v>
      </c>
      <c r="G733" s="251"/>
      <c r="H733" s="254">
        <v>21.321000000000002</v>
      </c>
      <c r="I733" s="255"/>
      <c r="J733" s="251"/>
      <c r="K733" s="251"/>
      <c r="L733" s="256"/>
      <c r="M733" s="257"/>
      <c r="N733" s="258"/>
      <c r="O733" s="258"/>
      <c r="P733" s="258"/>
      <c r="Q733" s="258"/>
      <c r="R733" s="258"/>
      <c r="S733" s="258"/>
      <c r="T733" s="25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0" t="s">
        <v>191</v>
      </c>
      <c r="AU733" s="260" t="s">
        <v>88</v>
      </c>
      <c r="AV733" s="14" t="s">
        <v>88</v>
      </c>
      <c r="AW733" s="14" t="s">
        <v>35</v>
      </c>
      <c r="AX733" s="14" t="s">
        <v>84</v>
      </c>
      <c r="AY733" s="260" t="s">
        <v>178</v>
      </c>
    </row>
    <row r="734" s="2" customFormat="1" ht="37.8" customHeight="1">
      <c r="A734" s="39"/>
      <c r="B734" s="40"/>
      <c r="C734" s="220" t="s">
        <v>891</v>
      </c>
      <c r="D734" s="220" t="s">
        <v>180</v>
      </c>
      <c r="E734" s="221" t="s">
        <v>892</v>
      </c>
      <c r="F734" s="222" t="s">
        <v>893</v>
      </c>
      <c r="G734" s="223" t="s">
        <v>183</v>
      </c>
      <c r="H734" s="224">
        <v>612</v>
      </c>
      <c r="I734" s="225"/>
      <c r="J734" s="226">
        <f>ROUND(I734*H734,2)</f>
        <v>0</v>
      </c>
      <c r="K734" s="222" t="s">
        <v>184</v>
      </c>
      <c r="L734" s="45"/>
      <c r="M734" s="227" t="s">
        <v>1</v>
      </c>
      <c r="N734" s="228" t="s">
        <v>44</v>
      </c>
      <c r="O734" s="92"/>
      <c r="P734" s="229">
        <f>O734*H734</f>
        <v>0</v>
      </c>
      <c r="Q734" s="229">
        <v>0.080030000000000004</v>
      </c>
      <c r="R734" s="229">
        <f>Q734*H734</f>
        <v>48.978360000000002</v>
      </c>
      <c r="S734" s="229">
        <v>0</v>
      </c>
      <c r="T734" s="230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1" t="s">
        <v>185</v>
      </c>
      <c r="AT734" s="231" t="s">
        <v>180</v>
      </c>
      <c r="AU734" s="231" t="s">
        <v>88</v>
      </c>
      <c r="AY734" s="18" t="s">
        <v>178</v>
      </c>
      <c r="BE734" s="232">
        <f>IF(N734="základní",J734,0)</f>
        <v>0</v>
      </c>
      <c r="BF734" s="232">
        <f>IF(N734="snížená",J734,0)</f>
        <v>0</v>
      </c>
      <c r="BG734" s="232">
        <f>IF(N734="zákl. přenesená",J734,0)</f>
        <v>0</v>
      </c>
      <c r="BH734" s="232">
        <f>IF(N734="sníž. přenesená",J734,0)</f>
        <v>0</v>
      </c>
      <c r="BI734" s="232">
        <f>IF(N734="nulová",J734,0)</f>
        <v>0</v>
      </c>
      <c r="BJ734" s="18" t="s">
        <v>84</v>
      </c>
      <c r="BK734" s="232">
        <f>ROUND(I734*H734,2)</f>
        <v>0</v>
      </c>
      <c r="BL734" s="18" t="s">
        <v>185</v>
      </c>
      <c r="BM734" s="231" t="s">
        <v>894</v>
      </c>
    </row>
    <row r="735" s="2" customFormat="1">
      <c r="A735" s="39"/>
      <c r="B735" s="40"/>
      <c r="C735" s="41"/>
      <c r="D735" s="233" t="s">
        <v>187</v>
      </c>
      <c r="E735" s="41"/>
      <c r="F735" s="234" t="s">
        <v>895</v>
      </c>
      <c r="G735" s="41"/>
      <c r="H735" s="41"/>
      <c r="I735" s="235"/>
      <c r="J735" s="41"/>
      <c r="K735" s="41"/>
      <c r="L735" s="45"/>
      <c r="M735" s="236"/>
      <c r="N735" s="237"/>
      <c r="O735" s="92"/>
      <c r="P735" s="92"/>
      <c r="Q735" s="92"/>
      <c r="R735" s="92"/>
      <c r="S735" s="92"/>
      <c r="T735" s="93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187</v>
      </c>
      <c r="AU735" s="18" t="s">
        <v>88</v>
      </c>
    </row>
    <row r="736" s="2" customFormat="1">
      <c r="A736" s="39"/>
      <c r="B736" s="40"/>
      <c r="C736" s="41"/>
      <c r="D736" s="238" t="s">
        <v>189</v>
      </c>
      <c r="E736" s="41"/>
      <c r="F736" s="239" t="s">
        <v>896</v>
      </c>
      <c r="G736" s="41"/>
      <c r="H736" s="41"/>
      <c r="I736" s="235"/>
      <c r="J736" s="41"/>
      <c r="K736" s="41"/>
      <c r="L736" s="45"/>
      <c r="M736" s="236"/>
      <c r="N736" s="237"/>
      <c r="O736" s="92"/>
      <c r="P736" s="92"/>
      <c r="Q736" s="92"/>
      <c r="R736" s="92"/>
      <c r="S736" s="92"/>
      <c r="T736" s="93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189</v>
      </c>
      <c r="AU736" s="18" t="s">
        <v>88</v>
      </c>
    </row>
    <row r="737" s="13" customFormat="1">
      <c r="A737" s="13"/>
      <c r="B737" s="240"/>
      <c r="C737" s="241"/>
      <c r="D737" s="233" t="s">
        <v>191</v>
      </c>
      <c r="E737" s="242" t="s">
        <v>1</v>
      </c>
      <c r="F737" s="243" t="s">
        <v>491</v>
      </c>
      <c r="G737" s="241"/>
      <c r="H737" s="242" t="s">
        <v>1</v>
      </c>
      <c r="I737" s="244"/>
      <c r="J737" s="241"/>
      <c r="K737" s="241"/>
      <c r="L737" s="245"/>
      <c r="M737" s="246"/>
      <c r="N737" s="247"/>
      <c r="O737" s="247"/>
      <c r="P737" s="247"/>
      <c r="Q737" s="247"/>
      <c r="R737" s="247"/>
      <c r="S737" s="247"/>
      <c r="T737" s="24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9" t="s">
        <v>191</v>
      </c>
      <c r="AU737" s="249" t="s">
        <v>88</v>
      </c>
      <c r="AV737" s="13" t="s">
        <v>84</v>
      </c>
      <c r="AW737" s="13" t="s">
        <v>35</v>
      </c>
      <c r="AX737" s="13" t="s">
        <v>79</v>
      </c>
      <c r="AY737" s="249" t="s">
        <v>178</v>
      </c>
    </row>
    <row r="738" s="13" customFormat="1">
      <c r="A738" s="13"/>
      <c r="B738" s="240"/>
      <c r="C738" s="241"/>
      <c r="D738" s="233" t="s">
        <v>191</v>
      </c>
      <c r="E738" s="242" t="s">
        <v>1</v>
      </c>
      <c r="F738" s="243" t="s">
        <v>814</v>
      </c>
      <c r="G738" s="241"/>
      <c r="H738" s="242" t="s">
        <v>1</v>
      </c>
      <c r="I738" s="244"/>
      <c r="J738" s="241"/>
      <c r="K738" s="241"/>
      <c r="L738" s="245"/>
      <c r="M738" s="246"/>
      <c r="N738" s="247"/>
      <c r="O738" s="247"/>
      <c r="P738" s="247"/>
      <c r="Q738" s="247"/>
      <c r="R738" s="247"/>
      <c r="S738" s="247"/>
      <c r="T738" s="248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9" t="s">
        <v>191</v>
      </c>
      <c r="AU738" s="249" t="s">
        <v>88</v>
      </c>
      <c r="AV738" s="13" t="s">
        <v>84</v>
      </c>
      <c r="AW738" s="13" t="s">
        <v>35</v>
      </c>
      <c r="AX738" s="13" t="s">
        <v>79</v>
      </c>
      <c r="AY738" s="249" t="s">
        <v>178</v>
      </c>
    </row>
    <row r="739" s="14" customFormat="1">
      <c r="A739" s="14"/>
      <c r="B739" s="250"/>
      <c r="C739" s="251"/>
      <c r="D739" s="233" t="s">
        <v>191</v>
      </c>
      <c r="E739" s="252" t="s">
        <v>1</v>
      </c>
      <c r="F739" s="253" t="s">
        <v>717</v>
      </c>
      <c r="G739" s="251"/>
      <c r="H739" s="254">
        <v>148</v>
      </c>
      <c r="I739" s="255"/>
      <c r="J739" s="251"/>
      <c r="K739" s="251"/>
      <c r="L739" s="256"/>
      <c r="M739" s="257"/>
      <c r="N739" s="258"/>
      <c r="O739" s="258"/>
      <c r="P739" s="258"/>
      <c r="Q739" s="258"/>
      <c r="R739" s="258"/>
      <c r="S739" s="258"/>
      <c r="T739" s="259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0" t="s">
        <v>191</v>
      </c>
      <c r="AU739" s="260" t="s">
        <v>88</v>
      </c>
      <c r="AV739" s="14" t="s">
        <v>88</v>
      </c>
      <c r="AW739" s="14" t="s">
        <v>35</v>
      </c>
      <c r="AX739" s="14" t="s">
        <v>79</v>
      </c>
      <c r="AY739" s="260" t="s">
        <v>178</v>
      </c>
    </row>
    <row r="740" s="14" customFormat="1">
      <c r="A740" s="14"/>
      <c r="B740" s="250"/>
      <c r="C740" s="251"/>
      <c r="D740" s="233" t="s">
        <v>191</v>
      </c>
      <c r="E740" s="252" t="s">
        <v>1</v>
      </c>
      <c r="F740" s="253" t="s">
        <v>720</v>
      </c>
      <c r="G740" s="251"/>
      <c r="H740" s="254">
        <v>464</v>
      </c>
      <c r="I740" s="255"/>
      <c r="J740" s="251"/>
      <c r="K740" s="251"/>
      <c r="L740" s="256"/>
      <c r="M740" s="257"/>
      <c r="N740" s="258"/>
      <c r="O740" s="258"/>
      <c r="P740" s="258"/>
      <c r="Q740" s="258"/>
      <c r="R740" s="258"/>
      <c r="S740" s="258"/>
      <c r="T740" s="259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60" t="s">
        <v>191</v>
      </c>
      <c r="AU740" s="260" t="s">
        <v>88</v>
      </c>
      <c r="AV740" s="14" t="s">
        <v>88</v>
      </c>
      <c r="AW740" s="14" t="s">
        <v>35</v>
      </c>
      <c r="AX740" s="14" t="s">
        <v>79</v>
      </c>
      <c r="AY740" s="260" t="s">
        <v>178</v>
      </c>
    </row>
    <row r="741" s="15" customFormat="1">
      <c r="A741" s="15"/>
      <c r="B741" s="261"/>
      <c r="C741" s="262"/>
      <c r="D741" s="233" t="s">
        <v>191</v>
      </c>
      <c r="E741" s="263" t="s">
        <v>1</v>
      </c>
      <c r="F741" s="264" t="s">
        <v>195</v>
      </c>
      <c r="G741" s="262"/>
      <c r="H741" s="265">
        <v>612</v>
      </c>
      <c r="I741" s="266"/>
      <c r="J741" s="262"/>
      <c r="K741" s="262"/>
      <c r="L741" s="267"/>
      <c r="M741" s="268"/>
      <c r="N741" s="269"/>
      <c r="O741" s="269"/>
      <c r="P741" s="269"/>
      <c r="Q741" s="269"/>
      <c r="R741" s="269"/>
      <c r="S741" s="269"/>
      <c r="T741" s="270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71" t="s">
        <v>191</v>
      </c>
      <c r="AU741" s="271" t="s">
        <v>88</v>
      </c>
      <c r="AV741" s="15" t="s">
        <v>185</v>
      </c>
      <c r="AW741" s="15" t="s">
        <v>35</v>
      </c>
      <c r="AX741" s="15" t="s">
        <v>84</v>
      </c>
      <c r="AY741" s="271" t="s">
        <v>178</v>
      </c>
    </row>
    <row r="742" s="2" customFormat="1" ht="24.15" customHeight="1">
      <c r="A742" s="39"/>
      <c r="B742" s="40"/>
      <c r="C742" s="283" t="s">
        <v>897</v>
      </c>
      <c r="D742" s="283" t="s">
        <v>412</v>
      </c>
      <c r="E742" s="284" t="s">
        <v>898</v>
      </c>
      <c r="F742" s="285" t="s">
        <v>899</v>
      </c>
      <c r="G742" s="286" t="s">
        <v>183</v>
      </c>
      <c r="H742" s="287">
        <v>618.12</v>
      </c>
      <c r="I742" s="288"/>
      <c r="J742" s="289">
        <f>ROUND(I742*H742,2)</f>
        <v>0</v>
      </c>
      <c r="K742" s="285" t="s">
        <v>184</v>
      </c>
      <c r="L742" s="290"/>
      <c r="M742" s="291" t="s">
        <v>1</v>
      </c>
      <c r="N742" s="292" t="s">
        <v>44</v>
      </c>
      <c r="O742" s="92"/>
      <c r="P742" s="229">
        <f>O742*H742</f>
        <v>0</v>
      </c>
      <c r="Q742" s="229">
        <v>0.14499999999999999</v>
      </c>
      <c r="R742" s="229">
        <f>Q742*H742</f>
        <v>89.627399999999994</v>
      </c>
      <c r="S742" s="229">
        <v>0</v>
      </c>
      <c r="T742" s="230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31" t="s">
        <v>238</v>
      </c>
      <c r="AT742" s="231" t="s">
        <v>412</v>
      </c>
      <c r="AU742" s="231" t="s">
        <v>88</v>
      </c>
      <c r="AY742" s="18" t="s">
        <v>178</v>
      </c>
      <c r="BE742" s="232">
        <f>IF(N742="základní",J742,0)</f>
        <v>0</v>
      </c>
      <c r="BF742" s="232">
        <f>IF(N742="snížená",J742,0)</f>
        <v>0</v>
      </c>
      <c r="BG742" s="232">
        <f>IF(N742="zákl. přenesená",J742,0)</f>
        <v>0</v>
      </c>
      <c r="BH742" s="232">
        <f>IF(N742="sníž. přenesená",J742,0)</f>
        <v>0</v>
      </c>
      <c r="BI742" s="232">
        <f>IF(N742="nulová",J742,0)</f>
        <v>0</v>
      </c>
      <c r="BJ742" s="18" t="s">
        <v>84</v>
      </c>
      <c r="BK742" s="232">
        <f>ROUND(I742*H742,2)</f>
        <v>0</v>
      </c>
      <c r="BL742" s="18" t="s">
        <v>185</v>
      </c>
      <c r="BM742" s="231" t="s">
        <v>900</v>
      </c>
    </row>
    <row r="743" s="2" customFormat="1">
      <c r="A743" s="39"/>
      <c r="B743" s="40"/>
      <c r="C743" s="41"/>
      <c r="D743" s="233" t="s">
        <v>187</v>
      </c>
      <c r="E743" s="41"/>
      <c r="F743" s="234" t="s">
        <v>899</v>
      </c>
      <c r="G743" s="41"/>
      <c r="H743" s="41"/>
      <c r="I743" s="235"/>
      <c r="J743" s="41"/>
      <c r="K743" s="41"/>
      <c r="L743" s="45"/>
      <c r="M743" s="236"/>
      <c r="N743" s="237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187</v>
      </c>
      <c r="AU743" s="18" t="s">
        <v>88</v>
      </c>
    </row>
    <row r="744" s="13" customFormat="1">
      <c r="A744" s="13"/>
      <c r="B744" s="240"/>
      <c r="C744" s="241"/>
      <c r="D744" s="233" t="s">
        <v>191</v>
      </c>
      <c r="E744" s="242" t="s">
        <v>1</v>
      </c>
      <c r="F744" s="243" t="s">
        <v>901</v>
      </c>
      <c r="G744" s="241"/>
      <c r="H744" s="242" t="s">
        <v>1</v>
      </c>
      <c r="I744" s="244"/>
      <c r="J744" s="241"/>
      <c r="K744" s="241"/>
      <c r="L744" s="245"/>
      <c r="M744" s="246"/>
      <c r="N744" s="247"/>
      <c r="O744" s="247"/>
      <c r="P744" s="247"/>
      <c r="Q744" s="247"/>
      <c r="R744" s="247"/>
      <c r="S744" s="247"/>
      <c r="T744" s="248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9" t="s">
        <v>191</v>
      </c>
      <c r="AU744" s="249" t="s">
        <v>88</v>
      </c>
      <c r="AV744" s="13" t="s">
        <v>84</v>
      </c>
      <c r="AW744" s="13" t="s">
        <v>35</v>
      </c>
      <c r="AX744" s="13" t="s">
        <v>79</v>
      </c>
      <c r="AY744" s="249" t="s">
        <v>178</v>
      </c>
    </row>
    <row r="745" s="13" customFormat="1">
      <c r="A745" s="13"/>
      <c r="B745" s="240"/>
      <c r="C745" s="241"/>
      <c r="D745" s="233" t="s">
        <v>191</v>
      </c>
      <c r="E745" s="242" t="s">
        <v>1</v>
      </c>
      <c r="F745" s="243" t="s">
        <v>902</v>
      </c>
      <c r="G745" s="241"/>
      <c r="H745" s="242" t="s">
        <v>1</v>
      </c>
      <c r="I745" s="244"/>
      <c r="J745" s="241"/>
      <c r="K745" s="241"/>
      <c r="L745" s="245"/>
      <c r="M745" s="246"/>
      <c r="N745" s="247"/>
      <c r="O745" s="247"/>
      <c r="P745" s="247"/>
      <c r="Q745" s="247"/>
      <c r="R745" s="247"/>
      <c r="S745" s="247"/>
      <c r="T745" s="24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9" t="s">
        <v>191</v>
      </c>
      <c r="AU745" s="249" t="s">
        <v>88</v>
      </c>
      <c r="AV745" s="13" t="s">
        <v>84</v>
      </c>
      <c r="AW745" s="13" t="s">
        <v>35</v>
      </c>
      <c r="AX745" s="13" t="s">
        <v>79</v>
      </c>
      <c r="AY745" s="249" t="s">
        <v>178</v>
      </c>
    </row>
    <row r="746" s="14" customFormat="1">
      <c r="A746" s="14"/>
      <c r="B746" s="250"/>
      <c r="C746" s="251"/>
      <c r="D746" s="233" t="s">
        <v>191</v>
      </c>
      <c r="E746" s="252" t="s">
        <v>1</v>
      </c>
      <c r="F746" s="253" t="s">
        <v>903</v>
      </c>
      <c r="G746" s="251"/>
      <c r="H746" s="254">
        <v>149.47999999999999</v>
      </c>
      <c r="I746" s="255"/>
      <c r="J746" s="251"/>
      <c r="K746" s="251"/>
      <c r="L746" s="256"/>
      <c r="M746" s="257"/>
      <c r="N746" s="258"/>
      <c r="O746" s="258"/>
      <c r="P746" s="258"/>
      <c r="Q746" s="258"/>
      <c r="R746" s="258"/>
      <c r="S746" s="258"/>
      <c r="T746" s="259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0" t="s">
        <v>191</v>
      </c>
      <c r="AU746" s="260" t="s">
        <v>88</v>
      </c>
      <c r="AV746" s="14" t="s">
        <v>88</v>
      </c>
      <c r="AW746" s="14" t="s">
        <v>35</v>
      </c>
      <c r="AX746" s="14" t="s">
        <v>79</v>
      </c>
      <c r="AY746" s="260" t="s">
        <v>178</v>
      </c>
    </row>
    <row r="747" s="14" customFormat="1">
      <c r="A747" s="14"/>
      <c r="B747" s="250"/>
      <c r="C747" s="251"/>
      <c r="D747" s="233" t="s">
        <v>191</v>
      </c>
      <c r="E747" s="252" t="s">
        <v>1</v>
      </c>
      <c r="F747" s="253" t="s">
        <v>904</v>
      </c>
      <c r="G747" s="251"/>
      <c r="H747" s="254">
        <v>468.63999999999999</v>
      </c>
      <c r="I747" s="255"/>
      <c r="J747" s="251"/>
      <c r="K747" s="251"/>
      <c r="L747" s="256"/>
      <c r="M747" s="257"/>
      <c r="N747" s="258"/>
      <c r="O747" s="258"/>
      <c r="P747" s="258"/>
      <c r="Q747" s="258"/>
      <c r="R747" s="258"/>
      <c r="S747" s="258"/>
      <c r="T747" s="259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0" t="s">
        <v>191</v>
      </c>
      <c r="AU747" s="260" t="s">
        <v>88</v>
      </c>
      <c r="AV747" s="14" t="s">
        <v>88</v>
      </c>
      <c r="AW747" s="14" t="s">
        <v>35</v>
      </c>
      <c r="AX747" s="14" t="s">
        <v>79</v>
      </c>
      <c r="AY747" s="260" t="s">
        <v>178</v>
      </c>
    </row>
    <row r="748" s="15" customFormat="1">
      <c r="A748" s="15"/>
      <c r="B748" s="261"/>
      <c r="C748" s="262"/>
      <c r="D748" s="233" t="s">
        <v>191</v>
      </c>
      <c r="E748" s="263" t="s">
        <v>1</v>
      </c>
      <c r="F748" s="264" t="s">
        <v>195</v>
      </c>
      <c r="G748" s="262"/>
      <c r="H748" s="265">
        <v>618.12</v>
      </c>
      <c r="I748" s="266"/>
      <c r="J748" s="262"/>
      <c r="K748" s="262"/>
      <c r="L748" s="267"/>
      <c r="M748" s="268"/>
      <c r="N748" s="269"/>
      <c r="O748" s="269"/>
      <c r="P748" s="269"/>
      <c r="Q748" s="269"/>
      <c r="R748" s="269"/>
      <c r="S748" s="269"/>
      <c r="T748" s="270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71" t="s">
        <v>191</v>
      </c>
      <c r="AU748" s="271" t="s">
        <v>88</v>
      </c>
      <c r="AV748" s="15" t="s">
        <v>185</v>
      </c>
      <c r="AW748" s="15" t="s">
        <v>35</v>
      </c>
      <c r="AX748" s="15" t="s">
        <v>84</v>
      </c>
      <c r="AY748" s="271" t="s">
        <v>178</v>
      </c>
    </row>
    <row r="749" s="2" customFormat="1" ht="24.15" customHeight="1">
      <c r="A749" s="39"/>
      <c r="B749" s="40"/>
      <c r="C749" s="220" t="s">
        <v>905</v>
      </c>
      <c r="D749" s="220" t="s">
        <v>180</v>
      </c>
      <c r="E749" s="221" t="s">
        <v>906</v>
      </c>
      <c r="F749" s="222" t="s">
        <v>907</v>
      </c>
      <c r="G749" s="223" t="s">
        <v>183</v>
      </c>
      <c r="H749" s="224">
        <v>25</v>
      </c>
      <c r="I749" s="225"/>
      <c r="J749" s="226">
        <f>ROUND(I749*H749,2)</f>
        <v>0</v>
      </c>
      <c r="K749" s="222" t="s">
        <v>184</v>
      </c>
      <c r="L749" s="45"/>
      <c r="M749" s="227" t="s">
        <v>1</v>
      </c>
      <c r="N749" s="228" t="s">
        <v>44</v>
      </c>
      <c r="O749" s="92"/>
      <c r="P749" s="229">
        <f>O749*H749</f>
        <v>0</v>
      </c>
      <c r="Q749" s="229">
        <v>0.053719999999999997</v>
      </c>
      <c r="R749" s="229">
        <f>Q749*H749</f>
        <v>1.343</v>
      </c>
      <c r="S749" s="229">
        <v>0</v>
      </c>
      <c r="T749" s="230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31" t="s">
        <v>185</v>
      </c>
      <c r="AT749" s="231" t="s">
        <v>180</v>
      </c>
      <c r="AU749" s="231" t="s">
        <v>88</v>
      </c>
      <c r="AY749" s="18" t="s">
        <v>178</v>
      </c>
      <c r="BE749" s="232">
        <f>IF(N749="základní",J749,0)</f>
        <v>0</v>
      </c>
      <c r="BF749" s="232">
        <f>IF(N749="snížená",J749,0)</f>
        <v>0</v>
      </c>
      <c r="BG749" s="232">
        <f>IF(N749="zákl. přenesená",J749,0)</f>
        <v>0</v>
      </c>
      <c r="BH749" s="232">
        <f>IF(N749="sníž. přenesená",J749,0)</f>
        <v>0</v>
      </c>
      <c r="BI749" s="232">
        <f>IF(N749="nulová",J749,0)</f>
        <v>0</v>
      </c>
      <c r="BJ749" s="18" t="s">
        <v>84</v>
      </c>
      <c r="BK749" s="232">
        <f>ROUND(I749*H749,2)</f>
        <v>0</v>
      </c>
      <c r="BL749" s="18" t="s">
        <v>185</v>
      </c>
      <c r="BM749" s="231" t="s">
        <v>908</v>
      </c>
    </row>
    <row r="750" s="2" customFormat="1">
      <c r="A750" s="39"/>
      <c r="B750" s="40"/>
      <c r="C750" s="41"/>
      <c r="D750" s="233" t="s">
        <v>187</v>
      </c>
      <c r="E750" s="41"/>
      <c r="F750" s="234" t="s">
        <v>909</v>
      </c>
      <c r="G750" s="41"/>
      <c r="H750" s="41"/>
      <c r="I750" s="235"/>
      <c r="J750" s="41"/>
      <c r="K750" s="41"/>
      <c r="L750" s="45"/>
      <c r="M750" s="236"/>
      <c r="N750" s="237"/>
      <c r="O750" s="92"/>
      <c r="P750" s="92"/>
      <c r="Q750" s="92"/>
      <c r="R750" s="92"/>
      <c r="S750" s="92"/>
      <c r="T750" s="93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187</v>
      </c>
      <c r="AU750" s="18" t="s">
        <v>88</v>
      </c>
    </row>
    <row r="751" s="2" customFormat="1">
      <c r="A751" s="39"/>
      <c r="B751" s="40"/>
      <c r="C751" s="41"/>
      <c r="D751" s="238" t="s">
        <v>189</v>
      </c>
      <c r="E751" s="41"/>
      <c r="F751" s="239" t="s">
        <v>910</v>
      </c>
      <c r="G751" s="41"/>
      <c r="H751" s="41"/>
      <c r="I751" s="235"/>
      <c r="J751" s="41"/>
      <c r="K751" s="41"/>
      <c r="L751" s="45"/>
      <c r="M751" s="236"/>
      <c r="N751" s="237"/>
      <c r="O751" s="92"/>
      <c r="P751" s="92"/>
      <c r="Q751" s="92"/>
      <c r="R751" s="92"/>
      <c r="S751" s="92"/>
      <c r="T751" s="93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189</v>
      </c>
      <c r="AU751" s="18" t="s">
        <v>88</v>
      </c>
    </row>
    <row r="752" s="13" customFormat="1">
      <c r="A752" s="13"/>
      <c r="B752" s="240"/>
      <c r="C752" s="241"/>
      <c r="D752" s="233" t="s">
        <v>191</v>
      </c>
      <c r="E752" s="242" t="s">
        <v>1</v>
      </c>
      <c r="F752" s="243" t="s">
        <v>491</v>
      </c>
      <c r="G752" s="241"/>
      <c r="H752" s="242" t="s">
        <v>1</v>
      </c>
      <c r="I752" s="244"/>
      <c r="J752" s="241"/>
      <c r="K752" s="241"/>
      <c r="L752" s="245"/>
      <c r="M752" s="246"/>
      <c r="N752" s="247"/>
      <c r="O752" s="247"/>
      <c r="P752" s="247"/>
      <c r="Q752" s="247"/>
      <c r="R752" s="247"/>
      <c r="S752" s="247"/>
      <c r="T752" s="248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9" t="s">
        <v>191</v>
      </c>
      <c r="AU752" s="249" t="s">
        <v>88</v>
      </c>
      <c r="AV752" s="13" t="s">
        <v>84</v>
      </c>
      <c r="AW752" s="13" t="s">
        <v>35</v>
      </c>
      <c r="AX752" s="13" t="s">
        <v>79</v>
      </c>
      <c r="AY752" s="249" t="s">
        <v>178</v>
      </c>
    </row>
    <row r="753" s="13" customFormat="1">
      <c r="A753" s="13"/>
      <c r="B753" s="240"/>
      <c r="C753" s="241"/>
      <c r="D753" s="233" t="s">
        <v>191</v>
      </c>
      <c r="E753" s="242" t="s">
        <v>1</v>
      </c>
      <c r="F753" s="243" t="s">
        <v>911</v>
      </c>
      <c r="G753" s="241"/>
      <c r="H753" s="242" t="s">
        <v>1</v>
      </c>
      <c r="I753" s="244"/>
      <c r="J753" s="241"/>
      <c r="K753" s="241"/>
      <c r="L753" s="245"/>
      <c r="M753" s="246"/>
      <c r="N753" s="247"/>
      <c r="O753" s="247"/>
      <c r="P753" s="247"/>
      <c r="Q753" s="247"/>
      <c r="R753" s="247"/>
      <c r="S753" s="247"/>
      <c r="T753" s="24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9" t="s">
        <v>191</v>
      </c>
      <c r="AU753" s="249" t="s">
        <v>88</v>
      </c>
      <c r="AV753" s="13" t="s">
        <v>84</v>
      </c>
      <c r="AW753" s="13" t="s">
        <v>35</v>
      </c>
      <c r="AX753" s="13" t="s">
        <v>79</v>
      </c>
      <c r="AY753" s="249" t="s">
        <v>178</v>
      </c>
    </row>
    <row r="754" s="13" customFormat="1">
      <c r="A754" s="13"/>
      <c r="B754" s="240"/>
      <c r="C754" s="241"/>
      <c r="D754" s="233" t="s">
        <v>191</v>
      </c>
      <c r="E754" s="242" t="s">
        <v>1</v>
      </c>
      <c r="F754" s="243" t="s">
        <v>912</v>
      </c>
      <c r="G754" s="241"/>
      <c r="H754" s="242" t="s">
        <v>1</v>
      </c>
      <c r="I754" s="244"/>
      <c r="J754" s="241"/>
      <c r="K754" s="241"/>
      <c r="L754" s="245"/>
      <c r="M754" s="246"/>
      <c r="N754" s="247"/>
      <c r="O754" s="247"/>
      <c r="P754" s="247"/>
      <c r="Q754" s="247"/>
      <c r="R754" s="247"/>
      <c r="S754" s="247"/>
      <c r="T754" s="248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9" t="s">
        <v>191</v>
      </c>
      <c r="AU754" s="249" t="s">
        <v>88</v>
      </c>
      <c r="AV754" s="13" t="s">
        <v>84</v>
      </c>
      <c r="AW754" s="13" t="s">
        <v>35</v>
      </c>
      <c r="AX754" s="13" t="s">
        <v>79</v>
      </c>
      <c r="AY754" s="249" t="s">
        <v>178</v>
      </c>
    </row>
    <row r="755" s="14" customFormat="1">
      <c r="A755" s="14"/>
      <c r="B755" s="250"/>
      <c r="C755" s="251"/>
      <c r="D755" s="233" t="s">
        <v>191</v>
      </c>
      <c r="E755" s="252" t="s">
        <v>1</v>
      </c>
      <c r="F755" s="253" t="s">
        <v>742</v>
      </c>
      <c r="G755" s="251"/>
      <c r="H755" s="254">
        <v>25</v>
      </c>
      <c r="I755" s="255"/>
      <c r="J755" s="251"/>
      <c r="K755" s="251"/>
      <c r="L755" s="256"/>
      <c r="M755" s="257"/>
      <c r="N755" s="258"/>
      <c r="O755" s="258"/>
      <c r="P755" s="258"/>
      <c r="Q755" s="258"/>
      <c r="R755" s="258"/>
      <c r="S755" s="258"/>
      <c r="T755" s="259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0" t="s">
        <v>191</v>
      </c>
      <c r="AU755" s="260" t="s">
        <v>88</v>
      </c>
      <c r="AV755" s="14" t="s">
        <v>88</v>
      </c>
      <c r="AW755" s="14" t="s">
        <v>35</v>
      </c>
      <c r="AX755" s="14" t="s">
        <v>84</v>
      </c>
      <c r="AY755" s="260" t="s">
        <v>178</v>
      </c>
    </row>
    <row r="756" s="12" customFormat="1" ht="22.8" customHeight="1">
      <c r="A756" s="12"/>
      <c r="B756" s="204"/>
      <c r="C756" s="205"/>
      <c r="D756" s="206" t="s">
        <v>78</v>
      </c>
      <c r="E756" s="218" t="s">
        <v>238</v>
      </c>
      <c r="F756" s="218" t="s">
        <v>913</v>
      </c>
      <c r="G756" s="205"/>
      <c r="H756" s="205"/>
      <c r="I756" s="208"/>
      <c r="J756" s="219">
        <f>BK756</f>
        <v>0</v>
      </c>
      <c r="K756" s="205"/>
      <c r="L756" s="210"/>
      <c r="M756" s="211"/>
      <c r="N756" s="212"/>
      <c r="O756" s="212"/>
      <c r="P756" s="213">
        <f>SUM(P757:P910)</f>
        <v>0</v>
      </c>
      <c r="Q756" s="212"/>
      <c r="R756" s="213">
        <f>SUM(R757:R910)</f>
        <v>8.049650999999999</v>
      </c>
      <c r="S756" s="212"/>
      <c r="T756" s="214">
        <f>SUM(T757:T910)</f>
        <v>2.5844800000000001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215" t="s">
        <v>84</v>
      </c>
      <c r="AT756" s="216" t="s">
        <v>78</v>
      </c>
      <c r="AU756" s="216" t="s">
        <v>84</v>
      </c>
      <c r="AY756" s="215" t="s">
        <v>178</v>
      </c>
      <c r="BK756" s="217">
        <f>SUM(BK757:BK910)</f>
        <v>0</v>
      </c>
    </row>
    <row r="757" s="2" customFormat="1" ht="24.15" customHeight="1">
      <c r="A757" s="39"/>
      <c r="B757" s="40"/>
      <c r="C757" s="220" t="s">
        <v>914</v>
      </c>
      <c r="D757" s="220" t="s">
        <v>180</v>
      </c>
      <c r="E757" s="221" t="s">
        <v>915</v>
      </c>
      <c r="F757" s="222" t="s">
        <v>916</v>
      </c>
      <c r="G757" s="223" t="s">
        <v>270</v>
      </c>
      <c r="H757" s="224">
        <v>20</v>
      </c>
      <c r="I757" s="225"/>
      <c r="J757" s="226">
        <f>ROUND(I757*H757,2)</f>
        <v>0</v>
      </c>
      <c r="K757" s="222" t="s">
        <v>184</v>
      </c>
      <c r="L757" s="45"/>
      <c r="M757" s="227" t="s">
        <v>1</v>
      </c>
      <c r="N757" s="228" t="s">
        <v>44</v>
      </c>
      <c r="O757" s="92"/>
      <c r="P757" s="229">
        <f>O757*H757</f>
        <v>0</v>
      </c>
      <c r="Q757" s="229">
        <v>1.0000000000000001E-05</v>
      </c>
      <c r="R757" s="229">
        <f>Q757*H757</f>
        <v>0.00020000000000000001</v>
      </c>
      <c r="S757" s="229">
        <v>0</v>
      </c>
      <c r="T757" s="230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1" t="s">
        <v>185</v>
      </c>
      <c r="AT757" s="231" t="s">
        <v>180</v>
      </c>
      <c r="AU757" s="231" t="s">
        <v>88</v>
      </c>
      <c r="AY757" s="18" t="s">
        <v>178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8" t="s">
        <v>84</v>
      </c>
      <c r="BK757" s="232">
        <f>ROUND(I757*H757,2)</f>
        <v>0</v>
      </c>
      <c r="BL757" s="18" t="s">
        <v>185</v>
      </c>
      <c r="BM757" s="231" t="s">
        <v>917</v>
      </c>
    </row>
    <row r="758" s="2" customFormat="1">
      <c r="A758" s="39"/>
      <c r="B758" s="40"/>
      <c r="C758" s="41"/>
      <c r="D758" s="233" t="s">
        <v>187</v>
      </c>
      <c r="E758" s="41"/>
      <c r="F758" s="234" t="s">
        <v>918</v>
      </c>
      <c r="G758" s="41"/>
      <c r="H758" s="41"/>
      <c r="I758" s="235"/>
      <c r="J758" s="41"/>
      <c r="K758" s="41"/>
      <c r="L758" s="45"/>
      <c r="M758" s="236"/>
      <c r="N758" s="237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187</v>
      </c>
      <c r="AU758" s="18" t="s">
        <v>88</v>
      </c>
    </row>
    <row r="759" s="2" customFormat="1">
      <c r="A759" s="39"/>
      <c r="B759" s="40"/>
      <c r="C759" s="41"/>
      <c r="D759" s="238" t="s">
        <v>189</v>
      </c>
      <c r="E759" s="41"/>
      <c r="F759" s="239" t="s">
        <v>919</v>
      </c>
      <c r="G759" s="41"/>
      <c r="H759" s="41"/>
      <c r="I759" s="235"/>
      <c r="J759" s="41"/>
      <c r="K759" s="41"/>
      <c r="L759" s="45"/>
      <c r="M759" s="236"/>
      <c r="N759" s="237"/>
      <c r="O759" s="92"/>
      <c r="P759" s="92"/>
      <c r="Q759" s="92"/>
      <c r="R759" s="92"/>
      <c r="S759" s="92"/>
      <c r="T759" s="93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T759" s="18" t="s">
        <v>189</v>
      </c>
      <c r="AU759" s="18" t="s">
        <v>88</v>
      </c>
    </row>
    <row r="760" s="13" customFormat="1">
      <c r="A760" s="13"/>
      <c r="B760" s="240"/>
      <c r="C760" s="241"/>
      <c r="D760" s="233" t="s">
        <v>191</v>
      </c>
      <c r="E760" s="242" t="s">
        <v>1</v>
      </c>
      <c r="F760" s="243" t="s">
        <v>333</v>
      </c>
      <c r="G760" s="241"/>
      <c r="H760" s="242" t="s">
        <v>1</v>
      </c>
      <c r="I760" s="244"/>
      <c r="J760" s="241"/>
      <c r="K760" s="241"/>
      <c r="L760" s="245"/>
      <c r="M760" s="246"/>
      <c r="N760" s="247"/>
      <c r="O760" s="247"/>
      <c r="P760" s="247"/>
      <c r="Q760" s="247"/>
      <c r="R760" s="247"/>
      <c r="S760" s="247"/>
      <c r="T760" s="24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9" t="s">
        <v>191</v>
      </c>
      <c r="AU760" s="249" t="s">
        <v>88</v>
      </c>
      <c r="AV760" s="13" t="s">
        <v>84</v>
      </c>
      <c r="AW760" s="13" t="s">
        <v>35</v>
      </c>
      <c r="AX760" s="13" t="s">
        <v>79</v>
      </c>
      <c r="AY760" s="249" t="s">
        <v>178</v>
      </c>
    </row>
    <row r="761" s="13" customFormat="1">
      <c r="A761" s="13"/>
      <c r="B761" s="240"/>
      <c r="C761" s="241"/>
      <c r="D761" s="233" t="s">
        <v>191</v>
      </c>
      <c r="E761" s="242" t="s">
        <v>1</v>
      </c>
      <c r="F761" s="243" t="s">
        <v>920</v>
      </c>
      <c r="G761" s="241"/>
      <c r="H761" s="242" t="s">
        <v>1</v>
      </c>
      <c r="I761" s="244"/>
      <c r="J761" s="241"/>
      <c r="K761" s="241"/>
      <c r="L761" s="245"/>
      <c r="M761" s="246"/>
      <c r="N761" s="247"/>
      <c r="O761" s="247"/>
      <c r="P761" s="247"/>
      <c r="Q761" s="247"/>
      <c r="R761" s="247"/>
      <c r="S761" s="247"/>
      <c r="T761" s="248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9" t="s">
        <v>191</v>
      </c>
      <c r="AU761" s="249" t="s">
        <v>88</v>
      </c>
      <c r="AV761" s="13" t="s">
        <v>84</v>
      </c>
      <c r="AW761" s="13" t="s">
        <v>35</v>
      </c>
      <c r="AX761" s="13" t="s">
        <v>79</v>
      </c>
      <c r="AY761" s="249" t="s">
        <v>178</v>
      </c>
    </row>
    <row r="762" s="14" customFormat="1">
      <c r="A762" s="14"/>
      <c r="B762" s="250"/>
      <c r="C762" s="251"/>
      <c r="D762" s="233" t="s">
        <v>191</v>
      </c>
      <c r="E762" s="252" t="s">
        <v>1</v>
      </c>
      <c r="F762" s="253" t="s">
        <v>921</v>
      </c>
      <c r="G762" s="251"/>
      <c r="H762" s="254">
        <v>20</v>
      </c>
      <c r="I762" s="255"/>
      <c r="J762" s="251"/>
      <c r="K762" s="251"/>
      <c r="L762" s="256"/>
      <c r="M762" s="257"/>
      <c r="N762" s="258"/>
      <c r="O762" s="258"/>
      <c r="P762" s="258"/>
      <c r="Q762" s="258"/>
      <c r="R762" s="258"/>
      <c r="S762" s="258"/>
      <c r="T762" s="259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0" t="s">
        <v>191</v>
      </c>
      <c r="AU762" s="260" t="s">
        <v>88</v>
      </c>
      <c r="AV762" s="14" t="s">
        <v>88</v>
      </c>
      <c r="AW762" s="14" t="s">
        <v>35</v>
      </c>
      <c r="AX762" s="14" t="s">
        <v>79</v>
      </c>
      <c r="AY762" s="260" t="s">
        <v>178</v>
      </c>
    </row>
    <row r="763" s="15" customFormat="1">
      <c r="A763" s="15"/>
      <c r="B763" s="261"/>
      <c r="C763" s="262"/>
      <c r="D763" s="233" t="s">
        <v>191</v>
      </c>
      <c r="E763" s="263" t="s">
        <v>109</v>
      </c>
      <c r="F763" s="264" t="s">
        <v>195</v>
      </c>
      <c r="G763" s="262"/>
      <c r="H763" s="265">
        <v>20</v>
      </c>
      <c r="I763" s="266"/>
      <c r="J763" s="262"/>
      <c r="K763" s="262"/>
      <c r="L763" s="267"/>
      <c r="M763" s="268"/>
      <c r="N763" s="269"/>
      <c r="O763" s="269"/>
      <c r="P763" s="269"/>
      <c r="Q763" s="269"/>
      <c r="R763" s="269"/>
      <c r="S763" s="269"/>
      <c r="T763" s="270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71" t="s">
        <v>191</v>
      </c>
      <c r="AU763" s="271" t="s">
        <v>88</v>
      </c>
      <c r="AV763" s="15" t="s">
        <v>185</v>
      </c>
      <c r="AW763" s="15" t="s">
        <v>35</v>
      </c>
      <c r="AX763" s="15" t="s">
        <v>84</v>
      </c>
      <c r="AY763" s="271" t="s">
        <v>178</v>
      </c>
    </row>
    <row r="764" s="2" customFormat="1" ht="24.15" customHeight="1">
      <c r="A764" s="39"/>
      <c r="B764" s="40"/>
      <c r="C764" s="283" t="s">
        <v>922</v>
      </c>
      <c r="D764" s="283" t="s">
        <v>412</v>
      </c>
      <c r="E764" s="284" t="s">
        <v>923</v>
      </c>
      <c r="F764" s="285" t="s">
        <v>924</v>
      </c>
      <c r="G764" s="286" t="s">
        <v>270</v>
      </c>
      <c r="H764" s="287">
        <v>20.300000000000001</v>
      </c>
      <c r="I764" s="288"/>
      <c r="J764" s="289">
        <f>ROUND(I764*H764,2)</f>
        <v>0</v>
      </c>
      <c r="K764" s="285" t="s">
        <v>184</v>
      </c>
      <c r="L764" s="290"/>
      <c r="M764" s="291" t="s">
        <v>1</v>
      </c>
      <c r="N764" s="292" t="s">
        <v>44</v>
      </c>
      <c r="O764" s="92"/>
      <c r="P764" s="229">
        <f>O764*H764</f>
        <v>0</v>
      </c>
      <c r="Q764" s="229">
        <v>0.0026700000000000001</v>
      </c>
      <c r="R764" s="229">
        <f>Q764*H764</f>
        <v>0.054201000000000006</v>
      </c>
      <c r="S764" s="229">
        <v>0</v>
      </c>
      <c r="T764" s="230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1" t="s">
        <v>238</v>
      </c>
      <c r="AT764" s="231" t="s">
        <v>412</v>
      </c>
      <c r="AU764" s="231" t="s">
        <v>88</v>
      </c>
      <c r="AY764" s="18" t="s">
        <v>178</v>
      </c>
      <c r="BE764" s="232">
        <f>IF(N764="základní",J764,0)</f>
        <v>0</v>
      </c>
      <c r="BF764" s="232">
        <f>IF(N764="snížená",J764,0)</f>
        <v>0</v>
      </c>
      <c r="BG764" s="232">
        <f>IF(N764="zákl. přenesená",J764,0)</f>
        <v>0</v>
      </c>
      <c r="BH764" s="232">
        <f>IF(N764="sníž. přenesená",J764,0)</f>
        <v>0</v>
      </c>
      <c r="BI764" s="232">
        <f>IF(N764="nulová",J764,0)</f>
        <v>0</v>
      </c>
      <c r="BJ764" s="18" t="s">
        <v>84</v>
      </c>
      <c r="BK764" s="232">
        <f>ROUND(I764*H764,2)</f>
        <v>0</v>
      </c>
      <c r="BL764" s="18" t="s">
        <v>185</v>
      </c>
      <c r="BM764" s="231" t="s">
        <v>925</v>
      </c>
    </row>
    <row r="765" s="2" customFormat="1">
      <c r="A765" s="39"/>
      <c r="B765" s="40"/>
      <c r="C765" s="41"/>
      <c r="D765" s="233" t="s">
        <v>187</v>
      </c>
      <c r="E765" s="41"/>
      <c r="F765" s="234" t="s">
        <v>924</v>
      </c>
      <c r="G765" s="41"/>
      <c r="H765" s="41"/>
      <c r="I765" s="235"/>
      <c r="J765" s="41"/>
      <c r="K765" s="41"/>
      <c r="L765" s="45"/>
      <c r="M765" s="236"/>
      <c r="N765" s="237"/>
      <c r="O765" s="92"/>
      <c r="P765" s="92"/>
      <c r="Q765" s="92"/>
      <c r="R765" s="92"/>
      <c r="S765" s="92"/>
      <c r="T765" s="93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187</v>
      </c>
      <c r="AU765" s="18" t="s">
        <v>88</v>
      </c>
    </row>
    <row r="766" s="13" customFormat="1">
      <c r="A766" s="13"/>
      <c r="B766" s="240"/>
      <c r="C766" s="241"/>
      <c r="D766" s="233" t="s">
        <v>191</v>
      </c>
      <c r="E766" s="242" t="s">
        <v>1</v>
      </c>
      <c r="F766" s="243" t="s">
        <v>926</v>
      </c>
      <c r="G766" s="241"/>
      <c r="H766" s="242" t="s">
        <v>1</v>
      </c>
      <c r="I766" s="244"/>
      <c r="J766" s="241"/>
      <c r="K766" s="241"/>
      <c r="L766" s="245"/>
      <c r="M766" s="246"/>
      <c r="N766" s="247"/>
      <c r="O766" s="247"/>
      <c r="P766" s="247"/>
      <c r="Q766" s="247"/>
      <c r="R766" s="247"/>
      <c r="S766" s="247"/>
      <c r="T766" s="24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9" t="s">
        <v>191</v>
      </c>
      <c r="AU766" s="249" t="s">
        <v>88</v>
      </c>
      <c r="AV766" s="13" t="s">
        <v>84</v>
      </c>
      <c r="AW766" s="13" t="s">
        <v>35</v>
      </c>
      <c r="AX766" s="13" t="s">
        <v>79</v>
      </c>
      <c r="AY766" s="249" t="s">
        <v>178</v>
      </c>
    </row>
    <row r="767" s="14" customFormat="1">
      <c r="A767" s="14"/>
      <c r="B767" s="250"/>
      <c r="C767" s="251"/>
      <c r="D767" s="233" t="s">
        <v>191</v>
      </c>
      <c r="E767" s="252" t="s">
        <v>1</v>
      </c>
      <c r="F767" s="253" t="s">
        <v>927</v>
      </c>
      <c r="G767" s="251"/>
      <c r="H767" s="254">
        <v>20.300000000000001</v>
      </c>
      <c r="I767" s="255"/>
      <c r="J767" s="251"/>
      <c r="K767" s="251"/>
      <c r="L767" s="256"/>
      <c r="M767" s="257"/>
      <c r="N767" s="258"/>
      <c r="O767" s="258"/>
      <c r="P767" s="258"/>
      <c r="Q767" s="258"/>
      <c r="R767" s="258"/>
      <c r="S767" s="258"/>
      <c r="T767" s="259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0" t="s">
        <v>191</v>
      </c>
      <c r="AU767" s="260" t="s">
        <v>88</v>
      </c>
      <c r="AV767" s="14" t="s">
        <v>88</v>
      </c>
      <c r="AW767" s="14" t="s">
        <v>35</v>
      </c>
      <c r="AX767" s="14" t="s">
        <v>84</v>
      </c>
      <c r="AY767" s="260" t="s">
        <v>178</v>
      </c>
    </row>
    <row r="768" s="2" customFormat="1" ht="24.15" customHeight="1">
      <c r="A768" s="39"/>
      <c r="B768" s="40"/>
      <c r="C768" s="220" t="s">
        <v>928</v>
      </c>
      <c r="D768" s="220" t="s">
        <v>180</v>
      </c>
      <c r="E768" s="221" t="s">
        <v>929</v>
      </c>
      <c r="F768" s="222" t="s">
        <v>930</v>
      </c>
      <c r="G768" s="223" t="s">
        <v>636</v>
      </c>
      <c r="H768" s="224">
        <v>2</v>
      </c>
      <c r="I768" s="225"/>
      <c r="J768" s="226">
        <f>ROUND(I768*H768,2)</f>
        <v>0</v>
      </c>
      <c r="K768" s="222" t="s">
        <v>184</v>
      </c>
      <c r="L768" s="45"/>
      <c r="M768" s="227" t="s">
        <v>1</v>
      </c>
      <c r="N768" s="228" t="s">
        <v>44</v>
      </c>
      <c r="O768" s="92"/>
      <c r="P768" s="229">
        <f>O768*H768</f>
        <v>0</v>
      </c>
      <c r="Q768" s="229">
        <v>3.0000000000000001E-05</v>
      </c>
      <c r="R768" s="229">
        <f>Q768*H768</f>
        <v>6.0000000000000002E-05</v>
      </c>
      <c r="S768" s="229">
        <v>0</v>
      </c>
      <c r="T768" s="230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31" t="s">
        <v>185</v>
      </c>
      <c r="AT768" s="231" t="s">
        <v>180</v>
      </c>
      <c r="AU768" s="231" t="s">
        <v>88</v>
      </c>
      <c r="AY768" s="18" t="s">
        <v>178</v>
      </c>
      <c r="BE768" s="232">
        <f>IF(N768="základní",J768,0)</f>
        <v>0</v>
      </c>
      <c r="BF768" s="232">
        <f>IF(N768="snížená",J768,0)</f>
        <v>0</v>
      </c>
      <c r="BG768" s="232">
        <f>IF(N768="zákl. přenesená",J768,0)</f>
        <v>0</v>
      </c>
      <c r="BH768" s="232">
        <f>IF(N768="sníž. přenesená",J768,0)</f>
        <v>0</v>
      </c>
      <c r="BI768" s="232">
        <f>IF(N768="nulová",J768,0)</f>
        <v>0</v>
      </c>
      <c r="BJ768" s="18" t="s">
        <v>84</v>
      </c>
      <c r="BK768" s="232">
        <f>ROUND(I768*H768,2)</f>
        <v>0</v>
      </c>
      <c r="BL768" s="18" t="s">
        <v>185</v>
      </c>
      <c r="BM768" s="231" t="s">
        <v>931</v>
      </c>
    </row>
    <row r="769" s="2" customFormat="1">
      <c r="A769" s="39"/>
      <c r="B769" s="40"/>
      <c r="C769" s="41"/>
      <c r="D769" s="233" t="s">
        <v>187</v>
      </c>
      <c r="E769" s="41"/>
      <c r="F769" s="234" t="s">
        <v>932</v>
      </c>
      <c r="G769" s="41"/>
      <c r="H769" s="41"/>
      <c r="I769" s="235"/>
      <c r="J769" s="41"/>
      <c r="K769" s="41"/>
      <c r="L769" s="45"/>
      <c r="M769" s="236"/>
      <c r="N769" s="237"/>
      <c r="O769" s="92"/>
      <c r="P769" s="92"/>
      <c r="Q769" s="92"/>
      <c r="R769" s="92"/>
      <c r="S769" s="92"/>
      <c r="T769" s="93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187</v>
      </c>
      <c r="AU769" s="18" t="s">
        <v>88</v>
      </c>
    </row>
    <row r="770" s="2" customFormat="1">
      <c r="A770" s="39"/>
      <c r="B770" s="40"/>
      <c r="C770" s="41"/>
      <c r="D770" s="238" t="s">
        <v>189</v>
      </c>
      <c r="E770" s="41"/>
      <c r="F770" s="239" t="s">
        <v>933</v>
      </c>
      <c r="G770" s="41"/>
      <c r="H770" s="41"/>
      <c r="I770" s="235"/>
      <c r="J770" s="41"/>
      <c r="K770" s="41"/>
      <c r="L770" s="45"/>
      <c r="M770" s="236"/>
      <c r="N770" s="237"/>
      <c r="O770" s="92"/>
      <c r="P770" s="92"/>
      <c r="Q770" s="92"/>
      <c r="R770" s="92"/>
      <c r="S770" s="92"/>
      <c r="T770" s="93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T770" s="18" t="s">
        <v>189</v>
      </c>
      <c r="AU770" s="18" t="s">
        <v>88</v>
      </c>
    </row>
    <row r="771" s="13" customFormat="1">
      <c r="A771" s="13"/>
      <c r="B771" s="240"/>
      <c r="C771" s="241"/>
      <c r="D771" s="233" t="s">
        <v>191</v>
      </c>
      <c r="E771" s="242" t="s">
        <v>1</v>
      </c>
      <c r="F771" s="243" t="s">
        <v>333</v>
      </c>
      <c r="G771" s="241"/>
      <c r="H771" s="242" t="s">
        <v>1</v>
      </c>
      <c r="I771" s="244"/>
      <c r="J771" s="241"/>
      <c r="K771" s="241"/>
      <c r="L771" s="245"/>
      <c r="M771" s="246"/>
      <c r="N771" s="247"/>
      <c r="O771" s="247"/>
      <c r="P771" s="247"/>
      <c r="Q771" s="247"/>
      <c r="R771" s="247"/>
      <c r="S771" s="247"/>
      <c r="T771" s="248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9" t="s">
        <v>191</v>
      </c>
      <c r="AU771" s="249" t="s">
        <v>88</v>
      </c>
      <c r="AV771" s="13" t="s">
        <v>84</v>
      </c>
      <c r="AW771" s="13" t="s">
        <v>35</v>
      </c>
      <c r="AX771" s="13" t="s">
        <v>79</v>
      </c>
      <c r="AY771" s="249" t="s">
        <v>178</v>
      </c>
    </row>
    <row r="772" s="14" customFormat="1">
      <c r="A772" s="14"/>
      <c r="B772" s="250"/>
      <c r="C772" s="251"/>
      <c r="D772" s="233" t="s">
        <v>191</v>
      </c>
      <c r="E772" s="252" t="s">
        <v>1</v>
      </c>
      <c r="F772" s="253" t="s">
        <v>934</v>
      </c>
      <c r="G772" s="251"/>
      <c r="H772" s="254">
        <v>2</v>
      </c>
      <c r="I772" s="255"/>
      <c r="J772" s="251"/>
      <c r="K772" s="251"/>
      <c r="L772" s="256"/>
      <c r="M772" s="257"/>
      <c r="N772" s="258"/>
      <c r="O772" s="258"/>
      <c r="P772" s="258"/>
      <c r="Q772" s="258"/>
      <c r="R772" s="258"/>
      <c r="S772" s="258"/>
      <c r="T772" s="25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0" t="s">
        <v>191</v>
      </c>
      <c r="AU772" s="260" t="s">
        <v>88</v>
      </c>
      <c r="AV772" s="14" t="s">
        <v>88</v>
      </c>
      <c r="AW772" s="14" t="s">
        <v>35</v>
      </c>
      <c r="AX772" s="14" t="s">
        <v>84</v>
      </c>
      <c r="AY772" s="260" t="s">
        <v>178</v>
      </c>
    </row>
    <row r="773" s="2" customFormat="1" ht="33" customHeight="1">
      <c r="A773" s="39"/>
      <c r="B773" s="40"/>
      <c r="C773" s="283" t="s">
        <v>935</v>
      </c>
      <c r="D773" s="283" t="s">
        <v>412</v>
      </c>
      <c r="E773" s="284" t="s">
        <v>936</v>
      </c>
      <c r="F773" s="285" t="s">
        <v>937</v>
      </c>
      <c r="G773" s="286" t="s">
        <v>636</v>
      </c>
      <c r="H773" s="287">
        <v>2</v>
      </c>
      <c r="I773" s="288"/>
      <c r="J773" s="289">
        <f>ROUND(I773*H773,2)</f>
        <v>0</v>
      </c>
      <c r="K773" s="285" t="s">
        <v>184</v>
      </c>
      <c r="L773" s="290"/>
      <c r="M773" s="291" t="s">
        <v>1</v>
      </c>
      <c r="N773" s="292" t="s">
        <v>44</v>
      </c>
      <c r="O773" s="92"/>
      <c r="P773" s="229">
        <f>O773*H773</f>
        <v>0</v>
      </c>
      <c r="Q773" s="229">
        <v>0.0032000000000000002</v>
      </c>
      <c r="R773" s="229">
        <f>Q773*H773</f>
        <v>0.0064000000000000003</v>
      </c>
      <c r="S773" s="229">
        <v>0</v>
      </c>
      <c r="T773" s="230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1" t="s">
        <v>238</v>
      </c>
      <c r="AT773" s="231" t="s">
        <v>412</v>
      </c>
      <c r="AU773" s="231" t="s">
        <v>88</v>
      </c>
      <c r="AY773" s="18" t="s">
        <v>178</v>
      </c>
      <c r="BE773" s="232">
        <f>IF(N773="základní",J773,0)</f>
        <v>0</v>
      </c>
      <c r="BF773" s="232">
        <f>IF(N773="snížená",J773,0)</f>
        <v>0</v>
      </c>
      <c r="BG773" s="232">
        <f>IF(N773="zákl. přenesená",J773,0)</f>
        <v>0</v>
      </c>
      <c r="BH773" s="232">
        <f>IF(N773="sníž. přenesená",J773,0)</f>
        <v>0</v>
      </c>
      <c r="BI773" s="232">
        <f>IF(N773="nulová",J773,0)</f>
        <v>0</v>
      </c>
      <c r="BJ773" s="18" t="s">
        <v>84</v>
      </c>
      <c r="BK773" s="232">
        <f>ROUND(I773*H773,2)</f>
        <v>0</v>
      </c>
      <c r="BL773" s="18" t="s">
        <v>185</v>
      </c>
      <c r="BM773" s="231" t="s">
        <v>938</v>
      </c>
    </row>
    <row r="774" s="2" customFormat="1">
      <c r="A774" s="39"/>
      <c r="B774" s="40"/>
      <c r="C774" s="41"/>
      <c r="D774" s="233" t="s">
        <v>187</v>
      </c>
      <c r="E774" s="41"/>
      <c r="F774" s="234" t="s">
        <v>937</v>
      </c>
      <c r="G774" s="41"/>
      <c r="H774" s="41"/>
      <c r="I774" s="235"/>
      <c r="J774" s="41"/>
      <c r="K774" s="41"/>
      <c r="L774" s="45"/>
      <c r="M774" s="236"/>
      <c r="N774" s="237"/>
      <c r="O774" s="92"/>
      <c r="P774" s="92"/>
      <c r="Q774" s="92"/>
      <c r="R774" s="92"/>
      <c r="S774" s="92"/>
      <c r="T774" s="93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187</v>
      </c>
      <c r="AU774" s="18" t="s">
        <v>88</v>
      </c>
    </row>
    <row r="775" s="13" customFormat="1">
      <c r="A775" s="13"/>
      <c r="B775" s="240"/>
      <c r="C775" s="241"/>
      <c r="D775" s="233" t="s">
        <v>191</v>
      </c>
      <c r="E775" s="242" t="s">
        <v>1</v>
      </c>
      <c r="F775" s="243" t="s">
        <v>939</v>
      </c>
      <c r="G775" s="241"/>
      <c r="H775" s="242" t="s">
        <v>1</v>
      </c>
      <c r="I775" s="244"/>
      <c r="J775" s="241"/>
      <c r="K775" s="241"/>
      <c r="L775" s="245"/>
      <c r="M775" s="246"/>
      <c r="N775" s="247"/>
      <c r="O775" s="247"/>
      <c r="P775" s="247"/>
      <c r="Q775" s="247"/>
      <c r="R775" s="247"/>
      <c r="S775" s="247"/>
      <c r="T775" s="24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9" t="s">
        <v>191</v>
      </c>
      <c r="AU775" s="249" t="s">
        <v>88</v>
      </c>
      <c r="AV775" s="13" t="s">
        <v>84</v>
      </c>
      <c r="AW775" s="13" t="s">
        <v>35</v>
      </c>
      <c r="AX775" s="13" t="s">
        <v>79</v>
      </c>
      <c r="AY775" s="249" t="s">
        <v>178</v>
      </c>
    </row>
    <row r="776" s="14" customFormat="1">
      <c r="A776" s="14"/>
      <c r="B776" s="250"/>
      <c r="C776" s="251"/>
      <c r="D776" s="233" t="s">
        <v>191</v>
      </c>
      <c r="E776" s="252" t="s">
        <v>1</v>
      </c>
      <c r="F776" s="253" t="s">
        <v>224</v>
      </c>
      <c r="G776" s="251"/>
      <c r="H776" s="254">
        <v>2</v>
      </c>
      <c r="I776" s="255"/>
      <c r="J776" s="251"/>
      <c r="K776" s="251"/>
      <c r="L776" s="256"/>
      <c r="M776" s="257"/>
      <c r="N776" s="258"/>
      <c r="O776" s="258"/>
      <c r="P776" s="258"/>
      <c r="Q776" s="258"/>
      <c r="R776" s="258"/>
      <c r="S776" s="258"/>
      <c r="T776" s="259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0" t="s">
        <v>191</v>
      </c>
      <c r="AU776" s="260" t="s">
        <v>88</v>
      </c>
      <c r="AV776" s="14" t="s">
        <v>88</v>
      </c>
      <c r="AW776" s="14" t="s">
        <v>35</v>
      </c>
      <c r="AX776" s="14" t="s">
        <v>84</v>
      </c>
      <c r="AY776" s="260" t="s">
        <v>178</v>
      </c>
    </row>
    <row r="777" s="2" customFormat="1" ht="24.15" customHeight="1">
      <c r="A777" s="39"/>
      <c r="B777" s="40"/>
      <c r="C777" s="220" t="s">
        <v>940</v>
      </c>
      <c r="D777" s="220" t="s">
        <v>180</v>
      </c>
      <c r="E777" s="221" t="s">
        <v>941</v>
      </c>
      <c r="F777" s="222" t="s">
        <v>942</v>
      </c>
      <c r="G777" s="223" t="s">
        <v>294</v>
      </c>
      <c r="H777" s="224">
        <v>0.29399999999999998</v>
      </c>
      <c r="I777" s="225"/>
      <c r="J777" s="226">
        <f>ROUND(I777*H777,2)</f>
        <v>0</v>
      </c>
      <c r="K777" s="222" t="s">
        <v>184</v>
      </c>
      <c r="L777" s="45"/>
      <c r="M777" s="227" t="s">
        <v>1</v>
      </c>
      <c r="N777" s="228" t="s">
        <v>44</v>
      </c>
      <c r="O777" s="92"/>
      <c r="P777" s="229">
        <f>O777*H777</f>
        <v>0</v>
      </c>
      <c r="Q777" s="229">
        <v>0</v>
      </c>
      <c r="R777" s="229">
        <f>Q777*H777</f>
        <v>0</v>
      </c>
      <c r="S777" s="229">
        <v>1.9199999999999999</v>
      </c>
      <c r="T777" s="230">
        <f>S777*H777</f>
        <v>0.56447999999999998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31" t="s">
        <v>185</v>
      </c>
      <c r="AT777" s="231" t="s">
        <v>180</v>
      </c>
      <c r="AU777" s="231" t="s">
        <v>88</v>
      </c>
      <c r="AY777" s="18" t="s">
        <v>178</v>
      </c>
      <c r="BE777" s="232">
        <f>IF(N777="základní",J777,0)</f>
        <v>0</v>
      </c>
      <c r="BF777" s="232">
        <f>IF(N777="snížená",J777,0)</f>
        <v>0</v>
      </c>
      <c r="BG777" s="232">
        <f>IF(N777="zákl. přenesená",J777,0)</f>
        <v>0</v>
      </c>
      <c r="BH777" s="232">
        <f>IF(N777="sníž. přenesená",J777,0)</f>
        <v>0</v>
      </c>
      <c r="BI777" s="232">
        <f>IF(N777="nulová",J777,0)</f>
        <v>0</v>
      </c>
      <c r="BJ777" s="18" t="s">
        <v>84</v>
      </c>
      <c r="BK777" s="232">
        <f>ROUND(I777*H777,2)</f>
        <v>0</v>
      </c>
      <c r="BL777" s="18" t="s">
        <v>185</v>
      </c>
      <c r="BM777" s="231" t="s">
        <v>943</v>
      </c>
    </row>
    <row r="778" s="2" customFormat="1">
      <c r="A778" s="39"/>
      <c r="B778" s="40"/>
      <c r="C778" s="41"/>
      <c r="D778" s="233" t="s">
        <v>187</v>
      </c>
      <c r="E778" s="41"/>
      <c r="F778" s="234" t="s">
        <v>944</v>
      </c>
      <c r="G778" s="41"/>
      <c r="H778" s="41"/>
      <c r="I778" s="235"/>
      <c r="J778" s="41"/>
      <c r="K778" s="41"/>
      <c r="L778" s="45"/>
      <c r="M778" s="236"/>
      <c r="N778" s="237"/>
      <c r="O778" s="92"/>
      <c r="P778" s="92"/>
      <c r="Q778" s="92"/>
      <c r="R778" s="92"/>
      <c r="S778" s="92"/>
      <c r="T778" s="93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T778" s="18" t="s">
        <v>187</v>
      </c>
      <c r="AU778" s="18" t="s">
        <v>88</v>
      </c>
    </row>
    <row r="779" s="2" customFormat="1">
      <c r="A779" s="39"/>
      <c r="B779" s="40"/>
      <c r="C779" s="41"/>
      <c r="D779" s="238" t="s">
        <v>189</v>
      </c>
      <c r="E779" s="41"/>
      <c r="F779" s="239" t="s">
        <v>945</v>
      </c>
      <c r="G779" s="41"/>
      <c r="H779" s="41"/>
      <c r="I779" s="235"/>
      <c r="J779" s="41"/>
      <c r="K779" s="41"/>
      <c r="L779" s="45"/>
      <c r="M779" s="236"/>
      <c r="N779" s="237"/>
      <c r="O779" s="92"/>
      <c r="P779" s="92"/>
      <c r="Q779" s="92"/>
      <c r="R779" s="92"/>
      <c r="S779" s="92"/>
      <c r="T779" s="93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189</v>
      </c>
      <c r="AU779" s="18" t="s">
        <v>88</v>
      </c>
    </row>
    <row r="780" s="13" customFormat="1">
      <c r="A780" s="13"/>
      <c r="B780" s="240"/>
      <c r="C780" s="241"/>
      <c r="D780" s="233" t="s">
        <v>191</v>
      </c>
      <c r="E780" s="242" t="s">
        <v>1</v>
      </c>
      <c r="F780" s="243" t="s">
        <v>201</v>
      </c>
      <c r="G780" s="241"/>
      <c r="H780" s="242" t="s">
        <v>1</v>
      </c>
      <c r="I780" s="244"/>
      <c r="J780" s="241"/>
      <c r="K780" s="241"/>
      <c r="L780" s="245"/>
      <c r="M780" s="246"/>
      <c r="N780" s="247"/>
      <c r="O780" s="247"/>
      <c r="P780" s="247"/>
      <c r="Q780" s="247"/>
      <c r="R780" s="247"/>
      <c r="S780" s="247"/>
      <c r="T780" s="248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9" t="s">
        <v>191</v>
      </c>
      <c r="AU780" s="249" t="s">
        <v>88</v>
      </c>
      <c r="AV780" s="13" t="s">
        <v>84</v>
      </c>
      <c r="AW780" s="13" t="s">
        <v>35</v>
      </c>
      <c r="AX780" s="13" t="s">
        <v>79</v>
      </c>
      <c r="AY780" s="249" t="s">
        <v>178</v>
      </c>
    </row>
    <row r="781" s="13" customFormat="1">
      <c r="A781" s="13"/>
      <c r="B781" s="240"/>
      <c r="C781" s="241"/>
      <c r="D781" s="233" t="s">
        <v>191</v>
      </c>
      <c r="E781" s="242" t="s">
        <v>1</v>
      </c>
      <c r="F781" s="243" t="s">
        <v>946</v>
      </c>
      <c r="G781" s="241"/>
      <c r="H781" s="242" t="s">
        <v>1</v>
      </c>
      <c r="I781" s="244"/>
      <c r="J781" s="241"/>
      <c r="K781" s="241"/>
      <c r="L781" s="245"/>
      <c r="M781" s="246"/>
      <c r="N781" s="247"/>
      <c r="O781" s="247"/>
      <c r="P781" s="247"/>
      <c r="Q781" s="247"/>
      <c r="R781" s="247"/>
      <c r="S781" s="247"/>
      <c r="T781" s="248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9" t="s">
        <v>191</v>
      </c>
      <c r="AU781" s="249" t="s">
        <v>88</v>
      </c>
      <c r="AV781" s="13" t="s">
        <v>84</v>
      </c>
      <c r="AW781" s="13" t="s">
        <v>35</v>
      </c>
      <c r="AX781" s="13" t="s">
        <v>79</v>
      </c>
      <c r="AY781" s="249" t="s">
        <v>178</v>
      </c>
    </row>
    <row r="782" s="14" customFormat="1">
      <c r="A782" s="14"/>
      <c r="B782" s="250"/>
      <c r="C782" s="251"/>
      <c r="D782" s="233" t="s">
        <v>191</v>
      </c>
      <c r="E782" s="252" t="s">
        <v>1</v>
      </c>
      <c r="F782" s="253" t="s">
        <v>947</v>
      </c>
      <c r="G782" s="251"/>
      <c r="H782" s="254">
        <v>0.29399999999999998</v>
      </c>
      <c r="I782" s="255"/>
      <c r="J782" s="251"/>
      <c r="K782" s="251"/>
      <c r="L782" s="256"/>
      <c r="M782" s="257"/>
      <c r="N782" s="258"/>
      <c r="O782" s="258"/>
      <c r="P782" s="258"/>
      <c r="Q782" s="258"/>
      <c r="R782" s="258"/>
      <c r="S782" s="258"/>
      <c r="T782" s="259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0" t="s">
        <v>191</v>
      </c>
      <c r="AU782" s="260" t="s">
        <v>88</v>
      </c>
      <c r="AV782" s="14" t="s">
        <v>88</v>
      </c>
      <c r="AW782" s="14" t="s">
        <v>35</v>
      </c>
      <c r="AX782" s="14" t="s">
        <v>84</v>
      </c>
      <c r="AY782" s="260" t="s">
        <v>178</v>
      </c>
    </row>
    <row r="783" s="2" customFormat="1" ht="33" customHeight="1">
      <c r="A783" s="39"/>
      <c r="B783" s="40"/>
      <c r="C783" s="220" t="s">
        <v>948</v>
      </c>
      <c r="D783" s="220" t="s">
        <v>180</v>
      </c>
      <c r="E783" s="221" t="s">
        <v>949</v>
      </c>
      <c r="F783" s="222" t="s">
        <v>950</v>
      </c>
      <c r="G783" s="223" t="s">
        <v>636</v>
      </c>
      <c r="H783" s="224">
        <v>1</v>
      </c>
      <c r="I783" s="225"/>
      <c r="J783" s="226">
        <f>ROUND(I783*H783,2)</f>
        <v>0</v>
      </c>
      <c r="K783" s="222" t="s">
        <v>184</v>
      </c>
      <c r="L783" s="45"/>
      <c r="M783" s="227" t="s">
        <v>1</v>
      </c>
      <c r="N783" s="228" t="s">
        <v>44</v>
      </c>
      <c r="O783" s="92"/>
      <c r="P783" s="229">
        <f>O783*H783</f>
        <v>0</v>
      </c>
      <c r="Q783" s="229">
        <v>0.15321000000000001</v>
      </c>
      <c r="R783" s="229">
        <f>Q783*H783</f>
        <v>0.15321000000000001</v>
      </c>
      <c r="S783" s="229">
        <v>0</v>
      </c>
      <c r="T783" s="230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31" t="s">
        <v>185</v>
      </c>
      <c r="AT783" s="231" t="s">
        <v>180</v>
      </c>
      <c r="AU783" s="231" t="s">
        <v>88</v>
      </c>
      <c r="AY783" s="18" t="s">
        <v>178</v>
      </c>
      <c r="BE783" s="232">
        <f>IF(N783="základní",J783,0)</f>
        <v>0</v>
      </c>
      <c r="BF783" s="232">
        <f>IF(N783="snížená",J783,0)</f>
        <v>0</v>
      </c>
      <c r="BG783" s="232">
        <f>IF(N783="zákl. přenesená",J783,0)</f>
        <v>0</v>
      </c>
      <c r="BH783" s="232">
        <f>IF(N783="sníž. přenesená",J783,0)</f>
        <v>0</v>
      </c>
      <c r="BI783" s="232">
        <f>IF(N783="nulová",J783,0)</f>
        <v>0</v>
      </c>
      <c r="BJ783" s="18" t="s">
        <v>84</v>
      </c>
      <c r="BK783" s="232">
        <f>ROUND(I783*H783,2)</f>
        <v>0</v>
      </c>
      <c r="BL783" s="18" t="s">
        <v>185</v>
      </c>
      <c r="BM783" s="231" t="s">
        <v>951</v>
      </c>
    </row>
    <row r="784" s="2" customFormat="1">
      <c r="A784" s="39"/>
      <c r="B784" s="40"/>
      <c r="C784" s="41"/>
      <c r="D784" s="233" t="s">
        <v>187</v>
      </c>
      <c r="E784" s="41"/>
      <c r="F784" s="234" t="s">
        <v>952</v>
      </c>
      <c r="G784" s="41"/>
      <c r="H784" s="41"/>
      <c r="I784" s="235"/>
      <c r="J784" s="41"/>
      <c r="K784" s="41"/>
      <c r="L784" s="45"/>
      <c r="M784" s="236"/>
      <c r="N784" s="237"/>
      <c r="O784" s="92"/>
      <c r="P784" s="92"/>
      <c r="Q784" s="92"/>
      <c r="R784" s="92"/>
      <c r="S784" s="92"/>
      <c r="T784" s="93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T784" s="18" t="s">
        <v>187</v>
      </c>
      <c r="AU784" s="18" t="s">
        <v>88</v>
      </c>
    </row>
    <row r="785" s="2" customFormat="1">
      <c r="A785" s="39"/>
      <c r="B785" s="40"/>
      <c r="C785" s="41"/>
      <c r="D785" s="238" t="s">
        <v>189</v>
      </c>
      <c r="E785" s="41"/>
      <c r="F785" s="239" t="s">
        <v>953</v>
      </c>
      <c r="G785" s="41"/>
      <c r="H785" s="41"/>
      <c r="I785" s="235"/>
      <c r="J785" s="41"/>
      <c r="K785" s="41"/>
      <c r="L785" s="45"/>
      <c r="M785" s="236"/>
      <c r="N785" s="237"/>
      <c r="O785" s="92"/>
      <c r="P785" s="92"/>
      <c r="Q785" s="92"/>
      <c r="R785" s="92"/>
      <c r="S785" s="92"/>
      <c r="T785" s="93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T785" s="18" t="s">
        <v>189</v>
      </c>
      <c r="AU785" s="18" t="s">
        <v>88</v>
      </c>
    </row>
    <row r="786" s="13" customFormat="1">
      <c r="A786" s="13"/>
      <c r="B786" s="240"/>
      <c r="C786" s="241"/>
      <c r="D786" s="233" t="s">
        <v>191</v>
      </c>
      <c r="E786" s="242" t="s">
        <v>1</v>
      </c>
      <c r="F786" s="243" t="s">
        <v>954</v>
      </c>
      <c r="G786" s="241"/>
      <c r="H786" s="242" t="s">
        <v>1</v>
      </c>
      <c r="I786" s="244"/>
      <c r="J786" s="241"/>
      <c r="K786" s="241"/>
      <c r="L786" s="245"/>
      <c r="M786" s="246"/>
      <c r="N786" s="247"/>
      <c r="O786" s="247"/>
      <c r="P786" s="247"/>
      <c r="Q786" s="247"/>
      <c r="R786" s="247"/>
      <c r="S786" s="247"/>
      <c r="T786" s="248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9" t="s">
        <v>191</v>
      </c>
      <c r="AU786" s="249" t="s">
        <v>88</v>
      </c>
      <c r="AV786" s="13" t="s">
        <v>84</v>
      </c>
      <c r="AW786" s="13" t="s">
        <v>35</v>
      </c>
      <c r="AX786" s="13" t="s">
        <v>79</v>
      </c>
      <c r="AY786" s="249" t="s">
        <v>178</v>
      </c>
    </row>
    <row r="787" s="13" customFormat="1">
      <c r="A787" s="13"/>
      <c r="B787" s="240"/>
      <c r="C787" s="241"/>
      <c r="D787" s="233" t="s">
        <v>191</v>
      </c>
      <c r="E787" s="242" t="s">
        <v>1</v>
      </c>
      <c r="F787" s="243" t="s">
        <v>955</v>
      </c>
      <c r="G787" s="241"/>
      <c r="H787" s="242" t="s">
        <v>1</v>
      </c>
      <c r="I787" s="244"/>
      <c r="J787" s="241"/>
      <c r="K787" s="241"/>
      <c r="L787" s="245"/>
      <c r="M787" s="246"/>
      <c r="N787" s="247"/>
      <c r="O787" s="247"/>
      <c r="P787" s="247"/>
      <c r="Q787" s="247"/>
      <c r="R787" s="247"/>
      <c r="S787" s="247"/>
      <c r="T787" s="248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9" t="s">
        <v>191</v>
      </c>
      <c r="AU787" s="249" t="s">
        <v>88</v>
      </c>
      <c r="AV787" s="13" t="s">
        <v>84</v>
      </c>
      <c r="AW787" s="13" t="s">
        <v>35</v>
      </c>
      <c r="AX787" s="13" t="s">
        <v>79</v>
      </c>
      <c r="AY787" s="249" t="s">
        <v>178</v>
      </c>
    </row>
    <row r="788" s="14" customFormat="1">
      <c r="A788" s="14"/>
      <c r="B788" s="250"/>
      <c r="C788" s="251"/>
      <c r="D788" s="233" t="s">
        <v>191</v>
      </c>
      <c r="E788" s="252" t="s">
        <v>1</v>
      </c>
      <c r="F788" s="253" t="s">
        <v>956</v>
      </c>
      <c r="G788" s="251"/>
      <c r="H788" s="254">
        <v>1</v>
      </c>
      <c r="I788" s="255"/>
      <c r="J788" s="251"/>
      <c r="K788" s="251"/>
      <c r="L788" s="256"/>
      <c r="M788" s="257"/>
      <c r="N788" s="258"/>
      <c r="O788" s="258"/>
      <c r="P788" s="258"/>
      <c r="Q788" s="258"/>
      <c r="R788" s="258"/>
      <c r="S788" s="258"/>
      <c r="T788" s="259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0" t="s">
        <v>191</v>
      </c>
      <c r="AU788" s="260" t="s">
        <v>88</v>
      </c>
      <c r="AV788" s="14" t="s">
        <v>88</v>
      </c>
      <c r="AW788" s="14" t="s">
        <v>35</v>
      </c>
      <c r="AX788" s="14" t="s">
        <v>84</v>
      </c>
      <c r="AY788" s="260" t="s">
        <v>178</v>
      </c>
    </row>
    <row r="789" s="2" customFormat="1" ht="37.8" customHeight="1">
      <c r="A789" s="39"/>
      <c r="B789" s="40"/>
      <c r="C789" s="220" t="s">
        <v>957</v>
      </c>
      <c r="D789" s="220" t="s">
        <v>180</v>
      </c>
      <c r="E789" s="221" t="s">
        <v>958</v>
      </c>
      <c r="F789" s="222" t="s">
        <v>959</v>
      </c>
      <c r="G789" s="223" t="s">
        <v>636</v>
      </c>
      <c r="H789" s="224">
        <v>1</v>
      </c>
      <c r="I789" s="225"/>
      <c r="J789" s="226">
        <f>ROUND(I789*H789,2)</f>
        <v>0</v>
      </c>
      <c r="K789" s="222" t="s">
        <v>184</v>
      </c>
      <c r="L789" s="45"/>
      <c r="M789" s="227" t="s">
        <v>1</v>
      </c>
      <c r="N789" s="228" t="s">
        <v>44</v>
      </c>
      <c r="O789" s="92"/>
      <c r="P789" s="229">
        <f>O789*H789</f>
        <v>0</v>
      </c>
      <c r="Q789" s="229">
        <v>0.016809999999999999</v>
      </c>
      <c r="R789" s="229">
        <f>Q789*H789</f>
        <v>0.016809999999999999</v>
      </c>
      <c r="S789" s="229">
        <v>0</v>
      </c>
      <c r="T789" s="230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1" t="s">
        <v>185</v>
      </c>
      <c r="AT789" s="231" t="s">
        <v>180</v>
      </c>
      <c r="AU789" s="231" t="s">
        <v>88</v>
      </c>
      <c r="AY789" s="18" t="s">
        <v>178</v>
      </c>
      <c r="BE789" s="232">
        <f>IF(N789="základní",J789,0)</f>
        <v>0</v>
      </c>
      <c r="BF789" s="232">
        <f>IF(N789="snížená",J789,0)</f>
        <v>0</v>
      </c>
      <c r="BG789" s="232">
        <f>IF(N789="zákl. přenesená",J789,0)</f>
        <v>0</v>
      </c>
      <c r="BH789" s="232">
        <f>IF(N789="sníž. přenesená",J789,0)</f>
        <v>0</v>
      </c>
      <c r="BI789" s="232">
        <f>IF(N789="nulová",J789,0)</f>
        <v>0</v>
      </c>
      <c r="BJ789" s="18" t="s">
        <v>84</v>
      </c>
      <c r="BK789" s="232">
        <f>ROUND(I789*H789,2)</f>
        <v>0</v>
      </c>
      <c r="BL789" s="18" t="s">
        <v>185</v>
      </c>
      <c r="BM789" s="231" t="s">
        <v>960</v>
      </c>
    </row>
    <row r="790" s="2" customFormat="1">
      <c r="A790" s="39"/>
      <c r="B790" s="40"/>
      <c r="C790" s="41"/>
      <c r="D790" s="233" t="s">
        <v>187</v>
      </c>
      <c r="E790" s="41"/>
      <c r="F790" s="234" t="s">
        <v>961</v>
      </c>
      <c r="G790" s="41"/>
      <c r="H790" s="41"/>
      <c r="I790" s="235"/>
      <c r="J790" s="41"/>
      <c r="K790" s="41"/>
      <c r="L790" s="45"/>
      <c r="M790" s="236"/>
      <c r="N790" s="237"/>
      <c r="O790" s="92"/>
      <c r="P790" s="92"/>
      <c r="Q790" s="92"/>
      <c r="R790" s="92"/>
      <c r="S790" s="92"/>
      <c r="T790" s="93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T790" s="18" t="s">
        <v>187</v>
      </c>
      <c r="AU790" s="18" t="s">
        <v>88</v>
      </c>
    </row>
    <row r="791" s="2" customFormat="1">
      <c r="A791" s="39"/>
      <c r="B791" s="40"/>
      <c r="C791" s="41"/>
      <c r="D791" s="238" t="s">
        <v>189</v>
      </c>
      <c r="E791" s="41"/>
      <c r="F791" s="239" t="s">
        <v>962</v>
      </c>
      <c r="G791" s="41"/>
      <c r="H791" s="41"/>
      <c r="I791" s="235"/>
      <c r="J791" s="41"/>
      <c r="K791" s="41"/>
      <c r="L791" s="45"/>
      <c r="M791" s="236"/>
      <c r="N791" s="237"/>
      <c r="O791" s="92"/>
      <c r="P791" s="92"/>
      <c r="Q791" s="92"/>
      <c r="R791" s="92"/>
      <c r="S791" s="92"/>
      <c r="T791" s="93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189</v>
      </c>
      <c r="AU791" s="18" t="s">
        <v>88</v>
      </c>
    </row>
    <row r="792" s="13" customFormat="1">
      <c r="A792" s="13"/>
      <c r="B792" s="240"/>
      <c r="C792" s="241"/>
      <c r="D792" s="233" t="s">
        <v>191</v>
      </c>
      <c r="E792" s="242" t="s">
        <v>1</v>
      </c>
      <c r="F792" s="243" t="s">
        <v>954</v>
      </c>
      <c r="G792" s="241"/>
      <c r="H792" s="242" t="s">
        <v>1</v>
      </c>
      <c r="I792" s="244"/>
      <c r="J792" s="241"/>
      <c r="K792" s="241"/>
      <c r="L792" s="245"/>
      <c r="M792" s="246"/>
      <c r="N792" s="247"/>
      <c r="O792" s="247"/>
      <c r="P792" s="247"/>
      <c r="Q792" s="247"/>
      <c r="R792" s="247"/>
      <c r="S792" s="247"/>
      <c r="T792" s="248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9" t="s">
        <v>191</v>
      </c>
      <c r="AU792" s="249" t="s">
        <v>88</v>
      </c>
      <c r="AV792" s="13" t="s">
        <v>84</v>
      </c>
      <c r="AW792" s="13" t="s">
        <v>35</v>
      </c>
      <c r="AX792" s="13" t="s">
        <v>79</v>
      </c>
      <c r="AY792" s="249" t="s">
        <v>178</v>
      </c>
    </row>
    <row r="793" s="13" customFormat="1">
      <c r="A793" s="13"/>
      <c r="B793" s="240"/>
      <c r="C793" s="241"/>
      <c r="D793" s="233" t="s">
        <v>191</v>
      </c>
      <c r="E793" s="242" t="s">
        <v>1</v>
      </c>
      <c r="F793" s="243" t="s">
        <v>955</v>
      </c>
      <c r="G793" s="241"/>
      <c r="H793" s="242" t="s">
        <v>1</v>
      </c>
      <c r="I793" s="244"/>
      <c r="J793" s="241"/>
      <c r="K793" s="241"/>
      <c r="L793" s="245"/>
      <c r="M793" s="246"/>
      <c r="N793" s="247"/>
      <c r="O793" s="247"/>
      <c r="P793" s="247"/>
      <c r="Q793" s="247"/>
      <c r="R793" s="247"/>
      <c r="S793" s="247"/>
      <c r="T793" s="248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9" t="s">
        <v>191</v>
      </c>
      <c r="AU793" s="249" t="s">
        <v>88</v>
      </c>
      <c r="AV793" s="13" t="s">
        <v>84</v>
      </c>
      <c r="AW793" s="13" t="s">
        <v>35</v>
      </c>
      <c r="AX793" s="13" t="s">
        <v>79</v>
      </c>
      <c r="AY793" s="249" t="s">
        <v>178</v>
      </c>
    </row>
    <row r="794" s="14" customFormat="1">
      <c r="A794" s="14"/>
      <c r="B794" s="250"/>
      <c r="C794" s="251"/>
      <c r="D794" s="233" t="s">
        <v>191</v>
      </c>
      <c r="E794" s="252" t="s">
        <v>1</v>
      </c>
      <c r="F794" s="253" t="s">
        <v>956</v>
      </c>
      <c r="G794" s="251"/>
      <c r="H794" s="254">
        <v>1</v>
      </c>
      <c r="I794" s="255"/>
      <c r="J794" s="251"/>
      <c r="K794" s="251"/>
      <c r="L794" s="256"/>
      <c r="M794" s="257"/>
      <c r="N794" s="258"/>
      <c r="O794" s="258"/>
      <c r="P794" s="258"/>
      <c r="Q794" s="258"/>
      <c r="R794" s="258"/>
      <c r="S794" s="258"/>
      <c r="T794" s="259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0" t="s">
        <v>191</v>
      </c>
      <c r="AU794" s="260" t="s">
        <v>88</v>
      </c>
      <c r="AV794" s="14" t="s">
        <v>88</v>
      </c>
      <c r="AW794" s="14" t="s">
        <v>35</v>
      </c>
      <c r="AX794" s="14" t="s">
        <v>84</v>
      </c>
      <c r="AY794" s="260" t="s">
        <v>178</v>
      </c>
    </row>
    <row r="795" s="2" customFormat="1" ht="37.8" customHeight="1">
      <c r="A795" s="39"/>
      <c r="B795" s="40"/>
      <c r="C795" s="220" t="s">
        <v>963</v>
      </c>
      <c r="D795" s="220" t="s">
        <v>180</v>
      </c>
      <c r="E795" s="221" t="s">
        <v>964</v>
      </c>
      <c r="F795" s="222" t="s">
        <v>965</v>
      </c>
      <c r="G795" s="223" t="s">
        <v>636</v>
      </c>
      <c r="H795" s="224">
        <v>1</v>
      </c>
      <c r="I795" s="225"/>
      <c r="J795" s="226">
        <f>ROUND(I795*H795,2)</f>
        <v>0</v>
      </c>
      <c r="K795" s="222" t="s">
        <v>184</v>
      </c>
      <c r="L795" s="45"/>
      <c r="M795" s="227" t="s">
        <v>1</v>
      </c>
      <c r="N795" s="228" t="s">
        <v>44</v>
      </c>
      <c r="O795" s="92"/>
      <c r="P795" s="229">
        <f>O795*H795</f>
        <v>0</v>
      </c>
      <c r="Q795" s="229">
        <v>0</v>
      </c>
      <c r="R795" s="229">
        <f>Q795*H795</f>
        <v>0</v>
      </c>
      <c r="S795" s="229">
        <v>0</v>
      </c>
      <c r="T795" s="230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31" t="s">
        <v>185</v>
      </c>
      <c r="AT795" s="231" t="s">
        <v>180</v>
      </c>
      <c r="AU795" s="231" t="s">
        <v>88</v>
      </c>
      <c r="AY795" s="18" t="s">
        <v>178</v>
      </c>
      <c r="BE795" s="232">
        <f>IF(N795="základní",J795,0)</f>
        <v>0</v>
      </c>
      <c r="BF795" s="232">
        <f>IF(N795="snížená",J795,0)</f>
        <v>0</v>
      </c>
      <c r="BG795" s="232">
        <f>IF(N795="zákl. přenesená",J795,0)</f>
        <v>0</v>
      </c>
      <c r="BH795" s="232">
        <f>IF(N795="sníž. přenesená",J795,0)</f>
        <v>0</v>
      </c>
      <c r="BI795" s="232">
        <f>IF(N795="nulová",J795,0)</f>
        <v>0</v>
      </c>
      <c r="BJ795" s="18" t="s">
        <v>84</v>
      </c>
      <c r="BK795" s="232">
        <f>ROUND(I795*H795,2)</f>
        <v>0</v>
      </c>
      <c r="BL795" s="18" t="s">
        <v>185</v>
      </c>
      <c r="BM795" s="231" t="s">
        <v>966</v>
      </c>
    </row>
    <row r="796" s="2" customFormat="1">
      <c r="A796" s="39"/>
      <c r="B796" s="40"/>
      <c r="C796" s="41"/>
      <c r="D796" s="233" t="s">
        <v>187</v>
      </c>
      <c r="E796" s="41"/>
      <c r="F796" s="234" t="s">
        <v>967</v>
      </c>
      <c r="G796" s="41"/>
      <c r="H796" s="41"/>
      <c r="I796" s="235"/>
      <c r="J796" s="41"/>
      <c r="K796" s="41"/>
      <c r="L796" s="45"/>
      <c r="M796" s="236"/>
      <c r="N796" s="237"/>
      <c r="O796" s="92"/>
      <c r="P796" s="92"/>
      <c r="Q796" s="92"/>
      <c r="R796" s="92"/>
      <c r="S796" s="92"/>
      <c r="T796" s="93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18" t="s">
        <v>187</v>
      </c>
      <c r="AU796" s="18" t="s">
        <v>88</v>
      </c>
    </row>
    <row r="797" s="2" customFormat="1">
      <c r="A797" s="39"/>
      <c r="B797" s="40"/>
      <c r="C797" s="41"/>
      <c r="D797" s="238" t="s">
        <v>189</v>
      </c>
      <c r="E797" s="41"/>
      <c r="F797" s="239" t="s">
        <v>968</v>
      </c>
      <c r="G797" s="41"/>
      <c r="H797" s="41"/>
      <c r="I797" s="235"/>
      <c r="J797" s="41"/>
      <c r="K797" s="41"/>
      <c r="L797" s="45"/>
      <c r="M797" s="236"/>
      <c r="N797" s="237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189</v>
      </c>
      <c r="AU797" s="18" t="s">
        <v>88</v>
      </c>
    </row>
    <row r="798" s="2" customFormat="1" ht="33" customHeight="1">
      <c r="A798" s="39"/>
      <c r="B798" s="40"/>
      <c r="C798" s="220" t="s">
        <v>969</v>
      </c>
      <c r="D798" s="220" t="s">
        <v>180</v>
      </c>
      <c r="E798" s="221" t="s">
        <v>970</v>
      </c>
      <c r="F798" s="222" t="s">
        <v>971</v>
      </c>
      <c r="G798" s="223" t="s">
        <v>636</v>
      </c>
      <c r="H798" s="224">
        <v>1</v>
      </c>
      <c r="I798" s="225"/>
      <c r="J798" s="226">
        <f>ROUND(I798*H798,2)</f>
        <v>0</v>
      </c>
      <c r="K798" s="222" t="s">
        <v>184</v>
      </c>
      <c r="L798" s="45"/>
      <c r="M798" s="227" t="s">
        <v>1</v>
      </c>
      <c r="N798" s="228" t="s">
        <v>44</v>
      </c>
      <c r="O798" s="92"/>
      <c r="P798" s="229">
        <f>O798*H798</f>
        <v>0</v>
      </c>
      <c r="Q798" s="229">
        <v>0.00139</v>
      </c>
      <c r="R798" s="229">
        <f>Q798*H798</f>
        <v>0.00139</v>
      </c>
      <c r="S798" s="229">
        <v>0</v>
      </c>
      <c r="T798" s="230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1" t="s">
        <v>185</v>
      </c>
      <c r="AT798" s="231" t="s">
        <v>180</v>
      </c>
      <c r="AU798" s="231" t="s">
        <v>88</v>
      </c>
      <c r="AY798" s="18" t="s">
        <v>178</v>
      </c>
      <c r="BE798" s="232">
        <f>IF(N798="základní",J798,0)</f>
        <v>0</v>
      </c>
      <c r="BF798" s="232">
        <f>IF(N798="snížená",J798,0)</f>
        <v>0</v>
      </c>
      <c r="BG798" s="232">
        <f>IF(N798="zákl. přenesená",J798,0)</f>
        <v>0</v>
      </c>
      <c r="BH798" s="232">
        <f>IF(N798="sníž. přenesená",J798,0)</f>
        <v>0</v>
      </c>
      <c r="BI798" s="232">
        <f>IF(N798="nulová",J798,0)</f>
        <v>0</v>
      </c>
      <c r="BJ798" s="18" t="s">
        <v>84</v>
      </c>
      <c r="BK798" s="232">
        <f>ROUND(I798*H798,2)</f>
        <v>0</v>
      </c>
      <c r="BL798" s="18" t="s">
        <v>185</v>
      </c>
      <c r="BM798" s="231" t="s">
        <v>972</v>
      </c>
    </row>
    <row r="799" s="2" customFormat="1">
      <c r="A799" s="39"/>
      <c r="B799" s="40"/>
      <c r="C799" s="41"/>
      <c r="D799" s="233" t="s">
        <v>187</v>
      </c>
      <c r="E799" s="41"/>
      <c r="F799" s="234" t="s">
        <v>973</v>
      </c>
      <c r="G799" s="41"/>
      <c r="H799" s="41"/>
      <c r="I799" s="235"/>
      <c r="J799" s="41"/>
      <c r="K799" s="41"/>
      <c r="L799" s="45"/>
      <c r="M799" s="236"/>
      <c r="N799" s="237"/>
      <c r="O799" s="92"/>
      <c r="P799" s="92"/>
      <c r="Q799" s="92"/>
      <c r="R799" s="92"/>
      <c r="S799" s="92"/>
      <c r="T799" s="93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187</v>
      </c>
      <c r="AU799" s="18" t="s">
        <v>88</v>
      </c>
    </row>
    <row r="800" s="2" customFormat="1">
      <c r="A800" s="39"/>
      <c r="B800" s="40"/>
      <c r="C800" s="41"/>
      <c r="D800" s="238" t="s">
        <v>189</v>
      </c>
      <c r="E800" s="41"/>
      <c r="F800" s="239" t="s">
        <v>974</v>
      </c>
      <c r="G800" s="41"/>
      <c r="H800" s="41"/>
      <c r="I800" s="235"/>
      <c r="J800" s="41"/>
      <c r="K800" s="41"/>
      <c r="L800" s="45"/>
      <c r="M800" s="236"/>
      <c r="N800" s="237"/>
      <c r="O800" s="92"/>
      <c r="P800" s="92"/>
      <c r="Q800" s="92"/>
      <c r="R800" s="92"/>
      <c r="S800" s="92"/>
      <c r="T800" s="93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T800" s="18" t="s">
        <v>189</v>
      </c>
      <c r="AU800" s="18" t="s">
        <v>88</v>
      </c>
    </row>
    <row r="801" s="2" customFormat="1" ht="37.8" customHeight="1">
      <c r="A801" s="39"/>
      <c r="B801" s="40"/>
      <c r="C801" s="220" t="s">
        <v>975</v>
      </c>
      <c r="D801" s="220" t="s">
        <v>180</v>
      </c>
      <c r="E801" s="221" t="s">
        <v>976</v>
      </c>
      <c r="F801" s="222" t="s">
        <v>977</v>
      </c>
      <c r="G801" s="223" t="s">
        <v>636</v>
      </c>
      <c r="H801" s="224">
        <v>1</v>
      </c>
      <c r="I801" s="225"/>
      <c r="J801" s="226">
        <f>ROUND(I801*H801,2)</f>
        <v>0</v>
      </c>
      <c r="K801" s="222" t="s">
        <v>184</v>
      </c>
      <c r="L801" s="45"/>
      <c r="M801" s="227" t="s">
        <v>1</v>
      </c>
      <c r="N801" s="228" t="s">
        <v>44</v>
      </c>
      <c r="O801" s="92"/>
      <c r="P801" s="229">
        <f>O801*H801</f>
        <v>0</v>
      </c>
      <c r="Q801" s="229">
        <v>0.23499999999999999</v>
      </c>
      <c r="R801" s="229">
        <f>Q801*H801</f>
        <v>0.23499999999999999</v>
      </c>
      <c r="S801" s="229">
        <v>0</v>
      </c>
      <c r="T801" s="230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1" t="s">
        <v>185</v>
      </c>
      <c r="AT801" s="231" t="s">
        <v>180</v>
      </c>
      <c r="AU801" s="231" t="s">
        <v>88</v>
      </c>
      <c r="AY801" s="18" t="s">
        <v>178</v>
      </c>
      <c r="BE801" s="232">
        <f>IF(N801="základní",J801,0)</f>
        <v>0</v>
      </c>
      <c r="BF801" s="232">
        <f>IF(N801="snížená",J801,0)</f>
        <v>0</v>
      </c>
      <c r="BG801" s="232">
        <f>IF(N801="zákl. přenesená",J801,0)</f>
        <v>0</v>
      </c>
      <c r="BH801" s="232">
        <f>IF(N801="sníž. přenesená",J801,0)</f>
        <v>0</v>
      </c>
      <c r="BI801" s="232">
        <f>IF(N801="nulová",J801,0)</f>
        <v>0</v>
      </c>
      <c r="BJ801" s="18" t="s">
        <v>84</v>
      </c>
      <c r="BK801" s="232">
        <f>ROUND(I801*H801,2)</f>
        <v>0</v>
      </c>
      <c r="BL801" s="18" t="s">
        <v>185</v>
      </c>
      <c r="BM801" s="231" t="s">
        <v>978</v>
      </c>
    </row>
    <row r="802" s="2" customFormat="1">
      <c r="A802" s="39"/>
      <c r="B802" s="40"/>
      <c r="C802" s="41"/>
      <c r="D802" s="233" t="s">
        <v>187</v>
      </c>
      <c r="E802" s="41"/>
      <c r="F802" s="234" t="s">
        <v>979</v>
      </c>
      <c r="G802" s="41"/>
      <c r="H802" s="41"/>
      <c r="I802" s="235"/>
      <c r="J802" s="41"/>
      <c r="K802" s="41"/>
      <c r="L802" s="45"/>
      <c r="M802" s="236"/>
      <c r="N802" s="237"/>
      <c r="O802" s="92"/>
      <c r="P802" s="92"/>
      <c r="Q802" s="92"/>
      <c r="R802" s="92"/>
      <c r="S802" s="92"/>
      <c r="T802" s="93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T802" s="18" t="s">
        <v>187</v>
      </c>
      <c r="AU802" s="18" t="s">
        <v>88</v>
      </c>
    </row>
    <row r="803" s="2" customFormat="1">
      <c r="A803" s="39"/>
      <c r="B803" s="40"/>
      <c r="C803" s="41"/>
      <c r="D803" s="238" t="s">
        <v>189</v>
      </c>
      <c r="E803" s="41"/>
      <c r="F803" s="239" t="s">
        <v>980</v>
      </c>
      <c r="G803" s="41"/>
      <c r="H803" s="41"/>
      <c r="I803" s="235"/>
      <c r="J803" s="41"/>
      <c r="K803" s="41"/>
      <c r="L803" s="45"/>
      <c r="M803" s="236"/>
      <c r="N803" s="237"/>
      <c r="O803" s="92"/>
      <c r="P803" s="92"/>
      <c r="Q803" s="92"/>
      <c r="R803" s="92"/>
      <c r="S803" s="92"/>
      <c r="T803" s="93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189</v>
      </c>
      <c r="AU803" s="18" t="s">
        <v>88</v>
      </c>
    </row>
    <row r="804" s="13" customFormat="1">
      <c r="A804" s="13"/>
      <c r="B804" s="240"/>
      <c r="C804" s="241"/>
      <c r="D804" s="233" t="s">
        <v>191</v>
      </c>
      <c r="E804" s="242" t="s">
        <v>1</v>
      </c>
      <c r="F804" s="243" t="s">
        <v>954</v>
      </c>
      <c r="G804" s="241"/>
      <c r="H804" s="242" t="s">
        <v>1</v>
      </c>
      <c r="I804" s="244"/>
      <c r="J804" s="241"/>
      <c r="K804" s="241"/>
      <c r="L804" s="245"/>
      <c r="M804" s="246"/>
      <c r="N804" s="247"/>
      <c r="O804" s="247"/>
      <c r="P804" s="247"/>
      <c r="Q804" s="247"/>
      <c r="R804" s="247"/>
      <c r="S804" s="247"/>
      <c r="T804" s="248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9" t="s">
        <v>191</v>
      </c>
      <c r="AU804" s="249" t="s">
        <v>88</v>
      </c>
      <c r="AV804" s="13" t="s">
        <v>84</v>
      </c>
      <c r="AW804" s="13" t="s">
        <v>35</v>
      </c>
      <c r="AX804" s="13" t="s">
        <v>79</v>
      </c>
      <c r="AY804" s="249" t="s">
        <v>178</v>
      </c>
    </row>
    <row r="805" s="13" customFormat="1">
      <c r="A805" s="13"/>
      <c r="B805" s="240"/>
      <c r="C805" s="241"/>
      <c r="D805" s="233" t="s">
        <v>191</v>
      </c>
      <c r="E805" s="242" t="s">
        <v>1</v>
      </c>
      <c r="F805" s="243" t="s">
        <v>955</v>
      </c>
      <c r="G805" s="241"/>
      <c r="H805" s="242" t="s">
        <v>1</v>
      </c>
      <c r="I805" s="244"/>
      <c r="J805" s="241"/>
      <c r="K805" s="241"/>
      <c r="L805" s="245"/>
      <c r="M805" s="246"/>
      <c r="N805" s="247"/>
      <c r="O805" s="247"/>
      <c r="P805" s="247"/>
      <c r="Q805" s="247"/>
      <c r="R805" s="247"/>
      <c r="S805" s="247"/>
      <c r="T805" s="248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9" t="s">
        <v>191</v>
      </c>
      <c r="AU805" s="249" t="s">
        <v>88</v>
      </c>
      <c r="AV805" s="13" t="s">
        <v>84</v>
      </c>
      <c r="AW805" s="13" t="s">
        <v>35</v>
      </c>
      <c r="AX805" s="13" t="s">
        <v>79</v>
      </c>
      <c r="AY805" s="249" t="s">
        <v>178</v>
      </c>
    </row>
    <row r="806" s="14" customFormat="1">
      <c r="A806" s="14"/>
      <c r="B806" s="250"/>
      <c r="C806" s="251"/>
      <c r="D806" s="233" t="s">
        <v>191</v>
      </c>
      <c r="E806" s="252" t="s">
        <v>1</v>
      </c>
      <c r="F806" s="253" t="s">
        <v>956</v>
      </c>
      <c r="G806" s="251"/>
      <c r="H806" s="254">
        <v>1</v>
      </c>
      <c r="I806" s="255"/>
      <c r="J806" s="251"/>
      <c r="K806" s="251"/>
      <c r="L806" s="256"/>
      <c r="M806" s="257"/>
      <c r="N806" s="258"/>
      <c r="O806" s="258"/>
      <c r="P806" s="258"/>
      <c r="Q806" s="258"/>
      <c r="R806" s="258"/>
      <c r="S806" s="258"/>
      <c r="T806" s="259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0" t="s">
        <v>191</v>
      </c>
      <c r="AU806" s="260" t="s">
        <v>88</v>
      </c>
      <c r="AV806" s="14" t="s">
        <v>88</v>
      </c>
      <c r="AW806" s="14" t="s">
        <v>35</v>
      </c>
      <c r="AX806" s="14" t="s">
        <v>84</v>
      </c>
      <c r="AY806" s="260" t="s">
        <v>178</v>
      </c>
    </row>
    <row r="807" s="2" customFormat="1" ht="24.15" customHeight="1">
      <c r="A807" s="39"/>
      <c r="B807" s="40"/>
      <c r="C807" s="220" t="s">
        <v>981</v>
      </c>
      <c r="D807" s="220" t="s">
        <v>180</v>
      </c>
      <c r="E807" s="221" t="s">
        <v>982</v>
      </c>
      <c r="F807" s="222" t="s">
        <v>983</v>
      </c>
      <c r="G807" s="223" t="s">
        <v>636</v>
      </c>
      <c r="H807" s="224">
        <v>5</v>
      </c>
      <c r="I807" s="225"/>
      <c r="J807" s="226">
        <f>ROUND(I807*H807,2)</f>
        <v>0</v>
      </c>
      <c r="K807" s="222" t="s">
        <v>184</v>
      </c>
      <c r="L807" s="45"/>
      <c r="M807" s="227" t="s">
        <v>1</v>
      </c>
      <c r="N807" s="228" t="s">
        <v>44</v>
      </c>
      <c r="O807" s="92"/>
      <c r="P807" s="229">
        <f>O807*H807</f>
        <v>0</v>
      </c>
      <c r="Q807" s="229">
        <v>0.12422</v>
      </c>
      <c r="R807" s="229">
        <f>Q807*H807</f>
        <v>0.62109999999999999</v>
      </c>
      <c r="S807" s="229">
        <v>0</v>
      </c>
      <c r="T807" s="230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31" t="s">
        <v>185</v>
      </c>
      <c r="AT807" s="231" t="s">
        <v>180</v>
      </c>
      <c r="AU807" s="231" t="s">
        <v>88</v>
      </c>
      <c r="AY807" s="18" t="s">
        <v>178</v>
      </c>
      <c r="BE807" s="232">
        <f>IF(N807="základní",J807,0)</f>
        <v>0</v>
      </c>
      <c r="BF807" s="232">
        <f>IF(N807="snížená",J807,0)</f>
        <v>0</v>
      </c>
      <c r="BG807" s="232">
        <f>IF(N807="zákl. přenesená",J807,0)</f>
        <v>0</v>
      </c>
      <c r="BH807" s="232">
        <f>IF(N807="sníž. přenesená",J807,0)</f>
        <v>0</v>
      </c>
      <c r="BI807" s="232">
        <f>IF(N807="nulová",J807,0)</f>
        <v>0</v>
      </c>
      <c r="BJ807" s="18" t="s">
        <v>84</v>
      </c>
      <c r="BK807" s="232">
        <f>ROUND(I807*H807,2)</f>
        <v>0</v>
      </c>
      <c r="BL807" s="18" t="s">
        <v>185</v>
      </c>
      <c r="BM807" s="231" t="s">
        <v>984</v>
      </c>
    </row>
    <row r="808" s="2" customFormat="1">
      <c r="A808" s="39"/>
      <c r="B808" s="40"/>
      <c r="C808" s="41"/>
      <c r="D808" s="233" t="s">
        <v>187</v>
      </c>
      <c r="E808" s="41"/>
      <c r="F808" s="234" t="s">
        <v>985</v>
      </c>
      <c r="G808" s="41"/>
      <c r="H808" s="41"/>
      <c r="I808" s="235"/>
      <c r="J808" s="41"/>
      <c r="K808" s="41"/>
      <c r="L808" s="45"/>
      <c r="M808" s="236"/>
      <c r="N808" s="237"/>
      <c r="O808" s="92"/>
      <c r="P808" s="92"/>
      <c r="Q808" s="92"/>
      <c r="R808" s="92"/>
      <c r="S808" s="92"/>
      <c r="T808" s="93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T808" s="18" t="s">
        <v>187</v>
      </c>
      <c r="AU808" s="18" t="s">
        <v>88</v>
      </c>
    </row>
    <row r="809" s="2" customFormat="1">
      <c r="A809" s="39"/>
      <c r="B809" s="40"/>
      <c r="C809" s="41"/>
      <c r="D809" s="238" t="s">
        <v>189</v>
      </c>
      <c r="E809" s="41"/>
      <c r="F809" s="239" t="s">
        <v>986</v>
      </c>
      <c r="G809" s="41"/>
      <c r="H809" s="41"/>
      <c r="I809" s="235"/>
      <c r="J809" s="41"/>
      <c r="K809" s="41"/>
      <c r="L809" s="45"/>
      <c r="M809" s="236"/>
      <c r="N809" s="237"/>
      <c r="O809" s="92"/>
      <c r="P809" s="92"/>
      <c r="Q809" s="92"/>
      <c r="R809" s="92"/>
      <c r="S809" s="92"/>
      <c r="T809" s="93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189</v>
      </c>
      <c r="AU809" s="18" t="s">
        <v>88</v>
      </c>
    </row>
    <row r="810" s="13" customFormat="1">
      <c r="A810" s="13"/>
      <c r="B810" s="240"/>
      <c r="C810" s="241"/>
      <c r="D810" s="233" t="s">
        <v>191</v>
      </c>
      <c r="E810" s="242" t="s">
        <v>1</v>
      </c>
      <c r="F810" s="243" t="s">
        <v>333</v>
      </c>
      <c r="G810" s="241"/>
      <c r="H810" s="242" t="s">
        <v>1</v>
      </c>
      <c r="I810" s="244"/>
      <c r="J810" s="241"/>
      <c r="K810" s="241"/>
      <c r="L810" s="245"/>
      <c r="M810" s="246"/>
      <c r="N810" s="247"/>
      <c r="O810" s="247"/>
      <c r="P810" s="247"/>
      <c r="Q810" s="247"/>
      <c r="R810" s="247"/>
      <c r="S810" s="247"/>
      <c r="T810" s="248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9" t="s">
        <v>191</v>
      </c>
      <c r="AU810" s="249" t="s">
        <v>88</v>
      </c>
      <c r="AV810" s="13" t="s">
        <v>84</v>
      </c>
      <c r="AW810" s="13" t="s">
        <v>35</v>
      </c>
      <c r="AX810" s="13" t="s">
        <v>79</v>
      </c>
      <c r="AY810" s="249" t="s">
        <v>178</v>
      </c>
    </row>
    <row r="811" s="13" customFormat="1">
      <c r="A811" s="13"/>
      <c r="B811" s="240"/>
      <c r="C811" s="241"/>
      <c r="D811" s="233" t="s">
        <v>191</v>
      </c>
      <c r="E811" s="242" t="s">
        <v>1</v>
      </c>
      <c r="F811" s="243" t="s">
        <v>987</v>
      </c>
      <c r="G811" s="241"/>
      <c r="H811" s="242" t="s">
        <v>1</v>
      </c>
      <c r="I811" s="244"/>
      <c r="J811" s="241"/>
      <c r="K811" s="241"/>
      <c r="L811" s="245"/>
      <c r="M811" s="246"/>
      <c r="N811" s="247"/>
      <c r="O811" s="247"/>
      <c r="P811" s="247"/>
      <c r="Q811" s="247"/>
      <c r="R811" s="247"/>
      <c r="S811" s="247"/>
      <c r="T811" s="24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9" t="s">
        <v>191</v>
      </c>
      <c r="AU811" s="249" t="s">
        <v>88</v>
      </c>
      <c r="AV811" s="13" t="s">
        <v>84</v>
      </c>
      <c r="AW811" s="13" t="s">
        <v>35</v>
      </c>
      <c r="AX811" s="13" t="s">
        <v>79</v>
      </c>
      <c r="AY811" s="249" t="s">
        <v>178</v>
      </c>
    </row>
    <row r="812" s="14" customFormat="1">
      <c r="A812" s="14"/>
      <c r="B812" s="250"/>
      <c r="C812" s="251"/>
      <c r="D812" s="233" t="s">
        <v>191</v>
      </c>
      <c r="E812" s="252" t="s">
        <v>1</v>
      </c>
      <c r="F812" s="253" t="s">
        <v>988</v>
      </c>
      <c r="G812" s="251"/>
      <c r="H812" s="254">
        <v>5</v>
      </c>
      <c r="I812" s="255"/>
      <c r="J812" s="251"/>
      <c r="K812" s="251"/>
      <c r="L812" s="256"/>
      <c r="M812" s="257"/>
      <c r="N812" s="258"/>
      <c r="O812" s="258"/>
      <c r="P812" s="258"/>
      <c r="Q812" s="258"/>
      <c r="R812" s="258"/>
      <c r="S812" s="258"/>
      <c r="T812" s="259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60" t="s">
        <v>191</v>
      </c>
      <c r="AU812" s="260" t="s">
        <v>88</v>
      </c>
      <c r="AV812" s="14" t="s">
        <v>88</v>
      </c>
      <c r="AW812" s="14" t="s">
        <v>35</v>
      </c>
      <c r="AX812" s="14" t="s">
        <v>79</v>
      </c>
      <c r="AY812" s="260" t="s">
        <v>178</v>
      </c>
    </row>
    <row r="813" s="15" customFormat="1">
      <c r="A813" s="15"/>
      <c r="B813" s="261"/>
      <c r="C813" s="262"/>
      <c r="D813" s="233" t="s">
        <v>191</v>
      </c>
      <c r="E813" s="263" t="s">
        <v>104</v>
      </c>
      <c r="F813" s="264" t="s">
        <v>195</v>
      </c>
      <c r="G813" s="262"/>
      <c r="H813" s="265">
        <v>5</v>
      </c>
      <c r="I813" s="266"/>
      <c r="J813" s="262"/>
      <c r="K813" s="262"/>
      <c r="L813" s="267"/>
      <c r="M813" s="268"/>
      <c r="N813" s="269"/>
      <c r="O813" s="269"/>
      <c r="P813" s="269"/>
      <c r="Q813" s="269"/>
      <c r="R813" s="269"/>
      <c r="S813" s="269"/>
      <c r="T813" s="270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71" t="s">
        <v>191</v>
      </c>
      <c r="AU813" s="271" t="s">
        <v>88</v>
      </c>
      <c r="AV813" s="15" t="s">
        <v>185</v>
      </c>
      <c r="AW813" s="15" t="s">
        <v>35</v>
      </c>
      <c r="AX813" s="15" t="s">
        <v>84</v>
      </c>
      <c r="AY813" s="271" t="s">
        <v>178</v>
      </c>
    </row>
    <row r="814" s="2" customFormat="1" ht="24.15" customHeight="1">
      <c r="A814" s="39"/>
      <c r="B814" s="40"/>
      <c r="C814" s="283" t="s">
        <v>989</v>
      </c>
      <c r="D814" s="283" t="s">
        <v>412</v>
      </c>
      <c r="E814" s="284" t="s">
        <v>990</v>
      </c>
      <c r="F814" s="285" t="s">
        <v>991</v>
      </c>
      <c r="G814" s="286" t="s">
        <v>636</v>
      </c>
      <c r="H814" s="287">
        <v>5.0499999999999998</v>
      </c>
      <c r="I814" s="288"/>
      <c r="J814" s="289">
        <f>ROUND(I814*H814,2)</f>
        <v>0</v>
      </c>
      <c r="K814" s="285" t="s">
        <v>184</v>
      </c>
      <c r="L814" s="290"/>
      <c r="M814" s="291" t="s">
        <v>1</v>
      </c>
      <c r="N814" s="292" t="s">
        <v>44</v>
      </c>
      <c r="O814" s="92"/>
      <c r="P814" s="229">
        <f>O814*H814</f>
        <v>0</v>
      </c>
      <c r="Q814" s="229">
        <v>0.071999999999999995</v>
      </c>
      <c r="R814" s="229">
        <f>Q814*H814</f>
        <v>0.36359999999999998</v>
      </c>
      <c r="S814" s="229">
        <v>0</v>
      </c>
      <c r="T814" s="230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31" t="s">
        <v>238</v>
      </c>
      <c r="AT814" s="231" t="s">
        <v>412</v>
      </c>
      <c r="AU814" s="231" t="s">
        <v>88</v>
      </c>
      <c r="AY814" s="18" t="s">
        <v>178</v>
      </c>
      <c r="BE814" s="232">
        <f>IF(N814="základní",J814,0)</f>
        <v>0</v>
      </c>
      <c r="BF814" s="232">
        <f>IF(N814="snížená",J814,0)</f>
        <v>0</v>
      </c>
      <c r="BG814" s="232">
        <f>IF(N814="zákl. přenesená",J814,0)</f>
        <v>0</v>
      </c>
      <c r="BH814" s="232">
        <f>IF(N814="sníž. přenesená",J814,0)</f>
        <v>0</v>
      </c>
      <c r="BI814" s="232">
        <f>IF(N814="nulová",J814,0)</f>
        <v>0</v>
      </c>
      <c r="BJ814" s="18" t="s">
        <v>84</v>
      </c>
      <c r="BK814" s="232">
        <f>ROUND(I814*H814,2)</f>
        <v>0</v>
      </c>
      <c r="BL814" s="18" t="s">
        <v>185</v>
      </c>
      <c r="BM814" s="231" t="s">
        <v>992</v>
      </c>
    </row>
    <row r="815" s="2" customFormat="1">
      <c r="A815" s="39"/>
      <c r="B815" s="40"/>
      <c r="C815" s="41"/>
      <c r="D815" s="233" t="s">
        <v>187</v>
      </c>
      <c r="E815" s="41"/>
      <c r="F815" s="234" t="s">
        <v>991</v>
      </c>
      <c r="G815" s="41"/>
      <c r="H815" s="41"/>
      <c r="I815" s="235"/>
      <c r="J815" s="41"/>
      <c r="K815" s="41"/>
      <c r="L815" s="45"/>
      <c r="M815" s="236"/>
      <c r="N815" s="237"/>
      <c r="O815" s="92"/>
      <c r="P815" s="92"/>
      <c r="Q815" s="92"/>
      <c r="R815" s="92"/>
      <c r="S815" s="92"/>
      <c r="T815" s="93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T815" s="18" t="s">
        <v>187</v>
      </c>
      <c r="AU815" s="18" t="s">
        <v>88</v>
      </c>
    </row>
    <row r="816" s="13" customFormat="1">
      <c r="A816" s="13"/>
      <c r="B816" s="240"/>
      <c r="C816" s="241"/>
      <c r="D816" s="233" t="s">
        <v>191</v>
      </c>
      <c r="E816" s="242" t="s">
        <v>1</v>
      </c>
      <c r="F816" s="243" t="s">
        <v>333</v>
      </c>
      <c r="G816" s="241"/>
      <c r="H816" s="242" t="s">
        <v>1</v>
      </c>
      <c r="I816" s="244"/>
      <c r="J816" s="241"/>
      <c r="K816" s="241"/>
      <c r="L816" s="245"/>
      <c r="M816" s="246"/>
      <c r="N816" s="247"/>
      <c r="O816" s="247"/>
      <c r="P816" s="247"/>
      <c r="Q816" s="247"/>
      <c r="R816" s="247"/>
      <c r="S816" s="247"/>
      <c r="T816" s="248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9" t="s">
        <v>191</v>
      </c>
      <c r="AU816" s="249" t="s">
        <v>88</v>
      </c>
      <c r="AV816" s="13" t="s">
        <v>84</v>
      </c>
      <c r="AW816" s="13" t="s">
        <v>35</v>
      </c>
      <c r="AX816" s="13" t="s">
        <v>79</v>
      </c>
      <c r="AY816" s="249" t="s">
        <v>178</v>
      </c>
    </row>
    <row r="817" s="13" customFormat="1">
      <c r="A817" s="13"/>
      <c r="B817" s="240"/>
      <c r="C817" s="241"/>
      <c r="D817" s="233" t="s">
        <v>191</v>
      </c>
      <c r="E817" s="242" t="s">
        <v>1</v>
      </c>
      <c r="F817" s="243" t="s">
        <v>993</v>
      </c>
      <c r="G817" s="241"/>
      <c r="H817" s="242" t="s">
        <v>1</v>
      </c>
      <c r="I817" s="244"/>
      <c r="J817" s="241"/>
      <c r="K817" s="241"/>
      <c r="L817" s="245"/>
      <c r="M817" s="246"/>
      <c r="N817" s="247"/>
      <c r="O817" s="247"/>
      <c r="P817" s="247"/>
      <c r="Q817" s="247"/>
      <c r="R817" s="247"/>
      <c r="S817" s="247"/>
      <c r="T817" s="248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9" t="s">
        <v>191</v>
      </c>
      <c r="AU817" s="249" t="s">
        <v>88</v>
      </c>
      <c r="AV817" s="13" t="s">
        <v>84</v>
      </c>
      <c r="AW817" s="13" t="s">
        <v>35</v>
      </c>
      <c r="AX817" s="13" t="s">
        <v>79</v>
      </c>
      <c r="AY817" s="249" t="s">
        <v>178</v>
      </c>
    </row>
    <row r="818" s="14" customFormat="1">
      <c r="A818" s="14"/>
      <c r="B818" s="250"/>
      <c r="C818" s="251"/>
      <c r="D818" s="233" t="s">
        <v>191</v>
      </c>
      <c r="E818" s="252" t="s">
        <v>1</v>
      </c>
      <c r="F818" s="253" t="s">
        <v>994</v>
      </c>
      <c r="G818" s="251"/>
      <c r="H818" s="254">
        <v>5.0499999999999998</v>
      </c>
      <c r="I818" s="255"/>
      <c r="J818" s="251"/>
      <c r="K818" s="251"/>
      <c r="L818" s="256"/>
      <c r="M818" s="257"/>
      <c r="N818" s="258"/>
      <c r="O818" s="258"/>
      <c r="P818" s="258"/>
      <c r="Q818" s="258"/>
      <c r="R818" s="258"/>
      <c r="S818" s="258"/>
      <c r="T818" s="259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0" t="s">
        <v>191</v>
      </c>
      <c r="AU818" s="260" t="s">
        <v>88</v>
      </c>
      <c r="AV818" s="14" t="s">
        <v>88</v>
      </c>
      <c r="AW818" s="14" t="s">
        <v>35</v>
      </c>
      <c r="AX818" s="14" t="s">
        <v>84</v>
      </c>
      <c r="AY818" s="260" t="s">
        <v>178</v>
      </c>
    </row>
    <row r="819" s="2" customFormat="1" ht="24.15" customHeight="1">
      <c r="A819" s="39"/>
      <c r="B819" s="40"/>
      <c r="C819" s="220" t="s">
        <v>995</v>
      </c>
      <c r="D819" s="220" t="s">
        <v>180</v>
      </c>
      <c r="E819" s="221" t="s">
        <v>996</v>
      </c>
      <c r="F819" s="222" t="s">
        <v>997</v>
      </c>
      <c r="G819" s="223" t="s">
        <v>636</v>
      </c>
      <c r="H819" s="224">
        <v>10</v>
      </c>
      <c r="I819" s="225"/>
      <c r="J819" s="226">
        <f>ROUND(I819*H819,2)</f>
        <v>0</v>
      </c>
      <c r="K819" s="222" t="s">
        <v>184</v>
      </c>
      <c r="L819" s="45"/>
      <c r="M819" s="227" t="s">
        <v>1</v>
      </c>
      <c r="N819" s="228" t="s">
        <v>44</v>
      </c>
      <c r="O819" s="92"/>
      <c r="P819" s="229">
        <f>O819*H819</f>
        <v>0</v>
      </c>
      <c r="Q819" s="229">
        <v>0.02972</v>
      </c>
      <c r="R819" s="229">
        <f>Q819*H819</f>
        <v>0.29720000000000002</v>
      </c>
      <c r="S819" s="229">
        <v>0</v>
      </c>
      <c r="T819" s="230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1" t="s">
        <v>185</v>
      </c>
      <c r="AT819" s="231" t="s">
        <v>180</v>
      </c>
      <c r="AU819" s="231" t="s">
        <v>88</v>
      </c>
      <c r="AY819" s="18" t="s">
        <v>178</v>
      </c>
      <c r="BE819" s="232">
        <f>IF(N819="základní",J819,0)</f>
        <v>0</v>
      </c>
      <c r="BF819" s="232">
        <f>IF(N819="snížená",J819,0)</f>
        <v>0</v>
      </c>
      <c r="BG819" s="232">
        <f>IF(N819="zákl. přenesená",J819,0)</f>
        <v>0</v>
      </c>
      <c r="BH819" s="232">
        <f>IF(N819="sníž. přenesená",J819,0)</f>
        <v>0</v>
      </c>
      <c r="BI819" s="232">
        <f>IF(N819="nulová",J819,0)</f>
        <v>0</v>
      </c>
      <c r="BJ819" s="18" t="s">
        <v>84</v>
      </c>
      <c r="BK819" s="232">
        <f>ROUND(I819*H819,2)</f>
        <v>0</v>
      </c>
      <c r="BL819" s="18" t="s">
        <v>185</v>
      </c>
      <c r="BM819" s="231" t="s">
        <v>998</v>
      </c>
    </row>
    <row r="820" s="2" customFormat="1">
      <c r="A820" s="39"/>
      <c r="B820" s="40"/>
      <c r="C820" s="41"/>
      <c r="D820" s="233" t="s">
        <v>187</v>
      </c>
      <c r="E820" s="41"/>
      <c r="F820" s="234" t="s">
        <v>999</v>
      </c>
      <c r="G820" s="41"/>
      <c r="H820" s="41"/>
      <c r="I820" s="235"/>
      <c r="J820" s="41"/>
      <c r="K820" s="41"/>
      <c r="L820" s="45"/>
      <c r="M820" s="236"/>
      <c r="N820" s="237"/>
      <c r="O820" s="92"/>
      <c r="P820" s="92"/>
      <c r="Q820" s="92"/>
      <c r="R820" s="92"/>
      <c r="S820" s="92"/>
      <c r="T820" s="93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T820" s="18" t="s">
        <v>187</v>
      </c>
      <c r="AU820" s="18" t="s">
        <v>88</v>
      </c>
    </row>
    <row r="821" s="2" customFormat="1">
      <c r="A821" s="39"/>
      <c r="B821" s="40"/>
      <c r="C821" s="41"/>
      <c r="D821" s="238" t="s">
        <v>189</v>
      </c>
      <c r="E821" s="41"/>
      <c r="F821" s="239" t="s">
        <v>1000</v>
      </c>
      <c r="G821" s="41"/>
      <c r="H821" s="41"/>
      <c r="I821" s="235"/>
      <c r="J821" s="41"/>
      <c r="K821" s="41"/>
      <c r="L821" s="45"/>
      <c r="M821" s="236"/>
      <c r="N821" s="237"/>
      <c r="O821" s="92"/>
      <c r="P821" s="92"/>
      <c r="Q821" s="92"/>
      <c r="R821" s="92"/>
      <c r="S821" s="92"/>
      <c r="T821" s="93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T821" s="18" t="s">
        <v>189</v>
      </c>
      <c r="AU821" s="18" t="s">
        <v>88</v>
      </c>
    </row>
    <row r="822" s="13" customFormat="1">
      <c r="A822" s="13"/>
      <c r="B822" s="240"/>
      <c r="C822" s="241"/>
      <c r="D822" s="233" t="s">
        <v>191</v>
      </c>
      <c r="E822" s="242" t="s">
        <v>1</v>
      </c>
      <c r="F822" s="243" t="s">
        <v>1001</v>
      </c>
      <c r="G822" s="241"/>
      <c r="H822" s="242" t="s">
        <v>1</v>
      </c>
      <c r="I822" s="244"/>
      <c r="J822" s="241"/>
      <c r="K822" s="241"/>
      <c r="L822" s="245"/>
      <c r="M822" s="246"/>
      <c r="N822" s="247"/>
      <c r="O822" s="247"/>
      <c r="P822" s="247"/>
      <c r="Q822" s="247"/>
      <c r="R822" s="247"/>
      <c r="S822" s="247"/>
      <c r="T822" s="248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9" t="s">
        <v>191</v>
      </c>
      <c r="AU822" s="249" t="s">
        <v>88</v>
      </c>
      <c r="AV822" s="13" t="s">
        <v>84</v>
      </c>
      <c r="AW822" s="13" t="s">
        <v>35</v>
      </c>
      <c r="AX822" s="13" t="s">
        <v>79</v>
      </c>
      <c r="AY822" s="249" t="s">
        <v>178</v>
      </c>
    </row>
    <row r="823" s="14" customFormat="1">
      <c r="A823" s="14"/>
      <c r="B823" s="250"/>
      <c r="C823" s="251"/>
      <c r="D823" s="233" t="s">
        <v>191</v>
      </c>
      <c r="E823" s="252" t="s">
        <v>1</v>
      </c>
      <c r="F823" s="253" t="s">
        <v>104</v>
      </c>
      <c r="G823" s="251"/>
      <c r="H823" s="254">
        <v>5</v>
      </c>
      <c r="I823" s="255"/>
      <c r="J823" s="251"/>
      <c r="K823" s="251"/>
      <c r="L823" s="256"/>
      <c r="M823" s="257"/>
      <c r="N823" s="258"/>
      <c r="O823" s="258"/>
      <c r="P823" s="258"/>
      <c r="Q823" s="258"/>
      <c r="R823" s="258"/>
      <c r="S823" s="258"/>
      <c r="T823" s="259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0" t="s">
        <v>191</v>
      </c>
      <c r="AU823" s="260" t="s">
        <v>88</v>
      </c>
      <c r="AV823" s="14" t="s">
        <v>88</v>
      </c>
      <c r="AW823" s="14" t="s">
        <v>35</v>
      </c>
      <c r="AX823" s="14" t="s">
        <v>79</v>
      </c>
      <c r="AY823" s="260" t="s">
        <v>178</v>
      </c>
    </row>
    <row r="824" s="13" customFormat="1">
      <c r="A824" s="13"/>
      <c r="B824" s="240"/>
      <c r="C824" s="241"/>
      <c r="D824" s="233" t="s">
        <v>191</v>
      </c>
      <c r="E824" s="242" t="s">
        <v>1</v>
      </c>
      <c r="F824" s="243" t="s">
        <v>1002</v>
      </c>
      <c r="G824" s="241"/>
      <c r="H824" s="242" t="s">
        <v>1</v>
      </c>
      <c r="I824" s="244"/>
      <c r="J824" s="241"/>
      <c r="K824" s="241"/>
      <c r="L824" s="245"/>
      <c r="M824" s="246"/>
      <c r="N824" s="247"/>
      <c r="O824" s="247"/>
      <c r="P824" s="247"/>
      <c r="Q824" s="247"/>
      <c r="R824" s="247"/>
      <c r="S824" s="247"/>
      <c r="T824" s="248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9" t="s">
        <v>191</v>
      </c>
      <c r="AU824" s="249" t="s">
        <v>88</v>
      </c>
      <c r="AV824" s="13" t="s">
        <v>84</v>
      </c>
      <c r="AW824" s="13" t="s">
        <v>35</v>
      </c>
      <c r="AX824" s="13" t="s">
        <v>79</v>
      </c>
      <c r="AY824" s="249" t="s">
        <v>178</v>
      </c>
    </row>
    <row r="825" s="14" customFormat="1">
      <c r="A825" s="14"/>
      <c r="B825" s="250"/>
      <c r="C825" s="251"/>
      <c r="D825" s="233" t="s">
        <v>191</v>
      </c>
      <c r="E825" s="252" t="s">
        <v>1</v>
      </c>
      <c r="F825" s="253" t="s">
        <v>104</v>
      </c>
      <c r="G825" s="251"/>
      <c r="H825" s="254">
        <v>5</v>
      </c>
      <c r="I825" s="255"/>
      <c r="J825" s="251"/>
      <c r="K825" s="251"/>
      <c r="L825" s="256"/>
      <c r="M825" s="257"/>
      <c r="N825" s="258"/>
      <c r="O825" s="258"/>
      <c r="P825" s="258"/>
      <c r="Q825" s="258"/>
      <c r="R825" s="258"/>
      <c r="S825" s="258"/>
      <c r="T825" s="259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0" t="s">
        <v>191</v>
      </c>
      <c r="AU825" s="260" t="s">
        <v>88</v>
      </c>
      <c r="AV825" s="14" t="s">
        <v>88</v>
      </c>
      <c r="AW825" s="14" t="s">
        <v>35</v>
      </c>
      <c r="AX825" s="14" t="s">
        <v>79</v>
      </c>
      <c r="AY825" s="260" t="s">
        <v>178</v>
      </c>
    </row>
    <row r="826" s="15" customFormat="1">
      <c r="A826" s="15"/>
      <c r="B826" s="261"/>
      <c r="C826" s="262"/>
      <c r="D826" s="233" t="s">
        <v>191</v>
      </c>
      <c r="E826" s="263" t="s">
        <v>1</v>
      </c>
      <c r="F826" s="264" t="s">
        <v>195</v>
      </c>
      <c r="G826" s="262"/>
      <c r="H826" s="265">
        <v>10</v>
      </c>
      <c r="I826" s="266"/>
      <c r="J826" s="262"/>
      <c r="K826" s="262"/>
      <c r="L826" s="267"/>
      <c r="M826" s="268"/>
      <c r="N826" s="269"/>
      <c r="O826" s="269"/>
      <c r="P826" s="269"/>
      <c r="Q826" s="269"/>
      <c r="R826" s="269"/>
      <c r="S826" s="269"/>
      <c r="T826" s="270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71" t="s">
        <v>191</v>
      </c>
      <c r="AU826" s="271" t="s">
        <v>88</v>
      </c>
      <c r="AV826" s="15" t="s">
        <v>185</v>
      </c>
      <c r="AW826" s="15" t="s">
        <v>35</v>
      </c>
      <c r="AX826" s="15" t="s">
        <v>84</v>
      </c>
      <c r="AY826" s="271" t="s">
        <v>178</v>
      </c>
    </row>
    <row r="827" s="2" customFormat="1" ht="24.15" customHeight="1">
      <c r="A827" s="39"/>
      <c r="B827" s="40"/>
      <c r="C827" s="283" t="s">
        <v>1003</v>
      </c>
      <c r="D827" s="283" t="s">
        <v>412</v>
      </c>
      <c r="E827" s="284" t="s">
        <v>1004</v>
      </c>
      <c r="F827" s="285" t="s">
        <v>1005</v>
      </c>
      <c r="G827" s="286" t="s">
        <v>636</v>
      </c>
      <c r="H827" s="287">
        <v>5.0499999999999998</v>
      </c>
      <c r="I827" s="288"/>
      <c r="J827" s="289">
        <f>ROUND(I827*H827,2)</f>
        <v>0</v>
      </c>
      <c r="K827" s="285" t="s">
        <v>184</v>
      </c>
      <c r="L827" s="290"/>
      <c r="M827" s="291" t="s">
        <v>1</v>
      </c>
      <c r="N827" s="292" t="s">
        <v>44</v>
      </c>
      <c r="O827" s="92"/>
      <c r="P827" s="229">
        <f>O827*H827</f>
        <v>0</v>
      </c>
      <c r="Q827" s="229">
        <v>0.027</v>
      </c>
      <c r="R827" s="229">
        <f>Q827*H827</f>
        <v>0.13635</v>
      </c>
      <c r="S827" s="229">
        <v>0</v>
      </c>
      <c r="T827" s="230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1" t="s">
        <v>238</v>
      </c>
      <c r="AT827" s="231" t="s">
        <v>412</v>
      </c>
      <c r="AU827" s="231" t="s">
        <v>88</v>
      </c>
      <c r="AY827" s="18" t="s">
        <v>178</v>
      </c>
      <c r="BE827" s="232">
        <f>IF(N827="základní",J827,0)</f>
        <v>0</v>
      </c>
      <c r="BF827" s="232">
        <f>IF(N827="snížená",J827,0)</f>
        <v>0</v>
      </c>
      <c r="BG827" s="232">
        <f>IF(N827="zákl. přenesená",J827,0)</f>
        <v>0</v>
      </c>
      <c r="BH827" s="232">
        <f>IF(N827="sníž. přenesená",J827,0)</f>
        <v>0</v>
      </c>
      <c r="BI827" s="232">
        <f>IF(N827="nulová",J827,0)</f>
        <v>0</v>
      </c>
      <c r="BJ827" s="18" t="s">
        <v>84</v>
      </c>
      <c r="BK827" s="232">
        <f>ROUND(I827*H827,2)</f>
        <v>0</v>
      </c>
      <c r="BL827" s="18" t="s">
        <v>185</v>
      </c>
      <c r="BM827" s="231" t="s">
        <v>1006</v>
      </c>
    </row>
    <row r="828" s="2" customFormat="1">
      <c r="A828" s="39"/>
      <c r="B828" s="40"/>
      <c r="C828" s="41"/>
      <c r="D828" s="233" t="s">
        <v>187</v>
      </c>
      <c r="E828" s="41"/>
      <c r="F828" s="234" t="s">
        <v>1005</v>
      </c>
      <c r="G828" s="41"/>
      <c r="H828" s="41"/>
      <c r="I828" s="235"/>
      <c r="J828" s="41"/>
      <c r="K828" s="41"/>
      <c r="L828" s="45"/>
      <c r="M828" s="236"/>
      <c r="N828" s="237"/>
      <c r="O828" s="92"/>
      <c r="P828" s="92"/>
      <c r="Q828" s="92"/>
      <c r="R828" s="92"/>
      <c r="S828" s="92"/>
      <c r="T828" s="93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18" t="s">
        <v>187</v>
      </c>
      <c r="AU828" s="18" t="s">
        <v>88</v>
      </c>
    </row>
    <row r="829" s="13" customFormat="1">
      <c r="A829" s="13"/>
      <c r="B829" s="240"/>
      <c r="C829" s="241"/>
      <c r="D829" s="233" t="s">
        <v>191</v>
      </c>
      <c r="E829" s="242" t="s">
        <v>1</v>
      </c>
      <c r="F829" s="243" t="s">
        <v>333</v>
      </c>
      <c r="G829" s="241"/>
      <c r="H829" s="242" t="s">
        <v>1</v>
      </c>
      <c r="I829" s="244"/>
      <c r="J829" s="241"/>
      <c r="K829" s="241"/>
      <c r="L829" s="245"/>
      <c r="M829" s="246"/>
      <c r="N829" s="247"/>
      <c r="O829" s="247"/>
      <c r="P829" s="247"/>
      <c r="Q829" s="247"/>
      <c r="R829" s="247"/>
      <c r="S829" s="247"/>
      <c r="T829" s="248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9" t="s">
        <v>191</v>
      </c>
      <c r="AU829" s="249" t="s">
        <v>88</v>
      </c>
      <c r="AV829" s="13" t="s">
        <v>84</v>
      </c>
      <c r="AW829" s="13" t="s">
        <v>35</v>
      </c>
      <c r="AX829" s="13" t="s">
        <v>79</v>
      </c>
      <c r="AY829" s="249" t="s">
        <v>178</v>
      </c>
    </row>
    <row r="830" s="13" customFormat="1">
      <c r="A830" s="13"/>
      <c r="B830" s="240"/>
      <c r="C830" s="241"/>
      <c r="D830" s="233" t="s">
        <v>191</v>
      </c>
      <c r="E830" s="242" t="s">
        <v>1</v>
      </c>
      <c r="F830" s="243" t="s">
        <v>993</v>
      </c>
      <c r="G830" s="241"/>
      <c r="H830" s="242" t="s">
        <v>1</v>
      </c>
      <c r="I830" s="244"/>
      <c r="J830" s="241"/>
      <c r="K830" s="241"/>
      <c r="L830" s="245"/>
      <c r="M830" s="246"/>
      <c r="N830" s="247"/>
      <c r="O830" s="247"/>
      <c r="P830" s="247"/>
      <c r="Q830" s="247"/>
      <c r="R830" s="247"/>
      <c r="S830" s="247"/>
      <c r="T830" s="248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9" t="s">
        <v>191</v>
      </c>
      <c r="AU830" s="249" t="s">
        <v>88</v>
      </c>
      <c r="AV830" s="13" t="s">
        <v>84</v>
      </c>
      <c r="AW830" s="13" t="s">
        <v>35</v>
      </c>
      <c r="AX830" s="13" t="s">
        <v>79</v>
      </c>
      <c r="AY830" s="249" t="s">
        <v>178</v>
      </c>
    </row>
    <row r="831" s="14" customFormat="1">
      <c r="A831" s="14"/>
      <c r="B831" s="250"/>
      <c r="C831" s="251"/>
      <c r="D831" s="233" t="s">
        <v>191</v>
      </c>
      <c r="E831" s="252" t="s">
        <v>1</v>
      </c>
      <c r="F831" s="253" t="s">
        <v>994</v>
      </c>
      <c r="G831" s="251"/>
      <c r="H831" s="254">
        <v>5.0499999999999998</v>
      </c>
      <c r="I831" s="255"/>
      <c r="J831" s="251"/>
      <c r="K831" s="251"/>
      <c r="L831" s="256"/>
      <c r="M831" s="257"/>
      <c r="N831" s="258"/>
      <c r="O831" s="258"/>
      <c r="P831" s="258"/>
      <c r="Q831" s="258"/>
      <c r="R831" s="258"/>
      <c r="S831" s="258"/>
      <c r="T831" s="259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0" t="s">
        <v>191</v>
      </c>
      <c r="AU831" s="260" t="s">
        <v>88</v>
      </c>
      <c r="AV831" s="14" t="s">
        <v>88</v>
      </c>
      <c r="AW831" s="14" t="s">
        <v>35</v>
      </c>
      <c r="AX831" s="14" t="s">
        <v>84</v>
      </c>
      <c r="AY831" s="260" t="s">
        <v>178</v>
      </c>
    </row>
    <row r="832" s="2" customFormat="1" ht="21.75" customHeight="1">
      <c r="A832" s="39"/>
      <c r="B832" s="40"/>
      <c r="C832" s="283" t="s">
        <v>1007</v>
      </c>
      <c r="D832" s="283" t="s">
        <v>412</v>
      </c>
      <c r="E832" s="284" t="s">
        <v>1008</v>
      </c>
      <c r="F832" s="285" t="s">
        <v>1009</v>
      </c>
      <c r="G832" s="286" t="s">
        <v>636</v>
      </c>
      <c r="H832" s="287">
        <v>5.0499999999999998</v>
      </c>
      <c r="I832" s="288"/>
      <c r="J832" s="289">
        <f>ROUND(I832*H832,2)</f>
        <v>0</v>
      </c>
      <c r="K832" s="285" t="s">
        <v>184</v>
      </c>
      <c r="L832" s="290"/>
      <c r="M832" s="291" t="s">
        <v>1</v>
      </c>
      <c r="N832" s="292" t="s">
        <v>44</v>
      </c>
      <c r="O832" s="92"/>
      <c r="P832" s="229">
        <f>O832*H832</f>
        <v>0</v>
      </c>
      <c r="Q832" s="229">
        <v>0.040000000000000001</v>
      </c>
      <c r="R832" s="229">
        <f>Q832*H832</f>
        <v>0.20199999999999999</v>
      </c>
      <c r="S832" s="229">
        <v>0</v>
      </c>
      <c r="T832" s="230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31" t="s">
        <v>238</v>
      </c>
      <c r="AT832" s="231" t="s">
        <v>412</v>
      </c>
      <c r="AU832" s="231" t="s">
        <v>88</v>
      </c>
      <c r="AY832" s="18" t="s">
        <v>178</v>
      </c>
      <c r="BE832" s="232">
        <f>IF(N832="základní",J832,0)</f>
        <v>0</v>
      </c>
      <c r="BF832" s="232">
        <f>IF(N832="snížená",J832,0)</f>
        <v>0</v>
      </c>
      <c r="BG832" s="232">
        <f>IF(N832="zákl. přenesená",J832,0)</f>
        <v>0</v>
      </c>
      <c r="BH832" s="232">
        <f>IF(N832="sníž. přenesená",J832,0)</f>
        <v>0</v>
      </c>
      <c r="BI832" s="232">
        <f>IF(N832="nulová",J832,0)</f>
        <v>0</v>
      </c>
      <c r="BJ832" s="18" t="s">
        <v>84</v>
      </c>
      <c r="BK832" s="232">
        <f>ROUND(I832*H832,2)</f>
        <v>0</v>
      </c>
      <c r="BL832" s="18" t="s">
        <v>185</v>
      </c>
      <c r="BM832" s="231" t="s">
        <v>1010</v>
      </c>
    </row>
    <row r="833" s="2" customFormat="1">
      <c r="A833" s="39"/>
      <c r="B833" s="40"/>
      <c r="C833" s="41"/>
      <c r="D833" s="233" t="s">
        <v>187</v>
      </c>
      <c r="E833" s="41"/>
      <c r="F833" s="234" t="s">
        <v>1009</v>
      </c>
      <c r="G833" s="41"/>
      <c r="H833" s="41"/>
      <c r="I833" s="235"/>
      <c r="J833" s="41"/>
      <c r="K833" s="41"/>
      <c r="L833" s="45"/>
      <c r="M833" s="236"/>
      <c r="N833" s="237"/>
      <c r="O833" s="92"/>
      <c r="P833" s="92"/>
      <c r="Q833" s="92"/>
      <c r="R833" s="92"/>
      <c r="S833" s="92"/>
      <c r="T833" s="93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T833" s="18" t="s">
        <v>187</v>
      </c>
      <c r="AU833" s="18" t="s">
        <v>88</v>
      </c>
    </row>
    <row r="834" s="13" customFormat="1">
      <c r="A834" s="13"/>
      <c r="B834" s="240"/>
      <c r="C834" s="241"/>
      <c r="D834" s="233" t="s">
        <v>191</v>
      </c>
      <c r="E834" s="242" t="s">
        <v>1</v>
      </c>
      <c r="F834" s="243" t="s">
        <v>333</v>
      </c>
      <c r="G834" s="241"/>
      <c r="H834" s="242" t="s">
        <v>1</v>
      </c>
      <c r="I834" s="244"/>
      <c r="J834" s="241"/>
      <c r="K834" s="241"/>
      <c r="L834" s="245"/>
      <c r="M834" s="246"/>
      <c r="N834" s="247"/>
      <c r="O834" s="247"/>
      <c r="P834" s="247"/>
      <c r="Q834" s="247"/>
      <c r="R834" s="247"/>
      <c r="S834" s="247"/>
      <c r="T834" s="248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9" t="s">
        <v>191</v>
      </c>
      <c r="AU834" s="249" t="s">
        <v>88</v>
      </c>
      <c r="AV834" s="13" t="s">
        <v>84</v>
      </c>
      <c r="AW834" s="13" t="s">
        <v>35</v>
      </c>
      <c r="AX834" s="13" t="s">
        <v>79</v>
      </c>
      <c r="AY834" s="249" t="s">
        <v>178</v>
      </c>
    </row>
    <row r="835" s="13" customFormat="1">
      <c r="A835" s="13"/>
      <c r="B835" s="240"/>
      <c r="C835" s="241"/>
      <c r="D835" s="233" t="s">
        <v>191</v>
      </c>
      <c r="E835" s="242" t="s">
        <v>1</v>
      </c>
      <c r="F835" s="243" t="s">
        <v>993</v>
      </c>
      <c r="G835" s="241"/>
      <c r="H835" s="242" t="s">
        <v>1</v>
      </c>
      <c r="I835" s="244"/>
      <c r="J835" s="241"/>
      <c r="K835" s="241"/>
      <c r="L835" s="245"/>
      <c r="M835" s="246"/>
      <c r="N835" s="247"/>
      <c r="O835" s="247"/>
      <c r="P835" s="247"/>
      <c r="Q835" s="247"/>
      <c r="R835" s="247"/>
      <c r="S835" s="247"/>
      <c r="T835" s="248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9" t="s">
        <v>191</v>
      </c>
      <c r="AU835" s="249" t="s">
        <v>88</v>
      </c>
      <c r="AV835" s="13" t="s">
        <v>84</v>
      </c>
      <c r="AW835" s="13" t="s">
        <v>35</v>
      </c>
      <c r="AX835" s="13" t="s">
        <v>79</v>
      </c>
      <c r="AY835" s="249" t="s">
        <v>178</v>
      </c>
    </row>
    <row r="836" s="14" customFormat="1">
      <c r="A836" s="14"/>
      <c r="B836" s="250"/>
      <c r="C836" s="251"/>
      <c r="D836" s="233" t="s">
        <v>191</v>
      </c>
      <c r="E836" s="252" t="s">
        <v>1</v>
      </c>
      <c r="F836" s="253" t="s">
        <v>994</v>
      </c>
      <c r="G836" s="251"/>
      <c r="H836" s="254">
        <v>5.0499999999999998</v>
      </c>
      <c r="I836" s="255"/>
      <c r="J836" s="251"/>
      <c r="K836" s="251"/>
      <c r="L836" s="256"/>
      <c r="M836" s="257"/>
      <c r="N836" s="258"/>
      <c r="O836" s="258"/>
      <c r="P836" s="258"/>
      <c r="Q836" s="258"/>
      <c r="R836" s="258"/>
      <c r="S836" s="258"/>
      <c r="T836" s="25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0" t="s">
        <v>191</v>
      </c>
      <c r="AU836" s="260" t="s">
        <v>88</v>
      </c>
      <c r="AV836" s="14" t="s">
        <v>88</v>
      </c>
      <c r="AW836" s="14" t="s">
        <v>35</v>
      </c>
      <c r="AX836" s="14" t="s">
        <v>84</v>
      </c>
      <c r="AY836" s="260" t="s">
        <v>178</v>
      </c>
    </row>
    <row r="837" s="2" customFormat="1" ht="24.15" customHeight="1">
      <c r="A837" s="39"/>
      <c r="B837" s="40"/>
      <c r="C837" s="220" t="s">
        <v>1011</v>
      </c>
      <c r="D837" s="220" t="s">
        <v>180</v>
      </c>
      <c r="E837" s="221" t="s">
        <v>1012</v>
      </c>
      <c r="F837" s="222" t="s">
        <v>1013</v>
      </c>
      <c r="G837" s="223" t="s">
        <v>636</v>
      </c>
      <c r="H837" s="224">
        <v>5</v>
      </c>
      <c r="I837" s="225"/>
      <c r="J837" s="226">
        <f>ROUND(I837*H837,2)</f>
        <v>0</v>
      </c>
      <c r="K837" s="222" t="s">
        <v>184</v>
      </c>
      <c r="L837" s="45"/>
      <c r="M837" s="227" t="s">
        <v>1</v>
      </c>
      <c r="N837" s="228" t="s">
        <v>44</v>
      </c>
      <c r="O837" s="92"/>
      <c r="P837" s="229">
        <f>O837*H837</f>
        <v>0</v>
      </c>
      <c r="Q837" s="229">
        <v>0.02972</v>
      </c>
      <c r="R837" s="229">
        <f>Q837*H837</f>
        <v>0.14860000000000001</v>
      </c>
      <c r="S837" s="229">
        <v>0</v>
      </c>
      <c r="T837" s="230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31" t="s">
        <v>185</v>
      </c>
      <c r="AT837" s="231" t="s">
        <v>180</v>
      </c>
      <c r="AU837" s="231" t="s">
        <v>88</v>
      </c>
      <c r="AY837" s="18" t="s">
        <v>178</v>
      </c>
      <c r="BE837" s="232">
        <f>IF(N837="základní",J837,0)</f>
        <v>0</v>
      </c>
      <c r="BF837" s="232">
        <f>IF(N837="snížená",J837,0)</f>
        <v>0</v>
      </c>
      <c r="BG837" s="232">
        <f>IF(N837="zákl. přenesená",J837,0)</f>
        <v>0</v>
      </c>
      <c r="BH837" s="232">
        <f>IF(N837="sníž. přenesená",J837,0)</f>
        <v>0</v>
      </c>
      <c r="BI837" s="232">
        <f>IF(N837="nulová",J837,0)</f>
        <v>0</v>
      </c>
      <c r="BJ837" s="18" t="s">
        <v>84</v>
      </c>
      <c r="BK837" s="232">
        <f>ROUND(I837*H837,2)</f>
        <v>0</v>
      </c>
      <c r="BL837" s="18" t="s">
        <v>185</v>
      </c>
      <c r="BM837" s="231" t="s">
        <v>1014</v>
      </c>
    </row>
    <row r="838" s="2" customFormat="1">
      <c r="A838" s="39"/>
      <c r="B838" s="40"/>
      <c r="C838" s="41"/>
      <c r="D838" s="233" t="s">
        <v>187</v>
      </c>
      <c r="E838" s="41"/>
      <c r="F838" s="234" t="s">
        <v>1015</v>
      </c>
      <c r="G838" s="41"/>
      <c r="H838" s="41"/>
      <c r="I838" s="235"/>
      <c r="J838" s="41"/>
      <c r="K838" s="41"/>
      <c r="L838" s="45"/>
      <c r="M838" s="236"/>
      <c r="N838" s="237"/>
      <c r="O838" s="92"/>
      <c r="P838" s="92"/>
      <c r="Q838" s="92"/>
      <c r="R838" s="92"/>
      <c r="S838" s="92"/>
      <c r="T838" s="93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T838" s="18" t="s">
        <v>187</v>
      </c>
      <c r="AU838" s="18" t="s">
        <v>88</v>
      </c>
    </row>
    <row r="839" s="2" customFormat="1">
      <c r="A839" s="39"/>
      <c r="B839" s="40"/>
      <c r="C839" s="41"/>
      <c r="D839" s="238" t="s">
        <v>189</v>
      </c>
      <c r="E839" s="41"/>
      <c r="F839" s="239" t="s">
        <v>1016</v>
      </c>
      <c r="G839" s="41"/>
      <c r="H839" s="41"/>
      <c r="I839" s="235"/>
      <c r="J839" s="41"/>
      <c r="K839" s="41"/>
      <c r="L839" s="45"/>
      <c r="M839" s="236"/>
      <c r="N839" s="237"/>
      <c r="O839" s="92"/>
      <c r="P839" s="92"/>
      <c r="Q839" s="92"/>
      <c r="R839" s="92"/>
      <c r="S839" s="92"/>
      <c r="T839" s="93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T839" s="18" t="s">
        <v>189</v>
      </c>
      <c r="AU839" s="18" t="s">
        <v>88</v>
      </c>
    </row>
    <row r="840" s="14" customFormat="1">
      <c r="A840" s="14"/>
      <c r="B840" s="250"/>
      <c r="C840" s="251"/>
      <c r="D840" s="233" t="s">
        <v>191</v>
      </c>
      <c r="E840" s="252" t="s">
        <v>1</v>
      </c>
      <c r="F840" s="253" t="s">
        <v>104</v>
      </c>
      <c r="G840" s="251"/>
      <c r="H840" s="254">
        <v>5</v>
      </c>
      <c r="I840" s="255"/>
      <c r="J840" s="251"/>
      <c r="K840" s="251"/>
      <c r="L840" s="256"/>
      <c r="M840" s="257"/>
      <c r="N840" s="258"/>
      <c r="O840" s="258"/>
      <c r="P840" s="258"/>
      <c r="Q840" s="258"/>
      <c r="R840" s="258"/>
      <c r="S840" s="258"/>
      <c r="T840" s="259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0" t="s">
        <v>191</v>
      </c>
      <c r="AU840" s="260" t="s">
        <v>88</v>
      </c>
      <c r="AV840" s="14" t="s">
        <v>88</v>
      </c>
      <c r="AW840" s="14" t="s">
        <v>35</v>
      </c>
      <c r="AX840" s="14" t="s">
        <v>84</v>
      </c>
      <c r="AY840" s="260" t="s">
        <v>178</v>
      </c>
    </row>
    <row r="841" s="2" customFormat="1" ht="24.15" customHeight="1">
      <c r="A841" s="39"/>
      <c r="B841" s="40"/>
      <c r="C841" s="283" t="s">
        <v>1017</v>
      </c>
      <c r="D841" s="283" t="s">
        <v>412</v>
      </c>
      <c r="E841" s="284" t="s">
        <v>1018</v>
      </c>
      <c r="F841" s="285" t="s">
        <v>1019</v>
      </c>
      <c r="G841" s="286" t="s">
        <v>636</v>
      </c>
      <c r="H841" s="287">
        <v>5.0499999999999998</v>
      </c>
      <c r="I841" s="288"/>
      <c r="J841" s="289">
        <f>ROUND(I841*H841,2)</f>
        <v>0</v>
      </c>
      <c r="K841" s="285" t="s">
        <v>184</v>
      </c>
      <c r="L841" s="290"/>
      <c r="M841" s="291" t="s">
        <v>1</v>
      </c>
      <c r="N841" s="292" t="s">
        <v>44</v>
      </c>
      <c r="O841" s="92"/>
      <c r="P841" s="229">
        <f>O841*H841</f>
        <v>0</v>
      </c>
      <c r="Q841" s="229">
        <v>0.11</v>
      </c>
      <c r="R841" s="229">
        <f>Q841*H841</f>
        <v>0.55549999999999999</v>
      </c>
      <c r="S841" s="229">
        <v>0</v>
      </c>
      <c r="T841" s="230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31" t="s">
        <v>238</v>
      </c>
      <c r="AT841" s="231" t="s">
        <v>412</v>
      </c>
      <c r="AU841" s="231" t="s">
        <v>88</v>
      </c>
      <c r="AY841" s="18" t="s">
        <v>178</v>
      </c>
      <c r="BE841" s="232">
        <f>IF(N841="základní",J841,0)</f>
        <v>0</v>
      </c>
      <c r="BF841" s="232">
        <f>IF(N841="snížená",J841,0)</f>
        <v>0</v>
      </c>
      <c r="BG841" s="232">
        <f>IF(N841="zákl. přenesená",J841,0)</f>
        <v>0</v>
      </c>
      <c r="BH841" s="232">
        <f>IF(N841="sníž. přenesená",J841,0)</f>
        <v>0</v>
      </c>
      <c r="BI841" s="232">
        <f>IF(N841="nulová",J841,0)</f>
        <v>0</v>
      </c>
      <c r="BJ841" s="18" t="s">
        <v>84</v>
      </c>
      <c r="BK841" s="232">
        <f>ROUND(I841*H841,2)</f>
        <v>0</v>
      </c>
      <c r="BL841" s="18" t="s">
        <v>185</v>
      </c>
      <c r="BM841" s="231" t="s">
        <v>1020</v>
      </c>
    </row>
    <row r="842" s="2" customFormat="1">
      <c r="A842" s="39"/>
      <c r="B842" s="40"/>
      <c r="C842" s="41"/>
      <c r="D842" s="233" t="s">
        <v>187</v>
      </c>
      <c r="E842" s="41"/>
      <c r="F842" s="234" t="s">
        <v>1019</v>
      </c>
      <c r="G842" s="41"/>
      <c r="H842" s="41"/>
      <c r="I842" s="235"/>
      <c r="J842" s="41"/>
      <c r="K842" s="41"/>
      <c r="L842" s="45"/>
      <c r="M842" s="236"/>
      <c r="N842" s="237"/>
      <c r="O842" s="92"/>
      <c r="P842" s="92"/>
      <c r="Q842" s="92"/>
      <c r="R842" s="92"/>
      <c r="S842" s="92"/>
      <c r="T842" s="93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187</v>
      </c>
      <c r="AU842" s="18" t="s">
        <v>88</v>
      </c>
    </row>
    <row r="843" s="13" customFormat="1">
      <c r="A843" s="13"/>
      <c r="B843" s="240"/>
      <c r="C843" s="241"/>
      <c r="D843" s="233" t="s">
        <v>191</v>
      </c>
      <c r="E843" s="242" t="s">
        <v>1</v>
      </c>
      <c r="F843" s="243" t="s">
        <v>333</v>
      </c>
      <c r="G843" s="241"/>
      <c r="H843" s="242" t="s">
        <v>1</v>
      </c>
      <c r="I843" s="244"/>
      <c r="J843" s="241"/>
      <c r="K843" s="241"/>
      <c r="L843" s="245"/>
      <c r="M843" s="246"/>
      <c r="N843" s="247"/>
      <c r="O843" s="247"/>
      <c r="P843" s="247"/>
      <c r="Q843" s="247"/>
      <c r="R843" s="247"/>
      <c r="S843" s="247"/>
      <c r="T843" s="248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9" t="s">
        <v>191</v>
      </c>
      <c r="AU843" s="249" t="s">
        <v>88</v>
      </c>
      <c r="AV843" s="13" t="s">
        <v>84</v>
      </c>
      <c r="AW843" s="13" t="s">
        <v>35</v>
      </c>
      <c r="AX843" s="13" t="s">
        <v>79</v>
      </c>
      <c r="AY843" s="249" t="s">
        <v>178</v>
      </c>
    </row>
    <row r="844" s="13" customFormat="1">
      <c r="A844" s="13"/>
      <c r="B844" s="240"/>
      <c r="C844" s="241"/>
      <c r="D844" s="233" t="s">
        <v>191</v>
      </c>
      <c r="E844" s="242" t="s">
        <v>1</v>
      </c>
      <c r="F844" s="243" t="s">
        <v>993</v>
      </c>
      <c r="G844" s="241"/>
      <c r="H844" s="242" t="s">
        <v>1</v>
      </c>
      <c r="I844" s="244"/>
      <c r="J844" s="241"/>
      <c r="K844" s="241"/>
      <c r="L844" s="245"/>
      <c r="M844" s="246"/>
      <c r="N844" s="247"/>
      <c r="O844" s="247"/>
      <c r="P844" s="247"/>
      <c r="Q844" s="247"/>
      <c r="R844" s="247"/>
      <c r="S844" s="247"/>
      <c r="T844" s="248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9" t="s">
        <v>191</v>
      </c>
      <c r="AU844" s="249" t="s">
        <v>88</v>
      </c>
      <c r="AV844" s="13" t="s">
        <v>84</v>
      </c>
      <c r="AW844" s="13" t="s">
        <v>35</v>
      </c>
      <c r="AX844" s="13" t="s">
        <v>79</v>
      </c>
      <c r="AY844" s="249" t="s">
        <v>178</v>
      </c>
    </row>
    <row r="845" s="14" customFormat="1">
      <c r="A845" s="14"/>
      <c r="B845" s="250"/>
      <c r="C845" s="251"/>
      <c r="D845" s="233" t="s">
        <v>191</v>
      </c>
      <c r="E845" s="252" t="s">
        <v>1</v>
      </c>
      <c r="F845" s="253" t="s">
        <v>994</v>
      </c>
      <c r="G845" s="251"/>
      <c r="H845" s="254">
        <v>5.0499999999999998</v>
      </c>
      <c r="I845" s="255"/>
      <c r="J845" s="251"/>
      <c r="K845" s="251"/>
      <c r="L845" s="256"/>
      <c r="M845" s="257"/>
      <c r="N845" s="258"/>
      <c r="O845" s="258"/>
      <c r="P845" s="258"/>
      <c r="Q845" s="258"/>
      <c r="R845" s="258"/>
      <c r="S845" s="258"/>
      <c r="T845" s="259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0" t="s">
        <v>191</v>
      </c>
      <c r="AU845" s="260" t="s">
        <v>88</v>
      </c>
      <c r="AV845" s="14" t="s">
        <v>88</v>
      </c>
      <c r="AW845" s="14" t="s">
        <v>35</v>
      </c>
      <c r="AX845" s="14" t="s">
        <v>84</v>
      </c>
      <c r="AY845" s="260" t="s">
        <v>178</v>
      </c>
    </row>
    <row r="846" s="2" customFormat="1" ht="24.15" customHeight="1">
      <c r="A846" s="39"/>
      <c r="B846" s="40"/>
      <c r="C846" s="220" t="s">
        <v>1021</v>
      </c>
      <c r="D846" s="220" t="s">
        <v>180</v>
      </c>
      <c r="E846" s="221" t="s">
        <v>1022</v>
      </c>
      <c r="F846" s="222" t="s">
        <v>1023</v>
      </c>
      <c r="G846" s="223" t="s">
        <v>636</v>
      </c>
      <c r="H846" s="224">
        <v>5</v>
      </c>
      <c r="I846" s="225"/>
      <c r="J846" s="226">
        <f>ROUND(I846*H846,2)</f>
        <v>0</v>
      </c>
      <c r="K846" s="222" t="s">
        <v>184</v>
      </c>
      <c r="L846" s="45"/>
      <c r="M846" s="227" t="s">
        <v>1</v>
      </c>
      <c r="N846" s="228" t="s">
        <v>44</v>
      </c>
      <c r="O846" s="92"/>
      <c r="P846" s="229">
        <f>O846*H846</f>
        <v>0</v>
      </c>
      <c r="Q846" s="229">
        <v>0.02972</v>
      </c>
      <c r="R846" s="229">
        <f>Q846*H846</f>
        <v>0.14860000000000001</v>
      </c>
      <c r="S846" s="229">
        <v>0</v>
      </c>
      <c r="T846" s="230">
        <f>S846*H846</f>
        <v>0</v>
      </c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R846" s="231" t="s">
        <v>185</v>
      </c>
      <c r="AT846" s="231" t="s">
        <v>180</v>
      </c>
      <c r="AU846" s="231" t="s">
        <v>88</v>
      </c>
      <c r="AY846" s="18" t="s">
        <v>178</v>
      </c>
      <c r="BE846" s="232">
        <f>IF(N846="základní",J846,0)</f>
        <v>0</v>
      </c>
      <c r="BF846" s="232">
        <f>IF(N846="snížená",J846,0)</f>
        <v>0</v>
      </c>
      <c r="BG846" s="232">
        <f>IF(N846="zákl. přenesená",J846,0)</f>
        <v>0</v>
      </c>
      <c r="BH846" s="232">
        <f>IF(N846="sníž. přenesená",J846,0)</f>
        <v>0</v>
      </c>
      <c r="BI846" s="232">
        <f>IF(N846="nulová",J846,0)</f>
        <v>0</v>
      </c>
      <c r="BJ846" s="18" t="s">
        <v>84</v>
      </c>
      <c r="BK846" s="232">
        <f>ROUND(I846*H846,2)</f>
        <v>0</v>
      </c>
      <c r="BL846" s="18" t="s">
        <v>185</v>
      </c>
      <c r="BM846" s="231" t="s">
        <v>1024</v>
      </c>
    </row>
    <row r="847" s="2" customFormat="1">
      <c r="A847" s="39"/>
      <c r="B847" s="40"/>
      <c r="C847" s="41"/>
      <c r="D847" s="233" t="s">
        <v>187</v>
      </c>
      <c r="E847" s="41"/>
      <c r="F847" s="234" t="s">
        <v>1025</v>
      </c>
      <c r="G847" s="41"/>
      <c r="H847" s="41"/>
      <c r="I847" s="235"/>
      <c r="J847" s="41"/>
      <c r="K847" s="41"/>
      <c r="L847" s="45"/>
      <c r="M847" s="236"/>
      <c r="N847" s="237"/>
      <c r="O847" s="92"/>
      <c r="P847" s="92"/>
      <c r="Q847" s="92"/>
      <c r="R847" s="92"/>
      <c r="S847" s="92"/>
      <c r="T847" s="93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T847" s="18" t="s">
        <v>187</v>
      </c>
      <c r="AU847" s="18" t="s">
        <v>88</v>
      </c>
    </row>
    <row r="848" s="2" customFormat="1">
      <c r="A848" s="39"/>
      <c r="B848" s="40"/>
      <c r="C848" s="41"/>
      <c r="D848" s="238" t="s">
        <v>189</v>
      </c>
      <c r="E848" s="41"/>
      <c r="F848" s="239" t="s">
        <v>1026</v>
      </c>
      <c r="G848" s="41"/>
      <c r="H848" s="41"/>
      <c r="I848" s="235"/>
      <c r="J848" s="41"/>
      <c r="K848" s="41"/>
      <c r="L848" s="45"/>
      <c r="M848" s="236"/>
      <c r="N848" s="237"/>
      <c r="O848" s="92"/>
      <c r="P848" s="92"/>
      <c r="Q848" s="92"/>
      <c r="R848" s="92"/>
      <c r="S848" s="92"/>
      <c r="T848" s="93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18" t="s">
        <v>189</v>
      </c>
      <c r="AU848" s="18" t="s">
        <v>88</v>
      </c>
    </row>
    <row r="849" s="14" customFormat="1">
      <c r="A849" s="14"/>
      <c r="B849" s="250"/>
      <c r="C849" s="251"/>
      <c r="D849" s="233" t="s">
        <v>191</v>
      </c>
      <c r="E849" s="252" t="s">
        <v>1</v>
      </c>
      <c r="F849" s="253" t="s">
        <v>104</v>
      </c>
      <c r="G849" s="251"/>
      <c r="H849" s="254">
        <v>5</v>
      </c>
      <c r="I849" s="255"/>
      <c r="J849" s="251"/>
      <c r="K849" s="251"/>
      <c r="L849" s="256"/>
      <c r="M849" s="257"/>
      <c r="N849" s="258"/>
      <c r="O849" s="258"/>
      <c r="P849" s="258"/>
      <c r="Q849" s="258"/>
      <c r="R849" s="258"/>
      <c r="S849" s="258"/>
      <c r="T849" s="25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0" t="s">
        <v>191</v>
      </c>
      <c r="AU849" s="260" t="s">
        <v>88</v>
      </c>
      <c r="AV849" s="14" t="s">
        <v>88</v>
      </c>
      <c r="AW849" s="14" t="s">
        <v>35</v>
      </c>
      <c r="AX849" s="14" t="s">
        <v>84</v>
      </c>
      <c r="AY849" s="260" t="s">
        <v>178</v>
      </c>
    </row>
    <row r="850" s="2" customFormat="1" ht="33" customHeight="1">
      <c r="A850" s="39"/>
      <c r="B850" s="40"/>
      <c r="C850" s="283" t="s">
        <v>1027</v>
      </c>
      <c r="D850" s="283" t="s">
        <v>412</v>
      </c>
      <c r="E850" s="284" t="s">
        <v>1028</v>
      </c>
      <c r="F850" s="285" t="s">
        <v>1029</v>
      </c>
      <c r="G850" s="286" t="s">
        <v>636</v>
      </c>
      <c r="H850" s="287">
        <v>5.0499999999999998</v>
      </c>
      <c r="I850" s="288"/>
      <c r="J850" s="289">
        <f>ROUND(I850*H850,2)</f>
        <v>0</v>
      </c>
      <c r="K850" s="285" t="s">
        <v>184</v>
      </c>
      <c r="L850" s="290"/>
      <c r="M850" s="291" t="s">
        <v>1</v>
      </c>
      <c r="N850" s="292" t="s">
        <v>44</v>
      </c>
      <c r="O850" s="92"/>
      <c r="P850" s="229">
        <f>O850*H850</f>
        <v>0</v>
      </c>
      <c r="Q850" s="229">
        <v>0.17499999999999999</v>
      </c>
      <c r="R850" s="229">
        <f>Q850*H850</f>
        <v>0.88374999999999992</v>
      </c>
      <c r="S850" s="229">
        <v>0</v>
      </c>
      <c r="T850" s="230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231" t="s">
        <v>238</v>
      </c>
      <c r="AT850" s="231" t="s">
        <v>412</v>
      </c>
      <c r="AU850" s="231" t="s">
        <v>88</v>
      </c>
      <c r="AY850" s="18" t="s">
        <v>178</v>
      </c>
      <c r="BE850" s="232">
        <f>IF(N850="základní",J850,0)</f>
        <v>0</v>
      </c>
      <c r="BF850" s="232">
        <f>IF(N850="snížená",J850,0)</f>
        <v>0</v>
      </c>
      <c r="BG850" s="232">
        <f>IF(N850="zákl. přenesená",J850,0)</f>
        <v>0</v>
      </c>
      <c r="BH850" s="232">
        <f>IF(N850="sníž. přenesená",J850,0)</f>
        <v>0</v>
      </c>
      <c r="BI850" s="232">
        <f>IF(N850="nulová",J850,0)</f>
        <v>0</v>
      </c>
      <c r="BJ850" s="18" t="s">
        <v>84</v>
      </c>
      <c r="BK850" s="232">
        <f>ROUND(I850*H850,2)</f>
        <v>0</v>
      </c>
      <c r="BL850" s="18" t="s">
        <v>185</v>
      </c>
      <c r="BM850" s="231" t="s">
        <v>1030</v>
      </c>
    </row>
    <row r="851" s="2" customFormat="1">
      <c r="A851" s="39"/>
      <c r="B851" s="40"/>
      <c r="C851" s="41"/>
      <c r="D851" s="233" t="s">
        <v>187</v>
      </c>
      <c r="E851" s="41"/>
      <c r="F851" s="234" t="s">
        <v>1029</v>
      </c>
      <c r="G851" s="41"/>
      <c r="H851" s="41"/>
      <c r="I851" s="235"/>
      <c r="J851" s="41"/>
      <c r="K851" s="41"/>
      <c r="L851" s="45"/>
      <c r="M851" s="236"/>
      <c r="N851" s="237"/>
      <c r="O851" s="92"/>
      <c r="P851" s="92"/>
      <c r="Q851" s="92"/>
      <c r="R851" s="92"/>
      <c r="S851" s="92"/>
      <c r="T851" s="93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T851" s="18" t="s">
        <v>187</v>
      </c>
      <c r="AU851" s="18" t="s">
        <v>88</v>
      </c>
    </row>
    <row r="852" s="13" customFormat="1">
      <c r="A852" s="13"/>
      <c r="B852" s="240"/>
      <c r="C852" s="241"/>
      <c r="D852" s="233" t="s">
        <v>191</v>
      </c>
      <c r="E852" s="242" t="s">
        <v>1</v>
      </c>
      <c r="F852" s="243" t="s">
        <v>333</v>
      </c>
      <c r="G852" s="241"/>
      <c r="H852" s="242" t="s">
        <v>1</v>
      </c>
      <c r="I852" s="244"/>
      <c r="J852" s="241"/>
      <c r="K852" s="241"/>
      <c r="L852" s="245"/>
      <c r="M852" s="246"/>
      <c r="N852" s="247"/>
      <c r="O852" s="247"/>
      <c r="P852" s="247"/>
      <c r="Q852" s="247"/>
      <c r="R852" s="247"/>
      <c r="S852" s="247"/>
      <c r="T852" s="248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9" t="s">
        <v>191</v>
      </c>
      <c r="AU852" s="249" t="s">
        <v>88</v>
      </c>
      <c r="AV852" s="13" t="s">
        <v>84</v>
      </c>
      <c r="AW852" s="13" t="s">
        <v>35</v>
      </c>
      <c r="AX852" s="13" t="s">
        <v>79</v>
      </c>
      <c r="AY852" s="249" t="s">
        <v>178</v>
      </c>
    </row>
    <row r="853" s="13" customFormat="1">
      <c r="A853" s="13"/>
      <c r="B853" s="240"/>
      <c r="C853" s="241"/>
      <c r="D853" s="233" t="s">
        <v>191</v>
      </c>
      <c r="E853" s="242" t="s">
        <v>1</v>
      </c>
      <c r="F853" s="243" t="s">
        <v>993</v>
      </c>
      <c r="G853" s="241"/>
      <c r="H853" s="242" t="s">
        <v>1</v>
      </c>
      <c r="I853" s="244"/>
      <c r="J853" s="241"/>
      <c r="K853" s="241"/>
      <c r="L853" s="245"/>
      <c r="M853" s="246"/>
      <c r="N853" s="247"/>
      <c r="O853" s="247"/>
      <c r="P853" s="247"/>
      <c r="Q853" s="247"/>
      <c r="R853" s="247"/>
      <c r="S853" s="247"/>
      <c r="T853" s="248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9" t="s">
        <v>191</v>
      </c>
      <c r="AU853" s="249" t="s">
        <v>88</v>
      </c>
      <c r="AV853" s="13" t="s">
        <v>84</v>
      </c>
      <c r="AW853" s="13" t="s">
        <v>35</v>
      </c>
      <c r="AX853" s="13" t="s">
        <v>79</v>
      </c>
      <c r="AY853" s="249" t="s">
        <v>178</v>
      </c>
    </row>
    <row r="854" s="14" customFormat="1">
      <c r="A854" s="14"/>
      <c r="B854" s="250"/>
      <c r="C854" s="251"/>
      <c r="D854" s="233" t="s">
        <v>191</v>
      </c>
      <c r="E854" s="252" t="s">
        <v>1</v>
      </c>
      <c r="F854" s="253" t="s">
        <v>994</v>
      </c>
      <c r="G854" s="251"/>
      <c r="H854" s="254">
        <v>5.0499999999999998</v>
      </c>
      <c r="I854" s="255"/>
      <c r="J854" s="251"/>
      <c r="K854" s="251"/>
      <c r="L854" s="256"/>
      <c r="M854" s="257"/>
      <c r="N854" s="258"/>
      <c r="O854" s="258"/>
      <c r="P854" s="258"/>
      <c r="Q854" s="258"/>
      <c r="R854" s="258"/>
      <c r="S854" s="258"/>
      <c r="T854" s="259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0" t="s">
        <v>191</v>
      </c>
      <c r="AU854" s="260" t="s">
        <v>88</v>
      </c>
      <c r="AV854" s="14" t="s">
        <v>88</v>
      </c>
      <c r="AW854" s="14" t="s">
        <v>35</v>
      </c>
      <c r="AX854" s="14" t="s">
        <v>84</v>
      </c>
      <c r="AY854" s="260" t="s">
        <v>178</v>
      </c>
    </row>
    <row r="855" s="2" customFormat="1" ht="37.8" customHeight="1">
      <c r="A855" s="39"/>
      <c r="B855" s="40"/>
      <c r="C855" s="220" t="s">
        <v>1031</v>
      </c>
      <c r="D855" s="220" t="s">
        <v>180</v>
      </c>
      <c r="E855" s="221" t="s">
        <v>1032</v>
      </c>
      <c r="F855" s="222" t="s">
        <v>1033</v>
      </c>
      <c r="G855" s="223" t="s">
        <v>636</v>
      </c>
      <c r="H855" s="224">
        <v>2</v>
      </c>
      <c r="I855" s="225"/>
      <c r="J855" s="226">
        <f>ROUND(I855*H855,2)</f>
        <v>0</v>
      </c>
      <c r="K855" s="222" t="s">
        <v>184</v>
      </c>
      <c r="L855" s="45"/>
      <c r="M855" s="227" t="s">
        <v>1</v>
      </c>
      <c r="N855" s="228" t="s">
        <v>44</v>
      </c>
      <c r="O855" s="92"/>
      <c r="P855" s="229">
        <f>O855*H855</f>
        <v>0</v>
      </c>
      <c r="Q855" s="229">
        <v>0.089999999999999997</v>
      </c>
      <c r="R855" s="229">
        <f>Q855*H855</f>
        <v>0.17999999999999999</v>
      </c>
      <c r="S855" s="229">
        <v>0</v>
      </c>
      <c r="T855" s="230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31" t="s">
        <v>185</v>
      </c>
      <c r="AT855" s="231" t="s">
        <v>180</v>
      </c>
      <c r="AU855" s="231" t="s">
        <v>88</v>
      </c>
      <c r="AY855" s="18" t="s">
        <v>178</v>
      </c>
      <c r="BE855" s="232">
        <f>IF(N855="základní",J855,0)</f>
        <v>0</v>
      </c>
      <c r="BF855" s="232">
        <f>IF(N855="snížená",J855,0)</f>
        <v>0</v>
      </c>
      <c r="BG855" s="232">
        <f>IF(N855="zákl. přenesená",J855,0)</f>
        <v>0</v>
      </c>
      <c r="BH855" s="232">
        <f>IF(N855="sníž. přenesená",J855,0)</f>
        <v>0</v>
      </c>
      <c r="BI855" s="232">
        <f>IF(N855="nulová",J855,0)</f>
        <v>0</v>
      </c>
      <c r="BJ855" s="18" t="s">
        <v>84</v>
      </c>
      <c r="BK855" s="232">
        <f>ROUND(I855*H855,2)</f>
        <v>0</v>
      </c>
      <c r="BL855" s="18" t="s">
        <v>185</v>
      </c>
      <c r="BM855" s="231" t="s">
        <v>1034</v>
      </c>
    </row>
    <row r="856" s="2" customFormat="1">
      <c r="A856" s="39"/>
      <c r="B856" s="40"/>
      <c r="C856" s="41"/>
      <c r="D856" s="233" t="s">
        <v>187</v>
      </c>
      <c r="E856" s="41"/>
      <c r="F856" s="234" t="s">
        <v>1035</v>
      </c>
      <c r="G856" s="41"/>
      <c r="H856" s="41"/>
      <c r="I856" s="235"/>
      <c r="J856" s="41"/>
      <c r="K856" s="41"/>
      <c r="L856" s="45"/>
      <c r="M856" s="236"/>
      <c r="N856" s="237"/>
      <c r="O856" s="92"/>
      <c r="P856" s="92"/>
      <c r="Q856" s="92"/>
      <c r="R856" s="92"/>
      <c r="S856" s="92"/>
      <c r="T856" s="93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T856" s="18" t="s">
        <v>187</v>
      </c>
      <c r="AU856" s="18" t="s">
        <v>88</v>
      </c>
    </row>
    <row r="857" s="2" customFormat="1">
      <c r="A857" s="39"/>
      <c r="B857" s="40"/>
      <c r="C857" s="41"/>
      <c r="D857" s="238" t="s">
        <v>189</v>
      </c>
      <c r="E857" s="41"/>
      <c r="F857" s="239" t="s">
        <v>1036</v>
      </c>
      <c r="G857" s="41"/>
      <c r="H857" s="41"/>
      <c r="I857" s="235"/>
      <c r="J857" s="41"/>
      <c r="K857" s="41"/>
      <c r="L857" s="45"/>
      <c r="M857" s="236"/>
      <c r="N857" s="237"/>
      <c r="O857" s="92"/>
      <c r="P857" s="92"/>
      <c r="Q857" s="92"/>
      <c r="R857" s="92"/>
      <c r="S857" s="92"/>
      <c r="T857" s="93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189</v>
      </c>
      <c r="AU857" s="18" t="s">
        <v>88</v>
      </c>
    </row>
    <row r="858" s="13" customFormat="1">
      <c r="A858" s="13"/>
      <c r="B858" s="240"/>
      <c r="C858" s="241"/>
      <c r="D858" s="233" t="s">
        <v>191</v>
      </c>
      <c r="E858" s="242" t="s">
        <v>1</v>
      </c>
      <c r="F858" s="243" t="s">
        <v>954</v>
      </c>
      <c r="G858" s="241"/>
      <c r="H858" s="242" t="s">
        <v>1</v>
      </c>
      <c r="I858" s="244"/>
      <c r="J858" s="241"/>
      <c r="K858" s="241"/>
      <c r="L858" s="245"/>
      <c r="M858" s="246"/>
      <c r="N858" s="247"/>
      <c r="O858" s="247"/>
      <c r="P858" s="247"/>
      <c r="Q858" s="247"/>
      <c r="R858" s="247"/>
      <c r="S858" s="247"/>
      <c r="T858" s="248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9" t="s">
        <v>191</v>
      </c>
      <c r="AU858" s="249" t="s">
        <v>88</v>
      </c>
      <c r="AV858" s="13" t="s">
        <v>84</v>
      </c>
      <c r="AW858" s="13" t="s">
        <v>35</v>
      </c>
      <c r="AX858" s="13" t="s">
        <v>79</v>
      </c>
      <c r="AY858" s="249" t="s">
        <v>178</v>
      </c>
    </row>
    <row r="859" s="13" customFormat="1">
      <c r="A859" s="13"/>
      <c r="B859" s="240"/>
      <c r="C859" s="241"/>
      <c r="D859" s="233" t="s">
        <v>191</v>
      </c>
      <c r="E859" s="242" t="s">
        <v>1</v>
      </c>
      <c r="F859" s="243" t="s">
        <v>1037</v>
      </c>
      <c r="G859" s="241"/>
      <c r="H859" s="242" t="s">
        <v>1</v>
      </c>
      <c r="I859" s="244"/>
      <c r="J859" s="241"/>
      <c r="K859" s="241"/>
      <c r="L859" s="245"/>
      <c r="M859" s="246"/>
      <c r="N859" s="247"/>
      <c r="O859" s="247"/>
      <c r="P859" s="247"/>
      <c r="Q859" s="247"/>
      <c r="R859" s="247"/>
      <c r="S859" s="247"/>
      <c r="T859" s="248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9" t="s">
        <v>191</v>
      </c>
      <c r="AU859" s="249" t="s">
        <v>88</v>
      </c>
      <c r="AV859" s="13" t="s">
        <v>84</v>
      </c>
      <c r="AW859" s="13" t="s">
        <v>35</v>
      </c>
      <c r="AX859" s="13" t="s">
        <v>79</v>
      </c>
      <c r="AY859" s="249" t="s">
        <v>178</v>
      </c>
    </row>
    <row r="860" s="14" customFormat="1">
      <c r="A860" s="14"/>
      <c r="B860" s="250"/>
      <c r="C860" s="251"/>
      <c r="D860" s="233" t="s">
        <v>191</v>
      </c>
      <c r="E860" s="252" t="s">
        <v>1</v>
      </c>
      <c r="F860" s="253" t="s">
        <v>224</v>
      </c>
      <c r="G860" s="251"/>
      <c r="H860" s="254">
        <v>2</v>
      </c>
      <c r="I860" s="255"/>
      <c r="J860" s="251"/>
      <c r="K860" s="251"/>
      <c r="L860" s="256"/>
      <c r="M860" s="257"/>
      <c r="N860" s="258"/>
      <c r="O860" s="258"/>
      <c r="P860" s="258"/>
      <c r="Q860" s="258"/>
      <c r="R860" s="258"/>
      <c r="S860" s="258"/>
      <c r="T860" s="259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0" t="s">
        <v>191</v>
      </c>
      <c r="AU860" s="260" t="s">
        <v>88</v>
      </c>
      <c r="AV860" s="14" t="s">
        <v>88</v>
      </c>
      <c r="AW860" s="14" t="s">
        <v>35</v>
      </c>
      <c r="AX860" s="14" t="s">
        <v>84</v>
      </c>
      <c r="AY860" s="260" t="s">
        <v>178</v>
      </c>
    </row>
    <row r="861" s="2" customFormat="1" ht="21.75" customHeight="1">
      <c r="A861" s="39"/>
      <c r="B861" s="40"/>
      <c r="C861" s="283" t="s">
        <v>1038</v>
      </c>
      <c r="D861" s="283" t="s">
        <v>412</v>
      </c>
      <c r="E861" s="284" t="s">
        <v>1039</v>
      </c>
      <c r="F861" s="285" t="s">
        <v>1040</v>
      </c>
      <c r="G861" s="286" t="s">
        <v>636</v>
      </c>
      <c r="H861" s="287">
        <v>2</v>
      </c>
      <c r="I861" s="288"/>
      <c r="J861" s="289">
        <f>ROUND(I861*H861,2)</f>
        <v>0</v>
      </c>
      <c r="K861" s="285" t="s">
        <v>1</v>
      </c>
      <c r="L861" s="290"/>
      <c r="M861" s="291" t="s">
        <v>1</v>
      </c>
      <c r="N861" s="292" t="s">
        <v>44</v>
      </c>
      <c r="O861" s="92"/>
      <c r="P861" s="229">
        <f>O861*H861</f>
        <v>0</v>
      </c>
      <c r="Q861" s="229">
        <v>0.19600000000000001</v>
      </c>
      <c r="R861" s="229">
        <f>Q861*H861</f>
        <v>0.39200000000000002</v>
      </c>
      <c r="S861" s="229">
        <v>0</v>
      </c>
      <c r="T861" s="230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31" t="s">
        <v>238</v>
      </c>
      <c r="AT861" s="231" t="s">
        <v>412</v>
      </c>
      <c r="AU861" s="231" t="s">
        <v>88</v>
      </c>
      <c r="AY861" s="18" t="s">
        <v>178</v>
      </c>
      <c r="BE861" s="232">
        <f>IF(N861="základní",J861,0)</f>
        <v>0</v>
      </c>
      <c r="BF861" s="232">
        <f>IF(N861="snížená",J861,0)</f>
        <v>0</v>
      </c>
      <c r="BG861" s="232">
        <f>IF(N861="zákl. přenesená",J861,0)</f>
        <v>0</v>
      </c>
      <c r="BH861" s="232">
        <f>IF(N861="sníž. přenesená",J861,0)</f>
        <v>0</v>
      </c>
      <c r="BI861" s="232">
        <f>IF(N861="nulová",J861,0)</f>
        <v>0</v>
      </c>
      <c r="BJ861" s="18" t="s">
        <v>84</v>
      </c>
      <c r="BK861" s="232">
        <f>ROUND(I861*H861,2)</f>
        <v>0</v>
      </c>
      <c r="BL861" s="18" t="s">
        <v>185</v>
      </c>
      <c r="BM861" s="231" t="s">
        <v>1041</v>
      </c>
    </row>
    <row r="862" s="2" customFormat="1">
      <c r="A862" s="39"/>
      <c r="B862" s="40"/>
      <c r="C862" s="41"/>
      <c r="D862" s="233" t="s">
        <v>187</v>
      </c>
      <c r="E862" s="41"/>
      <c r="F862" s="234" t="s">
        <v>1040</v>
      </c>
      <c r="G862" s="41"/>
      <c r="H862" s="41"/>
      <c r="I862" s="235"/>
      <c r="J862" s="41"/>
      <c r="K862" s="41"/>
      <c r="L862" s="45"/>
      <c r="M862" s="236"/>
      <c r="N862" s="237"/>
      <c r="O862" s="92"/>
      <c r="P862" s="92"/>
      <c r="Q862" s="92"/>
      <c r="R862" s="92"/>
      <c r="S862" s="92"/>
      <c r="T862" s="93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T862" s="18" t="s">
        <v>187</v>
      </c>
      <c r="AU862" s="18" t="s">
        <v>88</v>
      </c>
    </row>
    <row r="863" s="14" customFormat="1">
      <c r="A863" s="14"/>
      <c r="B863" s="250"/>
      <c r="C863" s="251"/>
      <c r="D863" s="233" t="s">
        <v>191</v>
      </c>
      <c r="E863" s="252" t="s">
        <v>1</v>
      </c>
      <c r="F863" s="253" t="s">
        <v>1042</v>
      </c>
      <c r="G863" s="251"/>
      <c r="H863" s="254">
        <v>2</v>
      </c>
      <c r="I863" s="255"/>
      <c r="J863" s="251"/>
      <c r="K863" s="251"/>
      <c r="L863" s="256"/>
      <c r="M863" s="257"/>
      <c r="N863" s="258"/>
      <c r="O863" s="258"/>
      <c r="P863" s="258"/>
      <c r="Q863" s="258"/>
      <c r="R863" s="258"/>
      <c r="S863" s="258"/>
      <c r="T863" s="259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60" t="s">
        <v>191</v>
      </c>
      <c r="AU863" s="260" t="s">
        <v>88</v>
      </c>
      <c r="AV863" s="14" t="s">
        <v>88</v>
      </c>
      <c r="AW863" s="14" t="s">
        <v>35</v>
      </c>
      <c r="AX863" s="14" t="s">
        <v>84</v>
      </c>
      <c r="AY863" s="260" t="s">
        <v>178</v>
      </c>
    </row>
    <row r="864" s="2" customFormat="1" ht="37.8" customHeight="1">
      <c r="A864" s="39"/>
      <c r="B864" s="40"/>
      <c r="C864" s="220" t="s">
        <v>1043</v>
      </c>
      <c r="D864" s="220" t="s">
        <v>180</v>
      </c>
      <c r="E864" s="221" t="s">
        <v>1044</v>
      </c>
      <c r="F864" s="222" t="s">
        <v>1045</v>
      </c>
      <c r="G864" s="223" t="s">
        <v>636</v>
      </c>
      <c r="H864" s="224">
        <v>1</v>
      </c>
      <c r="I864" s="225"/>
      <c r="J864" s="226">
        <f>ROUND(I864*H864,2)</f>
        <v>0</v>
      </c>
      <c r="K864" s="222" t="s">
        <v>184</v>
      </c>
      <c r="L864" s="45"/>
      <c r="M864" s="227" t="s">
        <v>1</v>
      </c>
      <c r="N864" s="228" t="s">
        <v>44</v>
      </c>
      <c r="O864" s="92"/>
      <c r="P864" s="229">
        <f>O864*H864</f>
        <v>0</v>
      </c>
      <c r="Q864" s="229">
        <v>0.089999999999999997</v>
      </c>
      <c r="R864" s="229">
        <f>Q864*H864</f>
        <v>0.089999999999999997</v>
      </c>
      <c r="S864" s="229">
        <v>0</v>
      </c>
      <c r="T864" s="230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31" t="s">
        <v>185</v>
      </c>
      <c r="AT864" s="231" t="s">
        <v>180</v>
      </c>
      <c r="AU864" s="231" t="s">
        <v>88</v>
      </c>
      <c r="AY864" s="18" t="s">
        <v>178</v>
      </c>
      <c r="BE864" s="232">
        <f>IF(N864="základní",J864,0)</f>
        <v>0</v>
      </c>
      <c r="BF864" s="232">
        <f>IF(N864="snížená",J864,0)</f>
        <v>0</v>
      </c>
      <c r="BG864" s="232">
        <f>IF(N864="zákl. přenesená",J864,0)</f>
        <v>0</v>
      </c>
      <c r="BH864" s="232">
        <f>IF(N864="sníž. přenesená",J864,0)</f>
        <v>0</v>
      </c>
      <c r="BI864" s="232">
        <f>IF(N864="nulová",J864,0)</f>
        <v>0</v>
      </c>
      <c r="BJ864" s="18" t="s">
        <v>84</v>
      </c>
      <c r="BK864" s="232">
        <f>ROUND(I864*H864,2)</f>
        <v>0</v>
      </c>
      <c r="BL864" s="18" t="s">
        <v>185</v>
      </c>
      <c r="BM864" s="231" t="s">
        <v>1046</v>
      </c>
    </row>
    <row r="865" s="2" customFormat="1">
      <c r="A865" s="39"/>
      <c r="B865" s="40"/>
      <c r="C865" s="41"/>
      <c r="D865" s="233" t="s">
        <v>187</v>
      </c>
      <c r="E865" s="41"/>
      <c r="F865" s="234" t="s">
        <v>1047</v>
      </c>
      <c r="G865" s="41"/>
      <c r="H865" s="41"/>
      <c r="I865" s="235"/>
      <c r="J865" s="41"/>
      <c r="K865" s="41"/>
      <c r="L865" s="45"/>
      <c r="M865" s="236"/>
      <c r="N865" s="237"/>
      <c r="O865" s="92"/>
      <c r="P865" s="92"/>
      <c r="Q865" s="92"/>
      <c r="R865" s="92"/>
      <c r="S865" s="92"/>
      <c r="T865" s="93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T865" s="18" t="s">
        <v>187</v>
      </c>
      <c r="AU865" s="18" t="s">
        <v>88</v>
      </c>
    </row>
    <row r="866" s="2" customFormat="1">
      <c r="A866" s="39"/>
      <c r="B866" s="40"/>
      <c r="C866" s="41"/>
      <c r="D866" s="238" t="s">
        <v>189</v>
      </c>
      <c r="E866" s="41"/>
      <c r="F866" s="239" t="s">
        <v>1048</v>
      </c>
      <c r="G866" s="41"/>
      <c r="H866" s="41"/>
      <c r="I866" s="235"/>
      <c r="J866" s="41"/>
      <c r="K866" s="41"/>
      <c r="L866" s="45"/>
      <c r="M866" s="236"/>
      <c r="N866" s="237"/>
      <c r="O866" s="92"/>
      <c r="P866" s="92"/>
      <c r="Q866" s="92"/>
      <c r="R866" s="92"/>
      <c r="S866" s="92"/>
      <c r="T866" s="93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189</v>
      </c>
      <c r="AU866" s="18" t="s">
        <v>88</v>
      </c>
    </row>
    <row r="867" s="13" customFormat="1">
      <c r="A867" s="13"/>
      <c r="B867" s="240"/>
      <c r="C867" s="241"/>
      <c r="D867" s="233" t="s">
        <v>191</v>
      </c>
      <c r="E867" s="242" t="s">
        <v>1</v>
      </c>
      <c r="F867" s="243" t="s">
        <v>954</v>
      </c>
      <c r="G867" s="241"/>
      <c r="H867" s="242" t="s">
        <v>1</v>
      </c>
      <c r="I867" s="244"/>
      <c r="J867" s="241"/>
      <c r="K867" s="241"/>
      <c r="L867" s="245"/>
      <c r="M867" s="246"/>
      <c r="N867" s="247"/>
      <c r="O867" s="247"/>
      <c r="P867" s="247"/>
      <c r="Q867" s="247"/>
      <c r="R867" s="247"/>
      <c r="S867" s="247"/>
      <c r="T867" s="248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9" t="s">
        <v>191</v>
      </c>
      <c r="AU867" s="249" t="s">
        <v>88</v>
      </c>
      <c r="AV867" s="13" t="s">
        <v>84</v>
      </c>
      <c r="AW867" s="13" t="s">
        <v>35</v>
      </c>
      <c r="AX867" s="13" t="s">
        <v>79</v>
      </c>
      <c r="AY867" s="249" t="s">
        <v>178</v>
      </c>
    </row>
    <row r="868" s="13" customFormat="1">
      <c r="A868" s="13"/>
      <c r="B868" s="240"/>
      <c r="C868" s="241"/>
      <c r="D868" s="233" t="s">
        <v>191</v>
      </c>
      <c r="E868" s="242" t="s">
        <v>1</v>
      </c>
      <c r="F868" s="243" t="s">
        <v>1049</v>
      </c>
      <c r="G868" s="241"/>
      <c r="H868" s="242" t="s">
        <v>1</v>
      </c>
      <c r="I868" s="244"/>
      <c r="J868" s="241"/>
      <c r="K868" s="241"/>
      <c r="L868" s="245"/>
      <c r="M868" s="246"/>
      <c r="N868" s="247"/>
      <c r="O868" s="247"/>
      <c r="P868" s="247"/>
      <c r="Q868" s="247"/>
      <c r="R868" s="247"/>
      <c r="S868" s="247"/>
      <c r="T868" s="248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9" t="s">
        <v>191</v>
      </c>
      <c r="AU868" s="249" t="s">
        <v>88</v>
      </c>
      <c r="AV868" s="13" t="s">
        <v>84</v>
      </c>
      <c r="AW868" s="13" t="s">
        <v>35</v>
      </c>
      <c r="AX868" s="13" t="s">
        <v>79</v>
      </c>
      <c r="AY868" s="249" t="s">
        <v>178</v>
      </c>
    </row>
    <row r="869" s="14" customFormat="1">
      <c r="A869" s="14"/>
      <c r="B869" s="250"/>
      <c r="C869" s="251"/>
      <c r="D869" s="233" t="s">
        <v>191</v>
      </c>
      <c r="E869" s="252" t="s">
        <v>1</v>
      </c>
      <c r="F869" s="253" t="s">
        <v>956</v>
      </c>
      <c r="G869" s="251"/>
      <c r="H869" s="254">
        <v>1</v>
      </c>
      <c r="I869" s="255"/>
      <c r="J869" s="251"/>
      <c r="K869" s="251"/>
      <c r="L869" s="256"/>
      <c r="M869" s="257"/>
      <c r="N869" s="258"/>
      <c r="O869" s="258"/>
      <c r="P869" s="258"/>
      <c r="Q869" s="258"/>
      <c r="R869" s="258"/>
      <c r="S869" s="258"/>
      <c r="T869" s="259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60" t="s">
        <v>191</v>
      </c>
      <c r="AU869" s="260" t="s">
        <v>88</v>
      </c>
      <c r="AV869" s="14" t="s">
        <v>88</v>
      </c>
      <c r="AW869" s="14" t="s">
        <v>35</v>
      </c>
      <c r="AX869" s="14" t="s">
        <v>84</v>
      </c>
      <c r="AY869" s="260" t="s">
        <v>178</v>
      </c>
    </row>
    <row r="870" s="2" customFormat="1" ht="21.75" customHeight="1">
      <c r="A870" s="39"/>
      <c r="B870" s="40"/>
      <c r="C870" s="283" t="s">
        <v>1050</v>
      </c>
      <c r="D870" s="283" t="s">
        <v>412</v>
      </c>
      <c r="E870" s="284" t="s">
        <v>1051</v>
      </c>
      <c r="F870" s="285" t="s">
        <v>1052</v>
      </c>
      <c r="G870" s="286" t="s">
        <v>636</v>
      </c>
      <c r="H870" s="287">
        <v>1</v>
      </c>
      <c r="I870" s="288"/>
      <c r="J870" s="289">
        <f>ROUND(I870*H870,2)</f>
        <v>0</v>
      </c>
      <c r="K870" s="285" t="s">
        <v>184</v>
      </c>
      <c r="L870" s="290"/>
      <c r="M870" s="291" t="s">
        <v>1</v>
      </c>
      <c r="N870" s="292" t="s">
        <v>44</v>
      </c>
      <c r="O870" s="92"/>
      <c r="P870" s="229">
        <f>O870*H870</f>
        <v>0</v>
      </c>
      <c r="Q870" s="229">
        <v>0.19600000000000001</v>
      </c>
      <c r="R870" s="229">
        <f>Q870*H870</f>
        <v>0.19600000000000001</v>
      </c>
      <c r="S870" s="229">
        <v>0</v>
      </c>
      <c r="T870" s="230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1" t="s">
        <v>238</v>
      </c>
      <c r="AT870" s="231" t="s">
        <v>412</v>
      </c>
      <c r="AU870" s="231" t="s">
        <v>88</v>
      </c>
      <c r="AY870" s="18" t="s">
        <v>178</v>
      </c>
      <c r="BE870" s="232">
        <f>IF(N870="základní",J870,0)</f>
        <v>0</v>
      </c>
      <c r="BF870" s="232">
        <f>IF(N870="snížená",J870,0)</f>
        <v>0</v>
      </c>
      <c r="BG870" s="232">
        <f>IF(N870="zákl. přenesená",J870,0)</f>
        <v>0</v>
      </c>
      <c r="BH870" s="232">
        <f>IF(N870="sníž. přenesená",J870,0)</f>
        <v>0</v>
      </c>
      <c r="BI870" s="232">
        <f>IF(N870="nulová",J870,0)</f>
        <v>0</v>
      </c>
      <c r="BJ870" s="18" t="s">
        <v>84</v>
      </c>
      <c r="BK870" s="232">
        <f>ROUND(I870*H870,2)</f>
        <v>0</v>
      </c>
      <c r="BL870" s="18" t="s">
        <v>185</v>
      </c>
      <c r="BM870" s="231" t="s">
        <v>1053</v>
      </c>
    </row>
    <row r="871" s="2" customFormat="1">
      <c r="A871" s="39"/>
      <c r="B871" s="40"/>
      <c r="C871" s="41"/>
      <c r="D871" s="233" t="s">
        <v>187</v>
      </c>
      <c r="E871" s="41"/>
      <c r="F871" s="234" t="s">
        <v>1052</v>
      </c>
      <c r="G871" s="41"/>
      <c r="H871" s="41"/>
      <c r="I871" s="235"/>
      <c r="J871" s="41"/>
      <c r="K871" s="41"/>
      <c r="L871" s="45"/>
      <c r="M871" s="236"/>
      <c r="N871" s="237"/>
      <c r="O871" s="92"/>
      <c r="P871" s="92"/>
      <c r="Q871" s="92"/>
      <c r="R871" s="92"/>
      <c r="S871" s="92"/>
      <c r="T871" s="93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187</v>
      </c>
      <c r="AU871" s="18" t="s">
        <v>88</v>
      </c>
    </row>
    <row r="872" s="14" customFormat="1">
      <c r="A872" s="14"/>
      <c r="B872" s="250"/>
      <c r="C872" s="251"/>
      <c r="D872" s="233" t="s">
        <v>191</v>
      </c>
      <c r="E872" s="252" t="s">
        <v>1</v>
      </c>
      <c r="F872" s="253" t="s">
        <v>1054</v>
      </c>
      <c r="G872" s="251"/>
      <c r="H872" s="254">
        <v>1</v>
      </c>
      <c r="I872" s="255"/>
      <c r="J872" s="251"/>
      <c r="K872" s="251"/>
      <c r="L872" s="256"/>
      <c r="M872" s="257"/>
      <c r="N872" s="258"/>
      <c r="O872" s="258"/>
      <c r="P872" s="258"/>
      <c r="Q872" s="258"/>
      <c r="R872" s="258"/>
      <c r="S872" s="258"/>
      <c r="T872" s="259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60" t="s">
        <v>191</v>
      </c>
      <c r="AU872" s="260" t="s">
        <v>88</v>
      </c>
      <c r="AV872" s="14" t="s">
        <v>88</v>
      </c>
      <c r="AW872" s="14" t="s">
        <v>35</v>
      </c>
      <c r="AX872" s="14" t="s">
        <v>84</v>
      </c>
      <c r="AY872" s="260" t="s">
        <v>178</v>
      </c>
    </row>
    <row r="873" s="2" customFormat="1" ht="33" customHeight="1">
      <c r="A873" s="39"/>
      <c r="B873" s="40"/>
      <c r="C873" s="220" t="s">
        <v>1055</v>
      </c>
      <c r="D873" s="220" t="s">
        <v>180</v>
      </c>
      <c r="E873" s="221" t="s">
        <v>1056</v>
      </c>
      <c r="F873" s="222" t="s">
        <v>1057</v>
      </c>
      <c r="G873" s="223" t="s">
        <v>636</v>
      </c>
      <c r="H873" s="224">
        <v>2</v>
      </c>
      <c r="I873" s="225"/>
      <c r="J873" s="226">
        <f>ROUND(I873*H873,2)</f>
        <v>0</v>
      </c>
      <c r="K873" s="222" t="s">
        <v>184</v>
      </c>
      <c r="L873" s="45"/>
      <c r="M873" s="227" t="s">
        <v>1</v>
      </c>
      <c r="N873" s="228" t="s">
        <v>44</v>
      </c>
      <c r="O873" s="92"/>
      <c r="P873" s="229">
        <f>O873*H873</f>
        <v>0</v>
      </c>
      <c r="Q873" s="229">
        <v>0.65847999999999995</v>
      </c>
      <c r="R873" s="229">
        <f>Q873*H873</f>
        <v>1.3169599999999999</v>
      </c>
      <c r="S873" s="229">
        <v>0.66000000000000003</v>
      </c>
      <c r="T873" s="230">
        <f>S873*H873</f>
        <v>1.3200000000000001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31" t="s">
        <v>185</v>
      </c>
      <c r="AT873" s="231" t="s">
        <v>180</v>
      </c>
      <c r="AU873" s="231" t="s">
        <v>88</v>
      </c>
      <c r="AY873" s="18" t="s">
        <v>178</v>
      </c>
      <c r="BE873" s="232">
        <f>IF(N873="základní",J873,0)</f>
        <v>0</v>
      </c>
      <c r="BF873" s="232">
        <f>IF(N873="snížená",J873,0)</f>
        <v>0</v>
      </c>
      <c r="BG873" s="232">
        <f>IF(N873="zákl. přenesená",J873,0)</f>
        <v>0</v>
      </c>
      <c r="BH873" s="232">
        <f>IF(N873="sníž. přenesená",J873,0)</f>
        <v>0</v>
      </c>
      <c r="BI873" s="232">
        <f>IF(N873="nulová",J873,0)</f>
        <v>0</v>
      </c>
      <c r="BJ873" s="18" t="s">
        <v>84</v>
      </c>
      <c r="BK873" s="232">
        <f>ROUND(I873*H873,2)</f>
        <v>0</v>
      </c>
      <c r="BL873" s="18" t="s">
        <v>185</v>
      </c>
      <c r="BM873" s="231" t="s">
        <v>1058</v>
      </c>
    </row>
    <row r="874" s="2" customFormat="1">
      <c r="A874" s="39"/>
      <c r="B874" s="40"/>
      <c r="C874" s="41"/>
      <c r="D874" s="233" t="s">
        <v>187</v>
      </c>
      <c r="E874" s="41"/>
      <c r="F874" s="234" t="s">
        <v>1059</v>
      </c>
      <c r="G874" s="41"/>
      <c r="H874" s="41"/>
      <c r="I874" s="235"/>
      <c r="J874" s="41"/>
      <c r="K874" s="41"/>
      <c r="L874" s="45"/>
      <c r="M874" s="236"/>
      <c r="N874" s="237"/>
      <c r="O874" s="92"/>
      <c r="P874" s="92"/>
      <c r="Q874" s="92"/>
      <c r="R874" s="92"/>
      <c r="S874" s="92"/>
      <c r="T874" s="93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T874" s="18" t="s">
        <v>187</v>
      </c>
      <c r="AU874" s="18" t="s">
        <v>88</v>
      </c>
    </row>
    <row r="875" s="2" customFormat="1">
      <c r="A875" s="39"/>
      <c r="B875" s="40"/>
      <c r="C875" s="41"/>
      <c r="D875" s="238" t="s">
        <v>189</v>
      </c>
      <c r="E875" s="41"/>
      <c r="F875" s="239" t="s">
        <v>1060</v>
      </c>
      <c r="G875" s="41"/>
      <c r="H875" s="41"/>
      <c r="I875" s="235"/>
      <c r="J875" s="41"/>
      <c r="K875" s="41"/>
      <c r="L875" s="45"/>
      <c r="M875" s="236"/>
      <c r="N875" s="237"/>
      <c r="O875" s="92"/>
      <c r="P875" s="92"/>
      <c r="Q875" s="92"/>
      <c r="R875" s="92"/>
      <c r="S875" s="92"/>
      <c r="T875" s="93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T875" s="18" t="s">
        <v>189</v>
      </c>
      <c r="AU875" s="18" t="s">
        <v>88</v>
      </c>
    </row>
    <row r="876" s="13" customFormat="1">
      <c r="A876" s="13"/>
      <c r="B876" s="240"/>
      <c r="C876" s="241"/>
      <c r="D876" s="233" t="s">
        <v>191</v>
      </c>
      <c r="E876" s="242" t="s">
        <v>1</v>
      </c>
      <c r="F876" s="243" t="s">
        <v>1061</v>
      </c>
      <c r="G876" s="241"/>
      <c r="H876" s="242" t="s">
        <v>1</v>
      </c>
      <c r="I876" s="244"/>
      <c r="J876" s="241"/>
      <c r="K876" s="241"/>
      <c r="L876" s="245"/>
      <c r="M876" s="246"/>
      <c r="N876" s="247"/>
      <c r="O876" s="247"/>
      <c r="P876" s="247"/>
      <c r="Q876" s="247"/>
      <c r="R876" s="247"/>
      <c r="S876" s="247"/>
      <c r="T876" s="248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9" t="s">
        <v>191</v>
      </c>
      <c r="AU876" s="249" t="s">
        <v>88</v>
      </c>
      <c r="AV876" s="13" t="s">
        <v>84</v>
      </c>
      <c r="AW876" s="13" t="s">
        <v>35</v>
      </c>
      <c r="AX876" s="13" t="s">
        <v>79</v>
      </c>
      <c r="AY876" s="249" t="s">
        <v>178</v>
      </c>
    </row>
    <row r="877" s="13" customFormat="1">
      <c r="A877" s="13"/>
      <c r="B877" s="240"/>
      <c r="C877" s="241"/>
      <c r="D877" s="233" t="s">
        <v>191</v>
      </c>
      <c r="E877" s="242" t="s">
        <v>1</v>
      </c>
      <c r="F877" s="243" t="s">
        <v>1062</v>
      </c>
      <c r="G877" s="241"/>
      <c r="H877" s="242" t="s">
        <v>1</v>
      </c>
      <c r="I877" s="244"/>
      <c r="J877" s="241"/>
      <c r="K877" s="241"/>
      <c r="L877" s="245"/>
      <c r="M877" s="246"/>
      <c r="N877" s="247"/>
      <c r="O877" s="247"/>
      <c r="P877" s="247"/>
      <c r="Q877" s="247"/>
      <c r="R877" s="247"/>
      <c r="S877" s="247"/>
      <c r="T877" s="248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9" t="s">
        <v>191</v>
      </c>
      <c r="AU877" s="249" t="s">
        <v>88</v>
      </c>
      <c r="AV877" s="13" t="s">
        <v>84</v>
      </c>
      <c r="AW877" s="13" t="s">
        <v>35</v>
      </c>
      <c r="AX877" s="13" t="s">
        <v>79</v>
      </c>
      <c r="AY877" s="249" t="s">
        <v>178</v>
      </c>
    </row>
    <row r="878" s="13" customFormat="1">
      <c r="A878" s="13"/>
      <c r="B878" s="240"/>
      <c r="C878" s="241"/>
      <c r="D878" s="233" t="s">
        <v>191</v>
      </c>
      <c r="E878" s="242" t="s">
        <v>1</v>
      </c>
      <c r="F878" s="243" t="s">
        <v>1063</v>
      </c>
      <c r="G878" s="241"/>
      <c r="H878" s="242" t="s">
        <v>1</v>
      </c>
      <c r="I878" s="244"/>
      <c r="J878" s="241"/>
      <c r="K878" s="241"/>
      <c r="L878" s="245"/>
      <c r="M878" s="246"/>
      <c r="N878" s="247"/>
      <c r="O878" s="247"/>
      <c r="P878" s="247"/>
      <c r="Q878" s="247"/>
      <c r="R878" s="247"/>
      <c r="S878" s="247"/>
      <c r="T878" s="248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9" t="s">
        <v>191</v>
      </c>
      <c r="AU878" s="249" t="s">
        <v>88</v>
      </c>
      <c r="AV878" s="13" t="s">
        <v>84</v>
      </c>
      <c r="AW878" s="13" t="s">
        <v>35</v>
      </c>
      <c r="AX878" s="13" t="s">
        <v>79</v>
      </c>
      <c r="AY878" s="249" t="s">
        <v>178</v>
      </c>
    </row>
    <row r="879" s="14" customFormat="1">
      <c r="A879" s="14"/>
      <c r="B879" s="250"/>
      <c r="C879" s="251"/>
      <c r="D879" s="233" t="s">
        <v>191</v>
      </c>
      <c r="E879" s="252" t="s">
        <v>1</v>
      </c>
      <c r="F879" s="253" t="s">
        <v>224</v>
      </c>
      <c r="G879" s="251"/>
      <c r="H879" s="254">
        <v>2</v>
      </c>
      <c r="I879" s="255"/>
      <c r="J879" s="251"/>
      <c r="K879" s="251"/>
      <c r="L879" s="256"/>
      <c r="M879" s="257"/>
      <c r="N879" s="258"/>
      <c r="O879" s="258"/>
      <c r="P879" s="258"/>
      <c r="Q879" s="258"/>
      <c r="R879" s="258"/>
      <c r="S879" s="258"/>
      <c r="T879" s="259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0" t="s">
        <v>191</v>
      </c>
      <c r="AU879" s="260" t="s">
        <v>88</v>
      </c>
      <c r="AV879" s="14" t="s">
        <v>88</v>
      </c>
      <c r="AW879" s="14" t="s">
        <v>35</v>
      </c>
      <c r="AX879" s="14" t="s">
        <v>84</v>
      </c>
      <c r="AY879" s="260" t="s">
        <v>178</v>
      </c>
    </row>
    <row r="880" s="2" customFormat="1" ht="24.15" customHeight="1">
      <c r="A880" s="39"/>
      <c r="B880" s="40"/>
      <c r="C880" s="220" t="s">
        <v>1064</v>
      </c>
      <c r="D880" s="220" t="s">
        <v>180</v>
      </c>
      <c r="E880" s="221" t="s">
        <v>1065</v>
      </c>
      <c r="F880" s="222" t="s">
        <v>1066</v>
      </c>
      <c r="G880" s="223" t="s">
        <v>636</v>
      </c>
      <c r="H880" s="224">
        <v>6</v>
      </c>
      <c r="I880" s="225"/>
      <c r="J880" s="226">
        <f>ROUND(I880*H880,2)</f>
        <v>0</v>
      </c>
      <c r="K880" s="222" t="s">
        <v>184</v>
      </c>
      <c r="L880" s="45"/>
      <c r="M880" s="227" t="s">
        <v>1</v>
      </c>
      <c r="N880" s="228" t="s">
        <v>44</v>
      </c>
      <c r="O880" s="92"/>
      <c r="P880" s="229">
        <f>O880*H880</f>
        <v>0</v>
      </c>
      <c r="Q880" s="229">
        <v>0.10037</v>
      </c>
      <c r="R880" s="229">
        <f>Q880*H880</f>
        <v>0.60221999999999998</v>
      </c>
      <c r="S880" s="229">
        <v>0.10000000000000001</v>
      </c>
      <c r="T880" s="230">
        <f>S880*H880</f>
        <v>0.60000000000000009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31" t="s">
        <v>185</v>
      </c>
      <c r="AT880" s="231" t="s">
        <v>180</v>
      </c>
      <c r="AU880" s="231" t="s">
        <v>88</v>
      </c>
      <c r="AY880" s="18" t="s">
        <v>178</v>
      </c>
      <c r="BE880" s="232">
        <f>IF(N880="základní",J880,0)</f>
        <v>0</v>
      </c>
      <c r="BF880" s="232">
        <f>IF(N880="snížená",J880,0)</f>
        <v>0</v>
      </c>
      <c r="BG880" s="232">
        <f>IF(N880="zákl. přenesená",J880,0)</f>
        <v>0</v>
      </c>
      <c r="BH880" s="232">
        <f>IF(N880="sníž. přenesená",J880,0)</f>
        <v>0</v>
      </c>
      <c r="BI880" s="232">
        <f>IF(N880="nulová",J880,0)</f>
        <v>0</v>
      </c>
      <c r="BJ880" s="18" t="s">
        <v>84</v>
      </c>
      <c r="BK880" s="232">
        <f>ROUND(I880*H880,2)</f>
        <v>0</v>
      </c>
      <c r="BL880" s="18" t="s">
        <v>185</v>
      </c>
      <c r="BM880" s="231" t="s">
        <v>1067</v>
      </c>
    </row>
    <row r="881" s="2" customFormat="1">
      <c r="A881" s="39"/>
      <c r="B881" s="40"/>
      <c r="C881" s="41"/>
      <c r="D881" s="233" t="s">
        <v>187</v>
      </c>
      <c r="E881" s="41"/>
      <c r="F881" s="234" t="s">
        <v>1066</v>
      </c>
      <c r="G881" s="41"/>
      <c r="H881" s="41"/>
      <c r="I881" s="235"/>
      <c r="J881" s="41"/>
      <c r="K881" s="41"/>
      <c r="L881" s="45"/>
      <c r="M881" s="236"/>
      <c r="N881" s="237"/>
      <c r="O881" s="92"/>
      <c r="P881" s="92"/>
      <c r="Q881" s="92"/>
      <c r="R881" s="92"/>
      <c r="S881" s="92"/>
      <c r="T881" s="93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187</v>
      </c>
      <c r="AU881" s="18" t="s">
        <v>88</v>
      </c>
    </row>
    <row r="882" s="2" customFormat="1">
      <c r="A882" s="39"/>
      <c r="B882" s="40"/>
      <c r="C882" s="41"/>
      <c r="D882" s="238" t="s">
        <v>189</v>
      </c>
      <c r="E882" s="41"/>
      <c r="F882" s="239" t="s">
        <v>1068</v>
      </c>
      <c r="G882" s="41"/>
      <c r="H882" s="41"/>
      <c r="I882" s="235"/>
      <c r="J882" s="41"/>
      <c r="K882" s="41"/>
      <c r="L882" s="45"/>
      <c r="M882" s="236"/>
      <c r="N882" s="237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189</v>
      </c>
      <c r="AU882" s="18" t="s">
        <v>88</v>
      </c>
    </row>
    <row r="883" s="13" customFormat="1">
      <c r="A883" s="13"/>
      <c r="B883" s="240"/>
      <c r="C883" s="241"/>
      <c r="D883" s="233" t="s">
        <v>191</v>
      </c>
      <c r="E883" s="242" t="s">
        <v>1</v>
      </c>
      <c r="F883" s="243" t="s">
        <v>1061</v>
      </c>
      <c r="G883" s="241"/>
      <c r="H883" s="242" t="s">
        <v>1</v>
      </c>
      <c r="I883" s="244"/>
      <c r="J883" s="241"/>
      <c r="K883" s="241"/>
      <c r="L883" s="245"/>
      <c r="M883" s="246"/>
      <c r="N883" s="247"/>
      <c r="O883" s="247"/>
      <c r="P883" s="247"/>
      <c r="Q883" s="247"/>
      <c r="R883" s="247"/>
      <c r="S883" s="247"/>
      <c r="T883" s="248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9" t="s">
        <v>191</v>
      </c>
      <c r="AU883" s="249" t="s">
        <v>88</v>
      </c>
      <c r="AV883" s="13" t="s">
        <v>84</v>
      </c>
      <c r="AW883" s="13" t="s">
        <v>35</v>
      </c>
      <c r="AX883" s="13" t="s">
        <v>79</v>
      </c>
      <c r="AY883" s="249" t="s">
        <v>178</v>
      </c>
    </row>
    <row r="884" s="13" customFormat="1">
      <c r="A884" s="13"/>
      <c r="B884" s="240"/>
      <c r="C884" s="241"/>
      <c r="D884" s="233" t="s">
        <v>191</v>
      </c>
      <c r="E884" s="242" t="s">
        <v>1</v>
      </c>
      <c r="F884" s="243" t="s">
        <v>1063</v>
      </c>
      <c r="G884" s="241"/>
      <c r="H884" s="242" t="s">
        <v>1</v>
      </c>
      <c r="I884" s="244"/>
      <c r="J884" s="241"/>
      <c r="K884" s="241"/>
      <c r="L884" s="245"/>
      <c r="M884" s="246"/>
      <c r="N884" s="247"/>
      <c r="O884" s="247"/>
      <c r="P884" s="247"/>
      <c r="Q884" s="247"/>
      <c r="R884" s="247"/>
      <c r="S884" s="247"/>
      <c r="T884" s="248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9" t="s">
        <v>191</v>
      </c>
      <c r="AU884" s="249" t="s">
        <v>88</v>
      </c>
      <c r="AV884" s="13" t="s">
        <v>84</v>
      </c>
      <c r="AW884" s="13" t="s">
        <v>35</v>
      </c>
      <c r="AX884" s="13" t="s">
        <v>79</v>
      </c>
      <c r="AY884" s="249" t="s">
        <v>178</v>
      </c>
    </row>
    <row r="885" s="13" customFormat="1">
      <c r="A885" s="13"/>
      <c r="B885" s="240"/>
      <c r="C885" s="241"/>
      <c r="D885" s="233" t="s">
        <v>191</v>
      </c>
      <c r="E885" s="242" t="s">
        <v>1</v>
      </c>
      <c r="F885" s="243" t="s">
        <v>1069</v>
      </c>
      <c r="G885" s="241"/>
      <c r="H885" s="242" t="s">
        <v>1</v>
      </c>
      <c r="I885" s="244"/>
      <c r="J885" s="241"/>
      <c r="K885" s="241"/>
      <c r="L885" s="245"/>
      <c r="M885" s="246"/>
      <c r="N885" s="247"/>
      <c r="O885" s="247"/>
      <c r="P885" s="247"/>
      <c r="Q885" s="247"/>
      <c r="R885" s="247"/>
      <c r="S885" s="247"/>
      <c r="T885" s="248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9" t="s">
        <v>191</v>
      </c>
      <c r="AU885" s="249" t="s">
        <v>88</v>
      </c>
      <c r="AV885" s="13" t="s">
        <v>84</v>
      </c>
      <c r="AW885" s="13" t="s">
        <v>35</v>
      </c>
      <c r="AX885" s="13" t="s">
        <v>79</v>
      </c>
      <c r="AY885" s="249" t="s">
        <v>178</v>
      </c>
    </row>
    <row r="886" s="14" customFormat="1">
      <c r="A886" s="14"/>
      <c r="B886" s="250"/>
      <c r="C886" s="251"/>
      <c r="D886" s="233" t="s">
        <v>191</v>
      </c>
      <c r="E886" s="252" t="s">
        <v>1</v>
      </c>
      <c r="F886" s="253" t="s">
        <v>1070</v>
      </c>
      <c r="G886" s="251"/>
      <c r="H886" s="254">
        <v>6</v>
      </c>
      <c r="I886" s="255"/>
      <c r="J886" s="251"/>
      <c r="K886" s="251"/>
      <c r="L886" s="256"/>
      <c r="M886" s="257"/>
      <c r="N886" s="258"/>
      <c r="O886" s="258"/>
      <c r="P886" s="258"/>
      <c r="Q886" s="258"/>
      <c r="R886" s="258"/>
      <c r="S886" s="258"/>
      <c r="T886" s="259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60" t="s">
        <v>191</v>
      </c>
      <c r="AU886" s="260" t="s">
        <v>88</v>
      </c>
      <c r="AV886" s="14" t="s">
        <v>88</v>
      </c>
      <c r="AW886" s="14" t="s">
        <v>35</v>
      </c>
      <c r="AX886" s="14" t="s">
        <v>84</v>
      </c>
      <c r="AY886" s="260" t="s">
        <v>178</v>
      </c>
    </row>
    <row r="887" s="2" customFormat="1" ht="24.15" customHeight="1">
      <c r="A887" s="39"/>
      <c r="B887" s="40"/>
      <c r="C887" s="220" t="s">
        <v>1071</v>
      </c>
      <c r="D887" s="220" t="s">
        <v>180</v>
      </c>
      <c r="E887" s="221" t="s">
        <v>1072</v>
      </c>
      <c r="F887" s="222" t="s">
        <v>1073</v>
      </c>
      <c r="G887" s="223" t="s">
        <v>636</v>
      </c>
      <c r="H887" s="224">
        <v>2</v>
      </c>
      <c r="I887" s="225"/>
      <c r="J887" s="226">
        <f>ROUND(I887*H887,2)</f>
        <v>0</v>
      </c>
      <c r="K887" s="222" t="s">
        <v>184</v>
      </c>
      <c r="L887" s="45"/>
      <c r="M887" s="227" t="s">
        <v>1</v>
      </c>
      <c r="N887" s="228" t="s">
        <v>44</v>
      </c>
      <c r="O887" s="92"/>
      <c r="P887" s="229">
        <f>O887*H887</f>
        <v>0</v>
      </c>
      <c r="Q887" s="229">
        <v>0</v>
      </c>
      <c r="R887" s="229">
        <f>Q887*H887</f>
        <v>0</v>
      </c>
      <c r="S887" s="229">
        <v>0.050000000000000003</v>
      </c>
      <c r="T887" s="230">
        <f>S887*H887</f>
        <v>0.10000000000000001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31" t="s">
        <v>185</v>
      </c>
      <c r="AT887" s="231" t="s">
        <v>180</v>
      </c>
      <c r="AU887" s="231" t="s">
        <v>88</v>
      </c>
      <c r="AY887" s="18" t="s">
        <v>178</v>
      </c>
      <c r="BE887" s="232">
        <f>IF(N887="základní",J887,0)</f>
        <v>0</v>
      </c>
      <c r="BF887" s="232">
        <f>IF(N887="snížená",J887,0)</f>
        <v>0</v>
      </c>
      <c r="BG887" s="232">
        <f>IF(N887="zákl. přenesená",J887,0)</f>
        <v>0</v>
      </c>
      <c r="BH887" s="232">
        <f>IF(N887="sníž. přenesená",J887,0)</f>
        <v>0</v>
      </c>
      <c r="BI887" s="232">
        <f>IF(N887="nulová",J887,0)</f>
        <v>0</v>
      </c>
      <c r="BJ887" s="18" t="s">
        <v>84</v>
      </c>
      <c r="BK887" s="232">
        <f>ROUND(I887*H887,2)</f>
        <v>0</v>
      </c>
      <c r="BL887" s="18" t="s">
        <v>185</v>
      </c>
      <c r="BM887" s="231" t="s">
        <v>1074</v>
      </c>
    </row>
    <row r="888" s="2" customFormat="1">
      <c r="A888" s="39"/>
      <c r="B888" s="40"/>
      <c r="C888" s="41"/>
      <c r="D888" s="233" t="s">
        <v>187</v>
      </c>
      <c r="E888" s="41"/>
      <c r="F888" s="234" t="s">
        <v>1075</v>
      </c>
      <c r="G888" s="41"/>
      <c r="H888" s="41"/>
      <c r="I888" s="235"/>
      <c r="J888" s="41"/>
      <c r="K888" s="41"/>
      <c r="L888" s="45"/>
      <c r="M888" s="236"/>
      <c r="N888" s="237"/>
      <c r="O888" s="92"/>
      <c r="P888" s="92"/>
      <c r="Q888" s="92"/>
      <c r="R888" s="92"/>
      <c r="S888" s="92"/>
      <c r="T888" s="93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T888" s="18" t="s">
        <v>187</v>
      </c>
      <c r="AU888" s="18" t="s">
        <v>88</v>
      </c>
    </row>
    <row r="889" s="2" customFormat="1">
      <c r="A889" s="39"/>
      <c r="B889" s="40"/>
      <c r="C889" s="41"/>
      <c r="D889" s="238" t="s">
        <v>189</v>
      </c>
      <c r="E889" s="41"/>
      <c r="F889" s="239" t="s">
        <v>1076</v>
      </c>
      <c r="G889" s="41"/>
      <c r="H889" s="41"/>
      <c r="I889" s="235"/>
      <c r="J889" s="41"/>
      <c r="K889" s="41"/>
      <c r="L889" s="45"/>
      <c r="M889" s="236"/>
      <c r="N889" s="237"/>
      <c r="O889" s="92"/>
      <c r="P889" s="92"/>
      <c r="Q889" s="92"/>
      <c r="R889" s="92"/>
      <c r="S889" s="92"/>
      <c r="T889" s="93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T889" s="18" t="s">
        <v>189</v>
      </c>
      <c r="AU889" s="18" t="s">
        <v>88</v>
      </c>
    </row>
    <row r="890" s="13" customFormat="1">
      <c r="A890" s="13"/>
      <c r="B890" s="240"/>
      <c r="C890" s="241"/>
      <c r="D890" s="233" t="s">
        <v>191</v>
      </c>
      <c r="E890" s="242" t="s">
        <v>1</v>
      </c>
      <c r="F890" s="243" t="s">
        <v>1061</v>
      </c>
      <c r="G890" s="241"/>
      <c r="H890" s="242" t="s">
        <v>1</v>
      </c>
      <c r="I890" s="244"/>
      <c r="J890" s="241"/>
      <c r="K890" s="241"/>
      <c r="L890" s="245"/>
      <c r="M890" s="246"/>
      <c r="N890" s="247"/>
      <c r="O890" s="247"/>
      <c r="P890" s="247"/>
      <c r="Q890" s="247"/>
      <c r="R890" s="247"/>
      <c r="S890" s="247"/>
      <c r="T890" s="248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9" t="s">
        <v>191</v>
      </c>
      <c r="AU890" s="249" t="s">
        <v>88</v>
      </c>
      <c r="AV890" s="13" t="s">
        <v>84</v>
      </c>
      <c r="AW890" s="13" t="s">
        <v>35</v>
      </c>
      <c r="AX890" s="13" t="s">
        <v>79</v>
      </c>
      <c r="AY890" s="249" t="s">
        <v>178</v>
      </c>
    </row>
    <row r="891" s="13" customFormat="1">
      <c r="A891" s="13"/>
      <c r="B891" s="240"/>
      <c r="C891" s="241"/>
      <c r="D891" s="233" t="s">
        <v>191</v>
      </c>
      <c r="E891" s="242" t="s">
        <v>1</v>
      </c>
      <c r="F891" s="243" t="s">
        <v>1077</v>
      </c>
      <c r="G891" s="241"/>
      <c r="H891" s="242" t="s">
        <v>1</v>
      </c>
      <c r="I891" s="244"/>
      <c r="J891" s="241"/>
      <c r="K891" s="241"/>
      <c r="L891" s="245"/>
      <c r="M891" s="246"/>
      <c r="N891" s="247"/>
      <c r="O891" s="247"/>
      <c r="P891" s="247"/>
      <c r="Q891" s="247"/>
      <c r="R891" s="247"/>
      <c r="S891" s="247"/>
      <c r="T891" s="248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9" t="s">
        <v>191</v>
      </c>
      <c r="AU891" s="249" t="s">
        <v>88</v>
      </c>
      <c r="AV891" s="13" t="s">
        <v>84</v>
      </c>
      <c r="AW891" s="13" t="s">
        <v>35</v>
      </c>
      <c r="AX891" s="13" t="s">
        <v>79</v>
      </c>
      <c r="AY891" s="249" t="s">
        <v>178</v>
      </c>
    </row>
    <row r="892" s="14" customFormat="1">
      <c r="A892" s="14"/>
      <c r="B892" s="250"/>
      <c r="C892" s="251"/>
      <c r="D892" s="233" t="s">
        <v>191</v>
      </c>
      <c r="E892" s="252" t="s">
        <v>1</v>
      </c>
      <c r="F892" s="253" t="s">
        <v>224</v>
      </c>
      <c r="G892" s="251"/>
      <c r="H892" s="254">
        <v>2</v>
      </c>
      <c r="I892" s="255"/>
      <c r="J892" s="251"/>
      <c r="K892" s="251"/>
      <c r="L892" s="256"/>
      <c r="M892" s="257"/>
      <c r="N892" s="258"/>
      <c r="O892" s="258"/>
      <c r="P892" s="258"/>
      <c r="Q892" s="258"/>
      <c r="R892" s="258"/>
      <c r="S892" s="258"/>
      <c r="T892" s="259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0" t="s">
        <v>191</v>
      </c>
      <c r="AU892" s="260" t="s">
        <v>88</v>
      </c>
      <c r="AV892" s="14" t="s">
        <v>88</v>
      </c>
      <c r="AW892" s="14" t="s">
        <v>35</v>
      </c>
      <c r="AX892" s="14" t="s">
        <v>84</v>
      </c>
      <c r="AY892" s="260" t="s">
        <v>178</v>
      </c>
    </row>
    <row r="893" s="2" customFormat="1" ht="24.15" customHeight="1">
      <c r="A893" s="39"/>
      <c r="B893" s="40"/>
      <c r="C893" s="220" t="s">
        <v>1078</v>
      </c>
      <c r="D893" s="220" t="s">
        <v>180</v>
      </c>
      <c r="E893" s="221" t="s">
        <v>1079</v>
      </c>
      <c r="F893" s="222" t="s">
        <v>1080</v>
      </c>
      <c r="G893" s="223" t="s">
        <v>636</v>
      </c>
      <c r="H893" s="224">
        <v>5</v>
      </c>
      <c r="I893" s="225"/>
      <c r="J893" s="226">
        <f>ROUND(I893*H893,2)</f>
        <v>0</v>
      </c>
      <c r="K893" s="222" t="s">
        <v>184</v>
      </c>
      <c r="L893" s="45"/>
      <c r="M893" s="227" t="s">
        <v>1</v>
      </c>
      <c r="N893" s="228" t="s">
        <v>44</v>
      </c>
      <c r="O893" s="92"/>
      <c r="P893" s="229">
        <f>O893*H893</f>
        <v>0</v>
      </c>
      <c r="Q893" s="229">
        <v>0.21734000000000001</v>
      </c>
      <c r="R893" s="229">
        <f>Q893*H893</f>
        <v>1.0867</v>
      </c>
      <c r="S893" s="229">
        <v>0</v>
      </c>
      <c r="T893" s="230">
        <f>S893*H893</f>
        <v>0</v>
      </c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R893" s="231" t="s">
        <v>185</v>
      </c>
      <c r="AT893" s="231" t="s">
        <v>180</v>
      </c>
      <c r="AU893" s="231" t="s">
        <v>88</v>
      </c>
      <c r="AY893" s="18" t="s">
        <v>178</v>
      </c>
      <c r="BE893" s="232">
        <f>IF(N893="základní",J893,0)</f>
        <v>0</v>
      </c>
      <c r="BF893" s="232">
        <f>IF(N893="snížená",J893,0)</f>
        <v>0</v>
      </c>
      <c r="BG893" s="232">
        <f>IF(N893="zákl. přenesená",J893,0)</f>
        <v>0</v>
      </c>
      <c r="BH893" s="232">
        <f>IF(N893="sníž. přenesená",J893,0)</f>
        <v>0</v>
      </c>
      <c r="BI893" s="232">
        <f>IF(N893="nulová",J893,0)</f>
        <v>0</v>
      </c>
      <c r="BJ893" s="18" t="s">
        <v>84</v>
      </c>
      <c r="BK893" s="232">
        <f>ROUND(I893*H893,2)</f>
        <v>0</v>
      </c>
      <c r="BL893" s="18" t="s">
        <v>185</v>
      </c>
      <c r="BM893" s="231" t="s">
        <v>1081</v>
      </c>
    </row>
    <row r="894" s="2" customFormat="1">
      <c r="A894" s="39"/>
      <c r="B894" s="40"/>
      <c r="C894" s="41"/>
      <c r="D894" s="233" t="s">
        <v>187</v>
      </c>
      <c r="E894" s="41"/>
      <c r="F894" s="234" t="s">
        <v>1080</v>
      </c>
      <c r="G894" s="41"/>
      <c r="H894" s="41"/>
      <c r="I894" s="235"/>
      <c r="J894" s="41"/>
      <c r="K894" s="41"/>
      <c r="L894" s="45"/>
      <c r="M894" s="236"/>
      <c r="N894" s="237"/>
      <c r="O894" s="92"/>
      <c r="P894" s="92"/>
      <c r="Q894" s="92"/>
      <c r="R894" s="92"/>
      <c r="S894" s="92"/>
      <c r="T894" s="93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T894" s="18" t="s">
        <v>187</v>
      </c>
      <c r="AU894" s="18" t="s">
        <v>88</v>
      </c>
    </row>
    <row r="895" s="2" customFormat="1">
      <c r="A895" s="39"/>
      <c r="B895" s="40"/>
      <c r="C895" s="41"/>
      <c r="D895" s="238" t="s">
        <v>189</v>
      </c>
      <c r="E895" s="41"/>
      <c r="F895" s="239" t="s">
        <v>1082</v>
      </c>
      <c r="G895" s="41"/>
      <c r="H895" s="41"/>
      <c r="I895" s="235"/>
      <c r="J895" s="41"/>
      <c r="K895" s="41"/>
      <c r="L895" s="45"/>
      <c r="M895" s="236"/>
      <c r="N895" s="237"/>
      <c r="O895" s="92"/>
      <c r="P895" s="92"/>
      <c r="Q895" s="92"/>
      <c r="R895" s="92"/>
      <c r="S895" s="92"/>
      <c r="T895" s="93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T895" s="18" t="s">
        <v>189</v>
      </c>
      <c r="AU895" s="18" t="s">
        <v>88</v>
      </c>
    </row>
    <row r="896" s="14" customFormat="1">
      <c r="A896" s="14"/>
      <c r="B896" s="250"/>
      <c r="C896" s="251"/>
      <c r="D896" s="233" t="s">
        <v>191</v>
      </c>
      <c r="E896" s="252" t="s">
        <v>1</v>
      </c>
      <c r="F896" s="253" t="s">
        <v>104</v>
      </c>
      <c r="G896" s="251"/>
      <c r="H896" s="254">
        <v>5</v>
      </c>
      <c r="I896" s="255"/>
      <c r="J896" s="251"/>
      <c r="K896" s="251"/>
      <c r="L896" s="256"/>
      <c r="M896" s="257"/>
      <c r="N896" s="258"/>
      <c r="O896" s="258"/>
      <c r="P896" s="258"/>
      <c r="Q896" s="258"/>
      <c r="R896" s="258"/>
      <c r="S896" s="258"/>
      <c r="T896" s="259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60" t="s">
        <v>191</v>
      </c>
      <c r="AU896" s="260" t="s">
        <v>88</v>
      </c>
      <c r="AV896" s="14" t="s">
        <v>88</v>
      </c>
      <c r="AW896" s="14" t="s">
        <v>35</v>
      </c>
      <c r="AX896" s="14" t="s">
        <v>84</v>
      </c>
      <c r="AY896" s="260" t="s">
        <v>178</v>
      </c>
    </row>
    <row r="897" s="2" customFormat="1" ht="37.8" customHeight="1">
      <c r="A897" s="39"/>
      <c r="B897" s="40"/>
      <c r="C897" s="283" t="s">
        <v>1083</v>
      </c>
      <c r="D897" s="283" t="s">
        <v>412</v>
      </c>
      <c r="E897" s="284" t="s">
        <v>1084</v>
      </c>
      <c r="F897" s="285" t="s">
        <v>1085</v>
      </c>
      <c r="G897" s="286" t="s">
        <v>636</v>
      </c>
      <c r="H897" s="287">
        <v>5</v>
      </c>
      <c r="I897" s="288"/>
      <c r="J897" s="289">
        <f>ROUND(I897*H897,2)</f>
        <v>0</v>
      </c>
      <c r="K897" s="285" t="s">
        <v>1</v>
      </c>
      <c r="L897" s="290"/>
      <c r="M897" s="291" t="s">
        <v>1</v>
      </c>
      <c r="N897" s="292" t="s">
        <v>44</v>
      </c>
      <c r="O897" s="92"/>
      <c r="P897" s="229">
        <f>O897*H897</f>
        <v>0</v>
      </c>
      <c r="Q897" s="229">
        <v>0.068000000000000005</v>
      </c>
      <c r="R897" s="229">
        <f>Q897*H897</f>
        <v>0.34000000000000002</v>
      </c>
      <c r="S897" s="229">
        <v>0</v>
      </c>
      <c r="T897" s="230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31" t="s">
        <v>238</v>
      </c>
      <c r="AT897" s="231" t="s">
        <v>412</v>
      </c>
      <c r="AU897" s="231" t="s">
        <v>88</v>
      </c>
      <c r="AY897" s="18" t="s">
        <v>178</v>
      </c>
      <c r="BE897" s="232">
        <f>IF(N897="základní",J897,0)</f>
        <v>0</v>
      </c>
      <c r="BF897" s="232">
        <f>IF(N897="snížená",J897,0)</f>
        <v>0</v>
      </c>
      <c r="BG897" s="232">
        <f>IF(N897="zákl. přenesená",J897,0)</f>
        <v>0</v>
      </c>
      <c r="BH897" s="232">
        <f>IF(N897="sníž. přenesená",J897,0)</f>
        <v>0</v>
      </c>
      <c r="BI897" s="232">
        <f>IF(N897="nulová",J897,0)</f>
        <v>0</v>
      </c>
      <c r="BJ897" s="18" t="s">
        <v>84</v>
      </c>
      <c r="BK897" s="232">
        <f>ROUND(I897*H897,2)</f>
        <v>0</v>
      </c>
      <c r="BL897" s="18" t="s">
        <v>185</v>
      </c>
      <c r="BM897" s="231" t="s">
        <v>1086</v>
      </c>
    </row>
    <row r="898" s="2" customFormat="1">
      <c r="A898" s="39"/>
      <c r="B898" s="40"/>
      <c r="C898" s="41"/>
      <c r="D898" s="233" t="s">
        <v>187</v>
      </c>
      <c r="E898" s="41"/>
      <c r="F898" s="234" t="s">
        <v>1085</v>
      </c>
      <c r="G898" s="41"/>
      <c r="H898" s="41"/>
      <c r="I898" s="235"/>
      <c r="J898" s="41"/>
      <c r="K898" s="41"/>
      <c r="L898" s="45"/>
      <c r="M898" s="236"/>
      <c r="N898" s="237"/>
      <c r="O898" s="92"/>
      <c r="P898" s="92"/>
      <c r="Q898" s="92"/>
      <c r="R898" s="92"/>
      <c r="S898" s="92"/>
      <c r="T898" s="93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187</v>
      </c>
      <c r="AU898" s="18" t="s">
        <v>88</v>
      </c>
    </row>
    <row r="899" s="13" customFormat="1">
      <c r="A899" s="13"/>
      <c r="B899" s="240"/>
      <c r="C899" s="241"/>
      <c r="D899" s="233" t="s">
        <v>191</v>
      </c>
      <c r="E899" s="242" t="s">
        <v>1</v>
      </c>
      <c r="F899" s="243" t="s">
        <v>333</v>
      </c>
      <c r="G899" s="241"/>
      <c r="H899" s="242" t="s">
        <v>1</v>
      </c>
      <c r="I899" s="244"/>
      <c r="J899" s="241"/>
      <c r="K899" s="241"/>
      <c r="L899" s="245"/>
      <c r="M899" s="246"/>
      <c r="N899" s="247"/>
      <c r="O899" s="247"/>
      <c r="P899" s="247"/>
      <c r="Q899" s="247"/>
      <c r="R899" s="247"/>
      <c r="S899" s="247"/>
      <c r="T899" s="248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9" t="s">
        <v>191</v>
      </c>
      <c r="AU899" s="249" t="s">
        <v>88</v>
      </c>
      <c r="AV899" s="13" t="s">
        <v>84</v>
      </c>
      <c r="AW899" s="13" t="s">
        <v>35</v>
      </c>
      <c r="AX899" s="13" t="s">
        <v>79</v>
      </c>
      <c r="AY899" s="249" t="s">
        <v>178</v>
      </c>
    </row>
    <row r="900" s="13" customFormat="1">
      <c r="A900" s="13"/>
      <c r="B900" s="240"/>
      <c r="C900" s="241"/>
      <c r="D900" s="233" t="s">
        <v>191</v>
      </c>
      <c r="E900" s="242" t="s">
        <v>1</v>
      </c>
      <c r="F900" s="243" t="s">
        <v>987</v>
      </c>
      <c r="G900" s="241"/>
      <c r="H900" s="242" t="s">
        <v>1</v>
      </c>
      <c r="I900" s="244"/>
      <c r="J900" s="241"/>
      <c r="K900" s="241"/>
      <c r="L900" s="245"/>
      <c r="M900" s="246"/>
      <c r="N900" s="247"/>
      <c r="O900" s="247"/>
      <c r="P900" s="247"/>
      <c r="Q900" s="247"/>
      <c r="R900" s="247"/>
      <c r="S900" s="247"/>
      <c r="T900" s="248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9" t="s">
        <v>191</v>
      </c>
      <c r="AU900" s="249" t="s">
        <v>88</v>
      </c>
      <c r="AV900" s="13" t="s">
        <v>84</v>
      </c>
      <c r="AW900" s="13" t="s">
        <v>35</v>
      </c>
      <c r="AX900" s="13" t="s">
        <v>79</v>
      </c>
      <c r="AY900" s="249" t="s">
        <v>178</v>
      </c>
    </row>
    <row r="901" s="14" customFormat="1">
      <c r="A901" s="14"/>
      <c r="B901" s="250"/>
      <c r="C901" s="251"/>
      <c r="D901" s="233" t="s">
        <v>191</v>
      </c>
      <c r="E901" s="252" t="s">
        <v>1</v>
      </c>
      <c r="F901" s="253" t="s">
        <v>104</v>
      </c>
      <c r="G901" s="251"/>
      <c r="H901" s="254">
        <v>5</v>
      </c>
      <c r="I901" s="255"/>
      <c r="J901" s="251"/>
      <c r="K901" s="251"/>
      <c r="L901" s="256"/>
      <c r="M901" s="257"/>
      <c r="N901" s="258"/>
      <c r="O901" s="258"/>
      <c r="P901" s="258"/>
      <c r="Q901" s="258"/>
      <c r="R901" s="258"/>
      <c r="S901" s="258"/>
      <c r="T901" s="259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0" t="s">
        <v>191</v>
      </c>
      <c r="AU901" s="260" t="s">
        <v>88</v>
      </c>
      <c r="AV901" s="14" t="s">
        <v>88</v>
      </c>
      <c r="AW901" s="14" t="s">
        <v>35</v>
      </c>
      <c r="AX901" s="14" t="s">
        <v>79</v>
      </c>
      <c r="AY901" s="260" t="s">
        <v>178</v>
      </c>
    </row>
    <row r="902" s="15" customFormat="1">
      <c r="A902" s="15"/>
      <c r="B902" s="261"/>
      <c r="C902" s="262"/>
      <c r="D902" s="233" t="s">
        <v>191</v>
      </c>
      <c r="E902" s="263" t="s">
        <v>1</v>
      </c>
      <c r="F902" s="264" t="s">
        <v>195</v>
      </c>
      <c r="G902" s="262"/>
      <c r="H902" s="265">
        <v>5</v>
      </c>
      <c r="I902" s="266"/>
      <c r="J902" s="262"/>
      <c r="K902" s="262"/>
      <c r="L902" s="267"/>
      <c r="M902" s="268"/>
      <c r="N902" s="269"/>
      <c r="O902" s="269"/>
      <c r="P902" s="269"/>
      <c r="Q902" s="269"/>
      <c r="R902" s="269"/>
      <c r="S902" s="269"/>
      <c r="T902" s="270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71" t="s">
        <v>191</v>
      </c>
      <c r="AU902" s="271" t="s">
        <v>88</v>
      </c>
      <c r="AV902" s="15" t="s">
        <v>185</v>
      </c>
      <c r="AW902" s="15" t="s">
        <v>35</v>
      </c>
      <c r="AX902" s="15" t="s">
        <v>84</v>
      </c>
      <c r="AY902" s="271" t="s">
        <v>178</v>
      </c>
    </row>
    <row r="903" s="2" customFormat="1" ht="24.15" customHeight="1">
      <c r="A903" s="39"/>
      <c r="B903" s="40"/>
      <c r="C903" s="283" t="s">
        <v>1087</v>
      </c>
      <c r="D903" s="283" t="s">
        <v>412</v>
      </c>
      <c r="E903" s="284" t="s">
        <v>1088</v>
      </c>
      <c r="F903" s="285" t="s">
        <v>1089</v>
      </c>
      <c r="G903" s="286" t="s">
        <v>636</v>
      </c>
      <c r="H903" s="287">
        <v>5</v>
      </c>
      <c r="I903" s="288"/>
      <c r="J903" s="289">
        <f>ROUND(I903*H903,2)</f>
        <v>0</v>
      </c>
      <c r="K903" s="285" t="s">
        <v>184</v>
      </c>
      <c r="L903" s="290"/>
      <c r="M903" s="291" t="s">
        <v>1</v>
      </c>
      <c r="N903" s="292" t="s">
        <v>44</v>
      </c>
      <c r="O903" s="92"/>
      <c r="P903" s="229">
        <f>O903*H903</f>
        <v>0</v>
      </c>
      <c r="Q903" s="229">
        <v>0.0040000000000000001</v>
      </c>
      <c r="R903" s="229">
        <f>Q903*H903</f>
        <v>0.02</v>
      </c>
      <c r="S903" s="229">
        <v>0</v>
      </c>
      <c r="T903" s="230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31" t="s">
        <v>238</v>
      </c>
      <c r="AT903" s="231" t="s">
        <v>412</v>
      </c>
      <c r="AU903" s="231" t="s">
        <v>88</v>
      </c>
      <c r="AY903" s="18" t="s">
        <v>178</v>
      </c>
      <c r="BE903" s="232">
        <f>IF(N903="základní",J903,0)</f>
        <v>0</v>
      </c>
      <c r="BF903" s="232">
        <f>IF(N903="snížená",J903,0)</f>
        <v>0</v>
      </c>
      <c r="BG903" s="232">
        <f>IF(N903="zákl. přenesená",J903,0)</f>
        <v>0</v>
      </c>
      <c r="BH903" s="232">
        <f>IF(N903="sníž. přenesená",J903,0)</f>
        <v>0</v>
      </c>
      <c r="BI903" s="232">
        <f>IF(N903="nulová",J903,0)</f>
        <v>0</v>
      </c>
      <c r="BJ903" s="18" t="s">
        <v>84</v>
      </c>
      <c r="BK903" s="232">
        <f>ROUND(I903*H903,2)</f>
        <v>0</v>
      </c>
      <c r="BL903" s="18" t="s">
        <v>185</v>
      </c>
      <c r="BM903" s="231" t="s">
        <v>1090</v>
      </c>
    </row>
    <row r="904" s="2" customFormat="1">
      <c r="A904" s="39"/>
      <c r="B904" s="40"/>
      <c r="C904" s="41"/>
      <c r="D904" s="233" t="s">
        <v>187</v>
      </c>
      <c r="E904" s="41"/>
      <c r="F904" s="234" t="s">
        <v>1089</v>
      </c>
      <c r="G904" s="41"/>
      <c r="H904" s="41"/>
      <c r="I904" s="235"/>
      <c r="J904" s="41"/>
      <c r="K904" s="41"/>
      <c r="L904" s="45"/>
      <c r="M904" s="236"/>
      <c r="N904" s="237"/>
      <c r="O904" s="92"/>
      <c r="P904" s="92"/>
      <c r="Q904" s="92"/>
      <c r="R904" s="92"/>
      <c r="S904" s="92"/>
      <c r="T904" s="93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T904" s="18" t="s">
        <v>187</v>
      </c>
      <c r="AU904" s="18" t="s">
        <v>88</v>
      </c>
    </row>
    <row r="905" s="13" customFormat="1">
      <c r="A905" s="13"/>
      <c r="B905" s="240"/>
      <c r="C905" s="241"/>
      <c r="D905" s="233" t="s">
        <v>191</v>
      </c>
      <c r="E905" s="242" t="s">
        <v>1</v>
      </c>
      <c r="F905" s="243" t="s">
        <v>1091</v>
      </c>
      <c r="G905" s="241"/>
      <c r="H905" s="242" t="s">
        <v>1</v>
      </c>
      <c r="I905" s="244"/>
      <c r="J905" s="241"/>
      <c r="K905" s="241"/>
      <c r="L905" s="245"/>
      <c r="M905" s="246"/>
      <c r="N905" s="247"/>
      <c r="O905" s="247"/>
      <c r="P905" s="247"/>
      <c r="Q905" s="247"/>
      <c r="R905" s="247"/>
      <c r="S905" s="247"/>
      <c r="T905" s="248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9" t="s">
        <v>191</v>
      </c>
      <c r="AU905" s="249" t="s">
        <v>88</v>
      </c>
      <c r="AV905" s="13" t="s">
        <v>84</v>
      </c>
      <c r="AW905" s="13" t="s">
        <v>35</v>
      </c>
      <c r="AX905" s="13" t="s">
        <v>79</v>
      </c>
      <c r="AY905" s="249" t="s">
        <v>178</v>
      </c>
    </row>
    <row r="906" s="14" customFormat="1">
      <c r="A906" s="14"/>
      <c r="B906" s="250"/>
      <c r="C906" s="251"/>
      <c r="D906" s="233" t="s">
        <v>191</v>
      </c>
      <c r="E906" s="252" t="s">
        <v>1</v>
      </c>
      <c r="F906" s="253" t="s">
        <v>104</v>
      </c>
      <c r="G906" s="251"/>
      <c r="H906" s="254">
        <v>5</v>
      </c>
      <c r="I906" s="255"/>
      <c r="J906" s="251"/>
      <c r="K906" s="251"/>
      <c r="L906" s="256"/>
      <c r="M906" s="257"/>
      <c r="N906" s="258"/>
      <c r="O906" s="258"/>
      <c r="P906" s="258"/>
      <c r="Q906" s="258"/>
      <c r="R906" s="258"/>
      <c r="S906" s="258"/>
      <c r="T906" s="259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0" t="s">
        <v>191</v>
      </c>
      <c r="AU906" s="260" t="s">
        <v>88</v>
      </c>
      <c r="AV906" s="14" t="s">
        <v>88</v>
      </c>
      <c r="AW906" s="14" t="s">
        <v>35</v>
      </c>
      <c r="AX906" s="14" t="s">
        <v>84</v>
      </c>
      <c r="AY906" s="260" t="s">
        <v>178</v>
      </c>
    </row>
    <row r="907" s="2" customFormat="1" ht="24.15" customHeight="1">
      <c r="A907" s="39"/>
      <c r="B907" s="40"/>
      <c r="C907" s="220" t="s">
        <v>1092</v>
      </c>
      <c r="D907" s="220" t="s">
        <v>180</v>
      </c>
      <c r="E907" s="221" t="s">
        <v>1093</v>
      </c>
      <c r="F907" s="222" t="s">
        <v>1094</v>
      </c>
      <c r="G907" s="223" t="s">
        <v>270</v>
      </c>
      <c r="H907" s="224">
        <v>20</v>
      </c>
      <c r="I907" s="225"/>
      <c r="J907" s="226">
        <f>ROUND(I907*H907,2)</f>
        <v>0</v>
      </c>
      <c r="K907" s="222" t="s">
        <v>184</v>
      </c>
      <c r="L907" s="45"/>
      <c r="M907" s="227" t="s">
        <v>1</v>
      </c>
      <c r="N907" s="228" t="s">
        <v>44</v>
      </c>
      <c r="O907" s="92"/>
      <c r="P907" s="229">
        <f>O907*H907</f>
        <v>0</v>
      </c>
      <c r="Q907" s="229">
        <v>9.0000000000000006E-05</v>
      </c>
      <c r="R907" s="229">
        <f>Q907*H907</f>
        <v>0.0018000000000000002</v>
      </c>
      <c r="S907" s="229">
        <v>0</v>
      </c>
      <c r="T907" s="230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31" t="s">
        <v>185</v>
      </c>
      <c r="AT907" s="231" t="s">
        <v>180</v>
      </c>
      <c r="AU907" s="231" t="s">
        <v>88</v>
      </c>
      <c r="AY907" s="18" t="s">
        <v>178</v>
      </c>
      <c r="BE907" s="232">
        <f>IF(N907="základní",J907,0)</f>
        <v>0</v>
      </c>
      <c r="BF907" s="232">
        <f>IF(N907="snížená",J907,0)</f>
        <v>0</v>
      </c>
      <c r="BG907" s="232">
        <f>IF(N907="zákl. přenesená",J907,0)</f>
        <v>0</v>
      </c>
      <c r="BH907" s="232">
        <f>IF(N907="sníž. přenesená",J907,0)</f>
        <v>0</v>
      </c>
      <c r="BI907" s="232">
        <f>IF(N907="nulová",J907,0)</f>
        <v>0</v>
      </c>
      <c r="BJ907" s="18" t="s">
        <v>84</v>
      </c>
      <c r="BK907" s="232">
        <f>ROUND(I907*H907,2)</f>
        <v>0</v>
      </c>
      <c r="BL907" s="18" t="s">
        <v>185</v>
      </c>
      <c r="BM907" s="231" t="s">
        <v>1095</v>
      </c>
    </row>
    <row r="908" s="2" customFormat="1">
      <c r="A908" s="39"/>
      <c r="B908" s="40"/>
      <c r="C908" s="41"/>
      <c r="D908" s="233" t="s">
        <v>187</v>
      </c>
      <c r="E908" s="41"/>
      <c r="F908" s="234" t="s">
        <v>1096</v>
      </c>
      <c r="G908" s="41"/>
      <c r="H908" s="41"/>
      <c r="I908" s="235"/>
      <c r="J908" s="41"/>
      <c r="K908" s="41"/>
      <c r="L908" s="45"/>
      <c r="M908" s="236"/>
      <c r="N908" s="237"/>
      <c r="O908" s="92"/>
      <c r="P908" s="92"/>
      <c r="Q908" s="92"/>
      <c r="R908" s="92"/>
      <c r="S908" s="92"/>
      <c r="T908" s="93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T908" s="18" t="s">
        <v>187</v>
      </c>
      <c r="AU908" s="18" t="s">
        <v>88</v>
      </c>
    </row>
    <row r="909" s="2" customFormat="1">
      <c r="A909" s="39"/>
      <c r="B909" s="40"/>
      <c r="C909" s="41"/>
      <c r="D909" s="238" t="s">
        <v>189</v>
      </c>
      <c r="E909" s="41"/>
      <c r="F909" s="239" t="s">
        <v>1097</v>
      </c>
      <c r="G909" s="41"/>
      <c r="H909" s="41"/>
      <c r="I909" s="235"/>
      <c r="J909" s="41"/>
      <c r="K909" s="41"/>
      <c r="L909" s="45"/>
      <c r="M909" s="236"/>
      <c r="N909" s="237"/>
      <c r="O909" s="92"/>
      <c r="P909" s="92"/>
      <c r="Q909" s="92"/>
      <c r="R909" s="92"/>
      <c r="S909" s="92"/>
      <c r="T909" s="93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T909" s="18" t="s">
        <v>189</v>
      </c>
      <c r="AU909" s="18" t="s">
        <v>88</v>
      </c>
    </row>
    <row r="910" s="14" customFormat="1">
      <c r="A910" s="14"/>
      <c r="B910" s="250"/>
      <c r="C910" s="251"/>
      <c r="D910" s="233" t="s">
        <v>191</v>
      </c>
      <c r="E910" s="252" t="s">
        <v>1</v>
      </c>
      <c r="F910" s="253" t="s">
        <v>109</v>
      </c>
      <c r="G910" s="251"/>
      <c r="H910" s="254">
        <v>20</v>
      </c>
      <c r="I910" s="255"/>
      <c r="J910" s="251"/>
      <c r="K910" s="251"/>
      <c r="L910" s="256"/>
      <c r="M910" s="257"/>
      <c r="N910" s="258"/>
      <c r="O910" s="258"/>
      <c r="P910" s="258"/>
      <c r="Q910" s="258"/>
      <c r="R910" s="258"/>
      <c r="S910" s="258"/>
      <c r="T910" s="259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60" t="s">
        <v>191</v>
      </c>
      <c r="AU910" s="260" t="s">
        <v>88</v>
      </c>
      <c r="AV910" s="14" t="s">
        <v>88</v>
      </c>
      <c r="AW910" s="14" t="s">
        <v>35</v>
      </c>
      <c r="AX910" s="14" t="s">
        <v>84</v>
      </c>
      <c r="AY910" s="260" t="s">
        <v>178</v>
      </c>
    </row>
    <row r="911" s="12" customFormat="1" ht="22.8" customHeight="1">
      <c r="A911" s="12"/>
      <c r="B911" s="204"/>
      <c r="C911" s="205"/>
      <c r="D911" s="206" t="s">
        <v>78</v>
      </c>
      <c r="E911" s="218" t="s">
        <v>246</v>
      </c>
      <c r="F911" s="218" t="s">
        <v>1098</v>
      </c>
      <c r="G911" s="205"/>
      <c r="H911" s="205"/>
      <c r="I911" s="208"/>
      <c r="J911" s="219">
        <f>BK911</f>
        <v>0</v>
      </c>
      <c r="K911" s="205"/>
      <c r="L911" s="210"/>
      <c r="M911" s="211"/>
      <c r="N911" s="212"/>
      <c r="O911" s="212"/>
      <c r="P911" s="213">
        <f>SUM(P912:P1390)</f>
        <v>0</v>
      </c>
      <c r="Q911" s="212"/>
      <c r="R911" s="213">
        <f>SUM(R912:R1390)</f>
        <v>410.34781130000005</v>
      </c>
      <c r="S911" s="212"/>
      <c r="T911" s="214">
        <f>SUM(T912:T1390)</f>
        <v>18.4221</v>
      </c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R911" s="215" t="s">
        <v>84</v>
      </c>
      <c r="AT911" s="216" t="s">
        <v>78</v>
      </c>
      <c r="AU911" s="216" t="s">
        <v>84</v>
      </c>
      <c r="AY911" s="215" t="s">
        <v>178</v>
      </c>
      <c r="BK911" s="217">
        <f>SUM(BK912:BK1390)</f>
        <v>0</v>
      </c>
    </row>
    <row r="912" s="2" customFormat="1" ht="16.5" customHeight="1">
      <c r="A912" s="39"/>
      <c r="B912" s="40"/>
      <c r="C912" s="220" t="s">
        <v>1099</v>
      </c>
      <c r="D912" s="220" t="s">
        <v>180</v>
      </c>
      <c r="E912" s="221" t="s">
        <v>1100</v>
      </c>
      <c r="F912" s="222" t="s">
        <v>1101</v>
      </c>
      <c r="G912" s="223" t="s">
        <v>270</v>
      </c>
      <c r="H912" s="224">
        <v>7.2000000000000002</v>
      </c>
      <c r="I912" s="225"/>
      <c r="J912" s="226">
        <f>ROUND(I912*H912,2)</f>
        <v>0</v>
      </c>
      <c r="K912" s="222" t="s">
        <v>184</v>
      </c>
      <c r="L912" s="45"/>
      <c r="M912" s="227" t="s">
        <v>1</v>
      </c>
      <c r="N912" s="228" t="s">
        <v>44</v>
      </c>
      <c r="O912" s="92"/>
      <c r="P912" s="229">
        <f>O912*H912</f>
        <v>0</v>
      </c>
      <c r="Q912" s="229">
        <v>0.040079999999999998</v>
      </c>
      <c r="R912" s="229">
        <f>Q912*H912</f>
        <v>0.288576</v>
      </c>
      <c r="S912" s="229">
        <v>0</v>
      </c>
      <c r="T912" s="230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31" t="s">
        <v>185</v>
      </c>
      <c r="AT912" s="231" t="s">
        <v>180</v>
      </c>
      <c r="AU912" s="231" t="s">
        <v>88</v>
      </c>
      <c r="AY912" s="18" t="s">
        <v>178</v>
      </c>
      <c r="BE912" s="232">
        <f>IF(N912="základní",J912,0)</f>
        <v>0</v>
      </c>
      <c r="BF912" s="232">
        <f>IF(N912="snížená",J912,0)</f>
        <v>0</v>
      </c>
      <c r="BG912" s="232">
        <f>IF(N912="zákl. přenesená",J912,0)</f>
        <v>0</v>
      </c>
      <c r="BH912" s="232">
        <f>IF(N912="sníž. přenesená",J912,0)</f>
        <v>0</v>
      </c>
      <c r="BI912" s="232">
        <f>IF(N912="nulová",J912,0)</f>
        <v>0</v>
      </c>
      <c r="BJ912" s="18" t="s">
        <v>84</v>
      </c>
      <c r="BK912" s="232">
        <f>ROUND(I912*H912,2)</f>
        <v>0</v>
      </c>
      <c r="BL912" s="18" t="s">
        <v>185</v>
      </c>
      <c r="BM912" s="231" t="s">
        <v>1102</v>
      </c>
    </row>
    <row r="913" s="2" customFormat="1">
      <c r="A913" s="39"/>
      <c r="B913" s="40"/>
      <c r="C913" s="41"/>
      <c r="D913" s="233" t="s">
        <v>187</v>
      </c>
      <c r="E913" s="41"/>
      <c r="F913" s="234" t="s">
        <v>1101</v>
      </c>
      <c r="G913" s="41"/>
      <c r="H913" s="41"/>
      <c r="I913" s="235"/>
      <c r="J913" s="41"/>
      <c r="K913" s="41"/>
      <c r="L913" s="45"/>
      <c r="M913" s="236"/>
      <c r="N913" s="237"/>
      <c r="O913" s="92"/>
      <c r="P913" s="92"/>
      <c r="Q913" s="92"/>
      <c r="R913" s="92"/>
      <c r="S913" s="92"/>
      <c r="T913" s="93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T913" s="18" t="s">
        <v>187</v>
      </c>
      <c r="AU913" s="18" t="s">
        <v>88</v>
      </c>
    </row>
    <row r="914" s="2" customFormat="1">
      <c r="A914" s="39"/>
      <c r="B914" s="40"/>
      <c r="C914" s="41"/>
      <c r="D914" s="238" t="s">
        <v>189</v>
      </c>
      <c r="E914" s="41"/>
      <c r="F914" s="239" t="s">
        <v>1103</v>
      </c>
      <c r="G914" s="41"/>
      <c r="H914" s="41"/>
      <c r="I914" s="235"/>
      <c r="J914" s="41"/>
      <c r="K914" s="41"/>
      <c r="L914" s="45"/>
      <c r="M914" s="236"/>
      <c r="N914" s="237"/>
      <c r="O914" s="92"/>
      <c r="P914" s="92"/>
      <c r="Q914" s="92"/>
      <c r="R914" s="92"/>
      <c r="S914" s="92"/>
      <c r="T914" s="93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T914" s="18" t="s">
        <v>189</v>
      </c>
      <c r="AU914" s="18" t="s">
        <v>88</v>
      </c>
    </row>
    <row r="915" s="13" customFormat="1">
      <c r="A915" s="13"/>
      <c r="B915" s="240"/>
      <c r="C915" s="241"/>
      <c r="D915" s="233" t="s">
        <v>191</v>
      </c>
      <c r="E915" s="242" t="s">
        <v>1</v>
      </c>
      <c r="F915" s="243" t="s">
        <v>1104</v>
      </c>
      <c r="G915" s="241"/>
      <c r="H915" s="242" t="s">
        <v>1</v>
      </c>
      <c r="I915" s="244"/>
      <c r="J915" s="241"/>
      <c r="K915" s="241"/>
      <c r="L915" s="245"/>
      <c r="M915" s="246"/>
      <c r="N915" s="247"/>
      <c r="O915" s="247"/>
      <c r="P915" s="247"/>
      <c r="Q915" s="247"/>
      <c r="R915" s="247"/>
      <c r="S915" s="247"/>
      <c r="T915" s="248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9" t="s">
        <v>191</v>
      </c>
      <c r="AU915" s="249" t="s">
        <v>88</v>
      </c>
      <c r="AV915" s="13" t="s">
        <v>84</v>
      </c>
      <c r="AW915" s="13" t="s">
        <v>35</v>
      </c>
      <c r="AX915" s="13" t="s">
        <v>79</v>
      </c>
      <c r="AY915" s="249" t="s">
        <v>178</v>
      </c>
    </row>
    <row r="916" s="13" customFormat="1">
      <c r="A916" s="13"/>
      <c r="B916" s="240"/>
      <c r="C916" s="241"/>
      <c r="D916" s="233" t="s">
        <v>191</v>
      </c>
      <c r="E916" s="242" t="s">
        <v>1</v>
      </c>
      <c r="F916" s="243" t="s">
        <v>1105</v>
      </c>
      <c r="G916" s="241"/>
      <c r="H916" s="242" t="s">
        <v>1</v>
      </c>
      <c r="I916" s="244"/>
      <c r="J916" s="241"/>
      <c r="K916" s="241"/>
      <c r="L916" s="245"/>
      <c r="M916" s="246"/>
      <c r="N916" s="247"/>
      <c r="O916" s="247"/>
      <c r="P916" s="247"/>
      <c r="Q916" s="247"/>
      <c r="R916" s="247"/>
      <c r="S916" s="247"/>
      <c r="T916" s="248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9" t="s">
        <v>191</v>
      </c>
      <c r="AU916" s="249" t="s">
        <v>88</v>
      </c>
      <c r="AV916" s="13" t="s">
        <v>84</v>
      </c>
      <c r="AW916" s="13" t="s">
        <v>35</v>
      </c>
      <c r="AX916" s="13" t="s">
        <v>79</v>
      </c>
      <c r="AY916" s="249" t="s">
        <v>178</v>
      </c>
    </row>
    <row r="917" s="13" customFormat="1">
      <c r="A917" s="13"/>
      <c r="B917" s="240"/>
      <c r="C917" s="241"/>
      <c r="D917" s="233" t="s">
        <v>191</v>
      </c>
      <c r="E917" s="242" t="s">
        <v>1</v>
      </c>
      <c r="F917" s="243" t="s">
        <v>1106</v>
      </c>
      <c r="G917" s="241"/>
      <c r="H917" s="242" t="s">
        <v>1</v>
      </c>
      <c r="I917" s="244"/>
      <c r="J917" s="241"/>
      <c r="K917" s="241"/>
      <c r="L917" s="245"/>
      <c r="M917" s="246"/>
      <c r="N917" s="247"/>
      <c r="O917" s="247"/>
      <c r="P917" s="247"/>
      <c r="Q917" s="247"/>
      <c r="R917" s="247"/>
      <c r="S917" s="247"/>
      <c r="T917" s="248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9" t="s">
        <v>191</v>
      </c>
      <c r="AU917" s="249" t="s">
        <v>88</v>
      </c>
      <c r="AV917" s="13" t="s">
        <v>84</v>
      </c>
      <c r="AW917" s="13" t="s">
        <v>35</v>
      </c>
      <c r="AX917" s="13" t="s">
        <v>79</v>
      </c>
      <c r="AY917" s="249" t="s">
        <v>178</v>
      </c>
    </row>
    <row r="918" s="13" customFormat="1">
      <c r="A918" s="13"/>
      <c r="B918" s="240"/>
      <c r="C918" s="241"/>
      <c r="D918" s="233" t="s">
        <v>191</v>
      </c>
      <c r="E918" s="242" t="s">
        <v>1</v>
      </c>
      <c r="F918" s="243" t="s">
        <v>1107</v>
      </c>
      <c r="G918" s="241"/>
      <c r="H918" s="242" t="s">
        <v>1</v>
      </c>
      <c r="I918" s="244"/>
      <c r="J918" s="241"/>
      <c r="K918" s="241"/>
      <c r="L918" s="245"/>
      <c r="M918" s="246"/>
      <c r="N918" s="247"/>
      <c r="O918" s="247"/>
      <c r="P918" s="247"/>
      <c r="Q918" s="247"/>
      <c r="R918" s="247"/>
      <c r="S918" s="247"/>
      <c r="T918" s="248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9" t="s">
        <v>191</v>
      </c>
      <c r="AU918" s="249" t="s">
        <v>88</v>
      </c>
      <c r="AV918" s="13" t="s">
        <v>84</v>
      </c>
      <c r="AW918" s="13" t="s">
        <v>35</v>
      </c>
      <c r="AX918" s="13" t="s">
        <v>79</v>
      </c>
      <c r="AY918" s="249" t="s">
        <v>178</v>
      </c>
    </row>
    <row r="919" s="13" customFormat="1">
      <c r="A919" s="13"/>
      <c r="B919" s="240"/>
      <c r="C919" s="241"/>
      <c r="D919" s="233" t="s">
        <v>191</v>
      </c>
      <c r="E919" s="242" t="s">
        <v>1</v>
      </c>
      <c r="F919" s="243" t="s">
        <v>1108</v>
      </c>
      <c r="G919" s="241"/>
      <c r="H919" s="242" t="s">
        <v>1</v>
      </c>
      <c r="I919" s="244"/>
      <c r="J919" s="241"/>
      <c r="K919" s="241"/>
      <c r="L919" s="245"/>
      <c r="M919" s="246"/>
      <c r="N919" s="247"/>
      <c r="O919" s="247"/>
      <c r="P919" s="247"/>
      <c r="Q919" s="247"/>
      <c r="R919" s="247"/>
      <c r="S919" s="247"/>
      <c r="T919" s="248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9" t="s">
        <v>191</v>
      </c>
      <c r="AU919" s="249" t="s">
        <v>88</v>
      </c>
      <c r="AV919" s="13" t="s">
        <v>84</v>
      </c>
      <c r="AW919" s="13" t="s">
        <v>35</v>
      </c>
      <c r="AX919" s="13" t="s">
        <v>79</v>
      </c>
      <c r="AY919" s="249" t="s">
        <v>178</v>
      </c>
    </row>
    <row r="920" s="13" customFormat="1">
      <c r="A920" s="13"/>
      <c r="B920" s="240"/>
      <c r="C920" s="241"/>
      <c r="D920" s="233" t="s">
        <v>191</v>
      </c>
      <c r="E920" s="242" t="s">
        <v>1</v>
      </c>
      <c r="F920" s="243" t="s">
        <v>1109</v>
      </c>
      <c r="G920" s="241"/>
      <c r="H920" s="242" t="s">
        <v>1</v>
      </c>
      <c r="I920" s="244"/>
      <c r="J920" s="241"/>
      <c r="K920" s="241"/>
      <c r="L920" s="245"/>
      <c r="M920" s="246"/>
      <c r="N920" s="247"/>
      <c r="O920" s="247"/>
      <c r="P920" s="247"/>
      <c r="Q920" s="247"/>
      <c r="R920" s="247"/>
      <c r="S920" s="247"/>
      <c r="T920" s="248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9" t="s">
        <v>191</v>
      </c>
      <c r="AU920" s="249" t="s">
        <v>88</v>
      </c>
      <c r="AV920" s="13" t="s">
        <v>84</v>
      </c>
      <c r="AW920" s="13" t="s">
        <v>35</v>
      </c>
      <c r="AX920" s="13" t="s">
        <v>79</v>
      </c>
      <c r="AY920" s="249" t="s">
        <v>178</v>
      </c>
    </row>
    <row r="921" s="13" customFormat="1">
      <c r="A921" s="13"/>
      <c r="B921" s="240"/>
      <c r="C921" s="241"/>
      <c r="D921" s="233" t="s">
        <v>191</v>
      </c>
      <c r="E921" s="242" t="s">
        <v>1</v>
      </c>
      <c r="F921" s="243" t="s">
        <v>1110</v>
      </c>
      <c r="G921" s="241"/>
      <c r="H921" s="242" t="s">
        <v>1</v>
      </c>
      <c r="I921" s="244"/>
      <c r="J921" s="241"/>
      <c r="K921" s="241"/>
      <c r="L921" s="245"/>
      <c r="M921" s="246"/>
      <c r="N921" s="247"/>
      <c r="O921" s="247"/>
      <c r="P921" s="247"/>
      <c r="Q921" s="247"/>
      <c r="R921" s="247"/>
      <c r="S921" s="247"/>
      <c r="T921" s="248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9" t="s">
        <v>191</v>
      </c>
      <c r="AU921" s="249" t="s">
        <v>88</v>
      </c>
      <c r="AV921" s="13" t="s">
        <v>84</v>
      </c>
      <c r="AW921" s="13" t="s">
        <v>35</v>
      </c>
      <c r="AX921" s="13" t="s">
        <v>79</v>
      </c>
      <c r="AY921" s="249" t="s">
        <v>178</v>
      </c>
    </row>
    <row r="922" s="14" customFormat="1">
      <c r="A922" s="14"/>
      <c r="B922" s="250"/>
      <c r="C922" s="251"/>
      <c r="D922" s="233" t="s">
        <v>191</v>
      </c>
      <c r="E922" s="252" t="s">
        <v>1</v>
      </c>
      <c r="F922" s="253" t="s">
        <v>1111</v>
      </c>
      <c r="G922" s="251"/>
      <c r="H922" s="254">
        <v>7.2000000000000002</v>
      </c>
      <c r="I922" s="255"/>
      <c r="J922" s="251"/>
      <c r="K922" s="251"/>
      <c r="L922" s="256"/>
      <c r="M922" s="257"/>
      <c r="N922" s="258"/>
      <c r="O922" s="258"/>
      <c r="P922" s="258"/>
      <c r="Q922" s="258"/>
      <c r="R922" s="258"/>
      <c r="S922" s="258"/>
      <c r="T922" s="259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0" t="s">
        <v>191</v>
      </c>
      <c r="AU922" s="260" t="s">
        <v>88</v>
      </c>
      <c r="AV922" s="14" t="s">
        <v>88</v>
      </c>
      <c r="AW922" s="14" t="s">
        <v>35</v>
      </c>
      <c r="AX922" s="14" t="s">
        <v>84</v>
      </c>
      <c r="AY922" s="260" t="s">
        <v>178</v>
      </c>
    </row>
    <row r="923" s="2" customFormat="1" ht="16.5" customHeight="1">
      <c r="A923" s="39"/>
      <c r="B923" s="40"/>
      <c r="C923" s="283" t="s">
        <v>1112</v>
      </c>
      <c r="D923" s="283" t="s">
        <v>412</v>
      </c>
      <c r="E923" s="284" t="s">
        <v>1113</v>
      </c>
      <c r="F923" s="285" t="s">
        <v>1114</v>
      </c>
      <c r="G923" s="286" t="s">
        <v>270</v>
      </c>
      <c r="H923" s="287">
        <v>7.2000000000000002</v>
      </c>
      <c r="I923" s="288"/>
      <c r="J923" s="289">
        <f>ROUND(I923*H923,2)</f>
        <v>0</v>
      </c>
      <c r="K923" s="285" t="s">
        <v>1</v>
      </c>
      <c r="L923" s="290"/>
      <c r="M923" s="291" t="s">
        <v>1</v>
      </c>
      <c r="N923" s="292" t="s">
        <v>44</v>
      </c>
      <c r="O923" s="92"/>
      <c r="P923" s="229">
        <f>O923*H923</f>
        <v>0</v>
      </c>
      <c r="Q923" s="229">
        <v>0.044999999999999998</v>
      </c>
      <c r="R923" s="229">
        <f>Q923*H923</f>
        <v>0.32400000000000001</v>
      </c>
      <c r="S923" s="229">
        <v>0</v>
      </c>
      <c r="T923" s="230">
        <f>S923*H923</f>
        <v>0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231" t="s">
        <v>238</v>
      </c>
      <c r="AT923" s="231" t="s">
        <v>412</v>
      </c>
      <c r="AU923" s="231" t="s">
        <v>88</v>
      </c>
      <c r="AY923" s="18" t="s">
        <v>178</v>
      </c>
      <c r="BE923" s="232">
        <f>IF(N923="základní",J923,0)</f>
        <v>0</v>
      </c>
      <c r="BF923" s="232">
        <f>IF(N923="snížená",J923,0)</f>
        <v>0</v>
      </c>
      <c r="BG923" s="232">
        <f>IF(N923="zákl. přenesená",J923,0)</f>
        <v>0</v>
      </c>
      <c r="BH923" s="232">
        <f>IF(N923="sníž. přenesená",J923,0)</f>
        <v>0</v>
      </c>
      <c r="BI923" s="232">
        <f>IF(N923="nulová",J923,0)</f>
        <v>0</v>
      </c>
      <c r="BJ923" s="18" t="s">
        <v>84</v>
      </c>
      <c r="BK923" s="232">
        <f>ROUND(I923*H923,2)</f>
        <v>0</v>
      </c>
      <c r="BL923" s="18" t="s">
        <v>185</v>
      </c>
      <c r="BM923" s="231" t="s">
        <v>1115</v>
      </c>
    </row>
    <row r="924" s="2" customFormat="1">
      <c r="A924" s="39"/>
      <c r="B924" s="40"/>
      <c r="C924" s="41"/>
      <c r="D924" s="233" t="s">
        <v>187</v>
      </c>
      <c r="E924" s="41"/>
      <c r="F924" s="234" t="s">
        <v>1114</v>
      </c>
      <c r="G924" s="41"/>
      <c r="H924" s="41"/>
      <c r="I924" s="235"/>
      <c r="J924" s="41"/>
      <c r="K924" s="41"/>
      <c r="L924" s="45"/>
      <c r="M924" s="236"/>
      <c r="N924" s="237"/>
      <c r="O924" s="92"/>
      <c r="P924" s="92"/>
      <c r="Q924" s="92"/>
      <c r="R924" s="92"/>
      <c r="S924" s="92"/>
      <c r="T924" s="93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T924" s="18" t="s">
        <v>187</v>
      </c>
      <c r="AU924" s="18" t="s">
        <v>88</v>
      </c>
    </row>
    <row r="925" s="13" customFormat="1">
      <c r="A925" s="13"/>
      <c r="B925" s="240"/>
      <c r="C925" s="241"/>
      <c r="D925" s="233" t="s">
        <v>191</v>
      </c>
      <c r="E925" s="242" t="s">
        <v>1</v>
      </c>
      <c r="F925" s="243" t="s">
        <v>1116</v>
      </c>
      <c r="G925" s="241"/>
      <c r="H925" s="242" t="s">
        <v>1</v>
      </c>
      <c r="I925" s="244"/>
      <c r="J925" s="241"/>
      <c r="K925" s="241"/>
      <c r="L925" s="245"/>
      <c r="M925" s="246"/>
      <c r="N925" s="247"/>
      <c r="O925" s="247"/>
      <c r="P925" s="247"/>
      <c r="Q925" s="247"/>
      <c r="R925" s="247"/>
      <c r="S925" s="247"/>
      <c r="T925" s="24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9" t="s">
        <v>191</v>
      </c>
      <c r="AU925" s="249" t="s">
        <v>88</v>
      </c>
      <c r="AV925" s="13" t="s">
        <v>84</v>
      </c>
      <c r="AW925" s="13" t="s">
        <v>35</v>
      </c>
      <c r="AX925" s="13" t="s">
        <v>79</v>
      </c>
      <c r="AY925" s="249" t="s">
        <v>178</v>
      </c>
    </row>
    <row r="926" s="13" customFormat="1">
      <c r="A926" s="13"/>
      <c r="B926" s="240"/>
      <c r="C926" s="241"/>
      <c r="D926" s="233" t="s">
        <v>191</v>
      </c>
      <c r="E926" s="242" t="s">
        <v>1</v>
      </c>
      <c r="F926" s="243" t="s">
        <v>1107</v>
      </c>
      <c r="G926" s="241"/>
      <c r="H926" s="242" t="s">
        <v>1</v>
      </c>
      <c r="I926" s="244"/>
      <c r="J926" s="241"/>
      <c r="K926" s="241"/>
      <c r="L926" s="245"/>
      <c r="M926" s="246"/>
      <c r="N926" s="247"/>
      <c r="O926" s="247"/>
      <c r="P926" s="247"/>
      <c r="Q926" s="247"/>
      <c r="R926" s="247"/>
      <c r="S926" s="247"/>
      <c r="T926" s="248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9" t="s">
        <v>191</v>
      </c>
      <c r="AU926" s="249" t="s">
        <v>88</v>
      </c>
      <c r="AV926" s="13" t="s">
        <v>84</v>
      </c>
      <c r="AW926" s="13" t="s">
        <v>35</v>
      </c>
      <c r="AX926" s="13" t="s">
        <v>79</v>
      </c>
      <c r="AY926" s="249" t="s">
        <v>178</v>
      </c>
    </row>
    <row r="927" s="13" customFormat="1">
      <c r="A927" s="13"/>
      <c r="B927" s="240"/>
      <c r="C927" s="241"/>
      <c r="D927" s="233" t="s">
        <v>191</v>
      </c>
      <c r="E927" s="242" t="s">
        <v>1</v>
      </c>
      <c r="F927" s="243" t="s">
        <v>1108</v>
      </c>
      <c r="G927" s="241"/>
      <c r="H927" s="242" t="s">
        <v>1</v>
      </c>
      <c r="I927" s="244"/>
      <c r="J927" s="241"/>
      <c r="K927" s="241"/>
      <c r="L927" s="245"/>
      <c r="M927" s="246"/>
      <c r="N927" s="247"/>
      <c r="O927" s="247"/>
      <c r="P927" s="247"/>
      <c r="Q927" s="247"/>
      <c r="R927" s="247"/>
      <c r="S927" s="247"/>
      <c r="T927" s="248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9" t="s">
        <v>191</v>
      </c>
      <c r="AU927" s="249" t="s">
        <v>88</v>
      </c>
      <c r="AV927" s="13" t="s">
        <v>84</v>
      </c>
      <c r="AW927" s="13" t="s">
        <v>35</v>
      </c>
      <c r="AX927" s="13" t="s">
        <v>79</v>
      </c>
      <c r="AY927" s="249" t="s">
        <v>178</v>
      </c>
    </row>
    <row r="928" s="14" customFormat="1">
      <c r="A928" s="14"/>
      <c r="B928" s="250"/>
      <c r="C928" s="251"/>
      <c r="D928" s="233" t="s">
        <v>191</v>
      </c>
      <c r="E928" s="252" t="s">
        <v>1</v>
      </c>
      <c r="F928" s="253" t="s">
        <v>1111</v>
      </c>
      <c r="G928" s="251"/>
      <c r="H928" s="254">
        <v>7.2000000000000002</v>
      </c>
      <c r="I928" s="255"/>
      <c r="J928" s="251"/>
      <c r="K928" s="251"/>
      <c r="L928" s="256"/>
      <c r="M928" s="257"/>
      <c r="N928" s="258"/>
      <c r="O928" s="258"/>
      <c r="P928" s="258"/>
      <c r="Q928" s="258"/>
      <c r="R928" s="258"/>
      <c r="S928" s="258"/>
      <c r="T928" s="259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0" t="s">
        <v>191</v>
      </c>
      <c r="AU928" s="260" t="s">
        <v>88</v>
      </c>
      <c r="AV928" s="14" t="s">
        <v>88</v>
      </c>
      <c r="AW928" s="14" t="s">
        <v>35</v>
      </c>
      <c r="AX928" s="14" t="s">
        <v>84</v>
      </c>
      <c r="AY928" s="260" t="s">
        <v>178</v>
      </c>
    </row>
    <row r="929" s="2" customFormat="1" ht="16.5" customHeight="1">
      <c r="A929" s="39"/>
      <c r="B929" s="40"/>
      <c r="C929" s="220" t="s">
        <v>1117</v>
      </c>
      <c r="D929" s="220" t="s">
        <v>180</v>
      </c>
      <c r="E929" s="221" t="s">
        <v>1118</v>
      </c>
      <c r="F929" s="222" t="s">
        <v>1119</v>
      </c>
      <c r="G929" s="223" t="s">
        <v>636</v>
      </c>
      <c r="H929" s="224">
        <v>3</v>
      </c>
      <c r="I929" s="225"/>
      <c r="J929" s="226">
        <f>ROUND(I929*H929,2)</f>
        <v>0</v>
      </c>
      <c r="K929" s="222" t="s">
        <v>184</v>
      </c>
      <c r="L929" s="45"/>
      <c r="M929" s="227" t="s">
        <v>1</v>
      </c>
      <c r="N929" s="228" t="s">
        <v>44</v>
      </c>
      <c r="O929" s="92"/>
      <c r="P929" s="229">
        <f>O929*H929</f>
        <v>0</v>
      </c>
      <c r="Q929" s="229">
        <v>0.0060000000000000001</v>
      </c>
      <c r="R929" s="229">
        <f>Q929*H929</f>
        <v>0.018000000000000002</v>
      </c>
      <c r="S929" s="229">
        <v>0</v>
      </c>
      <c r="T929" s="230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31" t="s">
        <v>185</v>
      </c>
      <c r="AT929" s="231" t="s">
        <v>180</v>
      </c>
      <c r="AU929" s="231" t="s">
        <v>88</v>
      </c>
      <c r="AY929" s="18" t="s">
        <v>178</v>
      </c>
      <c r="BE929" s="232">
        <f>IF(N929="základní",J929,0)</f>
        <v>0</v>
      </c>
      <c r="BF929" s="232">
        <f>IF(N929="snížená",J929,0)</f>
        <v>0</v>
      </c>
      <c r="BG929" s="232">
        <f>IF(N929="zákl. přenesená",J929,0)</f>
        <v>0</v>
      </c>
      <c r="BH929" s="232">
        <f>IF(N929="sníž. přenesená",J929,0)</f>
        <v>0</v>
      </c>
      <c r="BI929" s="232">
        <f>IF(N929="nulová",J929,0)</f>
        <v>0</v>
      </c>
      <c r="BJ929" s="18" t="s">
        <v>84</v>
      </c>
      <c r="BK929" s="232">
        <f>ROUND(I929*H929,2)</f>
        <v>0</v>
      </c>
      <c r="BL929" s="18" t="s">
        <v>185</v>
      </c>
      <c r="BM929" s="231" t="s">
        <v>1120</v>
      </c>
    </row>
    <row r="930" s="2" customFormat="1">
      <c r="A930" s="39"/>
      <c r="B930" s="40"/>
      <c r="C930" s="41"/>
      <c r="D930" s="233" t="s">
        <v>187</v>
      </c>
      <c r="E930" s="41"/>
      <c r="F930" s="234" t="s">
        <v>1119</v>
      </c>
      <c r="G930" s="41"/>
      <c r="H930" s="41"/>
      <c r="I930" s="235"/>
      <c r="J930" s="41"/>
      <c r="K930" s="41"/>
      <c r="L930" s="45"/>
      <c r="M930" s="236"/>
      <c r="N930" s="237"/>
      <c r="O930" s="92"/>
      <c r="P930" s="92"/>
      <c r="Q930" s="92"/>
      <c r="R930" s="92"/>
      <c r="S930" s="92"/>
      <c r="T930" s="93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T930" s="18" t="s">
        <v>187</v>
      </c>
      <c r="AU930" s="18" t="s">
        <v>88</v>
      </c>
    </row>
    <row r="931" s="2" customFormat="1">
      <c r="A931" s="39"/>
      <c r="B931" s="40"/>
      <c r="C931" s="41"/>
      <c r="D931" s="238" t="s">
        <v>189</v>
      </c>
      <c r="E931" s="41"/>
      <c r="F931" s="239" t="s">
        <v>1121</v>
      </c>
      <c r="G931" s="41"/>
      <c r="H931" s="41"/>
      <c r="I931" s="235"/>
      <c r="J931" s="41"/>
      <c r="K931" s="41"/>
      <c r="L931" s="45"/>
      <c r="M931" s="236"/>
      <c r="N931" s="237"/>
      <c r="O931" s="92"/>
      <c r="P931" s="92"/>
      <c r="Q931" s="92"/>
      <c r="R931" s="92"/>
      <c r="S931" s="92"/>
      <c r="T931" s="93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T931" s="18" t="s">
        <v>189</v>
      </c>
      <c r="AU931" s="18" t="s">
        <v>88</v>
      </c>
    </row>
    <row r="932" s="13" customFormat="1">
      <c r="A932" s="13"/>
      <c r="B932" s="240"/>
      <c r="C932" s="241"/>
      <c r="D932" s="233" t="s">
        <v>191</v>
      </c>
      <c r="E932" s="242" t="s">
        <v>1</v>
      </c>
      <c r="F932" s="243" t="s">
        <v>1104</v>
      </c>
      <c r="G932" s="241"/>
      <c r="H932" s="242" t="s">
        <v>1</v>
      </c>
      <c r="I932" s="244"/>
      <c r="J932" s="241"/>
      <c r="K932" s="241"/>
      <c r="L932" s="245"/>
      <c r="M932" s="246"/>
      <c r="N932" s="247"/>
      <c r="O932" s="247"/>
      <c r="P932" s="247"/>
      <c r="Q932" s="247"/>
      <c r="R932" s="247"/>
      <c r="S932" s="247"/>
      <c r="T932" s="248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9" t="s">
        <v>191</v>
      </c>
      <c r="AU932" s="249" t="s">
        <v>88</v>
      </c>
      <c r="AV932" s="13" t="s">
        <v>84</v>
      </c>
      <c r="AW932" s="13" t="s">
        <v>35</v>
      </c>
      <c r="AX932" s="13" t="s">
        <v>79</v>
      </c>
      <c r="AY932" s="249" t="s">
        <v>178</v>
      </c>
    </row>
    <row r="933" s="13" customFormat="1">
      <c r="A933" s="13"/>
      <c r="B933" s="240"/>
      <c r="C933" s="241"/>
      <c r="D933" s="233" t="s">
        <v>191</v>
      </c>
      <c r="E933" s="242" t="s">
        <v>1</v>
      </c>
      <c r="F933" s="243" t="s">
        <v>1122</v>
      </c>
      <c r="G933" s="241"/>
      <c r="H933" s="242" t="s">
        <v>1</v>
      </c>
      <c r="I933" s="244"/>
      <c r="J933" s="241"/>
      <c r="K933" s="241"/>
      <c r="L933" s="245"/>
      <c r="M933" s="246"/>
      <c r="N933" s="247"/>
      <c r="O933" s="247"/>
      <c r="P933" s="247"/>
      <c r="Q933" s="247"/>
      <c r="R933" s="247"/>
      <c r="S933" s="247"/>
      <c r="T933" s="248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9" t="s">
        <v>191</v>
      </c>
      <c r="AU933" s="249" t="s">
        <v>88</v>
      </c>
      <c r="AV933" s="13" t="s">
        <v>84</v>
      </c>
      <c r="AW933" s="13" t="s">
        <v>35</v>
      </c>
      <c r="AX933" s="13" t="s">
        <v>79</v>
      </c>
      <c r="AY933" s="249" t="s">
        <v>178</v>
      </c>
    </row>
    <row r="934" s="14" customFormat="1">
      <c r="A934" s="14"/>
      <c r="B934" s="250"/>
      <c r="C934" s="251"/>
      <c r="D934" s="233" t="s">
        <v>191</v>
      </c>
      <c r="E934" s="252" t="s">
        <v>1</v>
      </c>
      <c r="F934" s="253" t="s">
        <v>1123</v>
      </c>
      <c r="G934" s="251"/>
      <c r="H934" s="254">
        <v>3</v>
      </c>
      <c r="I934" s="255"/>
      <c r="J934" s="251"/>
      <c r="K934" s="251"/>
      <c r="L934" s="256"/>
      <c r="M934" s="257"/>
      <c r="N934" s="258"/>
      <c r="O934" s="258"/>
      <c r="P934" s="258"/>
      <c r="Q934" s="258"/>
      <c r="R934" s="258"/>
      <c r="S934" s="258"/>
      <c r="T934" s="259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60" t="s">
        <v>191</v>
      </c>
      <c r="AU934" s="260" t="s">
        <v>88</v>
      </c>
      <c r="AV934" s="14" t="s">
        <v>88</v>
      </c>
      <c r="AW934" s="14" t="s">
        <v>35</v>
      </c>
      <c r="AX934" s="14" t="s">
        <v>84</v>
      </c>
      <c r="AY934" s="260" t="s">
        <v>178</v>
      </c>
    </row>
    <row r="935" s="2" customFormat="1" ht="24.15" customHeight="1">
      <c r="A935" s="39"/>
      <c r="B935" s="40"/>
      <c r="C935" s="283" t="s">
        <v>1124</v>
      </c>
      <c r="D935" s="283" t="s">
        <v>412</v>
      </c>
      <c r="E935" s="284" t="s">
        <v>1125</v>
      </c>
      <c r="F935" s="285" t="s">
        <v>1126</v>
      </c>
      <c r="G935" s="286" t="s">
        <v>636</v>
      </c>
      <c r="H935" s="287">
        <v>3</v>
      </c>
      <c r="I935" s="288"/>
      <c r="J935" s="289">
        <f>ROUND(I935*H935,2)</f>
        <v>0</v>
      </c>
      <c r="K935" s="285" t="s">
        <v>1</v>
      </c>
      <c r="L935" s="290"/>
      <c r="M935" s="291" t="s">
        <v>1</v>
      </c>
      <c r="N935" s="292" t="s">
        <v>44</v>
      </c>
      <c r="O935" s="92"/>
      <c r="P935" s="229">
        <f>O935*H935</f>
        <v>0</v>
      </c>
      <c r="Q935" s="229">
        <v>0.0012999999999999999</v>
      </c>
      <c r="R935" s="229">
        <f>Q935*H935</f>
        <v>0.0038999999999999998</v>
      </c>
      <c r="S935" s="229">
        <v>0</v>
      </c>
      <c r="T935" s="230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31" t="s">
        <v>238</v>
      </c>
      <c r="AT935" s="231" t="s">
        <v>412</v>
      </c>
      <c r="AU935" s="231" t="s">
        <v>88</v>
      </c>
      <c r="AY935" s="18" t="s">
        <v>178</v>
      </c>
      <c r="BE935" s="232">
        <f>IF(N935="základní",J935,0)</f>
        <v>0</v>
      </c>
      <c r="BF935" s="232">
        <f>IF(N935="snížená",J935,0)</f>
        <v>0</v>
      </c>
      <c r="BG935" s="232">
        <f>IF(N935="zákl. přenesená",J935,0)</f>
        <v>0</v>
      </c>
      <c r="BH935" s="232">
        <f>IF(N935="sníž. přenesená",J935,0)</f>
        <v>0</v>
      </c>
      <c r="BI935" s="232">
        <f>IF(N935="nulová",J935,0)</f>
        <v>0</v>
      </c>
      <c r="BJ935" s="18" t="s">
        <v>84</v>
      </c>
      <c r="BK935" s="232">
        <f>ROUND(I935*H935,2)</f>
        <v>0</v>
      </c>
      <c r="BL935" s="18" t="s">
        <v>185</v>
      </c>
      <c r="BM935" s="231" t="s">
        <v>1127</v>
      </c>
    </row>
    <row r="936" s="2" customFormat="1">
      <c r="A936" s="39"/>
      <c r="B936" s="40"/>
      <c r="C936" s="41"/>
      <c r="D936" s="233" t="s">
        <v>187</v>
      </c>
      <c r="E936" s="41"/>
      <c r="F936" s="234" t="s">
        <v>1126</v>
      </c>
      <c r="G936" s="41"/>
      <c r="H936" s="41"/>
      <c r="I936" s="235"/>
      <c r="J936" s="41"/>
      <c r="K936" s="41"/>
      <c r="L936" s="45"/>
      <c r="M936" s="236"/>
      <c r="N936" s="237"/>
      <c r="O936" s="92"/>
      <c r="P936" s="92"/>
      <c r="Q936" s="92"/>
      <c r="R936" s="92"/>
      <c r="S936" s="92"/>
      <c r="T936" s="93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T936" s="18" t="s">
        <v>187</v>
      </c>
      <c r="AU936" s="18" t="s">
        <v>88</v>
      </c>
    </row>
    <row r="937" s="13" customFormat="1">
      <c r="A937" s="13"/>
      <c r="B937" s="240"/>
      <c r="C937" s="241"/>
      <c r="D937" s="233" t="s">
        <v>191</v>
      </c>
      <c r="E937" s="242" t="s">
        <v>1</v>
      </c>
      <c r="F937" s="243" t="s">
        <v>1128</v>
      </c>
      <c r="G937" s="241"/>
      <c r="H937" s="242" t="s">
        <v>1</v>
      </c>
      <c r="I937" s="244"/>
      <c r="J937" s="241"/>
      <c r="K937" s="241"/>
      <c r="L937" s="245"/>
      <c r="M937" s="246"/>
      <c r="N937" s="247"/>
      <c r="O937" s="247"/>
      <c r="P937" s="247"/>
      <c r="Q937" s="247"/>
      <c r="R937" s="247"/>
      <c r="S937" s="247"/>
      <c r="T937" s="24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9" t="s">
        <v>191</v>
      </c>
      <c r="AU937" s="249" t="s">
        <v>88</v>
      </c>
      <c r="AV937" s="13" t="s">
        <v>84</v>
      </c>
      <c r="AW937" s="13" t="s">
        <v>35</v>
      </c>
      <c r="AX937" s="13" t="s">
        <v>79</v>
      </c>
      <c r="AY937" s="249" t="s">
        <v>178</v>
      </c>
    </row>
    <row r="938" s="14" customFormat="1">
      <c r="A938" s="14"/>
      <c r="B938" s="250"/>
      <c r="C938" s="251"/>
      <c r="D938" s="233" t="s">
        <v>191</v>
      </c>
      <c r="E938" s="252" t="s">
        <v>1</v>
      </c>
      <c r="F938" s="253" t="s">
        <v>1123</v>
      </c>
      <c r="G938" s="251"/>
      <c r="H938" s="254">
        <v>3</v>
      </c>
      <c r="I938" s="255"/>
      <c r="J938" s="251"/>
      <c r="K938" s="251"/>
      <c r="L938" s="256"/>
      <c r="M938" s="257"/>
      <c r="N938" s="258"/>
      <c r="O938" s="258"/>
      <c r="P938" s="258"/>
      <c r="Q938" s="258"/>
      <c r="R938" s="258"/>
      <c r="S938" s="258"/>
      <c r="T938" s="259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60" t="s">
        <v>191</v>
      </c>
      <c r="AU938" s="260" t="s">
        <v>88</v>
      </c>
      <c r="AV938" s="14" t="s">
        <v>88</v>
      </c>
      <c r="AW938" s="14" t="s">
        <v>35</v>
      </c>
      <c r="AX938" s="14" t="s">
        <v>84</v>
      </c>
      <c r="AY938" s="260" t="s">
        <v>178</v>
      </c>
    </row>
    <row r="939" s="2" customFormat="1" ht="24.15" customHeight="1">
      <c r="A939" s="39"/>
      <c r="B939" s="40"/>
      <c r="C939" s="220" t="s">
        <v>1129</v>
      </c>
      <c r="D939" s="220" t="s">
        <v>180</v>
      </c>
      <c r="E939" s="221" t="s">
        <v>1130</v>
      </c>
      <c r="F939" s="222" t="s">
        <v>1131</v>
      </c>
      <c r="G939" s="223" t="s">
        <v>636</v>
      </c>
      <c r="H939" s="224">
        <v>24</v>
      </c>
      <c r="I939" s="225"/>
      <c r="J939" s="226">
        <f>ROUND(I939*H939,2)</f>
        <v>0</v>
      </c>
      <c r="K939" s="222" t="s">
        <v>184</v>
      </c>
      <c r="L939" s="45"/>
      <c r="M939" s="227" t="s">
        <v>1</v>
      </c>
      <c r="N939" s="228" t="s">
        <v>44</v>
      </c>
      <c r="O939" s="92"/>
      <c r="P939" s="229">
        <f>O939*H939</f>
        <v>0</v>
      </c>
      <c r="Q939" s="229">
        <v>0.00069999999999999999</v>
      </c>
      <c r="R939" s="229">
        <f>Q939*H939</f>
        <v>0.016799999999999999</v>
      </c>
      <c r="S939" s="229">
        <v>0</v>
      </c>
      <c r="T939" s="230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31" t="s">
        <v>185</v>
      </c>
      <c r="AT939" s="231" t="s">
        <v>180</v>
      </c>
      <c r="AU939" s="231" t="s">
        <v>88</v>
      </c>
      <c r="AY939" s="18" t="s">
        <v>178</v>
      </c>
      <c r="BE939" s="232">
        <f>IF(N939="základní",J939,0)</f>
        <v>0</v>
      </c>
      <c r="BF939" s="232">
        <f>IF(N939="snížená",J939,0)</f>
        <v>0</v>
      </c>
      <c r="BG939" s="232">
        <f>IF(N939="zákl. přenesená",J939,0)</f>
        <v>0</v>
      </c>
      <c r="BH939" s="232">
        <f>IF(N939="sníž. přenesená",J939,0)</f>
        <v>0</v>
      </c>
      <c r="BI939" s="232">
        <f>IF(N939="nulová",J939,0)</f>
        <v>0</v>
      </c>
      <c r="BJ939" s="18" t="s">
        <v>84</v>
      </c>
      <c r="BK939" s="232">
        <f>ROUND(I939*H939,2)</f>
        <v>0</v>
      </c>
      <c r="BL939" s="18" t="s">
        <v>185</v>
      </c>
      <c r="BM939" s="231" t="s">
        <v>1132</v>
      </c>
    </row>
    <row r="940" s="2" customFormat="1">
      <c r="A940" s="39"/>
      <c r="B940" s="40"/>
      <c r="C940" s="41"/>
      <c r="D940" s="233" t="s">
        <v>187</v>
      </c>
      <c r="E940" s="41"/>
      <c r="F940" s="234" t="s">
        <v>1133</v>
      </c>
      <c r="G940" s="41"/>
      <c r="H940" s="41"/>
      <c r="I940" s="235"/>
      <c r="J940" s="41"/>
      <c r="K940" s="41"/>
      <c r="L940" s="45"/>
      <c r="M940" s="236"/>
      <c r="N940" s="237"/>
      <c r="O940" s="92"/>
      <c r="P940" s="92"/>
      <c r="Q940" s="92"/>
      <c r="R940" s="92"/>
      <c r="S940" s="92"/>
      <c r="T940" s="93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T940" s="18" t="s">
        <v>187</v>
      </c>
      <c r="AU940" s="18" t="s">
        <v>88</v>
      </c>
    </row>
    <row r="941" s="2" customFormat="1">
      <c r="A941" s="39"/>
      <c r="B941" s="40"/>
      <c r="C941" s="41"/>
      <c r="D941" s="238" t="s">
        <v>189</v>
      </c>
      <c r="E941" s="41"/>
      <c r="F941" s="239" t="s">
        <v>1134</v>
      </c>
      <c r="G941" s="41"/>
      <c r="H941" s="41"/>
      <c r="I941" s="235"/>
      <c r="J941" s="41"/>
      <c r="K941" s="41"/>
      <c r="L941" s="45"/>
      <c r="M941" s="236"/>
      <c r="N941" s="237"/>
      <c r="O941" s="92"/>
      <c r="P941" s="92"/>
      <c r="Q941" s="92"/>
      <c r="R941" s="92"/>
      <c r="S941" s="92"/>
      <c r="T941" s="93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T941" s="18" t="s">
        <v>189</v>
      </c>
      <c r="AU941" s="18" t="s">
        <v>88</v>
      </c>
    </row>
    <row r="942" s="13" customFormat="1">
      <c r="A942" s="13"/>
      <c r="B942" s="240"/>
      <c r="C942" s="241"/>
      <c r="D942" s="233" t="s">
        <v>191</v>
      </c>
      <c r="E942" s="242" t="s">
        <v>1</v>
      </c>
      <c r="F942" s="243" t="s">
        <v>1135</v>
      </c>
      <c r="G942" s="241"/>
      <c r="H942" s="242" t="s">
        <v>1</v>
      </c>
      <c r="I942" s="244"/>
      <c r="J942" s="241"/>
      <c r="K942" s="241"/>
      <c r="L942" s="245"/>
      <c r="M942" s="246"/>
      <c r="N942" s="247"/>
      <c r="O942" s="247"/>
      <c r="P942" s="247"/>
      <c r="Q942" s="247"/>
      <c r="R942" s="247"/>
      <c r="S942" s="247"/>
      <c r="T942" s="248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9" t="s">
        <v>191</v>
      </c>
      <c r="AU942" s="249" t="s">
        <v>88</v>
      </c>
      <c r="AV942" s="13" t="s">
        <v>84</v>
      </c>
      <c r="AW942" s="13" t="s">
        <v>35</v>
      </c>
      <c r="AX942" s="13" t="s">
        <v>79</v>
      </c>
      <c r="AY942" s="249" t="s">
        <v>178</v>
      </c>
    </row>
    <row r="943" s="14" customFormat="1">
      <c r="A943" s="14"/>
      <c r="B943" s="250"/>
      <c r="C943" s="251"/>
      <c r="D943" s="233" t="s">
        <v>191</v>
      </c>
      <c r="E943" s="252" t="s">
        <v>1</v>
      </c>
      <c r="F943" s="253" t="s">
        <v>1136</v>
      </c>
      <c r="G943" s="251"/>
      <c r="H943" s="254">
        <v>2</v>
      </c>
      <c r="I943" s="255"/>
      <c r="J943" s="251"/>
      <c r="K943" s="251"/>
      <c r="L943" s="256"/>
      <c r="M943" s="257"/>
      <c r="N943" s="258"/>
      <c r="O943" s="258"/>
      <c r="P943" s="258"/>
      <c r="Q943" s="258"/>
      <c r="R943" s="258"/>
      <c r="S943" s="258"/>
      <c r="T943" s="259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60" t="s">
        <v>191</v>
      </c>
      <c r="AU943" s="260" t="s">
        <v>88</v>
      </c>
      <c r="AV943" s="14" t="s">
        <v>88</v>
      </c>
      <c r="AW943" s="14" t="s">
        <v>35</v>
      </c>
      <c r="AX943" s="14" t="s">
        <v>79</v>
      </c>
      <c r="AY943" s="260" t="s">
        <v>178</v>
      </c>
    </row>
    <row r="944" s="14" customFormat="1">
      <c r="A944" s="14"/>
      <c r="B944" s="250"/>
      <c r="C944" s="251"/>
      <c r="D944" s="233" t="s">
        <v>191</v>
      </c>
      <c r="E944" s="252" t="s">
        <v>1</v>
      </c>
      <c r="F944" s="253" t="s">
        <v>1137</v>
      </c>
      <c r="G944" s="251"/>
      <c r="H944" s="254">
        <v>2</v>
      </c>
      <c r="I944" s="255"/>
      <c r="J944" s="251"/>
      <c r="K944" s="251"/>
      <c r="L944" s="256"/>
      <c r="M944" s="257"/>
      <c r="N944" s="258"/>
      <c r="O944" s="258"/>
      <c r="P944" s="258"/>
      <c r="Q944" s="258"/>
      <c r="R944" s="258"/>
      <c r="S944" s="258"/>
      <c r="T944" s="259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60" t="s">
        <v>191</v>
      </c>
      <c r="AU944" s="260" t="s">
        <v>88</v>
      </c>
      <c r="AV944" s="14" t="s">
        <v>88</v>
      </c>
      <c r="AW944" s="14" t="s">
        <v>35</v>
      </c>
      <c r="AX944" s="14" t="s">
        <v>79</v>
      </c>
      <c r="AY944" s="260" t="s">
        <v>178</v>
      </c>
    </row>
    <row r="945" s="14" customFormat="1">
      <c r="A945" s="14"/>
      <c r="B945" s="250"/>
      <c r="C945" s="251"/>
      <c r="D945" s="233" t="s">
        <v>191</v>
      </c>
      <c r="E945" s="252" t="s">
        <v>1</v>
      </c>
      <c r="F945" s="253" t="s">
        <v>1138</v>
      </c>
      <c r="G945" s="251"/>
      <c r="H945" s="254">
        <v>2</v>
      </c>
      <c r="I945" s="255"/>
      <c r="J945" s="251"/>
      <c r="K945" s="251"/>
      <c r="L945" s="256"/>
      <c r="M945" s="257"/>
      <c r="N945" s="258"/>
      <c r="O945" s="258"/>
      <c r="P945" s="258"/>
      <c r="Q945" s="258"/>
      <c r="R945" s="258"/>
      <c r="S945" s="258"/>
      <c r="T945" s="259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0" t="s">
        <v>191</v>
      </c>
      <c r="AU945" s="260" t="s">
        <v>88</v>
      </c>
      <c r="AV945" s="14" t="s">
        <v>88</v>
      </c>
      <c r="AW945" s="14" t="s">
        <v>35</v>
      </c>
      <c r="AX945" s="14" t="s">
        <v>79</v>
      </c>
      <c r="AY945" s="260" t="s">
        <v>178</v>
      </c>
    </row>
    <row r="946" s="14" customFormat="1">
      <c r="A946" s="14"/>
      <c r="B946" s="250"/>
      <c r="C946" s="251"/>
      <c r="D946" s="233" t="s">
        <v>191</v>
      </c>
      <c r="E946" s="252" t="s">
        <v>1</v>
      </c>
      <c r="F946" s="253" t="s">
        <v>1139</v>
      </c>
      <c r="G946" s="251"/>
      <c r="H946" s="254">
        <v>2</v>
      </c>
      <c r="I946" s="255"/>
      <c r="J946" s="251"/>
      <c r="K946" s="251"/>
      <c r="L946" s="256"/>
      <c r="M946" s="257"/>
      <c r="N946" s="258"/>
      <c r="O946" s="258"/>
      <c r="P946" s="258"/>
      <c r="Q946" s="258"/>
      <c r="R946" s="258"/>
      <c r="S946" s="258"/>
      <c r="T946" s="259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60" t="s">
        <v>191</v>
      </c>
      <c r="AU946" s="260" t="s">
        <v>88</v>
      </c>
      <c r="AV946" s="14" t="s">
        <v>88</v>
      </c>
      <c r="AW946" s="14" t="s">
        <v>35</v>
      </c>
      <c r="AX946" s="14" t="s">
        <v>79</v>
      </c>
      <c r="AY946" s="260" t="s">
        <v>178</v>
      </c>
    </row>
    <row r="947" s="14" customFormat="1">
      <c r="A947" s="14"/>
      <c r="B947" s="250"/>
      <c r="C947" s="251"/>
      <c r="D947" s="233" t="s">
        <v>191</v>
      </c>
      <c r="E947" s="252" t="s">
        <v>1</v>
      </c>
      <c r="F947" s="253" t="s">
        <v>1140</v>
      </c>
      <c r="G947" s="251"/>
      <c r="H947" s="254">
        <v>1</v>
      </c>
      <c r="I947" s="255"/>
      <c r="J947" s="251"/>
      <c r="K947" s="251"/>
      <c r="L947" s="256"/>
      <c r="M947" s="257"/>
      <c r="N947" s="258"/>
      <c r="O947" s="258"/>
      <c r="P947" s="258"/>
      <c r="Q947" s="258"/>
      <c r="R947" s="258"/>
      <c r="S947" s="258"/>
      <c r="T947" s="259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0" t="s">
        <v>191</v>
      </c>
      <c r="AU947" s="260" t="s">
        <v>88</v>
      </c>
      <c r="AV947" s="14" t="s">
        <v>88</v>
      </c>
      <c r="AW947" s="14" t="s">
        <v>35</v>
      </c>
      <c r="AX947" s="14" t="s">
        <v>79</v>
      </c>
      <c r="AY947" s="260" t="s">
        <v>178</v>
      </c>
    </row>
    <row r="948" s="14" customFormat="1">
      <c r="A948" s="14"/>
      <c r="B948" s="250"/>
      <c r="C948" s="251"/>
      <c r="D948" s="233" t="s">
        <v>191</v>
      </c>
      <c r="E948" s="252" t="s">
        <v>1</v>
      </c>
      <c r="F948" s="253" t="s">
        <v>1141</v>
      </c>
      <c r="G948" s="251"/>
      <c r="H948" s="254">
        <v>1</v>
      </c>
      <c r="I948" s="255"/>
      <c r="J948" s="251"/>
      <c r="K948" s="251"/>
      <c r="L948" s="256"/>
      <c r="M948" s="257"/>
      <c r="N948" s="258"/>
      <c r="O948" s="258"/>
      <c r="P948" s="258"/>
      <c r="Q948" s="258"/>
      <c r="R948" s="258"/>
      <c r="S948" s="258"/>
      <c r="T948" s="259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60" t="s">
        <v>191</v>
      </c>
      <c r="AU948" s="260" t="s">
        <v>88</v>
      </c>
      <c r="AV948" s="14" t="s">
        <v>88</v>
      </c>
      <c r="AW948" s="14" t="s">
        <v>35</v>
      </c>
      <c r="AX948" s="14" t="s">
        <v>79</v>
      </c>
      <c r="AY948" s="260" t="s">
        <v>178</v>
      </c>
    </row>
    <row r="949" s="14" customFormat="1">
      <c r="A949" s="14"/>
      <c r="B949" s="250"/>
      <c r="C949" s="251"/>
      <c r="D949" s="233" t="s">
        <v>191</v>
      </c>
      <c r="E949" s="252" t="s">
        <v>1</v>
      </c>
      <c r="F949" s="253" t="s">
        <v>1142</v>
      </c>
      <c r="G949" s="251"/>
      <c r="H949" s="254">
        <v>3</v>
      </c>
      <c r="I949" s="255"/>
      <c r="J949" s="251"/>
      <c r="K949" s="251"/>
      <c r="L949" s="256"/>
      <c r="M949" s="257"/>
      <c r="N949" s="258"/>
      <c r="O949" s="258"/>
      <c r="P949" s="258"/>
      <c r="Q949" s="258"/>
      <c r="R949" s="258"/>
      <c r="S949" s="258"/>
      <c r="T949" s="259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60" t="s">
        <v>191</v>
      </c>
      <c r="AU949" s="260" t="s">
        <v>88</v>
      </c>
      <c r="AV949" s="14" t="s">
        <v>88</v>
      </c>
      <c r="AW949" s="14" t="s">
        <v>35</v>
      </c>
      <c r="AX949" s="14" t="s">
        <v>79</v>
      </c>
      <c r="AY949" s="260" t="s">
        <v>178</v>
      </c>
    </row>
    <row r="950" s="14" customFormat="1">
      <c r="A950" s="14"/>
      <c r="B950" s="250"/>
      <c r="C950" s="251"/>
      <c r="D950" s="233" t="s">
        <v>191</v>
      </c>
      <c r="E950" s="252" t="s">
        <v>1</v>
      </c>
      <c r="F950" s="253" t="s">
        <v>1143</v>
      </c>
      <c r="G950" s="251"/>
      <c r="H950" s="254">
        <v>1</v>
      </c>
      <c r="I950" s="255"/>
      <c r="J950" s="251"/>
      <c r="K950" s="251"/>
      <c r="L950" s="256"/>
      <c r="M950" s="257"/>
      <c r="N950" s="258"/>
      <c r="O950" s="258"/>
      <c r="P950" s="258"/>
      <c r="Q950" s="258"/>
      <c r="R950" s="258"/>
      <c r="S950" s="258"/>
      <c r="T950" s="259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60" t="s">
        <v>191</v>
      </c>
      <c r="AU950" s="260" t="s">
        <v>88</v>
      </c>
      <c r="AV950" s="14" t="s">
        <v>88</v>
      </c>
      <c r="AW950" s="14" t="s">
        <v>35</v>
      </c>
      <c r="AX950" s="14" t="s">
        <v>79</v>
      </c>
      <c r="AY950" s="260" t="s">
        <v>178</v>
      </c>
    </row>
    <row r="951" s="14" customFormat="1">
      <c r="A951" s="14"/>
      <c r="B951" s="250"/>
      <c r="C951" s="251"/>
      <c r="D951" s="233" t="s">
        <v>191</v>
      </c>
      <c r="E951" s="252" t="s">
        <v>1</v>
      </c>
      <c r="F951" s="253" t="s">
        <v>1144</v>
      </c>
      <c r="G951" s="251"/>
      <c r="H951" s="254">
        <v>2</v>
      </c>
      <c r="I951" s="255"/>
      <c r="J951" s="251"/>
      <c r="K951" s="251"/>
      <c r="L951" s="256"/>
      <c r="M951" s="257"/>
      <c r="N951" s="258"/>
      <c r="O951" s="258"/>
      <c r="P951" s="258"/>
      <c r="Q951" s="258"/>
      <c r="R951" s="258"/>
      <c r="S951" s="258"/>
      <c r="T951" s="259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60" t="s">
        <v>191</v>
      </c>
      <c r="AU951" s="260" t="s">
        <v>88</v>
      </c>
      <c r="AV951" s="14" t="s">
        <v>88</v>
      </c>
      <c r="AW951" s="14" t="s">
        <v>35</v>
      </c>
      <c r="AX951" s="14" t="s">
        <v>79</v>
      </c>
      <c r="AY951" s="260" t="s">
        <v>178</v>
      </c>
    </row>
    <row r="952" s="14" customFormat="1">
      <c r="A952" s="14"/>
      <c r="B952" s="250"/>
      <c r="C952" s="251"/>
      <c r="D952" s="233" t="s">
        <v>191</v>
      </c>
      <c r="E952" s="252" t="s">
        <v>1</v>
      </c>
      <c r="F952" s="253" t="s">
        <v>1145</v>
      </c>
      <c r="G952" s="251"/>
      <c r="H952" s="254">
        <v>1</v>
      </c>
      <c r="I952" s="255"/>
      <c r="J952" s="251"/>
      <c r="K952" s="251"/>
      <c r="L952" s="256"/>
      <c r="M952" s="257"/>
      <c r="N952" s="258"/>
      <c r="O952" s="258"/>
      <c r="P952" s="258"/>
      <c r="Q952" s="258"/>
      <c r="R952" s="258"/>
      <c r="S952" s="258"/>
      <c r="T952" s="259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60" t="s">
        <v>191</v>
      </c>
      <c r="AU952" s="260" t="s">
        <v>88</v>
      </c>
      <c r="AV952" s="14" t="s">
        <v>88</v>
      </c>
      <c r="AW952" s="14" t="s">
        <v>35</v>
      </c>
      <c r="AX952" s="14" t="s">
        <v>79</v>
      </c>
      <c r="AY952" s="260" t="s">
        <v>178</v>
      </c>
    </row>
    <row r="953" s="14" customFormat="1">
      <c r="A953" s="14"/>
      <c r="B953" s="250"/>
      <c r="C953" s="251"/>
      <c r="D953" s="233" t="s">
        <v>191</v>
      </c>
      <c r="E953" s="252" t="s">
        <v>1</v>
      </c>
      <c r="F953" s="253" t="s">
        <v>1146</v>
      </c>
      <c r="G953" s="251"/>
      <c r="H953" s="254">
        <v>1</v>
      </c>
      <c r="I953" s="255"/>
      <c r="J953" s="251"/>
      <c r="K953" s="251"/>
      <c r="L953" s="256"/>
      <c r="M953" s="257"/>
      <c r="N953" s="258"/>
      <c r="O953" s="258"/>
      <c r="P953" s="258"/>
      <c r="Q953" s="258"/>
      <c r="R953" s="258"/>
      <c r="S953" s="258"/>
      <c r="T953" s="259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60" t="s">
        <v>191</v>
      </c>
      <c r="AU953" s="260" t="s">
        <v>88</v>
      </c>
      <c r="AV953" s="14" t="s">
        <v>88</v>
      </c>
      <c r="AW953" s="14" t="s">
        <v>35</v>
      </c>
      <c r="AX953" s="14" t="s">
        <v>79</v>
      </c>
      <c r="AY953" s="260" t="s">
        <v>178</v>
      </c>
    </row>
    <row r="954" s="14" customFormat="1">
      <c r="A954" s="14"/>
      <c r="B954" s="250"/>
      <c r="C954" s="251"/>
      <c r="D954" s="233" t="s">
        <v>191</v>
      </c>
      <c r="E954" s="252" t="s">
        <v>1</v>
      </c>
      <c r="F954" s="253" t="s">
        <v>1147</v>
      </c>
      <c r="G954" s="251"/>
      <c r="H954" s="254">
        <v>1</v>
      </c>
      <c r="I954" s="255"/>
      <c r="J954" s="251"/>
      <c r="K954" s="251"/>
      <c r="L954" s="256"/>
      <c r="M954" s="257"/>
      <c r="N954" s="258"/>
      <c r="O954" s="258"/>
      <c r="P954" s="258"/>
      <c r="Q954" s="258"/>
      <c r="R954" s="258"/>
      <c r="S954" s="258"/>
      <c r="T954" s="25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0" t="s">
        <v>191</v>
      </c>
      <c r="AU954" s="260" t="s">
        <v>88</v>
      </c>
      <c r="AV954" s="14" t="s">
        <v>88</v>
      </c>
      <c r="AW954" s="14" t="s">
        <v>35</v>
      </c>
      <c r="AX954" s="14" t="s">
        <v>79</v>
      </c>
      <c r="AY954" s="260" t="s">
        <v>178</v>
      </c>
    </row>
    <row r="955" s="14" customFormat="1">
      <c r="A955" s="14"/>
      <c r="B955" s="250"/>
      <c r="C955" s="251"/>
      <c r="D955" s="233" t="s">
        <v>191</v>
      </c>
      <c r="E955" s="252" t="s">
        <v>1</v>
      </c>
      <c r="F955" s="253" t="s">
        <v>1148</v>
      </c>
      <c r="G955" s="251"/>
      <c r="H955" s="254">
        <v>1</v>
      </c>
      <c r="I955" s="255"/>
      <c r="J955" s="251"/>
      <c r="K955" s="251"/>
      <c r="L955" s="256"/>
      <c r="M955" s="257"/>
      <c r="N955" s="258"/>
      <c r="O955" s="258"/>
      <c r="P955" s="258"/>
      <c r="Q955" s="258"/>
      <c r="R955" s="258"/>
      <c r="S955" s="258"/>
      <c r="T955" s="259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60" t="s">
        <v>191</v>
      </c>
      <c r="AU955" s="260" t="s">
        <v>88</v>
      </c>
      <c r="AV955" s="14" t="s">
        <v>88</v>
      </c>
      <c r="AW955" s="14" t="s">
        <v>35</v>
      </c>
      <c r="AX955" s="14" t="s">
        <v>79</v>
      </c>
      <c r="AY955" s="260" t="s">
        <v>178</v>
      </c>
    </row>
    <row r="956" s="14" customFormat="1">
      <c r="A956" s="14"/>
      <c r="B956" s="250"/>
      <c r="C956" s="251"/>
      <c r="D956" s="233" t="s">
        <v>191</v>
      </c>
      <c r="E956" s="252" t="s">
        <v>1</v>
      </c>
      <c r="F956" s="253" t="s">
        <v>1149</v>
      </c>
      <c r="G956" s="251"/>
      <c r="H956" s="254">
        <v>1</v>
      </c>
      <c r="I956" s="255"/>
      <c r="J956" s="251"/>
      <c r="K956" s="251"/>
      <c r="L956" s="256"/>
      <c r="M956" s="257"/>
      <c r="N956" s="258"/>
      <c r="O956" s="258"/>
      <c r="P956" s="258"/>
      <c r="Q956" s="258"/>
      <c r="R956" s="258"/>
      <c r="S956" s="258"/>
      <c r="T956" s="259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60" t="s">
        <v>191</v>
      </c>
      <c r="AU956" s="260" t="s">
        <v>88</v>
      </c>
      <c r="AV956" s="14" t="s">
        <v>88</v>
      </c>
      <c r="AW956" s="14" t="s">
        <v>35</v>
      </c>
      <c r="AX956" s="14" t="s">
        <v>79</v>
      </c>
      <c r="AY956" s="260" t="s">
        <v>178</v>
      </c>
    </row>
    <row r="957" s="14" customFormat="1">
      <c r="A957" s="14"/>
      <c r="B957" s="250"/>
      <c r="C957" s="251"/>
      <c r="D957" s="233" t="s">
        <v>191</v>
      </c>
      <c r="E957" s="252" t="s">
        <v>1</v>
      </c>
      <c r="F957" s="253" t="s">
        <v>1150</v>
      </c>
      <c r="G957" s="251"/>
      <c r="H957" s="254">
        <v>1</v>
      </c>
      <c r="I957" s="255"/>
      <c r="J957" s="251"/>
      <c r="K957" s="251"/>
      <c r="L957" s="256"/>
      <c r="M957" s="257"/>
      <c r="N957" s="258"/>
      <c r="O957" s="258"/>
      <c r="P957" s="258"/>
      <c r="Q957" s="258"/>
      <c r="R957" s="258"/>
      <c r="S957" s="258"/>
      <c r="T957" s="259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0" t="s">
        <v>191</v>
      </c>
      <c r="AU957" s="260" t="s">
        <v>88</v>
      </c>
      <c r="AV957" s="14" t="s">
        <v>88</v>
      </c>
      <c r="AW957" s="14" t="s">
        <v>35</v>
      </c>
      <c r="AX957" s="14" t="s">
        <v>79</v>
      </c>
      <c r="AY957" s="260" t="s">
        <v>178</v>
      </c>
    </row>
    <row r="958" s="14" customFormat="1">
      <c r="A958" s="14"/>
      <c r="B958" s="250"/>
      <c r="C958" s="251"/>
      <c r="D958" s="233" t="s">
        <v>191</v>
      </c>
      <c r="E958" s="252" t="s">
        <v>1</v>
      </c>
      <c r="F958" s="253" t="s">
        <v>1151</v>
      </c>
      <c r="G958" s="251"/>
      <c r="H958" s="254">
        <v>2</v>
      </c>
      <c r="I958" s="255"/>
      <c r="J958" s="251"/>
      <c r="K958" s="251"/>
      <c r="L958" s="256"/>
      <c r="M958" s="257"/>
      <c r="N958" s="258"/>
      <c r="O958" s="258"/>
      <c r="P958" s="258"/>
      <c r="Q958" s="258"/>
      <c r="R958" s="258"/>
      <c r="S958" s="258"/>
      <c r="T958" s="259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60" t="s">
        <v>191</v>
      </c>
      <c r="AU958" s="260" t="s">
        <v>88</v>
      </c>
      <c r="AV958" s="14" t="s">
        <v>88</v>
      </c>
      <c r="AW958" s="14" t="s">
        <v>35</v>
      </c>
      <c r="AX958" s="14" t="s">
        <v>79</v>
      </c>
      <c r="AY958" s="260" t="s">
        <v>178</v>
      </c>
    </row>
    <row r="959" s="15" customFormat="1">
      <c r="A959" s="15"/>
      <c r="B959" s="261"/>
      <c r="C959" s="262"/>
      <c r="D959" s="233" t="s">
        <v>191</v>
      </c>
      <c r="E959" s="263" t="s">
        <v>1</v>
      </c>
      <c r="F959" s="264" t="s">
        <v>195</v>
      </c>
      <c r="G959" s="262"/>
      <c r="H959" s="265">
        <v>24</v>
      </c>
      <c r="I959" s="266"/>
      <c r="J959" s="262"/>
      <c r="K959" s="262"/>
      <c r="L959" s="267"/>
      <c r="M959" s="268"/>
      <c r="N959" s="269"/>
      <c r="O959" s="269"/>
      <c r="P959" s="269"/>
      <c r="Q959" s="269"/>
      <c r="R959" s="269"/>
      <c r="S959" s="269"/>
      <c r="T959" s="270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71" t="s">
        <v>191</v>
      </c>
      <c r="AU959" s="271" t="s">
        <v>88</v>
      </c>
      <c r="AV959" s="15" t="s">
        <v>185</v>
      </c>
      <c r="AW959" s="15" t="s">
        <v>35</v>
      </c>
      <c r="AX959" s="15" t="s">
        <v>84</v>
      </c>
      <c r="AY959" s="271" t="s">
        <v>178</v>
      </c>
    </row>
    <row r="960" s="2" customFormat="1" ht="16.5" customHeight="1">
      <c r="A960" s="39"/>
      <c r="B960" s="40"/>
      <c r="C960" s="283" t="s">
        <v>1152</v>
      </c>
      <c r="D960" s="283" t="s">
        <v>412</v>
      </c>
      <c r="E960" s="284" t="s">
        <v>1153</v>
      </c>
      <c r="F960" s="285" t="s">
        <v>1154</v>
      </c>
      <c r="G960" s="286" t="s">
        <v>636</v>
      </c>
      <c r="H960" s="287">
        <v>2</v>
      </c>
      <c r="I960" s="288"/>
      <c r="J960" s="289">
        <f>ROUND(I960*H960,2)</f>
        <v>0</v>
      </c>
      <c r="K960" s="285" t="s">
        <v>184</v>
      </c>
      <c r="L960" s="290"/>
      <c r="M960" s="291" t="s">
        <v>1</v>
      </c>
      <c r="N960" s="292" t="s">
        <v>44</v>
      </c>
      <c r="O960" s="92"/>
      <c r="P960" s="229">
        <f>O960*H960</f>
        <v>0</v>
      </c>
      <c r="Q960" s="229">
        <v>0.0016999999999999999</v>
      </c>
      <c r="R960" s="229">
        <f>Q960*H960</f>
        <v>0.0033999999999999998</v>
      </c>
      <c r="S960" s="229">
        <v>0</v>
      </c>
      <c r="T960" s="230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31" t="s">
        <v>238</v>
      </c>
      <c r="AT960" s="231" t="s">
        <v>412</v>
      </c>
      <c r="AU960" s="231" t="s">
        <v>88</v>
      </c>
      <c r="AY960" s="18" t="s">
        <v>178</v>
      </c>
      <c r="BE960" s="232">
        <f>IF(N960="základní",J960,0)</f>
        <v>0</v>
      </c>
      <c r="BF960" s="232">
        <f>IF(N960="snížená",J960,0)</f>
        <v>0</v>
      </c>
      <c r="BG960" s="232">
        <f>IF(N960="zákl. přenesená",J960,0)</f>
        <v>0</v>
      </c>
      <c r="BH960" s="232">
        <f>IF(N960="sníž. přenesená",J960,0)</f>
        <v>0</v>
      </c>
      <c r="BI960" s="232">
        <f>IF(N960="nulová",J960,0)</f>
        <v>0</v>
      </c>
      <c r="BJ960" s="18" t="s">
        <v>84</v>
      </c>
      <c r="BK960" s="232">
        <f>ROUND(I960*H960,2)</f>
        <v>0</v>
      </c>
      <c r="BL960" s="18" t="s">
        <v>185</v>
      </c>
      <c r="BM960" s="231" t="s">
        <v>1155</v>
      </c>
    </row>
    <row r="961" s="2" customFormat="1">
      <c r="A961" s="39"/>
      <c r="B961" s="40"/>
      <c r="C961" s="41"/>
      <c r="D961" s="233" t="s">
        <v>187</v>
      </c>
      <c r="E961" s="41"/>
      <c r="F961" s="234" t="s">
        <v>1154</v>
      </c>
      <c r="G961" s="41"/>
      <c r="H961" s="41"/>
      <c r="I961" s="235"/>
      <c r="J961" s="41"/>
      <c r="K961" s="41"/>
      <c r="L961" s="45"/>
      <c r="M961" s="236"/>
      <c r="N961" s="237"/>
      <c r="O961" s="92"/>
      <c r="P961" s="92"/>
      <c r="Q961" s="92"/>
      <c r="R961" s="92"/>
      <c r="S961" s="92"/>
      <c r="T961" s="93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T961" s="18" t="s">
        <v>187</v>
      </c>
      <c r="AU961" s="18" t="s">
        <v>88</v>
      </c>
    </row>
    <row r="962" s="13" customFormat="1">
      <c r="A962" s="13"/>
      <c r="B962" s="240"/>
      <c r="C962" s="241"/>
      <c r="D962" s="233" t="s">
        <v>191</v>
      </c>
      <c r="E962" s="242" t="s">
        <v>1</v>
      </c>
      <c r="F962" s="243" t="s">
        <v>1156</v>
      </c>
      <c r="G962" s="241"/>
      <c r="H962" s="242" t="s">
        <v>1</v>
      </c>
      <c r="I962" s="244"/>
      <c r="J962" s="241"/>
      <c r="K962" s="241"/>
      <c r="L962" s="245"/>
      <c r="M962" s="246"/>
      <c r="N962" s="247"/>
      <c r="O962" s="247"/>
      <c r="P962" s="247"/>
      <c r="Q962" s="247"/>
      <c r="R962" s="247"/>
      <c r="S962" s="247"/>
      <c r="T962" s="248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9" t="s">
        <v>191</v>
      </c>
      <c r="AU962" s="249" t="s">
        <v>88</v>
      </c>
      <c r="AV962" s="13" t="s">
        <v>84</v>
      </c>
      <c r="AW962" s="13" t="s">
        <v>35</v>
      </c>
      <c r="AX962" s="13" t="s">
        <v>79</v>
      </c>
      <c r="AY962" s="249" t="s">
        <v>178</v>
      </c>
    </row>
    <row r="963" s="14" customFormat="1">
      <c r="A963" s="14"/>
      <c r="B963" s="250"/>
      <c r="C963" s="251"/>
      <c r="D963" s="233" t="s">
        <v>191</v>
      </c>
      <c r="E963" s="252" t="s">
        <v>1</v>
      </c>
      <c r="F963" s="253" t="s">
        <v>1136</v>
      </c>
      <c r="G963" s="251"/>
      <c r="H963" s="254">
        <v>2</v>
      </c>
      <c r="I963" s="255"/>
      <c r="J963" s="251"/>
      <c r="K963" s="251"/>
      <c r="L963" s="256"/>
      <c r="M963" s="257"/>
      <c r="N963" s="258"/>
      <c r="O963" s="258"/>
      <c r="P963" s="258"/>
      <c r="Q963" s="258"/>
      <c r="R963" s="258"/>
      <c r="S963" s="258"/>
      <c r="T963" s="259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60" t="s">
        <v>191</v>
      </c>
      <c r="AU963" s="260" t="s">
        <v>88</v>
      </c>
      <c r="AV963" s="14" t="s">
        <v>88</v>
      </c>
      <c r="AW963" s="14" t="s">
        <v>35</v>
      </c>
      <c r="AX963" s="14" t="s">
        <v>84</v>
      </c>
      <c r="AY963" s="260" t="s">
        <v>178</v>
      </c>
    </row>
    <row r="964" s="2" customFormat="1" ht="24.15" customHeight="1">
      <c r="A964" s="39"/>
      <c r="B964" s="40"/>
      <c r="C964" s="283" t="s">
        <v>1157</v>
      </c>
      <c r="D964" s="283" t="s">
        <v>412</v>
      </c>
      <c r="E964" s="284" t="s">
        <v>1158</v>
      </c>
      <c r="F964" s="285" t="s">
        <v>1159</v>
      </c>
      <c r="G964" s="286" t="s">
        <v>636</v>
      </c>
      <c r="H964" s="287">
        <v>4</v>
      </c>
      <c r="I964" s="288"/>
      <c r="J964" s="289">
        <f>ROUND(I964*H964,2)</f>
        <v>0</v>
      </c>
      <c r="K964" s="285" t="s">
        <v>184</v>
      </c>
      <c r="L964" s="290"/>
      <c r="M964" s="291" t="s">
        <v>1</v>
      </c>
      <c r="N964" s="292" t="s">
        <v>44</v>
      </c>
      <c r="O964" s="92"/>
      <c r="P964" s="229">
        <f>O964*H964</f>
        <v>0</v>
      </c>
      <c r="Q964" s="229">
        <v>0.0012999999999999999</v>
      </c>
      <c r="R964" s="229">
        <f>Q964*H964</f>
        <v>0.0051999999999999998</v>
      </c>
      <c r="S964" s="229">
        <v>0</v>
      </c>
      <c r="T964" s="230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31" t="s">
        <v>238</v>
      </c>
      <c r="AT964" s="231" t="s">
        <v>412</v>
      </c>
      <c r="AU964" s="231" t="s">
        <v>88</v>
      </c>
      <c r="AY964" s="18" t="s">
        <v>178</v>
      </c>
      <c r="BE964" s="232">
        <f>IF(N964="základní",J964,0)</f>
        <v>0</v>
      </c>
      <c r="BF964" s="232">
        <f>IF(N964="snížená",J964,0)</f>
        <v>0</v>
      </c>
      <c r="BG964" s="232">
        <f>IF(N964="zákl. přenesená",J964,0)</f>
        <v>0</v>
      </c>
      <c r="BH964" s="232">
        <f>IF(N964="sníž. přenesená",J964,0)</f>
        <v>0</v>
      </c>
      <c r="BI964" s="232">
        <f>IF(N964="nulová",J964,0)</f>
        <v>0</v>
      </c>
      <c r="BJ964" s="18" t="s">
        <v>84</v>
      </c>
      <c r="BK964" s="232">
        <f>ROUND(I964*H964,2)</f>
        <v>0</v>
      </c>
      <c r="BL964" s="18" t="s">
        <v>185</v>
      </c>
      <c r="BM964" s="231" t="s">
        <v>1160</v>
      </c>
    </row>
    <row r="965" s="2" customFormat="1">
      <c r="A965" s="39"/>
      <c r="B965" s="40"/>
      <c r="C965" s="41"/>
      <c r="D965" s="233" t="s">
        <v>187</v>
      </c>
      <c r="E965" s="41"/>
      <c r="F965" s="234" t="s">
        <v>1159</v>
      </c>
      <c r="G965" s="41"/>
      <c r="H965" s="41"/>
      <c r="I965" s="235"/>
      <c r="J965" s="41"/>
      <c r="K965" s="41"/>
      <c r="L965" s="45"/>
      <c r="M965" s="236"/>
      <c r="N965" s="237"/>
      <c r="O965" s="92"/>
      <c r="P965" s="92"/>
      <c r="Q965" s="92"/>
      <c r="R965" s="92"/>
      <c r="S965" s="92"/>
      <c r="T965" s="93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T965" s="18" t="s">
        <v>187</v>
      </c>
      <c r="AU965" s="18" t="s">
        <v>88</v>
      </c>
    </row>
    <row r="966" s="13" customFormat="1">
      <c r="A966" s="13"/>
      <c r="B966" s="240"/>
      <c r="C966" s="241"/>
      <c r="D966" s="233" t="s">
        <v>191</v>
      </c>
      <c r="E966" s="242" t="s">
        <v>1</v>
      </c>
      <c r="F966" s="243" t="s">
        <v>1156</v>
      </c>
      <c r="G966" s="241"/>
      <c r="H966" s="242" t="s">
        <v>1</v>
      </c>
      <c r="I966" s="244"/>
      <c r="J966" s="241"/>
      <c r="K966" s="241"/>
      <c r="L966" s="245"/>
      <c r="M966" s="246"/>
      <c r="N966" s="247"/>
      <c r="O966" s="247"/>
      <c r="P966" s="247"/>
      <c r="Q966" s="247"/>
      <c r="R966" s="247"/>
      <c r="S966" s="247"/>
      <c r="T966" s="248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9" t="s">
        <v>191</v>
      </c>
      <c r="AU966" s="249" t="s">
        <v>88</v>
      </c>
      <c r="AV966" s="13" t="s">
        <v>84</v>
      </c>
      <c r="AW966" s="13" t="s">
        <v>35</v>
      </c>
      <c r="AX966" s="13" t="s">
        <v>79</v>
      </c>
      <c r="AY966" s="249" t="s">
        <v>178</v>
      </c>
    </row>
    <row r="967" s="14" customFormat="1">
      <c r="A967" s="14"/>
      <c r="B967" s="250"/>
      <c r="C967" s="251"/>
      <c r="D967" s="233" t="s">
        <v>191</v>
      </c>
      <c r="E967" s="252" t="s">
        <v>1</v>
      </c>
      <c r="F967" s="253" t="s">
        <v>1137</v>
      </c>
      <c r="G967" s="251"/>
      <c r="H967" s="254">
        <v>2</v>
      </c>
      <c r="I967" s="255"/>
      <c r="J967" s="251"/>
      <c r="K967" s="251"/>
      <c r="L967" s="256"/>
      <c r="M967" s="257"/>
      <c r="N967" s="258"/>
      <c r="O967" s="258"/>
      <c r="P967" s="258"/>
      <c r="Q967" s="258"/>
      <c r="R967" s="258"/>
      <c r="S967" s="258"/>
      <c r="T967" s="259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60" t="s">
        <v>191</v>
      </c>
      <c r="AU967" s="260" t="s">
        <v>88</v>
      </c>
      <c r="AV967" s="14" t="s">
        <v>88</v>
      </c>
      <c r="AW967" s="14" t="s">
        <v>35</v>
      </c>
      <c r="AX967" s="14" t="s">
        <v>79</v>
      </c>
      <c r="AY967" s="260" t="s">
        <v>178</v>
      </c>
    </row>
    <row r="968" s="14" customFormat="1">
      <c r="A968" s="14"/>
      <c r="B968" s="250"/>
      <c r="C968" s="251"/>
      <c r="D968" s="233" t="s">
        <v>191</v>
      </c>
      <c r="E968" s="252" t="s">
        <v>1</v>
      </c>
      <c r="F968" s="253" t="s">
        <v>1138</v>
      </c>
      <c r="G968" s="251"/>
      <c r="H968" s="254">
        <v>2</v>
      </c>
      <c r="I968" s="255"/>
      <c r="J968" s="251"/>
      <c r="K968" s="251"/>
      <c r="L968" s="256"/>
      <c r="M968" s="257"/>
      <c r="N968" s="258"/>
      <c r="O968" s="258"/>
      <c r="P968" s="258"/>
      <c r="Q968" s="258"/>
      <c r="R968" s="258"/>
      <c r="S968" s="258"/>
      <c r="T968" s="259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60" t="s">
        <v>191</v>
      </c>
      <c r="AU968" s="260" t="s">
        <v>88</v>
      </c>
      <c r="AV968" s="14" t="s">
        <v>88</v>
      </c>
      <c r="AW968" s="14" t="s">
        <v>35</v>
      </c>
      <c r="AX968" s="14" t="s">
        <v>79</v>
      </c>
      <c r="AY968" s="260" t="s">
        <v>178</v>
      </c>
    </row>
    <row r="969" s="15" customFormat="1">
      <c r="A969" s="15"/>
      <c r="B969" s="261"/>
      <c r="C969" s="262"/>
      <c r="D969" s="233" t="s">
        <v>191</v>
      </c>
      <c r="E969" s="263" t="s">
        <v>1</v>
      </c>
      <c r="F969" s="264" t="s">
        <v>195</v>
      </c>
      <c r="G969" s="262"/>
      <c r="H969" s="265">
        <v>4</v>
      </c>
      <c r="I969" s="266"/>
      <c r="J969" s="262"/>
      <c r="K969" s="262"/>
      <c r="L969" s="267"/>
      <c r="M969" s="268"/>
      <c r="N969" s="269"/>
      <c r="O969" s="269"/>
      <c r="P969" s="269"/>
      <c r="Q969" s="269"/>
      <c r="R969" s="269"/>
      <c r="S969" s="269"/>
      <c r="T969" s="270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71" t="s">
        <v>191</v>
      </c>
      <c r="AU969" s="271" t="s">
        <v>88</v>
      </c>
      <c r="AV969" s="15" t="s">
        <v>185</v>
      </c>
      <c r="AW969" s="15" t="s">
        <v>35</v>
      </c>
      <c r="AX969" s="15" t="s">
        <v>84</v>
      </c>
      <c r="AY969" s="271" t="s">
        <v>178</v>
      </c>
    </row>
    <row r="970" s="2" customFormat="1" ht="24.15" customHeight="1">
      <c r="A970" s="39"/>
      <c r="B970" s="40"/>
      <c r="C970" s="283" t="s">
        <v>1161</v>
      </c>
      <c r="D970" s="283" t="s">
        <v>412</v>
      </c>
      <c r="E970" s="284" t="s">
        <v>1162</v>
      </c>
      <c r="F970" s="285" t="s">
        <v>1163</v>
      </c>
      <c r="G970" s="286" t="s">
        <v>636</v>
      </c>
      <c r="H970" s="287">
        <v>2</v>
      </c>
      <c r="I970" s="288"/>
      <c r="J970" s="289">
        <f>ROUND(I970*H970,2)</f>
        <v>0</v>
      </c>
      <c r="K970" s="285" t="s">
        <v>184</v>
      </c>
      <c r="L970" s="290"/>
      <c r="M970" s="291" t="s">
        <v>1</v>
      </c>
      <c r="N970" s="292" t="s">
        <v>44</v>
      </c>
      <c r="O970" s="92"/>
      <c r="P970" s="229">
        <f>O970*H970</f>
        <v>0</v>
      </c>
      <c r="Q970" s="229">
        <v>0.0040000000000000001</v>
      </c>
      <c r="R970" s="229">
        <f>Q970*H970</f>
        <v>0.0080000000000000002</v>
      </c>
      <c r="S970" s="229">
        <v>0</v>
      </c>
      <c r="T970" s="230">
        <f>S970*H970</f>
        <v>0</v>
      </c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R970" s="231" t="s">
        <v>238</v>
      </c>
      <c r="AT970" s="231" t="s">
        <v>412</v>
      </c>
      <c r="AU970" s="231" t="s">
        <v>88</v>
      </c>
      <c r="AY970" s="18" t="s">
        <v>178</v>
      </c>
      <c r="BE970" s="232">
        <f>IF(N970="základní",J970,0)</f>
        <v>0</v>
      </c>
      <c r="BF970" s="232">
        <f>IF(N970="snížená",J970,0)</f>
        <v>0</v>
      </c>
      <c r="BG970" s="232">
        <f>IF(N970="zákl. přenesená",J970,0)</f>
        <v>0</v>
      </c>
      <c r="BH970" s="232">
        <f>IF(N970="sníž. přenesená",J970,0)</f>
        <v>0</v>
      </c>
      <c r="BI970" s="232">
        <f>IF(N970="nulová",J970,0)</f>
        <v>0</v>
      </c>
      <c r="BJ970" s="18" t="s">
        <v>84</v>
      </c>
      <c r="BK970" s="232">
        <f>ROUND(I970*H970,2)</f>
        <v>0</v>
      </c>
      <c r="BL970" s="18" t="s">
        <v>185</v>
      </c>
      <c r="BM970" s="231" t="s">
        <v>1164</v>
      </c>
    </row>
    <row r="971" s="2" customFormat="1">
      <c r="A971" s="39"/>
      <c r="B971" s="40"/>
      <c r="C971" s="41"/>
      <c r="D971" s="233" t="s">
        <v>187</v>
      </c>
      <c r="E971" s="41"/>
      <c r="F971" s="234" t="s">
        <v>1163</v>
      </c>
      <c r="G971" s="41"/>
      <c r="H971" s="41"/>
      <c r="I971" s="235"/>
      <c r="J971" s="41"/>
      <c r="K971" s="41"/>
      <c r="L971" s="45"/>
      <c r="M971" s="236"/>
      <c r="N971" s="237"/>
      <c r="O971" s="92"/>
      <c r="P971" s="92"/>
      <c r="Q971" s="92"/>
      <c r="R971" s="92"/>
      <c r="S971" s="92"/>
      <c r="T971" s="93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T971" s="18" t="s">
        <v>187</v>
      </c>
      <c r="AU971" s="18" t="s">
        <v>88</v>
      </c>
    </row>
    <row r="972" s="13" customFormat="1">
      <c r="A972" s="13"/>
      <c r="B972" s="240"/>
      <c r="C972" s="241"/>
      <c r="D972" s="233" t="s">
        <v>191</v>
      </c>
      <c r="E972" s="242" t="s">
        <v>1</v>
      </c>
      <c r="F972" s="243" t="s">
        <v>1156</v>
      </c>
      <c r="G972" s="241"/>
      <c r="H972" s="242" t="s">
        <v>1</v>
      </c>
      <c r="I972" s="244"/>
      <c r="J972" s="241"/>
      <c r="K972" s="241"/>
      <c r="L972" s="245"/>
      <c r="M972" s="246"/>
      <c r="N972" s="247"/>
      <c r="O972" s="247"/>
      <c r="P972" s="247"/>
      <c r="Q972" s="247"/>
      <c r="R972" s="247"/>
      <c r="S972" s="247"/>
      <c r="T972" s="248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9" t="s">
        <v>191</v>
      </c>
      <c r="AU972" s="249" t="s">
        <v>88</v>
      </c>
      <c r="AV972" s="13" t="s">
        <v>84</v>
      </c>
      <c r="AW972" s="13" t="s">
        <v>35</v>
      </c>
      <c r="AX972" s="13" t="s">
        <v>79</v>
      </c>
      <c r="AY972" s="249" t="s">
        <v>178</v>
      </c>
    </row>
    <row r="973" s="14" customFormat="1">
      <c r="A973" s="14"/>
      <c r="B973" s="250"/>
      <c r="C973" s="251"/>
      <c r="D973" s="233" t="s">
        <v>191</v>
      </c>
      <c r="E973" s="252" t="s">
        <v>1</v>
      </c>
      <c r="F973" s="253" t="s">
        <v>1139</v>
      </c>
      <c r="G973" s="251"/>
      <c r="H973" s="254">
        <v>2</v>
      </c>
      <c r="I973" s="255"/>
      <c r="J973" s="251"/>
      <c r="K973" s="251"/>
      <c r="L973" s="256"/>
      <c r="M973" s="257"/>
      <c r="N973" s="258"/>
      <c r="O973" s="258"/>
      <c r="P973" s="258"/>
      <c r="Q973" s="258"/>
      <c r="R973" s="258"/>
      <c r="S973" s="258"/>
      <c r="T973" s="259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60" t="s">
        <v>191</v>
      </c>
      <c r="AU973" s="260" t="s">
        <v>88</v>
      </c>
      <c r="AV973" s="14" t="s">
        <v>88</v>
      </c>
      <c r="AW973" s="14" t="s">
        <v>35</v>
      </c>
      <c r="AX973" s="14" t="s">
        <v>84</v>
      </c>
      <c r="AY973" s="260" t="s">
        <v>178</v>
      </c>
    </row>
    <row r="974" s="2" customFormat="1" ht="24.15" customHeight="1">
      <c r="A974" s="39"/>
      <c r="B974" s="40"/>
      <c r="C974" s="283" t="s">
        <v>1165</v>
      </c>
      <c r="D974" s="283" t="s">
        <v>412</v>
      </c>
      <c r="E974" s="284" t="s">
        <v>1166</v>
      </c>
      <c r="F974" s="285" t="s">
        <v>1167</v>
      </c>
      <c r="G974" s="286" t="s">
        <v>636</v>
      </c>
      <c r="H974" s="287">
        <v>2</v>
      </c>
      <c r="I974" s="288"/>
      <c r="J974" s="289">
        <f>ROUND(I974*H974,2)</f>
        <v>0</v>
      </c>
      <c r="K974" s="285" t="s">
        <v>184</v>
      </c>
      <c r="L974" s="290"/>
      <c r="M974" s="291" t="s">
        <v>1</v>
      </c>
      <c r="N974" s="292" t="s">
        <v>44</v>
      </c>
      <c r="O974" s="92"/>
      <c r="P974" s="229">
        <f>O974*H974</f>
        <v>0</v>
      </c>
      <c r="Q974" s="229">
        <v>0.0035000000000000001</v>
      </c>
      <c r="R974" s="229">
        <f>Q974*H974</f>
        <v>0.0070000000000000001</v>
      </c>
      <c r="S974" s="229">
        <v>0</v>
      </c>
      <c r="T974" s="230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31" t="s">
        <v>238</v>
      </c>
      <c r="AT974" s="231" t="s">
        <v>412</v>
      </c>
      <c r="AU974" s="231" t="s">
        <v>88</v>
      </c>
      <c r="AY974" s="18" t="s">
        <v>178</v>
      </c>
      <c r="BE974" s="232">
        <f>IF(N974="základní",J974,0)</f>
        <v>0</v>
      </c>
      <c r="BF974" s="232">
        <f>IF(N974="snížená",J974,0)</f>
        <v>0</v>
      </c>
      <c r="BG974" s="232">
        <f>IF(N974="zákl. přenesená",J974,0)</f>
        <v>0</v>
      </c>
      <c r="BH974" s="232">
        <f>IF(N974="sníž. přenesená",J974,0)</f>
        <v>0</v>
      </c>
      <c r="BI974" s="232">
        <f>IF(N974="nulová",J974,0)</f>
        <v>0</v>
      </c>
      <c r="BJ974" s="18" t="s">
        <v>84</v>
      </c>
      <c r="BK974" s="232">
        <f>ROUND(I974*H974,2)</f>
        <v>0</v>
      </c>
      <c r="BL974" s="18" t="s">
        <v>185</v>
      </c>
      <c r="BM974" s="231" t="s">
        <v>1168</v>
      </c>
    </row>
    <row r="975" s="2" customFormat="1">
      <c r="A975" s="39"/>
      <c r="B975" s="40"/>
      <c r="C975" s="41"/>
      <c r="D975" s="233" t="s">
        <v>187</v>
      </c>
      <c r="E975" s="41"/>
      <c r="F975" s="234" t="s">
        <v>1167</v>
      </c>
      <c r="G975" s="41"/>
      <c r="H975" s="41"/>
      <c r="I975" s="235"/>
      <c r="J975" s="41"/>
      <c r="K975" s="41"/>
      <c r="L975" s="45"/>
      <c r="M975" s="236"/>
      <c r="N975" s="237"/>
      <c r="O975" s="92"/>
      <c r="P975" s="92"/>
      <c r="Q975" s="92"/>
      <c r="R975" s="92"/>
      <c r="S975" s="92"/>
      <c r="T975" s="93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T975" s="18" t="s">
        <v>187</v>
      </c>
      <c r="AU975" s="18" t="s">
        <v>88</v>
      </c>
    </row>
    <row r="976" s="13" customFormat="1">
      <c r="A976" s="13"/>
      <c r="B976" s="240"/>
      <c r="C976" s="241"/>
      <c r="D976" s="233" t="s">
        <v>191</v>
      </c>
      <c r="E976" s="242" t="s">
        <v>1</v>
      </c>
      <c r="F976" s="243" t="s">
        <v>1156</v>
      </c>
      <c r="G976" s="241"/>
      <c r="H976" s="242" t="s">
        <v>1</v>
      </c>
      <c r="I976" s="244"/>
      <c r="J976" s="241"/>
      <c r="K976" s="241"/>
      <c r="L976" s="245"/>
      <c r="M976" s="246"/>
      <c r="N976" s="247"/>
      <c r="O976" s="247"/>
      <c r="P976" s="247"/>
      <c r="Q976" s="247"/>
      <c r="R976" s="247"/>
      <c r="S976" s="247"/>
      <c r="T976" s="248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9" t="s">
        <v>191</v>
      </c>
      <c r="AU976" s="249" t="s">
        <v>88</v>
      </c>
      <c r="AV976" s="13" t="s">
        <v>84</v>
      </c>
      <c r="AW976" s="13" t="s">
        <v>35</v>
      </c>
      <c r="AX976" s="13" t="s">
        <v>79</v>
      </c>
      <c r="AY976" s="249" t="s">
        <v>178</v>
      </c>
    </row>
    <row r="977" s="14" customFormat="1">
      <c r="A977" s="14"/>
      <c r="B977" s="250"/>
      <c r="C977" s="251"/>
      <c r="D977" s="233" t="s">
        <v>191</v>
      </c>
      <c r="E977" s="252" t="s">
        <v>1</v>
      </c>
      <c r="F977" s="253" t="s">
        <v>1140</v>
      </c>
      <c r="G977" s="251"/>
      <c r="H977" s="254">
        <v>1</v>
      </c>
      <c r="I977" s="255"/>
      <c r="J977" s="251"/>
      <c r="K977" s="251"/>
      <c r="L977" s="256"/>
      <c r="M977" s="257"/>
      <c r="N977" s="258"/>
      <c r="O977" s="258"/>
      <c r="P977" s="258"/>
      <c r="Q977" s="258"/>
      <c r="R977" s="258"/>
      <c r="S977" s="258"/>
      <c r="T977" s="259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60" t="s">
        <v>191</v>
      </c>
      <c r="AU977" s="260" t="s">
        <v>88</v>
      </c>
      <c r="AV977" s="14" t="s">
        <v>88</v>
      </c>
      <c r="AW977" s="14" t="s">
        <v>35</v>
      </c>
      <c r="AX977" s="14" t="s">
        <v>79</v>
      </c>
      <c r="AY977" s="260" t="s">
        <v>178</v>
      </c>
    </row>
    <row r="978" s="14" customFormat="1">
      <c r="A978" s="14"/>
      <c r="B978" s="250"/>
      <c r="C978" s="251"/>
      <c r="D978" s="233" t="s">
        <v>191</v>
      </c>
      <c r="E978" s="252" t="s">
        <v>1</v>
      </c>
      <c r="F978" s="253" t="s">
        <v>1169</v>
      </c>
      <c r="G978" s="251"/>
      <c r="H978" s="254">
        <v>1</v>
      </c>
      <c r="I978" s="255"/>
      <c r="J978" s="251"/>
      <c r="K978" s="251"/>
      <c r="L978" s="256"/>
      <c r="M978" s="257"/>
      <c r="N978" s="258"/>
      <c r="O978" s="258"/>
      <c r="P978" s="258"/>
      <c r="Q978" s="258"/>
      <c r="R978" s="258"/>
      <c r="S978" s="258"/>
      <c r="T978" s="25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60" t="s">
        <v>191</v>
      </c>
      <c r="AU978" s="260" t="s">
        <v>88</v>
      </c>
      <c r="AV978" s="14" t="s">
        <v>88</v>
      </c>
      <c r="AW978" s="14" t="s">
        <v>35</v>
      </c>
      <c r="AX978" s="14" t="s">
        <v>79</v>
      </c>
      <c r="AY978" s="260" t="s">
        <v>178</v>
      </c>
    </row>
    <row r="979" s="15" customFormat="1">
      <c r="A979" s="15"/>
      <c r="B979" s="261"/>
      <c r="C979" s="262"/>
      <c r="D979" s="233" t="s">
        <v>191</v>
      </c>
      <c r="E979" s="263" t="s">
        <v>1</v>
      </c>
      <c r="F979" s="264" t="s">
        <v>195</v>
      </c>
      <c r="G979" s="262"/>
      <c r="H979" s="265">
        <v>2</v>
      </c>
      <c r="I979" s="266"/>
      <c r="J979" s="262"/>
      <c r="K979" s="262"/>
      <c r="L979" s="267"/>
      <c r="M979" s="268"/>
      <c r="N979" s="269"/>
      <c r="O979" s="269"/>
      <c r="P979" s="269"/>
      <c r="Q979" s="269"/>
      <c r="R979" s="269"/>
      <c r="S979" s="269"/>
      <c r="T979" s="270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71" t="s">
        <v>191</v>
      </c>
      <c r="AU979" s="271" t="s">
        <v>88</v>
      </c>
      <c r="AV979" s="15" t="s">
        <v>185</v>
      </c>
      <c r="AW979" s="15" t="s">
        <v>35</v>
      </c>
      <c r="AX979" s="15" t="s">
        <v>84</v>
      </c>
      <c r="AY979" s="271" t="s">
        <v>178</v>
      </c>
    </row>
    <row r="980" s="2" customFormat="1" ht="21.75" customHeight="1">
      <c r="A980" s="39"/>
      <c r="B980" s="40"/>
      <c r="C980" s="283" t="s">
        <v>1170</v>
      </c>
      <c r="D980" s="283" t="s">
        <v>412</v>
      </c>
      <c r="E980" s="284" t="s">
        <v>1171</v>
      </c>
      <c r="F980" s="285" t="s">
        <v>1172</v>
      </c>
      <c r="G980" s="286" t="s">
        <v>636</v>
      </c>
      <c r="H980" s="287">
        <v>1</v>
      </c>
      <c r="I980" s="288"/>
      <c r="J980" s="289">
        <f>ROUND(I980*H980,2)</f>
        <v>0</v>
      </c>
      <c r="K980" s="285" t="s">
        <v>184</v>
      </c>
      <c r="L980" s="290"/>
      <c r="M980" s="291" t="s">
        <v>1</v>
      </c>
      <c r="N980" s="292" t="s">
        <v>44</v>
      </c>
      <c r="O980" s="92"/>
      <c r="P980" s="229">
        <f>O980*H980</f>
        <v>0</v>
      </c>
      <c r="Q980" s="229">
        <v>0.00089999999999999998</v>
      </c>
      <c r="R980" s="229">
        <f>Q980*H980</f>
        <v>0.00089999999999999998</v>
      </c>
      <c r="S980" s="229">
        <v>0</v>
      </c>
      <c r="T980" s="230">
        <f>S980*H980</f>
        <v>0</v>
      </c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R980" s="231" t="s">
        <v>238</v>
      </c>
      <c r="AT980" s="231" t="s">
        <v>412</v>
      </c>
      <c r="AU980" s="231" t="s">
        <v>88</v>
      </c>
      <c r="AY980" s="18" t="s">
        <v>178</v>
      </c>
      <c r="BE980" s="232">
        <f>IF(N980="základní",J980,0)</f>
        <v>0</v>
      </c>
      <c r="BF980" s="232">
        <f>IF(N980="snížená",J980,0)</f>
        <v>0</v>
      </c>
      <c r="BG980" s="232">
        <f>IF(N980="zákl. přenesená",J980,0)</f>
        <v>0</v>
      </c>
      <c r="BH980" s="232">
        <f>IF(N980="sníž. přenesená",J980,0)</f>
        <v>0</v>
      </c>
      <c r="BI980" s="232">
        <f>IF(N980="nulová",J980,0)</f>
        <v>0</v>
      </c>
      <c r="BJ980" s="18" t="s">
        <v>84</v>
      </c>
      <c r="BK980" s="232">
        <f>ROUND(I980*H980,2)</f>
        <v>0</v>
      </c>
      <c r="BL980" s="18" t="s">
        <v>185</v>
      </c>
      <c r="BM980" s="231" t="s">
        <v>1173</v>
      </c>
    </row>
    <row r="981" s="2" customFormat="1">
      <c r="A981" s="39"/>
      <c r="B981" s="40"/>
      <c r="C981" s="41"/>
      <c r="D981" s="233" t="s">
        <v>187</v>
      </c>
      <c r="E981" s="41"/>
      <c r="F981" s="234" t="s">
        <v>1172</v>
      </c>
      <c r="G981" s="41"/>
      <c r="H981" s="41"/>
      <c r="I981" s="235"/>
      <c r="J981" s="41"/>
      <c r="K981" s="41"/>
      <c r="L981" s="45"/>
      <c r="M981" s="236"/>
      <c r="N981" s="237"/>
      <c r="O981" s="92"/>
      <c r="P981" s="92"/>
      <c r="Q981" s="92"/>
      <c r="R981" s="92"/>
      <c r="S981" s="92"/>
      <c r="T981" s="93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T981" s="18" t="s">
        <v>187</v>
      </c>
      <c r="AU981" s="18" t="s">
        <v>88</v>
      </c>
    </row>
    <row r="982" s="13" customFormat="1">
      <c r="A982" s="13"/>
      <c r="B982" s="240"/>
      <c r="C982" s="241"/>
      <c r="D982" s="233" t="s">
        <v>191</v>
      </c>
      <c r="E982" s="242" t="s">
        <v>1</v>
      </c>
      <c r="F982" s="243" t="s">
        <v>1156</v>
      </c>
      <c r="G982" s="241"/>
      <c r="H982" s="242" t="s">
        <v>1</v>
      </c>
      <c r="I982" s="244"/>
      <c r="J982" s="241"/>
      <c r="K982" s="241"/>
      <c r="L982" s="245"/>
      <c r="M982" s="246"/>
      <c r="N982" s="247"/>
      <c r="O982" s="247"/>
      <c r="P982" s="247"/>
      <c r="Q982" s="247"/>
      <c r="R982" s="247"/>
      <c r="S982" s="247"/>
      <c r="T982" s="248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9" t="s">
        <v>191</v>
      </c>
      <c r="AU982" s="249" t="s">
        <v>88</v>
      </c>
      <c r="AV982" s="13" t="s">
        <v>84</v>
      </c>
      <c r="AW982" s="13" t="s">
        <v>35</v>
      </c>
      <c r="AX982" s="13" t="s">
        <v>79</v>
      </c>
      <c r="AY982" s="249" t="s">
        <v>178</v>
      </c>
    </row>
    <row r="983" s="14" customFormat="1">
      <c r="A983" s="14"/>
      <c r="B983" s="250"/>
      <c r="C983" s="251"/>
      <c r="D983" s="233" t="s">
        <v>191</v>
      </c>
      <c r="E983" s="252" t="s">
        <v>1</v>
      </c>
      <c r="F983" s="253" t="s">
        <v>1174</v>
      </c>
      <c r="G983" s="251"/>
      <c r="H983" s="254">
        <v>1</v>
      </c>
      <c r="I983" s="255"/>
      <c r="J983" s="251"/>
      <c r="K983" s="251"/>
      <c r="L983" s="256"/>
      <c r="M983" s="257"/>
      <c r="N983" s="258"/>
      <c r="O983" s="258"/>
      <c r="P983" s="258"/>
      <c r="Q983" s="258"/>
      <c r="R983" s="258"/>
      <c r="S983" s="258"/>
      <c r="T983" s="259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0" t="s">
        <v>191</v>
      </c>
      <c r="AU983" s="260" t="s">
        <v>88</v>
      </c>
      <c r="AV983" s="14" t="s">
        <v>88</v>
      </c>
      <c r="AW983" s="14" t="s">
        <v>35</v>
      </c>
      <c r="AX983" s="14" t="s">
        <v>84</v>
      </c>
      <c r="AY983" s="260" t="s">
        <v>178</v>
      </c>
    </row>
    <row r="984" s="2" customFormat="1" ht="24.15" customHeight="1">
      <c r="A984" s="39"/>
      <c r="B984" s="40"/>
      <c r="C984" s="283" t="s">
        <v>1175</v>
      </c>
      <c r="D984" s="283" t="s">
        <v>412</v>
      </c>
      <c r="E984" s="284" t="s">
        <v>1176</v>
      </c>
      <c r="F984" s="285" t="s">
        <v>1177</v>
      </c>
      <c r="G984" s="286" t="s">
        <v>636</v>
      </c>
      <c r="H984" s="287">
        <v>6</v>
      </c>
      <c r="I984" s="288"/>
      <c r="J984" s="289">
        <f>ROUND(I984*H984,2)</f>
        <v>0</v>
      </c>
      <c r="K984" s="285" t="s">
        <v>184</v>
      </c>
      <c r="L984" s="290"/>
      <c r="M984" s="291" t="s">
        <v>1</v>
      </c>
      <c r="N984" s="292" t="s">
        <v>44</v>
      </c>
      <c r="O984" s="92"/>
      <c r="P984" s="229">
        <f>O984*H984</f>
        <v>0</v>
      </c>
      <c r="Q984" s="229">
        <v>0.0025000000000000001</v>
      </c>
      <c r="R984" s="229">
        <f>Q984*H984</f>
        <v>0.014999999999999999</v>
      </c>
      <c r="S984" s="229">
        <v>0</v>
      </c>
      <c r="T984" s="230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31" t="s">
        <v>238</v>
      </c>
      <c r="AT984" s="231" t="s">
        <v>412</v>
      </c>
      <c r="AU984" s="231" t="s">
        <v>88</v>
      </c>
      <c r="AY984" s="18" t="s">
        <v>178</v>
      </c>
      <c r="BE984" s="232">
        <f>IF(N984="základní",J984,0)</f>
        <v>0</v>
      </c>
      <c r="BF984" s="232">
        <f>IF(N984="snížená",J984,0)</f>
        <v>0</v>
      </c>
      <c r="BG984" s="232">
        <f>IF(N984="zákl. přenesená",J984,0)</f>
        <v>0</v>
      </c>
      <c r="BH984" s="232">
        <f>IF(N984="sníž. přenesená",J984,0)</f>
        <v>0</v>
      </c>
      <c r="BI984" s="232">
        <f>IF(N984="nulová",J984,0)</f>
        <v>0</v>
      </c>
      <c r="BJ984" s="18" t="s">
        <v>84</v>
      </c>
      <c r="BK984" s="232">
        <f>ROUND(I984*H984,2)</f>
        <v>0</v>
      </c>
      <c r="BL984" s="18" t="s">
        <v>185</v>
      </c>
      <c r="BM984" s="231" t="s">
        <v>1178</v>
      </c>
    </row>
    <row r="985" s="2" customFormat="1">
      <c r="A985" s="39"/>
      <c r="B985" s="40"/>
      <c r="C985" s="41"/>
      <c r="D985" s="233" t="s">
        <v>187</v>
      </c>
      <c r="E985" s="41"/>
      <c r="F985" s="234" t="s">
        <v>1177</v>
      </c>
      <c r="G985" s="41"/>
      <c r="H985" s="41"/>
      <c r="I985" s="235"/>
      <c r="J985" s="41"/>
      <c r="K985" s="41"/>
      <c r="L985" s="45"/>
      <c r="M985" s="236"/>
      <c r="N985" s="237"/>
      <c r="O985" s="92"/>
      <c r="P985" s="92"/>
      <c r="Q985" s="92"/>
      <c r="R985" s="92"/>
      <c r="S985" s="92"/>
      <c r="T985" s="93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18" t="s">
        <v>187</v>
      </c>
      <c r="AU985" s="18" t="s">
        <v>88</v>
      </c>
    </row>
    <row r="986" s="13" customFormat="1">
      <c r="A986" s="13"/>
      <c r="B986" s="240"/>
      <c r="C986" s="241"/>
      <c r="D986" s="233" t="s">
        <v>191</v>
      </c>
      <c r="E986" s="242" t="s">
        <v>1</v>
      </c>
      <c r="F986" s="243" t="s">
        <v>1156</v>
      </c>
      <c r="G986" s="241"/>
      <c r="H986" s="242" t="s">
        <v>1</v>
      </c>
      <c r="I986" s="244"/>
      <c r="J986" s="241"/>
      <c r="K986" s="241"/>
      <c r="L986" s="245"/>
      <c r="M986" s="246"/>
      <c r="N986" s="247"/>
      <c r="O986" s="247"/>
      <c r="P986" s="247"/>
      <c r="Q986" s="247"/>
      <c r="R986" s="247"/>
      <c r="S986" s="247"/>
      <c r="T986" s="248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9" t="s">
        <v>191</v>
      </c>
      <c r="AU986" s="249" t="s">
        <v>88</v>
      </c>
      <c r="AV986" s="13" t="s">
        <v>84</v>
      </c>
      <c r="AW986" s="13" t="s">
        <v>35</v>
      </c>
      <c r="AX986" s="13" t="s">
        <v>79</v>
      </c>
      <c r="AY986" s="249" t="s">
        <v>178</v>
      </c>
    </row>
    <row r="987" s="14" customFormat="1">
      <c r="A987" s="14"/>
      <c r="B987" s="250"/>
      <c r="C987" s="251"/>
      <c r="D987" s="233" t="s">
        <v>191</v>
      </c>
      <c r="E987" s="252" t="s">
        <v>1</v>
      </c>
      <c r="F987" s="253" t="s">
        <v>1179</v>
      </c>
      <c r="G987" s="251"/>
      <c r="H987" s="254">
        <v>3</v>
      </c>
      <c r="I987" s="255"/>
      <c r="J987" s="251"/>
      <c r="K987" s="251"/>
      <c r="L987" s="256"/>
      <c r="M987" s="257"/>
      <c r="N987" s="258"/>
      <c r="O987" s="258"/>
      <c r="P987" s="258"/>
      <c r="Q987" s="258"/>
      <c r="R987" s="258"/>
      <c r="S987" s="258"/>
      <c r="T987" s="259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60" t="s">
        <v>191</v>
      </c>
      <c r="AU987" s="260" t="s">
        <v>88</v>
      </c>
      <c r="AV987" s="14" t="s">
        <v>88</v>
      </c>
      <c r="AW987" s="14" t="s">
        <v>35</v>
      </c>
      <c r="AX987" s="14" t="s">
        <v>79</v>
      </c>
      <c r="AY987" s="260" t="s">
        <v>178</v>
      </c>
    </row>
    <row r="988" s="14" customFormat="1">
      <c r="A988" s="14"/>
      <c r="B988" s="250"/>
      <c r="C988" s="251"/>
      <c r="D988" s="233" t="s">
        <v>191</v>
      </c>
      <c r="E988" s="252" t="s">
        <v>1</v>
      </c>
      <c r="F988" s="253" t="s">
        <v>1143</v>
      </c>
      <c r="G988" s="251"/>
      <c r="H988" s="254">
        <v>1</v>
      </c>
      <c r="I988" s="255"/>
      <c r="J988" s="251"/>
      <c r="K988" s="251"/>
      <c r="L988" s="256"/>
      <c r="M988" s="257"/>
      <c r="N988" s="258"/>
      <c r="O988" s="258"/>
      <c r="P988" s="258"/>
      <c r="Q988" s="258"/>
      <c r="R988" s="258"/>
      <c r="S988" s="258"/>
      <c r="T988" s="259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0" t="s">
        <v>191</v>
      </c>
      <c r="AU988" s="260" t="s">
        <v>88</v>
      </c>
      <c r="AV988" s="14" t="s">
        <v>88</v>
      </c>
      <c r="AW988" s="14" t="s">
        <v>35</v>
      </c>
      <c r="AX988" s="14" t="s">
        <v>79</v>
      </c>
      <c r="AY988" s="260" t="s">
        <v>178</v>
      </c>
    </row>
    <row r="989" s="14" customFormat="1">
      <c r="A989" s="14"/>
      <c r="B989" s="250"/>
      <c r="C989" s="251"/>
      <c r="D989" s="233" t="s">
        <v>191</v>
      </c>
      <c r="E989" s="252" t="s">
        <v>1</v>
      </c>
      <c r="F989" s="253" t="s">
        <v>1180</v>
      </c>
      <c r="G989" s="251"/>
      <c r="H989" s="254">
        <v>1</v>
      </c>
      <c r="I989" s="255"/>
      <c r="J989" s="251"/>
      <c r="K989" s="251"/>
      <c r="L989" s="256"/>
      <c r="M989" s="257"/>
      <c r="N989" s="258"/>
      <c r="O989" s="258"/>
      <c r="P989" s="258"/>
      <c r="Q989" s="258"/>
      <c r="R989" s="258"/>
      <c r="S989" s="258"/>
      <c r="T989" s="259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60" t="s">
        <v>191</v>
      </c>
      <c r="AU989" s="260" t="s">
        <v>88</v>
      </c>
      <c r="AV989" s="14" t="s">
        <v>88</v>
      </c>
      <c r="AW989" s="14" t="s">
        <v>35</v>
      </c>
      <c r="AX989" s="14" t="s">
        <v>79</v>
      </c>
      <c r="AY989" s="260" t="s">
        <v>178</v>
      </c>
    </row>
    <row r="990" s="14" customFormat="1">
      <c r="A990" s="14"/>
      <c r="B990" s="250"/>
      <c r="C990" s="251"/>
      <c r="D990" s="233" t="s">
        <v>191</v>
      </c>
      <c r="E990" s="252" t="s">
        <v>1</v>
      </c>
      <c r="F990" s="253" t="s">
        <v>1147</v>
      </c>
      <c r="G990" s="251"/>
      <c r="H990" s="254">
        <v>1</v>
      </c>
      <c r="I990" s="255"/>
      <c r="J990" s="251"/>
      <c r="K990" s="251"/>
      <c r="L990" s="256"/>
      <c r="M990" s="257"/>
      <c r="N990" s="258"/>
      <c r="O990" s="258"/>
      <c r="P990" s="258"/>
      <c r="Q990" s="258"/>
      <c r="R990" s="258"/>
      <c r="S990" s="258"/>
      <c r="T990" s="259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0" t="s">
        <v>191</v>
      </c>
      <c r="AU990" s="260" t="s">
        <v>88</v>
      </c>
      <c r="AV990" s="14" t="s">
        <v>88</v>
      </c>
      <c r="AW990" s="14" t="s">
        <v>35</v>
      </c>
      <c r="AX990" s="14" t="s">
        <v>79</v>
      </c>
      <c r="AY990" s="260" t="s">
        <v>178</v>
      </c>
    </row>
    <row r="991" s="15" customFormat="1">
      <c r="A991" s="15"/>
      <c r="B991" s="261"/>
      <c r="C991" s="262"/>
      <c r="D991" s="233" t="s">
        <v>191</v>
      </c>
      <c r="E991" s="263" t="s">
        <v>1</v>
      </c>
      <c r="F991" s="264" t="s">
        <v>195</v>
      </c>
      <c r="G991" s="262"/>
      <c r="H991" s="265">
        <v>6</v>
      </c>
      <c r="I991" s="266"/>
      <c r="J991" s="262"/>
      <c r="K991" s="262"/>
      <c r="L991" s="267"/>
      <c r="M991" s="268"/>
      <c r="N991" s="269"/>
      <c r="O991" s="269"/>
      <c r="P991" s="269"/>
      <c r="Q991" s="269"/>
      <c r="R991" s="269"/>
      <c r="S991" s="269"/>
      <c r="T991" s="270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71" t="s">
        <v>191</v>
      </c>
      <c r="AU991" s="271" t="s">
        <v>88</v>
      </c>
      <c r="AV991" s="15" t="s">
        <v>185</v>
      </c>
      <c r="AW991" s="15" t="s">
        <v>35</v>
      </c>
      <c r="AX991" s="15" t="s">
        <v>84</v>
      </c>
      <c r="AY991" s="271" t="s">
        <v>178</v>
      </c>
    </row>
    <row r="992" s="2" customFormat="1" ht="16.5" customHeight="1">
      <c r="A992" s="39"/>
      <c r="B992" s="40"/>
      <c r="C992" s="283" t="s">
        <v>1181</v>
      </c>
      <c r="D992" s="283" t="s">
        <v>412</v>
      </c>
      <c r="E992" s="284" t="s">
        <v>1182</v>
      </c>
      <c r="F992" s="285" t="s">
        <v>1183</v>
      </c>
      <c r="G992" s="286" t="s">
        <v>636</v>
      </c>
      <c r="H992" s="287">
        <v>2</v>
      </c>
      <c r="I992" s="288"/>
      <c r="J992" s="289">
        <f>ROUND(I992*H992,2)</f>
        <v>0</v>
      </c>
      <c r="K992" s="285" t="s">
        <v>184</v>
      </c>
      <c r="L992" s="290"/>
      <c r="M992" s="291" t="s">
        <v>1</v>
      </c>
      <c r="N992" s="292" t="s">
        <v>44</v>
      </c>
      <c r="O992" s="92"/>
      <c r="P992" s="229">
        <f>O992*H992</f>
        <v>0</v>
      </c>
      <c r="Q992" s="229">
        <v>0.0050000000000000001</v>
      </c>
      <c r="R992" s="229">
        <f>Q992*H992</f>
        <v>0.01</v>
      </c>
      <c r="S992" s="229">
        <v>0</v>
      </c>
      <c r="T992" s="230">
        <f>S992*H992</f>
        <v>0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31" t="s">
        <v>238</v>
      </c>
      <c r="AT992" s="231" t="s">
        <v>412</v>
      </c>
      <c r="AU992" s="231" t="s">
        <v>88</v>
      </c>
      <c r="AY992" s="18" t="s">
        <v>178</v>
      </c>
      <c r="BE992" s="232">
        <f>IF(N992="základní",J992,0)</f>
        <v>0</v>
      </c>
      <c r="BF992" s="232">
        <f>IF(N992="snížená",J992,0)</f>
        <v>0</v>
      </c>
      <c r="BG992" s="232">
        <f>IF(N992="zákl. přenesená",J992,0)</f>
        <v>0</v>
      </c>
      <c r="BH992" s="232">
        <f>IF(N992="sníž. přenesená",J992,0)</f>
        <v>0</v>
      </c>
      <c r="BI992" s="232">
        <f>IF(N992="nulová",J992,0)</f>
        <v>0</v>
      </c>
      <c r="BJ992" s="18" t="s">
        <v>84</v>
      </c>
      <c r="BK992" s="232">
        <f>ROUND(I992*H992,2)</f>
        <v>0</v>
      </c>
      <c r="BL992" s="18" t="s">
        <v>185</v>
      </c>
      <c r="BM992" s="231" t="s">
        <v>1184</v>
      </c>
    </row>
    <row r="993" s="2" customFormat="1">
      <c r="A993" s="39"/>
      <c r="B993" s="40"/>
      <c r="C993" s="41"/>
      <c r="D993" s="233" t="s">
        <v>187</v>
      </c>
      <c r="E993" s="41"/>
      <c r="F993" s="234" t="s">
        <v>1183</v>
      </c>
      <c r="G993" s="41"/>
      <c r="H993" s="41"/>
      <c r="I993" s="235"/>
      <c r="J993" s="41"/>
      <c r="K993" s="41"/>
      <c r="L993" s="45"/>
      <c r="M993" s="236"/>
      <c r="N993" s="237"/>
      <c r="O993" s="92"/>
      <c r="P993" s="92"/>
      <c r="Q993" s="92"/>
      <c r="R993" s="92"/>
      <c r="S993" s="92"/>
      <c r="T993" s="93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T993" s="18" t="s">
        <v>187</v>
      </c>
      <c r="AU993" s="18" t="s">
        <v>88</v>
      </c>
    </row>
    <row r="994" s="13" customFormat="1">
      <c r="A994" s="13"/>
      <c r="B994" s="240"/>
      <c r="C994" s="241"/>
      <c r="D994" s="233" t="s">
        <v>191</v>
      </c>
      <c r="E994" s="242" t="s">
        <v>1</v>
      </c>
      <c r="F994" s="243" t="s">
        <v>1156</v>
      </c>
      <c r="G994" s="241"/>
      <c r="H994" s="242" t="s">
        <v>1</v>
      </c>
      <c r="I994" s="244"/>
      <c r="J994" s="241"/>
      <c r="K994" s="241"/>
      <c r="L994" s="245"/>
      <c r="M994" s="246"/>
      <c r="N994" s="247"/>
      <c r="O994" s="247"/>
      <c r="P994" s="247"/>
      <c r="Q994" s="247"/>
      <c r="R994" s="247"/>
      <c r="S994" s="247"/>
      <c r="T994" s="248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9" t="s">
        <v>191</v>
      </c>
      <c r="AU994" s="249" t="s">
        <v>88</v>
      </c>
      <c r="AV994" s="13" t="s">
        <v>84</v>
      </c>
      <c r="AW994" s="13" t="s">
        <v>35</v>
      </c>
      <c r="AX994" s="13" t="s">
        <v>79</v>
      </c>
      <c r="AY994" s="249" t="s">
        <v>178</v>
      </c>
    </row>
    <row r="995" s="14" customFormat="1">
      <c r="A995" s="14"/>
      <c r="B995" s="250"/>
      <c r="C995" s="251"/>
      <c r="D995" s="233" t="s">
        <v>191</v>
      </c>
      <c r="E995" s="252" t="s">
        <v>1</v>
      </c>
      <c r="F995" s="253" t="s">
        <v>1144</v>
      </c>
      <c r="G995" s="251"/>
      <c r="H995" s="254">
        <v>2</v>
      </c>
      <c r="I995" s="255"/>
      <c r="J995" s="251"/>
      <c r="K995" s="251"/>
      <c r="L995" s="256"/>
      <c r="M995" s="257"/>
      <c r="N995" s="258"/>
      <c r="O995" s="258"/>
      <c r="P995" s="258"/>
      <c r="Q995" s="258"/>
      <c r="R995" s="258"/>
      <c r="S995" s="258"/>
      <c r="T995" s="259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0" t="s">
        <v>191</v>
      </c>
      <c r="AU995" s="260" t="s">
        <v>88</v>
      </c>
      <c r="AV995" s="14" t="s">
        <v>88</v>
      </c>
      <c r="AW995" s="14" t="s">
        <v>35</v>
      </c>
      <c r="AX995" s="14" t="s">
        <v>84</v>
      </c>
      <c r="AY995" s="260" t="s">
        <v>178</v>
      </c>
    </row>
    <row r="996" s="2" customFormat="1" ht="16.5" customHeight="1">
      <c r="A996" s="39"/>
      <c r="B996" s="40"/>
      <c r="C996" s="283" t="s">
        <v>1185</v>
      </c>
      <c r="D996" s="283" t="s">
        <v>412</v>
      </c>
      <c r="E996" s="284" t="s">
        <v>1186</v>
      </c>
      <c r="F996" s="285" t="s">
        <v>1187</v>
      </c>
      <c r="G996" s="286" t="s">
        <v>636</v>
      </c>
      <c r="H996" s="287">
        <v>1</v>
      </c>
      <c r="I996" s="288"/>
      <c r="J996" s="289">
        <f>ROUND(I996*H996,2)</f>
        <v>0</v>
      </c>
      <c r="K996" s="285" t="s">
        <v>184</v>
      </c>
      <c r="L996" s="290"/>
      <c r="M996" s="291" t="s">
        <v>1</v>
      </c>
      <c r="N996" s="292" t="s">
        <v>44</v>
      </c>
      <c r="O996" s="92"/>
      <c r="P996" s="229">
        <f>O996*H996</f>
        <v>0</v>
      </c>
      <c r="Q996" s="229">
        <v>0.0040000000000000001</v>
      </c>
      <c r="R996" s="229">
        <f>Q996*H996</f>
        <v>0.0040000000000000001</v>
      </c>
      <c r="S996" s="229">
        <v>0</v>
      </c>
      <c r="T996" s="230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231" t="s">
        <v>238</v>
      </c>
      <c r="AT996" s="231" t="s">
        <v>412</v>
      </c>
      <c r="AU996" s="231" t="s">
        <v>88</v>
      </c>
      <c r="AY996" s="18" t="s">
        <v>178</v>
      </c>
      <c r="BE996" s="232">
        <f>IF(N996="základní",J996,0)</f>
        <v>0</v>
      </c>
      <c r="BF996" s="232">
        <f>IF(N996="snížená",J996,0)</f>
        <v>0</v>
      </c>
      <c r="BG996" s="232">
        <f>IF(N996="zákl. přenesená",J996,0)</f>
        <v>0</v>
      </c>
      <c r="BH996" s="232">
        <f>IF(N996="sníž. přenesená",J996,0)</f>
        <v>0</v>
      </c>
      <c r="BI996" s="232">
        <f>IF(N996="nulová",J996,0)</f>
        <v>0</v>
      </c>
      <c r="BJ996" s="18" t="s">
        <v>84</v>
      </c>
      <c r="BK996" s="232">
        <f>ROUND(I996*H996,2)</f>
        <v>0</v>
      </c>
      <c r="BL996" s="18" t="s">
        <v>185</v>
      </c>
      <c r="BM996" s="231" t="s">
        <v>1188</v>
      </c>
    </row>
    <row r="997" s="2" customFormat="1">
      <c r="A997" s="39"/>
      <c r="B997" s="40"/>
      <c r="C997" s="41"/>
      <c r="D997" s="233" t="s">
        <v>187</v>
      </c>
      <c r="E997" s="41"/>
      <c r="F997" s="234" t="s">
        <v>1187</v>
      </c>
      <c r="G997" s="41"/>
      <c r="H997" s="41"/>
      <c r="I997" s="235"/>
      <c r="J997" s="41"/>
      <c r="K997" s="41"/>
      <c r="L997" s="45"/>
      <c r="M997" s="236"/>
      <c r="N997" s="237"/>
      <c r="O997" s="92"/>
      <c r="P997" s="92"/>
      <c r="Q997" s="92"/>
      <c r="R997" s="92"/>
      <c r="S997" s="92"/>
      <c r="T997" s="93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T997" s="18" t="s">
        <v>187</v>
      </c>
      <c r="AU997" s="18" t="s">
        <v>88</v>
      </c>
    </row>
    <row r="998" s="13" customFormat="1">
      <c r="A998" s="13"/>
      <c r="B998" s="240"/>
      <c r="C998" s="241"/>
      <c r="D998" s="233" t="s">
        <v>191</v>
      </c>
      <c r="E998" s="242" t="s">
        <v>1</v>
      </c>
      <c r="F998" s="243" t="s">
        <v>1156</v>
      </c>
      <c r="G998" s="241"/>
      <c r="H998" s="242" t="s">
        <v>1</v>
      </c>
      <c r="I998" s="244"/>
      <c r="J998" s="241"/>
      <c r="K998" s="241"/>
      <c r="L998" s="245"/>
      <c r="M998" s="246"/>
      <c r="N998" s="247"/>
      <c r="O998" s="247"/>
      <c r="P998" s="247"/>
      <c r="Q998" s="247"/>
      <c r="R998" s="247"/>
      <c r="S998" s="247"/>
      <c r="T998" s="248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9" t="s">
        <v>191</v>
      </c>
      <c r="AU998" s="249" t="s">
        <v>88</v>
      </c>
      <c r="AV998" s="13" t="s">
        <v>84</v>
      </c>
      <c r="AW998" s="13" t="s">
        <v>35</v>
      </c>
      <c r="AX998" s="13" t="s">
        <v>79</v>
      </c>
      <c r="AY998" s="249" t="s">
        <v>178</v>
      </c>
    </row>
    <row r="999" s="14" customFormat="1">
      <c r="A999" s="14"/>
      <c r="B999" s="250"/>
      <c r="C999" s="251"/>
      <c r="D999" s="233" t="s">
        <v>191</v>
      </c>
      <c r="E999" s="252" t="s">
        <v>1</v>
      </c>
      <c r="F999" s="253" t="s">
        <v>1189</v>
      </c>
      <c r="G999" s="251"/>
      <c r="H999" s="254">
        <v>1</v>
      </c>
      <c r="I999" s="255"/>
      <c r="J999" s="251"/>
      <c r="K999" s="251"/>
      <c r="L999" s="256"/>
      <c r="M999" s="257"/>
      <c r="N999" s="258"/>
      <c r="O999" s="258"/>
      <c r="P999" s="258"/>
      <c r="Q999" s="258"/>
      <c r="R999" s="258"/>
      <c r="S999" s="258"/>
      <c r="T999" s="259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60" t="s">
        <v>191</v>
      </c>
      <c r="AU999" s="260" t="s">
        <v>88</v>
      </c>
      <c r="AV999" s="14" t="s">
        <v>88</v>
      </c>
      <c r="AW999" s="14" t="s">
        <v>35</v>
      </c>
      <c r="AX999" s="14" t="s">
        <v>84</v>
      </c>
      <c r="AY999" s="260" t="s">
        <v>178</v>
      </c>
    </row>
    <row r="1000" s="2" customFormat="1" ht="24.15" customHeight="1">
      <c r="A1000" s="39"/>
      <c r="B1000" s="40"/>
      <c r="C1000" s="283" t="s">
        <v>1190</v>
      </c>
      <c r="D1000" s="283" t="s">
        <v>412</v>
      </c>
      <c r="E1000" s="284" t="s">
        <v>1191</v>
      </c>
      <c r="F1000" s="285" t="s">
        <v>1192</v>
      </c>
      <c r="G1000" s="286" t="s">
        <v>636</v>
      </c>
      <c r="H1000" s="287">
        <v>3</v>
      </c>
      <c r="I1000" s="288"/>
      <c r="J1000" s="289">
        <f>ROUND(I1000*H1000,2)</f>
        <v>0</v>
      </c>
      <c r="K1000" s="285" t="s">
        <v>184</v>
      </c>
      <c r="L1000" s="290"/>
      <c r="M1000" s="291" t="s">
        <v>1</v>
      </c>
      <c r="N1000" s="292" t="s">
        <v>44</v>
      </c>
      <c r="O1000" s="92"/>
      <c r="P1000" s="229">
        <f>O1000*H1000</f>
        <v>0</v>
      </c>
      <c r="Q1000" s="229">
        <v>0.010999999999999999</v>
      </c>
      <c r="R1000" s="229">
        <f>Q1000*H1000</f>
        <v>0.033000000000000002</v>
      </c>
      <c r="S1000" s="229">
        <v>0</v>
      </c>
      <c r="T1000" s="230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31" t="s">
        <v>238</v>
      </c>
      <c r="AT1000" s="231" t="s">
        <v>412</v>
      </c>
      <c r="AU1000" s="231" t="s">
        <v>88</v>
      </c>
      <c r="AY1000" s="18" t="s">
        <v>178</v>
      </c>
      <c r="BE1000" s="232">
        <f>IF(N1000="základní",J1000,0)</f>
        <v>0</v>
      </c>
      <c r="BF1000" s="232">
        <f>IF(N1000="snížená",J1000,0)</f>
        <v>0</v>
      </c>
      <c r="BG1000" s="232">
        <f>IF(N1000="zákl. přenesená",J1000,0)</f>
        <v>0</v>
      </c>
      <c r="BH1000" s="232">
        <f>IF(N1000="sníž. přenesená",J1000,0)</f>
        <v>0</v>
      </c>
      <c r="BI1000" s="232">
        <f>IF(N1000="nulová",J1000,0)</f>
        <v>0</v>
      </c>
      <c r="BJ1000" s="18" t="s">
        <v>84</v>
      </c>
      <c r="BK1000" s="232">
        <f>ROUND(I1000*H1000,2)</f>
        <v>0</v>
      </c>
      <c r="BL1000" s="18" t="s">
        <v>185</v>
      </c>
      <c r="BM1000" s="231" t="s">
        <v>1193</v>
      </c>
    </row>
    <row r="1001" s="2" customFormat="1">
      <c r="A1001" s="39"/>
      <c r="B1001" s="40"/>
      <c r="C1001" s="41"/>
      <c r="D1001" s="233" t="s">
        <v>187</v>
      </c>
      <c r="E1001" s="41"/>
      <c r="F1001" s="234" t="s">
        <v>1192</v>
      </c>
      <c r="G1001" s="41"/>
      <c r="H1001" s="41"/>
      <c r="I1001" s="235"/>
      <c r="J1001" s="41"/>
      <c r="K1001" s="41"/>
      <c r="L1001" s="45"/>
      <c r="M1001" s="236"/>
      <c r="N1001" s="237"/>
      <c r="O1001" s="92"/>
      <c r="P1001" s="92"/>
      <c r="Q1001" s="92"/>
      <c r="R1001" s="92"/>
      <c r="S1001" s="92"/>
      <c r="T1001" s="93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T1001" s="18" t="s">
        <v>187</v>
      </c>
      <c r="AU1001" s="18" t="s">
        <v>88</v>
      </c>
    </row>
    <row r="1002" s="13" customFormat="1">
      <c r="A1002" s="13"/>
      <c r="B1002" s="240"/>
      <c r="C1002" s="241"/>
      <c r="D1002" s="233" t="s">
        <v>191</v>
      </c>
      <c r="E1002" s="242" t="s">
        <v>1</v>
      </c>
      <c r="F1002" s="243" t="s">
        <v>1156</v>
      </c>
      <c r="G1002" s="241"/>
      <c r="H1002" s="242" t="s">
        <v>1</v>
      </c>
      <c r="I1002" s="244"/>
      <c r="J1002" s="241"/>
      <c r="K1002" s="241"/>
      <c r="L1002" s="245"/>
      <c r="M1002" s="246"/>
      <c r="N1002" s="247"/>
      <c r="O1002" s="247"/>
      <c r="P1002" s="247"/>
      <c r="Q1002" s="247"/>
      <c r="R1002" s="247"/>
      <c r="S1002" s="247"/>
      <c r="T1002" s="248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9" t="s">
        <v>191</v>
      </c>
      <c r="AU1002" s="249" t="s">
        <v>88</v>
      </c>
      <c r="AV1002" s="13" t="s">
        <v>84</v>
      </c>
      <c r="AW1002" s="13" t="s">
        <v>35</v>
      </c>
      <c r="AX1002" s="13" t="s">
        <v>79</v>
      </c>
      <c r="AY1002" s="249" t="s">
        <v>178</v>
      </c>
    </row>
    <row r="1003" s="14" customFormat="1">
      <c r="A1003" s="14"/>
      <c r="B1003" s="250"/>
      <c r="C1003" s="251"/>
      <c r="D1003" s="233" t="s">
        <v>191</v>
      </c>
      <c r="E1003" s="252" t="s">
        <v>1</v>
      </c>
      <c r="F1003" s="253" t="s">
        <v>1194</v>
      </c>
      <c r="G1003" s="251"/>
      <c r="H1003" s="254">
        <v>1</v>
      </c>
      <c r="I1003" s="255"/>
      <c r="J1003" s="251"/>
      <c r="K1003" s="251"/>
      <c r="L1003" s="256"/>
      <c r="M1003" s="257"/>
      <c r="N1003" s="258"/>
      <c r="O1003" s="258"/>
      <c r="P1003" s="258"/>
      <c r="Q1003" s="258"/>
      <c r="R1003" s="258"/>
      <c r="S1003" s="258"/>
      <c r="T1003" s="259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60" t="s">
        <v>191</v>
      </c>
      <c r="AU1003" s="260" t="s">
        <v>88</v>
      </c>
      <c r="AV1003" s="14" t="s">
        <v>88</v>
      </c>
      <c r="AW1003" s="14" t="s">
        <v>35</v>
      </c>
      <c r="AX1003" s="14" t="s">
        <v>79</v>
      </c>
      <c r="AY1003" s="260" t="s">
        <v>178</v>
      </c>
    </row>
    <row r="1004" s="14" customFormat="1">
      <c r="A1004" s="14"/>
      <c r="B1004" s="250"/>
      <c r="C1004" s="251"/>
      <c r="D1004" s="233" t="s">
        <v>191</v>
      </c>
      <c r="E1004" s="252" t="s">
        <v>1</v>
      </c>
      <c r="F1004" s="253" t="s">
        <v>1195</v>
      </c>
      <c r="G1004" s="251"/>
      <c r="H1004" s="254">
        <v>2</v>
      </c>
      <c r="I1004" s="255"/>
      <c r="J1004" s="251"/>
      <c r="K1004" s="251"/>
      <c r="L1004" s="256"/>
      <c r="M1004" s="257"/>
      <c r="N1004" s="258"/>
      <c r="O1004" s="258"/>
      <c r="P1004" s="258"/>
      <c r="Q1004" s="258"/>
      <c r="R1004" s="258"/>
      <c r="S1004" s="258"/>
      <c r="T1004" s="259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0" t="s">
        <v>191</v>
      </c>
      <c r="AU1004" s="260" t="s">
        <v>88</v>
      </c>
      <c r="AV1004" s="14" t="s">
        <v>88</v>
      </c>
      <c r="AW1004" s="14" t="s">
        <v>35</v>
      </c>
      <c r="AX1004" s="14" t="s">
        <v>79</v>
      </c>
      <c r="AY1004" s="260" t="s">
        <v>178</v>
      </c>
    </row>
    <row r="1005" s="15" customFormat="1">
      <c r="A1005" s="15"/>
      <c r="B1005" s="261"/>
      <c r="C1005" s="262"/>
      <c r="D1005" s="233" t="s">
        <v>191</v>
      </c>
      <c r="E1005" s="263" t="s">
        <v>1</v>
      </c>
      <c r="F1005" s="264" t="s">
        <v>195</v>
      </c>
      <c r="G1005" s="262"/>
      <c r="H1005" s="265">
        <v>3</v>
      </c>
      <c r="I1005" s="266"/>
      <c r="J1005" s="262"/>
      <c r="K1005" s="262"/>
      <c r="L1005" s="267"/>
      <c r="M1005" s="268"/>
      <c r="N1005" s="269"/>
      <c r="O1005" s="269"/>
      <c r="P1005" s="269"/>
      <c r="Q1005" s="269"/>
      <c r="R1005" s="269"/>
      <c r="S1005" s="269"/>
      <c r="T1005" s="270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71" t="s">
        <v>191</v>
      </c>
      <c r="AU1005" s="271" t="s">
        <v>88</v>
      </c>
      <c r="AV1005" s="15" t="s">
        <v>185</v>
      </c>
      <c r="AW1005" s="15" t="s">
        <v>35</v>
      </c>
      <c r="AX1005" s="15" t="s">
        <v>84</v>
      </c>
      <c r="AY1005" s="271" t="s">
        <v>178</v>
      </c>
    </row>
    <row r="1006" s="2" customFormat="1" ht="16.5" customHeight="1">
      <c r="A1006" s="39"/>
      <c r="B1006" s="40"/>
      <c r="C1006" s="283" t="s">
        <v>1196</v>
      </c>
      <c r="D1006" s="283" t="s">
        <v>412</v>
      </c>
      <c r="E1006" s="284" t="s">
        <v>1197</v>
      </c>
      <c r="F1006" s="285" t="s">
        <v>1198</v>
      </c>
      <c r="G1006" s="286" t="s">
        <v>636</v>
      </c>
      <c r="H1006" s="287">
        <v>1</v>
      </c>
      <c r="I1006" s="288"/>
      <c r="J1006" s="289">
        <f>ROUND(I1006*H1006,2)</f>
        <v>0</v>
      </c>
      <c r="K1006" s="285" t="s">
        <v>184</v>
      </c>
      <c r="L1006" s="290"/>
      <c r="M1006" s="291" t="s">
        <v>1</v>
      </c>
      <c r="N1006" s="292" t="s">
        <v>44</v>
      </c>
      <c r="O1006" s="92"/>
      <c r="P1006" s="229">
        <f>O1006*H1006</f>
        <v>0</v>
      </c>
      <c r="Q1006" s="229">
        <v>0.0035000000000000001</v>
      </c>
      <c r="R1006" s="229">
        <f>Q1006*H1006</f>
        <v>0.0035000000000000001</v>
      </c>
      <c r="S1006" s="229">
        <v>0</v>
      </c>
      <c r="T1006" s="230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31" t="s">
        <v>238</v>
      </c>
      <c r="AT1006" s="231" t="s">
        <v>412</v>
      </c>
      <c r="AU1006" s="231" t="s">
        <v>88</v>
      </c>
      <c r="AY1006" s="18" t="s">
        <v>178</v>
      </c>
      <c r="BE1006" s="232">
        <f>IF(N1006="základní",J1006,0)</f>
        <v>0</v>
      </c>
      <c r="BF1006" s="232">
        <f>IF(N1006="snížená",J1006,0)</f>
        <v>0</v>
      </c>
      <c r="BG1006" s="232">
        <f>IF(N1006="zákl. přenesená",J1006,0)</f>
        <v>0</v>
      </c>
      <c r="BH1006" s="232">
        <f>IF(N1006="sníž. přenesená",J1006,0)</f>
        <v>0</v>
      </c>
      <c r="BI1006" s="232">
        <f>IF(N1006="nulová",J1006,0)</f>
        <v>0</v>
      </c>
      <c r="BJ1006" s="18" t="s">
        <v>84</v>
      </c>
      <c r="BK1006" s="232">
        <f>ROUND(I1006*H1006,2)</f>
        <v>0</v>
      </c>
      <c r="BL1006" s="18" t="s">
        <v>185</v>
      </c>
      <c r="BM1006" s="231" t="s">
        <v>1199</v>
      </c>
    </row>
    <row r="1007" s="2" customFormat="1">
      <c r="A1007" s="39"/>
      <c r="B1007" s="40"/>
      <c r="C1007" s="41"/>
      <c r="D1007" s="233" t="s">
        <v>187</v>
      </c>
      <c r="E1007" s="41"/>
      <c r="F1007" s="234" t="s">
        <v>1198</v>
      </c>
      <c r="G1007" s="41"/>
      <c r="H1007" s="41"/>
      <c r="I1007" s="235"/>
      <c r="J1007" s="41"/>
      <c r="K1007" s="41"/>
      <c r="L1007" s="45"/>
      <c r="M1007" s="236"/>
      <c r="N1007" s="237"/>
      <c r="O1007" s="92"/>
      <c r="P1007" s="92"/>
      <c r="Q1007" s="92"/>
      <c r="R1007" s="92"/>
      <c r="S1007" s="92"/>
      <c r="T1007" s="93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T1007" s="18" t="s">
        <v>187</v>
      </c>
      <c r="AU1007" s="18" t="s">
        <v>88</v>
      </c>
    </row>
    <row r="1008" s="13" customFormat="1">
      <c r="A1008" s="13"/>
      <c r="B1008" s="240"/>
      <c r="C1008" s="241"/>
      <c r="D1008" s="233" t="s">
        <v>191</v>
      </c>
      <c r="E1008" s="242" t="s">
        <v>1</v>
      </c>
      <c r="F1008" s="243" t="s">
        <v>1156</v>
      </c>
      <c r="G1008" s="241"/>
      <c r="H1008" s="242" t="s">
        <v>1</v>
      </c>
      <c r="I1008" s="244"/>
      <c r="J1008" s="241"/>
      <c r="K1008" s="241"/>
      <c r="L1008" s="245"/>
      <c r="M1008" s="246"/>
      <c r="N1008" s="247"/>
      <c r="O1008" s="247"/>
      <c r="P1008" s="247"/>
      <c r="Q1008" s="247"/>
      <c r="R1008" s="247"/>
      <c r="S1008" s="247"/>
      <c r="T1008" s="248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9" t="s">
        <v>191</v>
      </c>
      <c r="AU1008" s="249" t="s">
        <v>88</v>
      </c>
      <c r="AV1008" s="13" t="s">
        <v>84</v>
      </c>
      <c r="AW1008" s="13" t="s">
        <v>35</v>
      </c>
      <c r="AX1008" s="13" t="s">
        <v>79</v>
      </c>
      <c r="AY1008" s="249" t="s">
        <v>178</v>
      </c>
    </row>
    <row r="1009" s="14" customFormat="1">
      <c r="A1009" s="14"/>
      <c r="B1009" s="250"/>
      <c r="C1009" s="251"/>
      <c r="D1009" s="233" t="s">
        <v>191</v>
      </c>
      <c r="E1009" s="252" t="s">
        <v>1</v>
      </c>
      <c r="F1009" s="253" t="s">
        <v>1150</v>
      </c>
      <c r="G1009" s="251"/>
      <c r="H1009" s="254">
        <v>1</v>
      </c>
      <c r="I1009" s="255"/>
      <c r="J1009" s="251"/>
      <c r="K1009" s="251"/>
      <c r="L1009" s="256"/>
      <c r="M1009" s="257"/>
      <c r="N1009" s="258"/>
      <c r="O1009" s="258"/>
      <c r="P1009" s="258"/>
      <c r="Q1009" s="258"/>
      <c r="R1009" s="258"/>
      <c r="S1009" s="258"/>
      <c r="T1009" s="259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60" t="s">
        <v>191</v>
      </c>
      <c r="AU1009" s="260" t="s">
        <v>88</v>
      </c>
      <c r="AV1009" s="14" t="s">
        <v>88</v>
      </c>
      <c r="AW1009" s="14" t="s">
        <v>35</v>
      </c>
      <c r="AX1009" s="14" t="s">
        <v>84</v>
      </c>
      <c r="AY1009" s="260" t="s">
        <v>178</v>
      </c>
    </row>
    <row r="1010" s="2" customFormat="1" ht="24.15" customHeight="1">
      <c r="A1010" s="39"/>
      <c r="B1010" s="40"/>
      <c r="C1010" s="220" t="s">
        <v>1200</v>
      </c>
      <c r="D1010" s="220" t="s">
        <v>180</v>
      </c>
      <c r="E1010" s="221" t="s">
        <v>1201</v>
      </c>
      <c r="F1010" s="222" t="s">
        <v>1202</v>
      </c>
      <c r="G1010" s="223" t="s">
        <v>636</v>
      </c>
      <c r="H1010" s="224">
        <v>2</v>
      </c>
      <c r="I1010" s="225"/>
      <c r="J1010" s="226">
        <f>ROUND(I1010*H1010,2)</f>
        <v>0</v>
      </c>
      <c r="K1010" s="222" t="s">
        <v>184</v>
      </c>
      <c r="L1010" s="45"/>
      <c r="M1010" s="227" t="s">
        <v>1</v>
      </c>
      <c r="N1010" s="228" t="s">
        <v>44</v>
      </c>
      <c r="O1010" s="92"/>
      <c r="P1010" s="229">
        <f>O1010*H1010</f>
        <v>0</v>
      </c>
      <c r="Q1010" s="229">
        <v>0.0010499999999999999</v>
      </c>
      <c r="R1010" s="229">
        <f>Q1010*H1010</f>
        <v>0.0020999999999999999</v>
      </c>
      <c r="S1010" s="229">
        <v>0</v>
      </c>
      <c r="T1010" s="230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1" t="s">
        <v>185</v>
      </c>
      <c r="AT1010" s="231" t="s">
        <v>180</v>
      </c>
      <c r="AU1010" s="231" t="s">
        <v>88</v>
      </c>
      <c r="AY1010" s="18" t="s">
        <v>178</v>
      </c>
      <c r="BE1010" s="232">
        <f>IF(N1010="základní",J1010,0)</f>
        <v>0</v>
      </c>
      <c r="BF1010" s="232">
        <f>IF(N1010="snížená",J1010,0)</f>
        <v>0</v>
      </c>
      <c r="BG1010" s="232">
        <f>IF(N1010="zákl. přenesená",J1010,0)</f>
        <v>0</v>
      </c>
      <c r="BH1010" s="232">
        <f>IF(N1010="sníž. přenesená",J1010,0)</f>
        <v>0</v>
      </c>
      <c r="BI1010" s="232">
        <f>IF(N1010="nulová",J1010,0)</f>
        <v>0</v>
      </c>
      <c r="BJ1010" s="18" t="s">
        <v>84</v>
      </c>
      <c r="BK1010" s="232">
        <f>ROUND(I1010*H1010,2)</f>
        <v>0</v>
      </c>
      <c r="BL1010" s="18" t="s">
        <v>185</v>
      </c>
      <c r="BM1010" s="231" t="s">
        <v>1203</v>
      </c>
    </row>
    <row r="1011" s="2" customFormat="1">
      <c r="A1011" s="39"/>
      <c r="B1011" s="40"/>
      <c r="C1011" s="41"/>
      <c r="D1011" s="233" t="s">
        <v>187</v>
      </c>
      <c r="E1011" s="41"/>
      <c r="F1011" s="234" t="s">
        <v>1204</v>
      </c>
      <c r="G1011" s="41"/>
      <c r="H1011" s="41"/>
      <c r="I1011" s="235"/>
      <c r="J1011" s="41"/>
      <c r="K1011" s="41"/>
      <c r="L1011" s="45"/>
      <c r="M1011" s="236"/>
      <c r="N1011" s="237"/>
      <c r="O1011" s="92"/>
      <c r="P1011" s="92"/>
      <c r="Q1011" s="92"/>
      <c r="R1011" s="92"/>
      <c r="S1011" s="92"/>
      <c r="T1011" s="93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T1011" s="18" t="s">
        <v>187</v>
      </c>
      <c r="AU1011" s="18" t="s">
        <v>88</v>
      </c>
    </row>
    <row r="1012" s="2" customFormat="1">
      <c r="A1012" s="39"/>
      <c r="B1012" s="40"/>
      <c r="C1012" s="41"/>
      <c r="D1012" s="238" t="s">
        <v>189</v>
      </c>
      <c r="E1012" s="41"/>
      <c r="F1012" s="239" t="s">
        <v>1205</v>
      </c>
      <c r="G1012" s="41"/>
      <c r="H1012" s="41"/>
      <c r="I1012" s="235"/>
      <c r="J1012" s="41"/>
      <c r="K1012" s="41"/>
      <c r="L1012" s="45"/>
      <c r="M1012" s="236"/>
      <c r="N1012" s="237"/>
      <c r="O1012" s="92"/>
      <c r="P1012" s="92"/>
      <c r="Q1012" s="92"/>
      <c r="R1012" s="92"/>
      <c r="S1012" s="92"/>
      <c r="T1012" s="93"/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T1012" s="18" t="s">
        <v>189</v>
      </c>
      <c r="AU1012" s="18" t="s">
        <v>88</v>
      </c>
    </row>
    <row r="1013" s="13" customFormat="1">
      <c r="A1013" s="13"/>
      <c r="B1013" s="240"/>
      <c r="C1013" s="241"/>
      <c r="D1013" s="233" t="s">
        <v>191</v>
      </c>
      <c r="E1013" s="242" t="s">
        <v>1</v>
      </c>
      <c r="F1013" s="243" t="s">
        <v>1135</v>
      </c>
      <c r="G1013" s="241"/>
      <c r="H1013" s="242" t="s">
        <v>1</v>
      </c>
      <c r="I1013" s="244"/>
      <c r="J1013" s="241"/>
      <c r="K1013" s="241"/>
      <c r="L1013" s="245"/>
      <c r="M1013" s="246"/>
      <c r="N1013" s="247"/>
      <c r="O1013" s="247"/>
      <c r="P1013" s="247"/>
      <c r="Q1013" s="247"/>
      <c r="R1013" s="247"/>
      <c r="S1013" s="247"/>
      <c r="T1013" s="248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9" t="s">
        <v>191</v>
      </c>
      <c r="AU1013" s="249" t="s">
        <v>88</v>
      </c>
      <c r="AV1013" s="13" t="s">
        <v>84</v>
      </c>
      <c r="AW1013" s="13" t="s">
        <v>35</v>
      </c>
      <c r="AX1013" s="13" t="s">
        <v>79</v>
      </c>
      <c r="AY1013" s="249" t="s">
        <v>178</v>
      </c>
    </row>
    <row r="1014" s="14" customFormat="1">
      <c r="A1014" s="14"/>
      <c r="B1014" s="250"/>
      <c r="C1014" s="251"/>
      <c r="D1014" s="233" t="s">
        <v>191</v>
      </c>
      <c r="E1014" s="252" t="s">
        <v>1</v>
      </c>
      <c r="F1014" s="253" t="s">
        <v>1206</v>
      </c>
      <c r="G1014" s="251"/>
      <c r="H1014" s="254">
        <v>1</v>
      </c>
      <c r="I1014" s="255"/>
      <c r="J1014" s="251"/>
      <c r="K1014" s="251"/>
      <c r="L1014" s="256"/>
      <c r="M1014" s="257"/>
      <c r="N1014" s="258"/>
      <c r="O1014" s="258"/>
      <c r="P1014" s="258"/>
      <c r="Q1014" s="258"/>
      <c r="R1014" s="258"/>
      <c r="S1014" s="258"/>
      <c r="T1014" s="259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0" t="s">
        <v>191</v>
      </c>
      <c r="AU1014" s="260" t="s">
        <v>88</v>
      </c>
      <c r="AV1014" s="14" t="s">
        <v>88</v>
      </c>
      <c r="AW1014" s="14" t="s">
        <v>35</v>
      </c>
      <c r="AX1014" s="14" t="s">
        <v>79</v>
      </c>
      <c r="AY1014" s="260" t="s">
        <v>178</v>
      </c>
    </row>
    <row r="1015" s="14" customFormat="1">
      <c r="A1015" s="14"/>
      <c r="B1015" s="250"/>
      <c r="C1015" s="251"/>
      <c r="D1015" s="233" t="s">
        <v>191</v>
      </c>
      <c r="E1015" s="252" t="s">
        <v>1</v>
      </c>
      <c r="F1015" s="253" t="s">
        <v>1207</v>
      </c>
      <c r="G1015" s="251"/>
      <c r="H1015" s="254">
        <v>1</v>
      </c>
      <c r="I1015" s="255"/>
      <c r="J1015" s="251"/>
      <c r="K1015" s="251"/>
      <c r="L1015" s="256"/>
      <c r="M1015" s="257"/>
      <c r="N1015" s="258"/>
      <c r="O1015" s="258"/>
      <c r="P1015" s="258"/>
      <c r="Q1015" s="258"/>
      <c r="R1015" s="258"/>
      <c r="S1015" s="258"/>
      <c r="T1015" s="259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0" t="s">
        <v>191</v>
      </c>
      <c r="AU1015" s="260" t="s">
        <v>88</v>
      </c>
      <c r="AV1015" s="14" t="s">
        <v>88</v>
      </c>
      <c r="AW1015" s="14" t="s">
        <v>35</v>
      </c>
      <c r="AX1015" s="14" t="s">
        <v>79</v>
      </c>
      <c r="AY1015" s="260" t="s">
        <v>178</v>
      </c>
    </row>
    <row r="1016" s="15" customFormat="1">
      <c r="A1016" s="15"/>
      <c r="B1016" s="261"/>
      <c r="C1016" s="262"/>
      <c r="D1016" s="233" t="s">
        <v>191</v>
      </c>
      <c r="E1016" s="263" t="s">
        <v>1</v>
      </c>
      <c r="F1016" s="264" t="s">
        <v>195</v>
      </c>
      <c r="G1016" s="262"/>
      <c r="H1016" s="265">
        <v>2</v>
      </c>
      <c r="I1016" s="266"/>
      <c r="J1016" s="262"/>
      <c r="K1016" s="262"/>
      <c r="L1016" s="267"/>
      <c r="M1016" s="268"/>
      <c r="N1016" s="269"/>
      <c r="O1016" s="269"/>
      <c r="P1016" s="269"/>
      <c r="Q1016" s="269"/>
      <c r="R1016" s="269"/>
      <c r="S1016" s="269"/>
      <c r="T1016" s="270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71" t="s">
        <v>191</v>
      </c>
      <c r="AU1016" s="271" t="s">
        <v>88</v>
      </c>
      <c r="AV1016" s="15" t="s">
        <v>185</v>
      </c>
      <c r="AW1016" s="15" t="s">
        <v>35</v>
      </c>
      <c r="AX1016" s="15" t="s">
        <v>84</v>
      </c>
      <c r="AY1016" s="271" t="s">
        <v>178</v>
      </c>
    </row>
    <row r="1017" s="2" customFormat="1" ht="24.15" customHeight="1">
      <c r="A1017" s="39"/>
      <c r="B1017" s="40"/>
      <c r="C1017" s="283" t="s">
        <v>1208</v>
      </c>
      <c r="D1017" s="283" t="s">
        <v>412</v>
      </c>
      <c r="E1017" s="284" t="s">
        <v>1209</v>
      </c>
      <c r="F1017" s="285" t="s">
        <v>1210</v>
      </c>
      <c r="G1017" s="286" t="s">
        <v>636</v>
      </c>
      <c r="H1017" s="287">
        <v>2</v>
      </c>
      <c r="I1017" s="288"/>
      <c r="J1017" s="289">
        <f>ROUND(I1017*H1017,2)</f>
        <v>0</v>
      </c>
      <c r="K1017" s="285" t="s">
        <v>184</v>
      </c>
      <c r="L1017" s="290"/>
      <c r="M1017" s="291" t="s">
        <v>1</v>
      </c>
      <c r="N1017" s="292" t="s">
        <v>44</v>
      </c>
      <c r="O1017" s="92"/>
      <c r="P1017" s="229">
        <f>O1017*H1017</f>
        <v>0</v>
      </c>
      <c r="Q1017" s="229">
        <v>0.0155</v>
      </c>
      <c r="R1017" s="229">
        <f>Q1017*H1017</f>
        <v>0.031</v>
      </c>
      <c r="S1017" s="229">
        <v>0</v>
      </c>
      <c r="T1017" s="230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31" t="s">
        <v>238</v>
      </c>
      <c r="AT1017" s="231" t="s">
        <v>412</v>
      </c>
      <c r="AU1017" s="231" t="s">
        <v>88</v>
      </c>
      <c r="AY1017" s="18" t="s">
        <v>178</v>
      </c>
      <c r="BE1017" s="232">
        <f>IF(N1017="základní",J1017,0)</f>
        <v>0</v>
      </c>
      <c r="BF1017" s="232">
        <f>IF(N1017="snížená",J1017,0)</f>
        <v>0</v>
      </c>
      <c r="BG1017" s="232">
        <f>IF(N1017="zákl. přenesená",J1017,0)</f>
        <v>0</v>
      </c>
      <c r="BH1017" s="232">
        <f>IF(N1017="sníž. přenesená",J1017,0)</f>
        <v>0</v>
      </c>
      <c r="BI1017" s="232">
        <f>IF(N1017="nulová",J1017,0)</f>
        <v>0</v>
      </c>
      <c r="BJ1017" s="18" t="s">
        <v>84</v>
      </c>
      <c r="BK1017" s="232">
        <f>ROUND(I1017*H1017,2)</f>
        <v>0</v>
      </c>
      <c r="BL1017" s="18" t="s">
        <v>185</v>
      </c>
      <c r="BM1017" s="231" t="s">
        <v>1211</v>
      </c>
    </row>
    <row r="1018" s="2" customFormat="1">
      <c r="A1018" s="39"/>
      <c r="B1018" s="40"/>
      <c r="C1018" s="41"/>
      <c r="D1018" s="233" t="s">
        <v>187</v>
      </c>
      <c r="E1018" s="41"/>
      <c r="F1018" s="234" t="s">
        <v>1210</v>
      </c>
      <c r="G1018" s="41"/>
      <c r="H1018" s="41"/>
      <c r="I1018" s="235"/>
      <c r="J1018" s="41"/>
      <c r="K1018" s="41"/>
      <c r="L1018" s="45"/>
      <c r="M1018" s="236"/>
      <c r="N1018" s="237"/>
      <c r="O1018" s="92"/>
      <c r="P1018" s="92"/>
      <c r="Q1018" s="92"/>
      <c r="R1018" s="92"/>
      <c r="S1018" s="92"/>
      <c r="T1018" s="93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T1018" s="18" t="s">
        <v>187</v>
      </c>
      <c r="AU1018" s="18" t="s">
        <v>88</v>
      </c>
    </row>
    <row r="1019" s="13" customFormat="1">
      <c r="A1019" s="13"/>
      <c r="B1019" s="240"/>
      <c r="C1019" s="241"/>
      <c r="D1019" s="233" t="s">
        <v>191</v>
      </c>
      <c r="E1019" s="242" t="s">
        <v>1</v>
      </c>
      <c r="F1019" s="243" t="s">
        <v>1212</v>
      </c>
      <c r="G1019" s="241"/>
      <c r="H1019" s="242" t="s">
        <v>1</v>
      </c>
      <c r="I1019" s="244"/>
      <c r="J1019" s="241"/>
      <c r="K1019" s="241"/>
      <c r="L1019" s="245"/>
      <c r="M1019" s="246"/>
      <c r="N1019" s="247"/>
      <c r="O1019" s="247"/>
      <c r="P1019" s="247"/>
      <c r="Q1019" s="247"/>
      <c r="R1019" s="247"/>
      <c r="S1019" s="247"/>
      <c r="T1019" s="248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9" t="s">
        <v>191</v>
      </c>
      <c r="AU1019" s="249" t="s">
        <v>88</v>
      </c>
      <c r="AV1019" s="13" t="s">
        <v>84</v>
      </c>
      <c r="AW1019" s="13" t="s">
        <v>35</v>
      </c>
      <c r="AX1019" s="13" t="s">
        <v>79</v>
      </c>
      <c r="AY1019" s="249" t="s">
        <v>178</v>
      </c>
    </row>
    <row r="1020" s="14" customFormat="1">
      <c r="A1020" s="14"/>
      <c r="B1020" s="250"/>
      <c r="C1020" s="251"/>
      <c r="D1020" s="233" t="s">
        <v>191</v>
      </c>
      <c r="E1020" s="252" t="s">
        <v>1</v>
      </c>
      <c r="F1020" s="253" t="s">
        <v>1206</v>
      </c>
      <c r="G1020" s="251"/>
      <c r="H1020" s="254">
        <v>1</v>
      </c>
      <c r="I1020" s="255"/>
      <c r="J1020" s="251"/>
      <c r="K1020" s="251"/>
      <c r="L1020" s="256"/>
      <c r="M1020" s="257"/>
      <c r="N1020" s="258"/>
      <c r="O1020" s="258"/>
      <c r="P1020" s="258"/>
      <c r="Q1020" s="258"/>
      <c r="R1020" s="258"/>
      <c r="S1020" s="258"/>
      <c r="T1020" s="259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60" t="s">
        <v>191</v>
      </c>
      <c r="AU1020" s="260" t="s">
        <v>88</v>
      </c>
      <c r="AV1020" s="14" t="s">
        <v>88</v>
      </c>
      <c r="AW1020" s="14" t="s">
        <v>35</v>
      </c>
      <c r="AX1020" s="14" t="s">
        <v>79</v>
      </c>
      <c r="AY1020" s="260" t="s">
        <v>178</v>
      </c>
    </row>
    <row r="1021" s="14" customFormat="1">
      <c r="A1021" s="14"/>
      <c r="B1021" s="250"/>
      <c r="C1021" s="251"/>
      <c r="D1021" s="233" t="s">
        <v>191</v>
      </c>
      <c r="E1021" s="252" t="s">
        <v>1</v>
      </c>
      <c r="F1021" s="253" t="s">
        <v>1207</v>
      </c>
      <c r="G1021" s="251"/>
      <c r="H1021" s="254">
        <v>1</v>
      </c>
      <c r="I1021" s="255"/>
      <c r="J1021" s="251"/>
      <c r="K1021" s="251"/>
      <c r="L1021" s="256"/>
      <c r="M1021" s="257"/>
      <c r="N1021" s="258"/>
      <c r="O1021" s="258"/>
      <c r="P1021" s="258"/>
      <c r="Q1021" s="258"/>
      <c r="R1021" s="258"/>
      <c r="S1021" s="258"/>
      <c r="T1021" s="259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0" t="s">
        <v>191</v>
      </c>
      <c r="AU1021" s="260" t="s">
        <v>88</v>
      </c>
      <c r="AV1021" s="14" t="s">
        <v>88</v>
      </c>
      <c r="AW1021" s="14" t="s">
        <v>35</v>
      </c>
      <c r="AX1021" s="14" t="s">
        <v>79</v>
      </c>
      <c r="AY1021" s="260" t="s">
        <v>178</v>
      </c>
    </row>
    <row r="1022" s="15" customFormat="1">
      <c r="A1022" s="15"/>
      <c r="B1022" s="261"/>
      <c r="C1022" s="262"/>
      <c r="D1022" s="233" t="s">
        <v>191</v>
      </c>
      <c r="E1022" s="263" t="s">
        <v>1</v>
      </c>
      <c r="F1022" s="264" t="s">
        <v>195</v>
      </c>
      <c r="G1022" s="262"/>
      <c r="H1022" s="265">
        <v>2</v>
      </c>
      <c r="I1022" s="266"/>
      <c r="J1022" s="262"/>
      <c r="K1022" s="262"/>
      <c r="L1022" s="267"/>
      <c r="M1022" s="268"/>
      <c r="N1022" s="269"/>
      <c r="O1022" s="269"/>
      <c r="P1022" s="269"/>
      <c r="Q1022" s="269"/>
      <c r="R1022" s="269"/>
      <c r="S1022" s="269"/>
      <c r="T1022" s="270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71" t="s">
        <v>191</v>
      </c>
      <c r="AU1022" s="271" t="s">
        <v>88</v>
      </c>
      <c r="AV1022" s="15" t="s">
        <v>185</v>
      </c>
      <c r="AW1022" s="15" t="s">
        <v>35</v>
      </c>
      <c r="AX1022" s="15" t="s">
        <v>84</v>
      </c>
      <c r="AY1022" s="271" t="s">
        <v>178</v>
      </c>
    </row>
    <row r="1023" s="2" customFormat="1" ht="24.15" customHeight="1">
      <c r="A1023" s="39"/>
      <c r="B1023" s="40"/>
      <c r="C1023" s="220" t="s">
        <v>1213</v>
      </c>
      <c r="D1023" s="220" t="s">
        <v>180</v>
      </c>
      <c r="E1023" s="221" t="s">
        <v>1214</v>
      </c>
      <c r="F1023" s="222" t="s">
        <v>1215</v>
      </c>
      <c r="G1023" s="223" t="s">
        <v>636</v>
      </c>
      <c r="H1023" s="224">
        <v>18</v>
      </c>
      <c r="I1023" s="225"/>
      <c r="J1023" s="226">
        <f>ROUND(I1023*H1023,2)</f>
        <v>0</v>
      </c>
      <c r="K1023" s="222" t="s">
        <v>184</v>
      </c>
      <c r="L1023" s="45"/>
      <c r="M1023" s="227" t="s">
        <v>1</v>
      </c>
      <c r="N1023" s="228" t="s">
        <v>44</v>
      </c>
      <c r="O1023" s="92"/>
      <c r="P1023" s="229">
        <f>O1023*H1023</f>
        <v>0</v>
      </c>
      <c r="Q1023" s="229">
        <v>0.11241</v>
      </c>
      <c r="R1023" s="229">
        <f>Q1023*H1023</f>
        <v>2.02338</v>
      </c>
      <c r="S1023" s="229">
        <v>0</v>
      </c>
      <c r="T1023" s="230">
        <f>S1023*H1023</f>
        <v>0</v>
      </c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R1023" s="231" t="s">
        <v>185</v>
      </c>
      <c r="AT1023" s="231" t="s">
        <v>180</v>
      </c>
      <c r="AU1023" s="231" t="s">
        <v>88</v>
      </c>
      <c r="AY1023" s="18" t="s">
        <v>178</v>
      </c>
      <c r="BE1023" s="232">
        <f>IF(N1023="základní",J1023,0)</f>
        <v>0</v>
      </c>
      <c r="BF1023" s="232">
        <f>IF(N1023="snížená",J1023,0)</f>
        <v>0</v>
      </c>
      <c r="BG1023" s="232">
        <f>IF(N1023="zákl. přenesená",J1023,0)</f>
        <v>0</v>
      </c>
      <c r="BH1023" s="232">
        <f>IF(N1023="sníž. přenesená",J1023,0)</f>
        <v>0</v>
      </c>
      <c r="BI1023" s="232">
        <f>IF(N1023="nulová",J1023,0)</f>
        <v>0</v>
      </c>
      <c r="BJ1023" s="18" t="s">
        <v>84</v>
      </c>
      <c r="BK1023" s="232">
        <f>ROUND(I1023*H1023,2)</f>
        <v>0</v>
      </c>
      <c r="BL1023" s="18" t="s">
        <v>185</v>
      </c>
      <c r="BM1023" s="231" t="s">
        <v>1216</v>
      </c>
    </row>
    <row r="1024" s="2" customFormat="1">
      <c r="A1024" s="39"/>
      <c r="B1024" s="40"/>
      <c r="C1024" s="41"/>
      <c r="D1024" s="233" t="s">
        <v>187</v>
      </c>
      <c r="E1024" s="41"/>
      <c r="F1024" s="234" t="s">
        <v>1217</v>
      </c>
      <c r="G1024" s="41"/>
      <c r="H1024" s="41"/>
      <c r="I1024" s="235"/>
      <c r="J1024" s="41"/>
      <c r="K1024" s="41"/>
      <c r="L1024" s="45"/>
      <c r="M1024" s="236"/>
      <c r="N1024" s="237"/>
      <c r="O1024" s="92"/>
      <c r="P1024" s="92"/>
      <c r="Q1024" s="92"/>
      <c r="R1024" s="92"/>
      <c r="S1024" s="92"/>
      <c r="T1024" s="93"/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T1024" s="18" t="s">
        <v>187</v>
      </c>
      <c r="AU1024" s="18" t="s">
        <v>88</v>
      </c>
    </row>
    <row r="1025" s="2" customFormat="1">
      <c r="A1025" s="39"/>
      <c r="B1025" s="40"/>
      <c r="C1025" s="41"/>
      <c r="D1025" s="238" t="s">
        <v>189</v>
      </c>
      <c r="E1025" s="41"/>
      <c r="F1025" s="239" t="s">
        <v>1218</v>
      </c>
      <c r="G1025" s="41"/>
      <c r="H1025" s="41"/>
      <c r="I1025" s="235"/>
      <c r="J1025" s="41"/>
      <c r="K1025" s="41"/>
      <c r="L1025" s="45"/>
      <c r="M1025" s="236"/>
      <c r="N1025" s="237"/>
      <c r="O1025" s="92"/>
      <c r="P1025" s="92"/>
      <c r="Q1025" s="92"/>
      <c r="R1025" s="92"/>
      <c r="S1025" s="92"/>
      <c r="T1025" s="93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T1025" s="18" t="s">
        <v>189</v>
      </c>
      <c r="AU1025" s="18" t="s">
        <v>88</v>
      </c>
    </row>
    <row r="1026" s="13" customFormat="1">
      <c r="A1026" s="13"/>
      <c r="B1026" s="240"/>
      <c r="C1026" s="241"/>
      <c r="D1026" s="233" t="s">
        <v>191</v>
      </c>
      <c r="E1026" s="242" t="s">
        <v>1</v>
      </c>
      <c r="F1026" s="243" t="s">
        <v>1135</v>
      </c>
      <c r="G1026" s="241"/>
      <c r="H1026" s="242" t="s">
        <v>1</v>
      </c>
      <c r="I1026" s="244"/>
      <c r="J1026" s="241"/>
      <c r="K1026" s="241"/>
      <c r="L1026" s="245"/>
      <c r="M1026" s="246"/>
      <c r="N1026" s="247"/>
      <c r="O1026" s="247"/>
      <c r="P1026" s="247"/>
      <c r="Q1026" s="247"/>
      <c r="R1026" s="247"/>
      <c r="S1026" s="247"/>
      <c r="T1026" s="248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9" t="s">
        <v>191</v>
      </c>
      <c r="AU1026" s="249" t="s">
        <v>88</v>
      </c>
      <c r="AV1026" s="13" t="s">
        <v>84</v>
      </c>
      <c r="AW1026" s="13" t="s">
        <v>35</v>
      </c>
      <c r="AX1026" s="13" t="s">
        <v>79</v>
      </c>
      <c r="AY1026" s="249" t="s">
        <v>178</v>
      </c>
    </row>
    <row r="1027" s="14" customFormat="1">
      <c r="A1027" s="14"/>
      <c r="B1027" s="250"/>
      <c r="C1027" s="251"/>
      <c r="D1027" s="233" t="s">
        <v>191</v>
      </c>
      <c r="E1027" s="252" t="s">
        <v>1</v>
      </c>
      <c r="F1027" s="253" t="s">
        <v>1137</v>
      </c>
      <c r="G1027" s="251"/>
      <c r="H1027" s="254">
        <v>2</v>
      </c>
      <c r="I1027" s="255"/>
      <c r="J1027" s="251"/>
      <c r="K1027" s="251"/>
      <c r="L1027" s="256"/>
      <c r="M1027" s="257"/>
      <c r="N1027" s="258"/>
      <c r="O1027" s="258"/>
      <c r="P1027" s="258"/>
      <c r="Q1027" s="258"/>
      <c r="R1027" s="258"/>
      <c r="S1027" s="258"/>
      <c r="T1027" s="259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0" t="s">
        <v>191</v>
      </c>
      <c r="AU1027" s="260" t="s">
        <v>88</v>
      </c>
      <c r="AV1027" s="14" t="s">
        <v>88</v>
      </c>
      <c r="AW1027" s="14" t="s">
        <v>35</v>
      </c>
      <c r="AX1027" s="14" t="s">
        <v>79</v>
      </c>
      <c r="AY1027" s="260" t="s">
        <v>178</v>
      </c>
    </row>
    <row r="1028" s="14" customFormat="1">
      <c r="A1028" s="14"/>
      <c r="B1028" s="250"/>
      <c r="C1028" s="251"/>
      <c r="D1028" s="233" t="s">
        <v>191</v>
      </c>
      <c r="E1028" s="252" t="s">
        <v>1</v>
      </c>
      <c r="F1028" s="253" t="s">
        <v>1139</v>
      </c>
      <c r="G1028" s="251"/>
      <c r="H1028" s="254">
        <v>2</v>
      </c>
      <c r="I1028" s="255"/>
      <c r="J1028" s="251"/>
      <c r="K1028" s="251"/>
      <c r="L1028" s="256"/>
      <c r="M1028" s="257"/>
      <c r="N1028" s="258"/>
      <c r="O1028" s="258"/>
      <c r="P1028" s="258"/>
      <c r="Q1028" s="258"/>
      <c r="R1028" s="258"/>
      <c r="S1028" s="258"/>
      <c r="T1028" s="259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60" t="s">
        <v>191</v>
      </c>
      <c r="AU1028" s="260" t="s">
        <v>88</v>
      </c>
      <c r="AV1028" s="14" t="s">
        <v>88</v>
      </c>
      <c r="AW1028" s="14" t="s">
        <v>35</v>
      </c>
      <c r="AX1028" s="14" t="s">
        <v>79</v>
      </c>
      <c r="AY1028" s="260" t="s">
        <v>178</v>
      </c>
    </row>
    <row r="1029" s="14" customFormat="1">
      <c r="A1029" s="14"/>
      <c r="B1029" s="250"/>
      <c r="C1029" s="251"/>
      <c r="D1029" s="233" t="s">
        <v>191</v>
      </c>
      <c r="E1029" s="252" t="s">
        <v>1</v>
      </c>
      <c r="F1029" s="253" t="s">
        <v>1140</v>
      </c>
      <c r="G1029" s="251"/>
      <c r="H1029" s="254">
        <v>1</v>
      </c>
      <c r="I1029" s="255"/>
      <c r="J1029" s="251"/>
      <c r="K1029" s="251"/>
      <c r="L1029" s="256"/>
      <c r="M1029" s="257"/>
      <c r="N1029" s="258"/>
      <c r="O1029" s="258"/>
      <c r="P1029" s="258"/>
      <c r="Q1029" s="258"/>
      <c r="R1029" s="258"/>
      <c r="S1029" s="258"/>
      <c r="T1029" s="259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60" t="s">
        <v>191</v>
      </c>
      <c r="AU1029" s="260" t="s">
        <v>88</v>
      </c>
      <c r="AV1029" s="14" t="s">
        <v>88</v>
      </c>
      <c r="AW1029" s="14" t="s">
        <v>35</v>
      </c>
      <c r="AX1029" s="14" t="s">
        <v>79</v>
      </c>
      <c r="AY1029" s="260" t="s">
        <v>178</v>
      </c>
    </row>
    <row r="1030" s="14" customFormat="1">
      <c r="A1030" s="14"/>
      <c r="B1030" s="250"/>
      <c r="C1030" s="251"/>
      <c r="D1030" s="233" t="s">
        <v>191</v>
      </c>
      <c r="E1030" s="252" t="s">
        <v>1</v>
      </c>
      <c r="F1030" s="253" t="s">
        <v>1142</v>
      </c>
      <c r="G1030" s="251"/>
      <c r="H1030" s="254">
        <v>3</v>
      </c>
      <c r="I1030" s="255"/>
      <c r="J1030" s="251"/>
      <c r="K1030" s="251"/>
      <c r="L1030" s="256"/>
      <c r="M1030" s="257"/>
      <c r="N1030" s="258"/>
      <c r="O1030" s="258"/>
      <c r="P1030" s="258"/>
      <c r="Q1030" s="258"/>
      <c r="R1030" s="258"/>
      <c r="S1030" s="258"/>
      <c r="T1030" s="259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0" t="s">
        <v>191</v>
      </c>
      <c r="AU1030" s="260" t="s">
        <v>88</v>
      </c>
      <c r="AV1030" s="14" t="s">
        <v>88</v>
      </c>
      <c r="AW1030" s="14" t="s">
        <v>35</v>
      </c>
      <c r="AX1030" s="14" t="s">
        <v>79</v>
      </c>
      <c r="AY1030" s="260" t="s">
        <v>178</v>
      </c>
    </row>
    <row r="1031" s="14" customFormat="1">
      <c r="A1031" s="14"/>
      <c r="B1031" s="250"/>
      <c r="C1031" s="251"/>
      <c r="D1031" s="233" t="s">
        <v>191</v>
      </c>
      <c r="E1031" s="252" t="s">
        <v>1</v>
      </c>
      <c r="F1031" s="253" t="s">
        <v>1143</v>
      </c>
      <c r="G1031" s="251"/>
      <c r="H1031" s="254">
        <v>1</v>
      </c>
      <c r="I1031" s="255"/>
      <c r="J1031" s="251"/>
      <c r="K1031" s="251"/>
      <c r="L1031" s="256"/>
      <c r="M1031" s="257"/>
      <c r="N1031" s="258"/>
      <c r="O1031" s="258"/>
      <c r="P1031" s="258"/>
      <c r="Q1031" s="258"/>
      <c r="R1031" s="258"/>
      <c r="S1031" s="258"/>
      <c r="T1031" s="259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0" t="s">
        <v>191</v>
      </c>
      <c r="AU1031" s="260" t="s">
        <v>88</v>
      </c>
      <c r="AV1031" s="14" t="s">
        <v>88</v>
      </c>
      <c r="AW1031" s="14" t="s">
        <v>35</v>
      </c>
      <c r="AX1031" s="14" t="s">
        <v>79</v>
      </c>
      <c r="AY1031" s="260" t="s">
        <v>178</v>
      </c>
    </row>
    <row r="1032" s="14" customFormat="1">
      <c r="A1032" s="14"/>
      <c r="B1032" s="250"/>
      <c r="C1032" s="251"/>
      <c r="D1032" s="233" t="s">
        <v>191</v>
      </c>
      <c r="E1032" s="252" t="s">
        <v>1</v>
      </c>
      <c r="F1032" s="253" t="s">
        <v>1144</v>
      </c>
      <c r="G1032" s="251"/>
      <c r="H1032" s="254">
        <v>2</v>
      </c>
      <c r="I1032" s="255"/>
      <c r="J1032" s="251"/>
      <c r="K1032" s="251"/>
      <c r="L1032" s="256"/>
      <c r="M1032" s="257"/>
      <c r="N1032" s="258"/>
      <c r="O1032" s="258"/>
      <c r="P1032" s="258"/>
      <c r="Q1032" s="258"/>
      <c r="R1032" s="258"/>
      <c r="S1032" s="258"/>
      <c r="T1032" s="259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60" t="s">
        <v>191</v>
      </c>
      <c r="AU1032" s="260" t="s">
        <v>88</v>
      </c>
      <c r="AV1032" s="14" t="s">
        <v>88</v>
      </c>
      <c r="AW1032" s="14" t="s">
        <v>35</v>
      </c>
      <c r="AX1032" s="14" t="s">
        <v>79</v>
      </c>
      <c r="AY1032" s="260" t="s">
        <v>178</v>
      </c>
    </row>
    <row r="1033" s="14" customFormat="1">
      <c r="A1033" s="14"/>
      <c r="B1033" s="250"/>
      <c r="C1033" s="251"/>
      <c r="D1033" s="233" t="s">
        <v>191</v>
      </c>
      <c r="E1033" s="252" t="s">
        <v>1</v>
      </c>
      <c r="F1033" s="253" t="s">
        <v>1145</v>
      </c>
      <c r="G1033" s="251"/>
      <c r="H1033" s="254">
        <v>1</v>
      </c>
      <c r="I1033" s="255"/>
      <c r="J1033" s="251"/>
      <c r="K1033" s="251"/>
      <c r="L1033" s="256"/>
      <c r="M1033" s="257"/>
      <c r="N1033" s="258"/>
      <c r="O1033" s="258"/>
      <c r="P1033" s="258"/>
      <c r="Q1033" s="258"/>
      <c r="R1033" s="258"/>
      <c r="S1033" s="258"/>
      <c r="T1033" s="259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0" t="s">
        <v>191</v>
      </c>
      <c r="AU1033" s="260" t="s">
        <v>88</v>
      </c>
      <c r="AV1033" s="14" t="s">
        <v>88</v>
      </c>
      <c r="AW1033" s="14" t="s">
        <v>35</v>
      </c>
      <c r="AX1033" s="14" t="s">
        <v>79</v>
      </c>
      <c r="AY1033" s="260" t="s">
        <v>178</v>
      </c>
    </row>
    <row r="1034" s="14" customFormat="1">
      <c r="A1034" s="14"/>
      <c r="B1034" s="250"/>
      <c r="C1034" s="251"/>
      <c r="D1034" s="233" t="s">
        <v>191</v>
      </c>
      <c r="E1034" s="252" t="s">
        <v>1</v>
      </c>
      <c r="F1034" s="253" t="s">
        <v>1148</v>
      </c>
      <c r="G1034" s="251"/>
      <c r="H1034" s="254">
        <v>1</v>
      </c>
      <c r="I1034" s="255"/>
      <c r="J1034" s="251"/>
      <c r="K1034" s="251"/>
      <c r="L1034" s="256"/>
      <c r="M1034" s="257"/>
      <c r="N1034" s="258"/>
      <c r="O1034" s="258"/>
      <c r="P1034" s="258"/>
      <c r="Q1034" s="258"/>
      <c r="R1034" s="258"/>
      <c r="S1034" s="258"/>
      <c r="T1034" s="259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0" t="s">
        <v>191</v>
      </c>
      <c r="AU1034" s="260" t="s">
        <v>88</v>
      </c>
      <c r="AV1034" s="14" t="s">
        <v>88</v>
      </c>
      <c r="AW1034" s="14" t="s">
        <v>35</v>
      </c>
      <c r="AX1034" s="14" t="s">
        <v>79</v>
      </c>
      <c r="AY1034" s="260" t="s">
        <v>178</v>
      </c>
    </row>
    <row r="1035" s="14" customFormat="1">
      <c r="A1035" s="14"/>
      <c r="B1035" s="250"/>
      <c r="C1035" s="251"/>
      <c r="D1035" s="233" t="s">
        <v>191</v>
      </c>
      <c r="E1035" s="252" t="s">
        <v>1</v>
      </c>
      <c r="F1035" s="253" t="s">
        <v>1149</v>
      </c>
      <c r="G1035" s="251"/>
      <c r="H1035" s="254">
        <v>1</v>
      </c>
      <c r="I1035" s="255"/>
      <c r="J1035" s="251"/>
      <c r="K1035" s="251"/>
      <c r="L1035" s="256"/>
      <c r="M1035" s="257"/>
      <c r="N1035" s="258"/>
      <c r="O1035" s="258"/>
      <c r="P1035" s="258"/>
      <c r="Q1035" s="258"/>
      <c r="R1035" s="258"/>
      <c r="S1035" s="258"/>
      <c r="T1035" s="259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0" t="s">
        <v>191</v>
      </c>
      <c r="AU1035" s="260" t="s">
        <v>88</v>
      </c>
      <c r="AV1035" s="14" t="s">
        <v>88</v>
      </c>
      <c r="AW1035" s="14" t="s">
        <v>35</v>
      </c>
      <c r="AX1035" s="14" t="s">
        <v>79</v>
      </c>
      <c r="AY1035" s="260" t="s">
        <v>178</v>
      </c>
    </row>
    <row r="1036" s="14" customFormat="1">
      <c r="A1036" s="14"/>
      <c r="B1036" s="250"/>
      <c r="C1036" s="251"/>
      <c r="D1036" s="233" t="s">
        <v>191</v>
      </c>
      <c r="E1036" s="252" t="s">
        <v>1</v>
      </c>
      <c r="F1036" s="253" t="s">
        <v>1150</v>
      </c>
      <c r="G1036" s="251"/>
      <c r="H1036" s="254">
        <v>1</v>
      </c>
      <c r="I1036" s="255"/>
      <c r="J1036" s="251"/>
      <c r="K1036" s="251"/>
      <c r="L1036" s="256"/>
      <c r="M1036" s="257"/>
      <c r="N1036" s="258"/>
      <c r="O1036" s="258"/>
      <c r="P1036" s="258"/>
      <c r="Q1036" s="258"/>
      <c r="R1036" s="258"/>
      <c r="S1036" s="258"/>
      <c r="T1036" s="259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60" t="s">
        <v>191</v>
      </c>
      <c r="AU1036" s="260" t="s">
        <v>88</v>
      </c>
      <c r="AV1036" s="14" t="s">
        <v>88</v>
      </c>
      <c r="AW1036" s="14" t="s">
        <v>35</v>
      </c>
      <c r="AX1036" s="14" t="s">
        <v>79</v>
      </c>
      <c r="AY1036" s="260" t="s">
        <v>178</v>
      </c>
    </row>
    <row r="1037" s="14" customFormat="1">
      <c r="A1037" s="14"/>
      <c r="B1037" s="250"/>
      <c r="C1037" s="251"/>
      <c r="D1037" s="233" t="s">
        <v>191</v>
      </c>
      <c r="E1037" s="252" t="s">
        <v>1</v>
      </c>
      <c r="F1037" s="253" t="s">
        <v>1219</v>
      </c>
      <c r="G1037" s="251"/>
      <c r="H1037" s="254">
        <v>1</v>
      </c>
      <c r="I1037" s="255"/>
      <c r="J1037" s="251"/>
      <c r="K1037" s="251"/>
      <c r="L1037" s="256"/>
      <c r="M1037" s="257"/>
      <c r="N1037" s="258"/>
      <c r="O1037" s="258"/>
      <c r="P1037" s="258"/>
      <c r="Q1037" s="258"/>
      <c r="R1037" s="258"/>
      <c r="S1037" s="258"/>
      <c r="T1037" s="259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0" t="s">
        <v>191</v>
      </c>
      <c r="AU1037" s="260" t="s">
        <v>88</v>
      </c>
      <c r="AV1037" s="14" t="s">
        <v>88</v>
      </c>
      <c r="AW1037" s="14" t="s">
        <v>35</v>
      </c>
      <c r="AX1037" s="14" t="s">
        <v>79</v>
      </c>
      <c r="AY1037" s="260" t="s">
        <v>178</v>
      </c>
    </row>
    <row r="1038" s="14" customFormat="1">
      <c r="A1038" s="14"/>
      <c r="B1038" s="250"/>
      <c r="C1038" s="251"/>
      <c r="D1038" s="233" t="s">
        <v>191</v>
      </c>
      <c r="E1038" s="252" t="s">
        <v>1</v>
      </c>
      <c r="F1038" s="253" t="s">
        <v>1206</v>
      </c>
      <c r="G1038" s="251"/>
      <c r="H1038" s="254">
        <v>1</v>
      </c>
      <c r="I1038" s="255"/>
      <c r="J1038" s="251"/>
      <c r="K1038" s="251"/>
      <c r="L1038" s="256"/>
      <c r="M1038" s="257"/>
      <c r="N1038" s="258"/>
      <c r="O1038" s="258"/>
      <c r="P1038" s="258"/>
      <c r="Q1038" s="258"/>
      <c r="R1038" s="258"/>
      <c r="S1038" s="258"/>
      <c r="T1038" s="259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60" t="s">
        <v>191</v>
      </c>
      <c r="AU1038" s="260" t="s">
        <v>88</v>
      </c>
      <c r="AV1038" s="14" t="s">
        <v>88</v>
      </c>
      <c r="AW1038" s="14" t="s">
        <v>35</v>
      </c>
      <c r="AX1038" s="14" t="s">
        <v>79</v>
      </c>
      <c r="AY1038" s="260" t="s">
        <v>178</v>
      </c>
    </row>
    <row r="1039" s="14" customFormat="1">
      <c r="A1039" s="14"/>
      <c r="B1039" s="250"/>
      <c r="C1039" s="251"/>
      <c r="D1039" s="233" t="s">
        <v>191</v>
      </c>
      <c r="E1039" s="252" t="s">
        <v>1</v>
      </c>
      <c r="F1039" s="253" t="s">
        <v>1207</v>
      </c>
      <c r="G1039" s="251"/>
      <c r="H1039" s="254">
        <v>1</v>
      </c>
      <c r="I1039" s="255"/>
      <c r="J1039" s="251"/>
      <c r="K1039" s="251"/>
      <c r="L1039" s="256"/>
      <c r="M1039" s="257"/>
      <c r="N1039" s="258"/>
      <c r="O1039" s="258"/>
      <c r="P1039" s="258"/>
      <c r="Q1039" s="258"/>
      <c r="R1039" s="258"/>
      <c r="S1039" s="258"/>
      <c r="T1039" s="259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60" t="s">
        <v>191</v>
      </c>
      <c r="AU1039" s="260" t="s">
        <v>88</v>
      </c>
      <c r="AV1039" s="14" t="s">
        <v>88</v>
      </c>
      <c r="AW1039" s="14" t="s">
        <v>35</v>
      </c>
      <c r="AX1039" s="14" t="s">
        <v>79</v>
      </c>
      <c r="AY1039" s="260" t="s">
        <v>178</v>
      </c>
    </row>
    <row r="1040" s="15" customFormat="1">
      <c r="A1040" s="15"/>
      <c r="B1040" s="261"/>
      <c r="C1040" s="262"/>
      <c r="D1040" s="233" t="s">
        <v>191</v>
      </c>
      <c r="E1040" s="263" t="s">
        <v>1</v>
      </c>
      <c r="F1040" s="264" t="s">
        <v>195</v>
      </c>
      <c r="G1040" s="262"/>
      <c r="H1040" s="265">
        <v>18</v>
      </c>
      <c r="I1040" s="266"/>
      <c r="J1040" s="262"/>
      <c r="K1040" s="262"/>
      <c r="L1040" s="267"/>
      <c r="M1040" s="268"/>
      <c r="N1040" s="269"/>
      <c r="O1040" s="269"/>
      <c r="P1040" s="269"/>
      <c r="Q1040" s="269"/>
      <c r="R1040" s="269"/>
      <c r="S1040" s="269"/>
      <c r="T1040" s="270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71" t="s">
        <v>191</v>
      </c>
      <c r="AU1040" s="271" t="s">
        <v>88</v>
      </c>
      <c r="AV1040" s="15" t="s">
        <v>185</v>
      </c>
      <c r="AW1040" s="15" t="s">
        <v>35</v>
      </c>
      <c r="AX1040" s="15" t="s">
        <v>84</v>
      </c>
      <c r="AY1040" s="271" t="s">
        <v>178</v>
      </c>
    </row>
    <row r="1041" s="2" customFormat="1" ht="21.75" customHeight="1">
      <c r="A1041" s="39"/>
      <c r="B1041" s="40"/>
      <c r="C1041" s="283" t="s">
        <v>1220</v>
      </c>
      <c r="D1041" s="283" t="s">
        <v>412</v>
      </c>
      <c r="E1041" s="284" t="s">
        <v>1221</v>
      </c>
      <c r="F1041" s="285" t="s">
        <v>1222</v>
      </c>
      <c r="G1041" s="286" t="s">
        <v>636</v>
      </c>
      <c r="H1041" s="287">
        <v>18</v>
      </c>
      <c r="I1041" s="288"/>
      <c r="J1041" s="289">
        <f>ROUND(I1041*H1041,2)</f>
        <v>0</v>
      </c>
      <c r="K1041" s="285" t="s">
        <v>184</v>
      </c>
      <c r="L1041" s="290"/>
      <c r="M1041" s="291" t="s">
        <v>1</v>
      </c>
      <c r="N1041" s="292" t="s">
        <v>44</v>
      </c>
      <c r="O1041" s="92"/>
      <c r="P1041" s="229">
        <f>O1041*H1041</f>
        <v>0</v>
      </c>
      <c r="Q1041" s="229">
        <v>0.0061000000000000004</v>
      </c>
      <c r="R1041" s="229">
        <f>Q1041*H1041</f>
        <v>0.10980000000000001</v>
      </c>
      <c r="S1041" s="229">
        <v>0</v>
      </c>
      <c r="T1041" s="230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31" t="s">
        <v>238</v>
      </c>
      <c r="AT1041" s="231" t="s">
        <v>412</v>
      </c>
      <c r="AU1041" s="231" t="s">
        <v>88</v>
      </c>
      <c r="AY1041" s="18" t="s">
        <v>178</v>
      </c>
      <c r="BE1041" s="232">
        <f>IF(N1041="základní",J1041,0)</f>
        <v>0</v>
      </c>
      <c r="BF1041" s="232">
        <f>IF(N1041="snížená",J1041,0)</f>
        <v>0</v>
      </c>
      <c r="BG1041" s="232">
        <f>IF(N1041="zákl. přenesená",J1041,0)</f>
        <v>0</v>
      </c>
      <c r="BH1041" s="232">
        <f>IF(N1041="sníž. přenesená",J1041,0)</f>
        <v>0</v>
      </c>
      <c r="BI1041" s="232">
        <f>IF(N1041="nulová",J1041,0)</f>
        <v>0</v>
      </c>
      <c r="BJ1041" s="18" t="s">
        <v>84</v>
      </c>
      <c r="BK1041" s="232">
        <f>ROUND(I1041*H1041,2)</f>
        <v>0</v>
      </c>
      <c r="BL1041" s="18" t="s">
        <v>185</v>
      </c>
      <c r="BM1041" s="231" t="s">
        <v>1223</v>
      </c>
    </row>
    <row r="1042" s="2" customFormat="1">
      <c r="A1042" s="39"/>
      <c r="B1042" s="40"/>
      <c r="C1042" s="41"/>
      <c r="D1042" s="233" t="s">
        <v>187</v>
      </c>
      <c r="E1042" s="41"/>
      <c r="F1042" s="234" t="s">
        <v>1222</v>
      </c>
      <c r="G1042" s="41"/>
      <c r="H1042" s="41"/>
      <c r="I1042" s="235"/>
      <c r="J1042" s="41"/>
      <c r="K1042" s="41"/>
      <c r="L1042" s="45"/>
      <c r="M1042" s="236"/>
      <c r="N1042" s="237"/>
      <c r="O1042" s="92"/>
      <c r="P1042" s="92"/>
      <c r="Q1042" s="92"/>
      <c r="R1042" s="92"/>
      <c r="S1042" s="92"/>
      <c r="T1042" s="93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18" t="s">
        <v>187</v>
      </c>
      <c r="AU1042" s="18" t="s">
        <v>88</v>
      </c>
    </row>
    <row r="1043" s="14" customFormat="1">
      <c r="A1043" s="14"/>
      <c r="B1043" s="250"/>
      <c r="C1043" s="251"/>
      <c r="D1043" s="233" t="s">
        <v>191</v>
      </c>
      <c r="E1043" s="252" t="s">
        <v>1</v>
      </c>
      <c r="F1043" s="253" t="s">
        <v>1224</v>
      </c>
      <c r="G1043" s="251"/>
      <c r="H1043" s="254">
        <v>18</v>
      </c>
      <c r="I1043" s="255"/>
      <c r="J1043" s="251"/>
      <c r="K1043" s="251"/>
      <c r="L1043" s="256"/>
      <c r="M1043" s="257"/>
      <c r="N1043" s="258"/>
      <c r="O1043" s="258"/>
      <c r="P1043" s="258"/>
      <c r="Q1043" s="258"/>
      <c r="R1043" s="258"/>
      <c r="S1043" s="258"/>
      <c r="T1043" s="259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0" t="s">
        <v>191</v>
      </c>
      <c r="AU1043" s="260" t="s">
        <v>88</v>
      </c>
      <c r="AV1043" s="14" t="s">
        <v>88</v>
      </c>
      <c r="AW1043" s="14" t="s">
        <v>35</v>
      </c>
      <c r="AX1043" s="14" t="s">
        <v>84</v>
      </c>
      <c r="AY1043" s="260" t="s">
        <v>178</v>
      </c>
    </row>
    <row r="1044" s="2" customFormat="1" ht="24.15" customHeight="1">
      <c r="A1044" s="39"/>
      <c r="B1044" s="40"/>
      <c r="C1044" s="220" t="s">
        <v>1225</v>
      </c>
      <c r="D1044" s="220" t="s">
        <v>180</v>
      </c>
      <c r="E1044" s="221" t="s">
        <v>1226</v>
      </c>
      <c r="F1044" s="222" t="s">
        <v>1227</v>
      </c>
      <c r="G1044" s="223" t="s">
        <v>636</v>
      </c>
      <c r="H1044" s="224">
        <v>2</v>
      </c>
      <c r="I1044" s="225"/>
      <c r="J1044" s="226">
        <f>ROUND(I1044*H1044,2)</f>
        <v>0</v>
      </c>
      <c r="K1044" s="222" t="s">
        <v>184</v>
      </c>
      <c r="L1044" s="45"/>
      <c r="M1044" s="227" t="s">
        <v>1</v>
      </c>
      <c r="N1044" s="228" t="s">
        <v>44</v>
      </c>
      <c r="O1044" s="92"/>
      <c r="P1044" s="229">
        <f>O1044*H1044</f>
        <v>0</v>
      </c>
      <c r="Q1044" s="229">
        <v>0.00025000000000000001</v>
      </c>
      <c r="R1044" s="229">
        <f>Q1044*H1044</f>
        <v>0.00050000000000000001</v>
      </c>
      <c r="S1044" s="229">
        <v>0</v>
      </c>
      <c r="T1044" s="230">
        <f>S1044*H1044</f>
        <v>0</v>
      </c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R1044" s="231" t="s">
        <v>185</v>
      </c>
      <c r="AT1044" s="231" t="s">
        <v>180</v>
      </c>
      <c r="AU1044" s="231" t="s">
        <v>88</v>
      </c>
      <c r="AY1044" s="18" t="s">
        <v>178</v>
      </c>
      <c r="BE1044" s="232">
        <f>IF(N1044="základní",J1044,0)</f>
        <v>0</v>
      </c>
      <c r="BF1044" s="232">
        <f>IF(N1044="snížená",J1044,0)</f>
        <v>0</v>
      </c>
      <c r="BG1044" s="232">
        <f>IF(N1044="zákl. přenesená",J1044,0)</f>
        <v>0</v>
      </c>
      <c r="BH1044" s="232">
        <f>IF(N1044="sníž. přenesená",J1044,0)</f>
        <v>0</v>
      </c>
      <c r="BI1044" s="232">
        <f>IF(N1044="nulová",J1044,0)</f>
        <v>0</v>
      </c>
      <c r="BJ1044" s="18" t="s">
        <v>84</v>
      </c>
      <c r="BK1044" s="232">
        <f>ROUND(I1044*H1044,2)</f>
        <v>0</v>
      </c>
      <c r="BL1044" s="18" t="s">
        <v>185</v>
      </c>
      <c r="BM1044" s="231" t="s">
        <v>1228</v>
      </c>
    </row>
    <row r="1045" s="2" customFormat="1">
      <c r="A1045" s="39"/>
      <c r="B1045" s="40"/>
      <c r="C1045" s="41"/>
      <c r="D1045" s="233" t="s">
        <v>187</v>
      </c>
      <c r="E1045" s="41"/>
      <c r="F1045" s="234" t="s">
        <v>1229</v>
      </c>
      <c r="G1045" s="41"/>
      <c r="H1045" s="41"/>
      <c r="I1045" s="235"/>
      <c r="J1045" s="41"/>
      <c r="K1045" s="41"/>
      <c r="L1045" s="45"/>
      <c r="M1045" s="236"/>
      <c r="N1045" s="237"/>
      <c r="O1045" s="92"/>
      <c r="P1045" s="92"/>
      <c r="Q1045" s="92"/>
      <c r="R1045" s="92"/>
      <c r="S1045" s="92"/>
      <c r="T1045" s="93"/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T1045" s="18" t="s">
        <v>187</v>
      </c>
      <c r="AU1045" s="18" t="s">
        <v>88</v>
      </c>
    </row>
    <row r="1046" s="2" customFormat="1">
      <c r="A1046" s="39"/>
      <c r="B1046" s="40"/>
      <c r="C1046" s="41"/>
      <c r="D1046" s="238" t="s">
        <v>189</v>
      </c>
      <c r="E1046" s="41"/>
      <c r="F1046" s="239" t="s">
        <v>1230</v>
      </c>
      <c r="G1046" s="41"/>
      <c r="H1046" s="41"/>
      <c r="I1046" s="235"/>
      <c r="J1046" s="41"/>
      <c r="K1046" s="41"/>
      <c r="L1046" s="45"/>
      <c r="M1046" s="236"/>
      <c r="N1046" s="237"/>
      <c r="O1046" s="92"/>
      <c r="P1046" s="92"/>
      <c r="Q1046" s="92"/>
      <c r="R1046" s="92"/>
      <c r="S1046" s="92"/>
      <c r="T1046" s="93"/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T1046" s="18" t="s">
        <v>189</v>
      </c>
      <c r="AU1046" s="18" t="s">
        <v>88</v>
      </c>
    </row>
    <row r="1047" s="13" customFormat="1">
      <c r="A1047" s="13"/>
      <c r="B1047" s="240"/>
      <c r="C1047" s="241"/>
      <c r="D1047" s="233" t="s">
        <v>191</v>
      </c>
      <c r="E1047" s="242" t="s">
        <v>1</v>
      </c>
      <c r="F1047" s="243" t="s">
        <v>1135</v>
      </c>
      <c r="G1047" s="241"/>
      <c r="H1047" s="242" t="s">
        <v>1</v>
      </c>
      <c r="I1047" s="244"/>
      <c r="J1047" s="241"/>
      <c r="K1047" s="241"/>
      <c r="L1047" s="245"/>
      <c r="M1047" s="246"/>
      <c r="N1047" s="247"/>
      <c r="O1047" s="247"/>
      <c r="P1047" s="247"/>
      <c r="Q1047" s="247"/>
      <c r="R1047" s="247"/>
      <c r="S1047" s="247"/>
      <c r="T1047" s="248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49" t="s">
        <v>191</v>
      </c>
      <c r="AU1047" s="249" t="s">
        <v>88</v>
      </c>
      <c r="AV1047" s="13" t="s">
        <v>84</v>
      </c>
      <c r="AW1047" s="13" t="s">
        <v>35</v>
      </c>
      <c r="AX1047" s="13" t="s">
        <v>79</v>
      </c>
      <c r="AY1047" s="249" t="s">
        <v>178</v>
      </c>
    </row>
    <row r="1048" s="14" customFormat="1">
      <c r="A1048" s="14"/>
      <c r="B1048" s="250"/>
      <c r="C1048" s="251"/>
      <c r="D1048" s="233" t="s">
        <v>191</v>
      </c>
      <c r="E1048" s="252" t="s">
        <v>1</v>
      </c>
      <c r="F1048" s="253" t="s">
        <v>1139</v>
      </c>
      <c r="G1048" s="251"/>
      <c r="H1048" s="254">
        <v>2</v>
      </c>
      <c r="I1048" s="255"/>
      <c r="J1048" s="251"/>
      <c r="K1048" s="251"/>
      <c r="L1048" s="256"/>
      <c r="M1048" s="257"/>
      <c r="N1048" s="258"/>
      <c r="O1048" s="258"/>
      <c r="P1048" s="258"/>
      <c r="Q1048" s="258"/>
      <c r="R1048" s="258"/>
      <c r="S1048" s="258"/>
      <c r="T1048" s="259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60" t="s">
        <v>191</v>
      </c>
      <c r="AU1048" s="260" t="s">
        <v>88</v>
      </c>
      <c r="AV1048" s="14" t="s">
        <v>88</v>
      </c>
      <c r="AW1048" s="14" t="s">
        <v>35</v>
      </c>
      <c r="AX1048" s="14" t="s">
        <v>84</v>
      </c>
      <c r="AY1048" s="260" t="s">
        <v>178</v>
      </c>
    </row>
    <row r="1049" s="2" customFormat="1" ht="16.5" customHeight="1">
      <c r="A1049" s="39"/>
      <c r="B1049" s="40"/>
      <c r="C1049" s="283" t="s">
        <v>1231</v>
      </c>
      <c r="D1049" s="283" t="s">
        <v>412</v>
      </c>
      <c r="E1049" s="284" t="s">
        <v>1232</v>
      </c>
      <c r="F1049" s="285" t="s">
        <v>1233</v>
      </c>
      <c r="G1049" s="286" t="s">
        <v>636</v>
      </c>
      <c r="H1049" s="287">
        <v>2</v>
      </c>
      <c r="I1049" s="288"/>
      <c r="J1049" s="289">
        <f>ROUND(I1049*H1049,2)</f>
        <v>0</v>
      </c>
      <c r="K1049" s="285" t="s">
        <v>1</v>
      </c>
      <c r="L1049" s="290"/>
      <c r="M1049" s="291" t="s">
        <v>1</v>
      </c>
      <c r="N1049" s="292" t="s">
        <v>44</v>
      </c>
      <c r="O1049" s="92"/>
      <c r="P1049" s="229">
        <f>O1049*H1049</f>
        <v>0</v>
      </c>
      <c r="Q1049" s="229">
        <v>0.0050000000000000001</v>
      </c>
      <c r="R1049" s="229">
        <f>Q1049*H1049</f>
        <v>0.01</v>
      </c>
      <c r="S1049" s="229">
        <v>0</v>
      </c>
      <c r="T1049" s="230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31" t="s">
        <v>238</v>
      </c>
      <c r="AT1049" s="231" t="s">
        <v>412</v>
      </c>
      <c r="AU1049" s="231" t="s">
        <v>88</v>
      </c>
      <c r="AY1049" s="18" t="s">
        <v>178</v>
      </c>
      <c r="BE1049" s="232">
        <f>IF(N1049="základní",J1049,0)</f>
        <v>0</v>
      </c>
      <c r="BF1049" s="232">
        <f>IF(N1049="snížená",J1049,0)</f>
        <v>0</v>
      </c>
      <c r="BG1049" s="232">
        <f>IF(N1049="zákl. přenesená",J1049,0)</f>
        <v>0</v>
      </c>
      <c r="BH1049" s="232">
        <f>IF(N1049="sníž. přenesená",J1049,0)</f>
        <v>0</v>
      </c>
      <c r="BI1049" s="232">
        <f>IF(N1049="nulová",J1049,0)</f>
        <v>0</v>
      </c>
      <c r="BJ1049" s="18" t="s">
        <v>84</v>
      </c>
      <c r="BK1049" s="232">
        <f>ROUND(I1049*H1049,2)</f>
        <v>0</v>
      </c>
      <c r="BL1049" s="18" t="s">
        <v>185</v>
      </c>
      <c r="BM1049" s="231" t="s">
        <v>1234</v>
      </c>
    </row>
    <row r="1050" s="2" customFormat="1">
      <c r="A1050" s="39"/>
      <c r="B1050" s="40"/>
      <c r="C1050" s="41"/>
      <c r="D1050" s="233" t="s">
        <v>187</v>
      </c>
      <c r="E1050" s="41"/>
      <c r="F1050" s="234" t="s">
        <v>1233</v>
      </c>
      <c r="G1050" s="41"/>
      <c r="H1050" s="41"/>
      <c r="I1050" s="235"/>
      <c r="J1050" s="41"/>
      <c r="K1050" s="41"/>
      <c r="L1050" s="45"/>
      <c r="M1050" s="236"/>
      <c r="N1050" s="237"/>
      <c r="O1050" s="92"/>
      <c r="P1050" s="92"/>
      <c r="Q1050" s="92"/>
      <c r="R1050" s="92"/>
      <c r="S1050" s="92"/>
      <c r="T1050" s="93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187</v>
      </c>
      <c r="AU1050" s="18" t="s">
        <v>88</v>
      </c>
    </row>
    <row r="1051" s="13" customFormat="1">
      <c r="A1051" s="13"/>
      <c r="B1051" s="240"/>
      <c r="C1051" s="241"/>
      <c r="D1051" s="233" t="s">
        <v>191</v>
      </c>
      <c r="E1051" s="242" t="s">
        <v>1</v>
      </c>
      <c r="F1051" s="243" t="s">
        <v>1235</v>
      </c>
      <c r="G1051" s="241"/>
      <c r="H1051" s="242" t="s">
        <v>1</v>
      </c>
      <c r="I1051" s="244"/>
      <c r="J1051" s="241"/>
      <c r="K1051" s="241"/>
      <c r="L1051" s="245"/>
      <c r="M1051" s="246"/>
      <c r="N1051" s="247"/>
      <c r="O1051" s="247"/>
      <c r="P1051" s="247"/>
      <c r="Q1051" s="247"/>
      <c r="R1051" s="247"/>
      <c r="S1051" s="247"/>
      <c r="T1051" s="248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49" t="s">
        <v>191</v>
      </c>
      <c r="AU1051" s="249" t="s">
        <v>88</v>
      </c>
      <c r="AV1051" s="13" t="s">
        <v>84</v>
      </c>
      <c r="AW1051" s="13" t="s">
        <v>35</v>
      </c>
      <c r="AX1051" s="13" t="s">
        <v>79</v>
      </c>
      <c r="AY1051" s="249" t="s">
        <v>178</v>
      </c>
    </row>
    <row r="1052" s="14" customFormat="1">
      <c r="A1052" s="14"/>
      <c r="B1052" s="250"/>
      <c r="C1052" s="251"/>
      <c r="D1052" s="233" t="s">
        <v>191</v>
      </c>
      <c r="E1052" s="252" t="s">
        <v>1</v>
      </c>
      <c r="F1052" s="253" t="s">
        <v>224</v>
      </c>
      <c r="G1052" s="251"/>
      <c r="H1052" s="254">
        <v>2</v>
      </c>
      <c r="I1052" s="255"/>
      <c r="J1052" s="251"/>
      <c r="K1052" s="251"/>
      <c r="L1052" s="256"/>
      <c r="M1052" s="257"/>
      <c r="N1052" s="258"/>
      <c r="O1052" s="258"/>
      <c r="P1052" s="258"/>
      <c r="Q1052" s="258"/>
      <c r="R1052" s="258"/>
      <c r="S1052" s="258"/>
      <c r="T1052" s="259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60" t="s">
        <v>191</v>
      </c>
      <c r="AU1052" s="260" t="s">
        <v>88</v>
      </c>
      <c r="AV1052" s="14" t="s">
        <v>88</v>
      </c>
      <c r="AW1052" s="14" t="s">
        <v>35</v>
      </c>
      <c r="AX1052" s="14" t="s">
        <v>84</v>
      </c>
      <c r="AY1052" s="260" t="s">
        <v>178</v>
      </c>
    </row>
    <row r="1053" s="2" customFormat="1" ht="24.15" customHeight="1">
      <c r="A1053" s="39"/>
      <c r="B1053" s="40"/>
      <c r="C1053" s="220" t="s">
        <v>1236</v>
      </c>
      <c r="D1053" s="220" t="s">
        <v>180</v>
      </c>
      <c r="E1053" s="221" t="s">
        <v>1237</v>
      </c>
      <c r="F1053" s="222" t="s">
        <v>1238</v>
      </c>
      <c r="G1053" s="223" t="s">
        <v>270</v>
      </c>
      <c r="H1053" s="224">
        <v>243</v>
      </c>
      <c r="I1053" s="225"/>
      <c r="J1053" s="226">
        <f>ROUND(I1053*H1053,2)</f>
        <v>0</v>
      </c>
      <c r="K1053" s="222" t="s">
        <v>184</v>
      </c>
      <c r="L1053" s="45"/>
      <c r="M1053" s="227" t="s">
        <v>1</v>
      </c>
      <c r="N1053" s="228" t="s">
        <v>44</v>
      </c>
      <c r="O1053" s="92"/>
      <c r="P1053" s="229">
        <f>O1053*H1053</f>
        <v>0</v>
      </c>
      <c r="Q1053" s="229">
        <v>0.00012999999999999999</v>
      </c>
      <c r="R1053" s="229">
        <f>Q1053*H1053</f>
        <v>0.03159</v>
      </c>
      <c r="S1053" s="229">
        <v>0</v>
      </c>
      <c r="T1053" s="230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31" t="s">
        <v>185</v>
      </c>
      <c r="AT1053" s="231" t="s">
        <v>180</v>
      </c>
      <c r="AU1053" s="231" t="s">
        <v>88</v>
      </c>
      <c r="AY1053" s="18" t="s">
        <v>178</v>
      </c>
      <c r="BE1053" s="232">
        <f>IF(N1053="základní",J1053,0)</f>
        <v>0</v>
      </c>
      <c r="BF1053" s="232">
        <f>IF(N1053="snížená",J1053,0)</f>
        <v>0</v>
      </c>
      <c r="BG1053" s="232">
        <f>IF(N1053="zákl. přenesená",J1053,0)</f>
        <v>0</v>
      </c>
      <c r="BH1053" s="232">
        <f>IF(N1053="sníž. přenesená",J1053,0)</f>
        <v>0</v>
      </c>
      <c r="BI1053" s="232">
        <f>IF(N1053="nulová",J1053,0)</f>
        <v>0</v>
      </c>
      <c r="BJ1053" s="18" t="s">
        <v>84</v>
      </c>
      <c r="BK1053" s="232">
        <f>ROUND(I1053*H1053,2)</f>
        <v>0</v>
      </c>
      <c r="BL1053" s="18" t="s">
        <v>185</v>
      </c>
      <c r="BM1053" s="231" t="s">
        <v>1239</v>
      </c>
    </row>
    <row r="1054" s="2" customFormat="1">
      <c r="A1054" s="39"/>
      <c r="B1054" s="40"/>
      <c r="C1054" s="41"/>
      <c r="D1054" s="233" t="s">
        <v>187</v>
      </c>
      <c r="E1054" s="41"/>
      <c r="F1054" s="234" t="s">
        <v>1240</v>
      </c>
      <c r="G1054" s="41"/>
      <c r="H1054" s="41"/>
      <c r="I1054" s="235"/>
      <c r="J1054" s="41"/>
      <c r="K1054" s="41"/>
      <c r="L1054" s="45"/>
      <c r="M1054" s="236"/>
      <c r="N1054" s="237"/>
      <c r="O1054" s="92"/>
      <c r="P1054" s="92"/>
      <c r="Q1054" s="92"/>
      <c r="R1054" s="92"/>
      <c r="S1054" s="92"/>
      <c r="T1054" s="93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187</v>
      </c>
      <c r="AU1054" s="18" t="s">
        <v>88</v>
      </c>
    </row>
    <row r="1055" s="2" customFormat="1">
      <c r="A1055" s="39"/>
      <c r="B1055" s="40"/>
      <c r="C1055" s="41"/>
      <c r="D1055" s="238" t="s">
        <v>189</v>
      </c>
      <c r="E1055" s="41"/>
      <c r="F1055" s="239" t="s">
        <v>1241</v>
      </c>
      <c r="G1055" s="41"/>
      <c r="H1055" s="41"/>
      <c r="I1055" s="235"/>
      <c r="J1055" s="41"/>
      <c r="K1055" s="41"/>
      <c r="L1055" s="45"/>
      <c r="M1055" s="236"/>
      <c r="N1055" s="237"/>
      <c r="O1055" s="92"/>
      <c r="P1055" s="92"/>
      <c r="Q1055" s="92"/>
      <c r="R1055" s="92"/>
      <c r="S1055" s="92"/>
      <c r="T1055" s="93"/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T1055" s="18" t="s">
        <v>189</v>
      </c>
      <c r="AU1055" s="18" t="s">
        <v>88</v>
      </c>
    </row>
    <row r="1056" s="13" customFormat="1">
      <c r="A1056" s="13"/>
      <c r="B1056" s="240"/>
      <c r="C1056" s="241"/>
      <c r="D1056" s="233" t="s">
        <v>191</v>
      </c>
      <c r="E1056" s="242" t="s">
        <v>1</v>
      </c>
      <c r="F1056" s="243" t="s">
        <v>1135</v>
      </c>
      <c r="G1056" s="241"/>
      <c r="H1056" s="242" t="s">
        <v>1</v>
      </c>
      <c r="I1056" s="244"/>
      <c r="J1056" s="241"/>
      <c r="K1056" s="241"/>
      <c r="L1056" s="245"/>
      <c r="M1056" s="246"/>
      <c r="N1056" s="247"/>
      <c r="O1056" s="247"/>
      <c r="P1056" s="247"/>
      <c r="Q1056" s="247"/>
      <c r="R1056" s="247"/>
      <c r="S1056" s="247"/>
      <c r="T1056" s="248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9" t="s">
        <v>191</v>
      </c>
      <c r="AU1056" s="249" t="s">
        <v>88</v>
      </c>
      <c r="AV1056" s="13" t="s">
        <v>84</v>
      </c>
      <c r="AW1056" s="13" t="s">
        <v>35</v>
      </c>
      <c r="AX1056" s="13" t="s">
        <v>79</v>
      </c>
      <c r="AY1056" s="249" t="s">
        <v>178</v>
      </c>
    </row>
    <row r="1057" s="13" customFormat="1">
      <c r="A1057" s="13"/>
      <c r="B1057" s="240"/>
      <c r="C1057" s="241"/>
      <c r="D1057" s="233" t="s">
        <v>191</v>
      </c>
      <c r="E1057" s="242" t="s">
        <v>1</v>
      </c>
      <c r="F1057" s="243" t="s">
        <v>1242</v>
      </c>
      <c r="G1057" s="241"/>
      <c r="H1057" s="242" t="s">
        <v>1</v>
      </c>
      <c r="I1057" s="244"/>
      <c r="J1057" s="241"/>
      <c r="K1057" s="241"/>
      <c r="L1057" s="245"/>
      <c r="M1057" s="246"/>
      <c r="N1057" s="247"/>
      <c r="O1057" s="247"/>
      <c r="P1057" s="247"/>
      <c r="Q1057" s="247"/>
      <c r="R1057" s="247"/>
      <c r="S1057" s="247"/>
      <c r="T1057" s="248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9" t="s">
        <v>191</v>
      </c>
      <c r="AU1057" s="249" t="s">
        <v>88</v>
      </c>
      <c r="AV1057" s="13" t="s">
        <v>84</v>
      </c>
      <c r="AW1057" s="13" t="s">
        <v>35</v>
      </c>
      <c r="AX1057" s="13" t="s">
        <v>79</v>
      </c>
      <c r="AY1057" s="249" t="s">
        <v>178</v>
      </c>
    </row>
    <row r="1058" s="14" customFormat="1">
      <c r="A1058" s="14"/>
      <c r="B1058" s="250"/>
      <c r="C1058" s="251"/>
      <c r="D1058" s="233" t="s">
        <v>191</v>
      </c>
      <c r="E1058" s="252" t="s">
        <v>1</v>
      </c>
      <c r="F1058" s="253" t="s">
        <v>1243</v>
      </c>
      <c r="G1058" s="251"/>
      <c r="H1058" s="254">
        <v>243</v>
      </c>
      <c r="I1058" s="255"/>
      <c r="J1058" s="251"/>
      <c r="K1058" s="251"/>
      <c r="L1058" s="256"/>
      <c r="M1058" s="257"/>
      <c r="N1058" s="258"/>
      <c r="O1058" s="258"/>
      <c r="P1058" s="258"/>
      <c r="Q1058" s="258"/>
      <c r="R1058" s="258"/>
      <c r="S1058" s="258"/>
      <c r="T1058" s="259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60" t="s">
        <v>191</v>
      </c>
      <c r="AU1058" s="260" t="s">
        <v>88</v>
      </c>
      <c r="AV1058" s="14" t="s">
        <v>88</v>
      </c>
      <c r="AW1058" s="14" t="s">
        <v>35</v>
      </c>
      <c r="AX1058" s="14" t="s">
        <v>84</v>
      </c>
      <c r="AY1058" s="260" t="s">
        <v>178</v>
      </c>
    </row>
    <row r="1059" s="2" customFormat="1" ht="24.15" customHeight="1">
      <c r="A1059" s="39"/>
      <c r="B1059" s="40"/>
      <c r="C1059" s="220" t="s">
        <v>1244</v>
      </c>
      <c r="D1059" s="220" t="s">
        <v>180</v>
      </c>
      <c r="E1059" s="221" t="s">
        <v>1245</v>
      </c>
      <c r="F1059" s="222" t="s">
        <v>1246</v>
      </c>
      <c r="G1059" s="223" t="s">
        <v>270</v>
      </c>
      <c r="H1059" s="224">
        <v>35.5</v>
      </c>
      <c r="I1059" s="225"/>
      <c r="J1059" s="226">
        <f>ROUND(I1059*H1059,2)</f>
        <v>0</v>
      </c>
      <c r="K1059" s="222" t="s">
        <v>184</v>
      </c>
      <c r="L1059" s="45"/>
      <c r="M1059" s="227" t="s">
        <v>1</v>
      </c>
      <c r="N1059" s="228" t="s">
        <v>44</v>
      </c>
      <c r="O1059" s="92"/>
      <c r="P1059" s="229">
        <f>O1059*H1059</f>
        <v>0</v>
      </c>
      <c r="Q1059" s="229">
        <v>6.0000000000000002E-05</v>
      </c>
      <c r="R1059" s="229">
        <f>Q1059*H1059</f>
        <v>0.0021299999999999999</v>
      </c>
      <c r="S1059" s="229">
        <v>0</v>
      </c>
      <c r="T1059" s="230">
        <f>S1059*H1059</f>
        <v>0</v>
      </c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R1059" s="231" t="s">
        <v>185</v>
      </c>
      <c r="AT1059" s="231" t="s">
        <v>180</v>
      </c>
      <c r="AU1059" s="231" t="s">
        <v>88</v>
      </c>
      <c r="AY1059" s="18" t="s">
        <v>178</v>
      </c>
      <c r="BE1059" s="232">
        <f>IF(N1059="základní",J1059,0)</f>
        <v>0</v>
      </c>
      <c r="BF1059" s="232">
        <f>IF(N1059="snížená",J1059,0)</f>
        <v>0</v>
      </c>
      <c r="BG1059" s="232">
        <f>IF(N1059="zákl. přenesená",J1059,0)</f>
        <v>0</v>
      </c>
      <c r="BH1059" s="232">
        <f>IF(N1059="sníž. přenesená",J1059,0)</f>
        <v>0</v>
      </c>
      <c r="BI1059" s="232">
        <f>IF(N1059="nulová",J1059,0)</f>
        <v>0</v>
      </c>
      <c r="BJ1059" s="18" t="s">
        <v>84</v>
      </c>
      <c r="BK1059" s="232">
        <f>ROUND(I1059*H1059,2)</f>
        <v>0</v>
      </c>
      <c r="BL1059" s="18" t="s">
        <v>185</v>
      </c>
      <c r="BM1059" s="231" t="s">
        <v>1247</v>
      </c>
    </row>
    <row r="1060" s="2" customFormat="1">
      <c r="A1060" s="39"/>
      <c r="B1060" s="40"/>
      <c r="C1060" s="41"/>
      <c r="D1060" s="233" t="s">
        <v>187</v>
      </c>
      <c r="E1060" s="41"/>
      <c r="F1060" s="234" t="s">
        <v>1248</v>
      </c>
      <c r="G1060" s="41"/>
      <c r="H1060" s="41"/>
      <c r="I1060" s="235"/>
      <c r="J1060" s="41"/>
      <c r="K1060" s="41"/>
      <c r="L1060" s="45"/>
      <c r="M1060" s="236"/>
      <c r="N1060" s="237"/>
      <c r="O1060" s="92"/>
      <c r="P1060" s="92"/>
      <c r="Q1060" s="92"/>
      <c r="R1060" s="92"/>
      <c r="S1060" s="92"/>
      <c r="T1060" s="93"/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T1060" s="18" t="s">
        <v>187</v>
      </c>
      <c r="AU1060" s="18" t="s">
        <v>88</v>
      </c>
    </row>
    <row r="1061" s="2" customFormat="1">
      <c r="A1061" s="39"/>
      <c r="B1061" s="40"/>
      <c r="C1061" s="41"/>
      <c r="D1061" s="238" t="s">
        <v>189</v>
      </c>
      <c r="E1061" s="41"/>
      <c r="F1061" s="239" t="s">
        <v>1249</v>
      </c>
      <c r="G1061" s="41"/>
      <c r="H1061" s="41"/>
      <c r="I1061" s="235"/>
      <c r="J1061" s="41"/>
      <c r="K1061" s="41"/>
      <c r="L1061" s="45"/>
      <c r="M1061" s="236"/>
      <c r="N1061" s="237"/>
      <c r="O1061" s="92"/>
      <c r="P1061" s="92"/>
      <c r="Q1061" s="92"/>
      <c r="R1061" s="92"/>
      <c r="S1061" s="92"/>
      <c r="T1061" s="93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189</v>
      </c>
      <c r="AU1061" s="18" t="s">
        <v>88</v>
      </c>
    </row>
    <row r="1062" s="13" customFormat="1">
      <c r="A1062" s="13"/>
      <c r="B1062" s="240"/>
      <c r="C1062" s="241"/>
      <c r="D1062" s="233" t="s">
        <v>191</v>
      </c>
      <c r="E1062" s="242" t="s">
        <v>1</v>
      </c>
      <c r="F1062" s="243" t="s">
        <v>1135</v>
      </c>
      <c r="G1062" s="241"/>
      <c r="H1062" s="242" t="s">
        <v>1</v>
      </c>
      <c r="I1062" s="244"/>
      <c r="J1062" s="241"/>
      <c r="K1062" s="241"/>
      <c r="L1062" s="245"/>
      <c r="M1062" s="246"/>
      <c r="N1062" s="247"/>
      <c r="O1062" s="247"/>
      <c r="P1062" s="247"/>
      <c r="Q1062" s="247"/>
      <c r="R1062" s="247"/>
      <c r="S1062" s="247"/>
      <c r="T1062" s="248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9" t="s">
        <v>191</v>
      </c>
      <c r="AU1062" s="249" t="s">
        <v>88</v>
      </c>
      <c r="AV1062" s="13" t="s">
        <v>84</v>
      </c>
      <c r="AW1062" s="13" t="s">
        <v>35</v>
      </c>
      <c r="AX1062" s="13" t="s">
        <v>79</v>
      </c>
      <c r="AY1062" s="249" t="s">
        <v>178</v>
      </c>
    </row>
    <row r="1063" s="13" customFormat="1">
      <c r="A1063" s="13"/>
      <c r="B1063" s="240"/>
      <c r="C1063" s="241"/>
      <c r="D1063" s="233" t="s">
        <v>191</v>
      </c>
      <c r="E1063" s="242" t="s">
        <v>1</v>
      </c>
      <c r="F1063" s="243" t="s">
        <v>1250</v>
      </c>
      <c r="G1063" s="241"/>
      <c r="H1063" s="242" t="s">
        <v>1</v>
      </c>
      <c r="I1063" s="244"/>
      <c r="J1063" s="241"/>
      <c r="K1063" s="241"/>
      <c r="L1063" s="245"/>
      <c r="M1063" s="246"/>
      <c r="N1063" s="247"/>
      <c r="O1063" s="247"/>
      <c r="P1063" s="247"/>
      <c r="Q1063" s="247"/>
      <c r="R1063" s="247"/>
      <c r="S1063" s="247"/>
      <c r="T1063" s="248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9" t="s">
        <v>191</v>
      </c>
      <c r="AU1063" s="249" t="s">
        <v>88</v>
      </c>
      <c r="AV1063" s="13" t="s">
        <v>84</v>
      </c>
      <c r="AW1063" s="13" t="s">
        <v>35</v>
      </c>
      <c r="AX1063" s="13" t="s">
        <v>79</v>
      </c>
      <c r="AY1063" s="249" t="s">
        <v>178</v>
      </c>
    </row>
    <row r="1064" s="14" customFormat="1">
      <c r="A1064" s="14"/>
      <c r="B1064" s="250"/>
      <c r="C1064" s="251"/>
      <c r="D1064" s="233" t="s">
        <v>191</v>
      </c>
      <c r="E1064" s="252" t="s">
        <v>1</v>
      </c>
      <c r="F1064" s="253" t="s">
        <v>1251</v>
      </c>
      <c r="G1064" s="251"/>
      <c r="H1064" s="254">
        <v>16.5</v>
      </c>
      <c r="I1064" s="255"/>
      <c r="J1064" s="251"/>
      <c r="K1064" s="251"/>
      <c r="L1064" s="256"/>
      <c r="M1064" s="257"/>
      <c r="N1064" s="258"/>
      <c r="O1064" s="258"/>
      <c r="P1064" s="258"/>
      <c r="Q1064" s="258"/>
      <c r="R1064" s="258"/>
      <c r="S1064" s="258"/>
      <c r="T1064" s="259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60" t="s">
        <v>191</v>
      </c>
      <c r="AU1064" s="260" t="s">
        <v>88</v>
      </c>
      <c r="AV1064" s="14" t="s">
        <v>88</v>
      </c>
      <c r="AW1064" s="14" t="s">
        <v>35</v>
      </c>
      <c r="AX1064" s="14" t="s">
        <v>79</v>
      </c>
      <c r="AY1064" s="260" t="s">
        <v>178</v>
      </c>
    </row>
    <row r="1065" s="13" customFormat="1">
      <c r="A1065" s="13"/>
      <c r="B1065" s="240"/>
      <c r="C1065" s="241"/>
      <c r="D1065" s="233" t="s">
        <v>191</v>
      </c>
      <c r="E1065" s="242" t="s">
        <v>1</v>
      </c>
      <c r="F1065" s="243" t="s">
        <v>1252</v>
      </c>
      <c r="G1065" s="241"/>
      <c r="H1065" s="242" t="s">
        <v>1</v>
      </c>
      <c r="I1065" s="244"/>
      <c r="J1065" s="241"/>
      <c r="K1065" s="241"/>
      <c r="L1065" s="245"/>
      <c r="M1065" s="246"/>
      <c r="N1065" s="247"/>
      <c r="O1065" s="247"/>
      <c r="P1065" s="247"/>
      <c r="Q1065" s="247"/>
      <c r="R1065" s="247"/>
      <c r="S1065" s="247"/>
      <c r="T1065" s="248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9" t="s">
        <v>191</v>
      </c>
      <c r="AU1065" s="249" t="s">
        <v>88</v>
      </c>
      <c r="AV1065" s="13" t="s">
        <v>84</v>
      </c>
      <c r="AW1065" s="13" t="s">
        <v>35</v>
      </c>
      <c r="AX1065" s="13" t="s">
        <v>79</v>
      </c>
      <c r="AY1065" s="249" t="s">
        <v>178</v>
      </c>
    </row>
    <row r="1066" s="14" customFormat="1">
      <c r="A1066" s="14"/>
      <c r="B1066" s="250"/>
      <c r="C1066" s="251"/>
      <c r="D1066" s="233" t="s">
        <v>191</v>
      </c>
      <c r="E1066" s="252" t="s">
        <v>1</v>
      </c>
      <c r="F1066" s="253" t="s">
        <v>1253</v>
      </c>
      <c r="G1066" s="251"/>
      <c r="H1066" s="254">
        <v>19</v>
      </c>
      <c r="I1066" s="255"/>
      <c r="J1066" s="251"/>
      <c r="K1066" s="251"/>
      <c r="L1066" s="256"/>
      <c r="M1066" s="257"/>
      <c r="N1066" s="258"/>
      <c r="O1066" s="258"/>
      <c r="P1066" s="258"/>
      <c r="Q1066" s="258"/>
      <c r="R1066" s="258"/>
      <c r="S1066" s="258"/>
      <c r="T1066" s="259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60" t="s">
        <v>191</v>
      </c>
      <c r="AU1066" s="260" t="s">
        <v>88</v>
      </c>
      <c r="AV1066" s="14" t="s">
        <v>88</v>
      </c>
      <c r="AW1066" s="14" t="s">
        <v>35</v>
      </c>
      <c r="AX1066" s="14" t="s">
        <v>79</v>
      </c>
      <c r="AY1066" s="260" t="s">
        <v>178</v>
      </c>
    </row>
    <row r="1067" s="15" customFormat="1">
      <c r="A1067" s="15"/>
      <c r="B1067" s="261"/>
      <c r="C1067" s="262"/>
      <c r="D1067" s="233" t="s">
        <v>191</v>
      </c>
      <c r="E1067" s="263" t="s">
        <v>1</v>
      </c>
      <c r="F1067" s="264" t="s">
        <v>195</v>
      </c>
      <c r="G1067" s="262"/>
      <c r="H1067" s="265">
        <v>35.5</v>
      </c>
      <c r="I1067" s="266"/>
      <c r="J1067" s="262"/>
      <c r="K1067" s="262"/>
      <c r="L1067" s="267"/>
      <c r="M1067" s="268"/>
      <c r="N1067" s="269"/>
      <c r="O1067" s="269"/>
      <c r="P1067" s="269"/>
      <c r="Q1067" s="269"/>
      <c r="R1067" s="269"/>
      <c r="S1067" s="269"/>
      <c r="T1067" s="270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T1067" s="271" t="s">
        <v>191</v>
      </c>
      <c r="AU1067" s="271" t="s">
        <v>88</v>
      </c>
      <c r="AV1067" s="15" t="s">
        <v>185</v>
      </c>
      <c r="AW1067" s="15" t="s">
        <v>35</v>
      </c>
      <c r="AX1067" s="15" t="s">
        <v>84</v>
      </c>
      <c r="AY1067" s="271" t="s">
        <v>178</v>
      </c>
    </row>
    <row r="1068" s="2" customFormat="1" ht="24.15" customHeight="1">
      <c r="A1068" s="39"/>
      <c r="B1068" s="40"/>
      <c r="C1068" s="220" t="s">
        <v>1254</v>
      </c>
      <c r="D1068" s="220" t="s">
        <v>180</v>
      </c>
      <c r="E1068" s="221" t="s">
        <v>1255</v>
      </c>
      <c r="F1068" s="222" t="s">
        <v>1256</v>
      </c>
      <c r="G1068" s="223" t="s">
        <v>270</v>
      </c>
      <c r="H1068" s="224">
        <v>19</v>
      </c>
      <c r="I1068" s="225"/>
      <c r="J1068" s="226">
        <f>ROUND(I1068*H1068,2)</f>
        <v>0</v>
      </c>
      <c r="K1068" s="222" t="s">
        <v>184</v>
      </c>
      <c r="L1068" s="45"/>
      <c r="M1068" s="227" t="s">
        <v>1</v>
      </c>
      <c r="N1068" s="228" t="s">
        <v>44</v>
      </c>
      <c r="O1068" s="92"/>
      <c r="P1068" s="229">
        <f>O1068*H1068</f>
        <v>0</v>
      </c>
      <c r="Q1068" s="229">
        <v>6.9999999999999994E-05</v>
      </c>
      <c r="R1068" s="229">
        <f>Q1068*H1068</f>
        <v>0.0013299999999999998</v>
      </c>
      <c r="S1068" s="229">
        <v>0</v>
      </c>
      <c r="T1068" s="230">
        <f>S1068*H1068</f>
        <v>0</v>
      </c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R1068" s="231" t="s">
        <v>185</v>
      </c>
      <c r="AT1068" s="231" t="s">
        <v>180</v>
      </c>
      <c r="AU1068" s="231" t="s">
        <v>88</v>
      </c>
      <c r="AY1068" s="18" t="s">
        <v>178</v>
      </c>
      <c r="BE1068" s="232">
        <f>IF(N1068="základní",J1068,0)</f>
        <v>0</v>
      </c>
      <c r="BF1068" s="232">
        <f>IF(N1068="snížená",J1068,0)</f>
        <v>0</v>
      </c>
      <c r="BG1068" s="232">
        <f>IF(N1068="zákl. přenesená",J1068,0)</f>
        <v>0</v>
      </c>
      <c r="BH1068" s="232">
        <f>IF(N1068="sníž. přenesená",J1068,0)</f>
        <v>0</v>
      </c>
      <c r="BI1068" s="232">
        <f>IF(N1068="nulová",J1068,0)</f>
        <v>0</v>
      </c>
      <c r="BJ1068" s="18" t="s">
        <v>84</v>
      </c>
      <c r="BK1068" s="232">
        <f>ROUND(I1068*H1068,2)</f>
        <v>0</v>
      </c>
      <c r="BL1068" s="18" t="s">
        <v>185</v>
      </c>
      <c r="BM1068" s="231" t="s">
        <v>1257</v>
      </c>
    </row>
    <row r="1069" s="2" customFormat="1">
      <c r="A1069" s="39"/>
      <c r="B1069" s="40"/>
      <c r="C1069" s="41"/>
      <c r="D1069" s="233" t="s">
        <v>187</v>
      </c>
      <c r="E1069" s="41"/>
      <c r="F1069" s="234" t="s">
        <v>1258</v>
      </c>
      <c r="G1069" s="41"/>
      <c r="H1069" s="41"/>
      <c r="I1069" s="235"/>
      <c r="J1069" s="41"/>
      <c r="K1069" s="41"/>
      <c r="L1069" s="45"/>
      <c r="M1069" s="236"/>
      <c r="N1069" s="237"/>
      <c r="O1069" s="92"/>
      <c r="P1069" s="92"/>
      <c r="Q1069" s="92"/>
      <c r="R1069" s="92"/>
      <c r="S1069" s="92"/>
      <c r="T1069" s="93"/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T1069" s="18" t="s">
        <v>187</v>
      </c>
      <c r="AU1069" s="18" t="s">
        <v>88</v>
      </c>
    </row>
    <row r="1070" s="2" customFormat="1">
      <c r="A1070" s="39"/>
      <c r="B1070" s="40"/>
      <c r="C1070" s="41"/>
      <c r="D1070" s="238" t="s">
        <v>189</v>
      </c>
      <c r="E1070" s="41"/>
      <c r="F1070" s="239" t="s">
        <v>1259</v>
      </c>
      <c r="G1070" s="41"/>
      <c r="H1070" s="41"/>
      <c r="I1070" s="235"/>
      <c r="J1070" s="41"/>
      <c r="K1070" s="41"/>
      <c r="L1070" s="45"/>
      <c r="M1070" s="236"/>
      <c r="N1070" s="237"/>
      <c r="O1070" s="92"/>
      <c r="P1070" s="92"/>
      <c r="Q1070" s="92"/>
      <c r="R1070" s="92"/>
      <c r="S1070" s="92"/>
      <c r="T1070" s="93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189</v>
      </c>
      <c r="AU1070" s="18" t="s">
        <v>88</v>
      </c>
    </row>
    <row r="1071" s="13" customFormat="1">
      <c r="A1071" s="13"/>
      <c r="B1071" s="240"/>
      <c r="C1071" s="241"/>
      <c r="D1071" s="233" t="s">
        <v>191</v>
      </c>
      <c r="E1071" s="242" t="s">
        <v>1</v>
      </c>
      <c r="F1071" s="243" t="s">
        <v>1135</v>
      </c>
      <c r="G1071" s="241"/>
      <c r="H1071" s="242" t="s">
        <v>1</v>
      </c>
      <c r="I1071" s="244"/>
      <c r="J1071" s="241"/>
      <c r="K1071" s="241"/>
      <c r="L1071" s="245"/>
      <c r="M1071" s="246"/>
      <c r="N1071" s="247"/>
      <c r="O1071" s="247"/>
      <c r="P1071" s="247"/>
      <c r="Q1071" s="247"/>
      <c r="R1071" s="247"/>
      <c r="S1071" s="247"/>
      <c r="T1071" s="248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9" t="s">
        <v>191</v>
      </c>
      <c r="AU1071" s="249" t="s">
        <v>88</v>
      </c>
      <c r="AV1071" s="13" t="s">
        <v>84</v>
      </c>
      <c r="AW1071" s="13" t="s">
        <v>35</v>
      </c>
      <c r="AX1071" s="13" t="s">
        <v>79</v>
      </c>
      <c r="AY1071" s="249" t="s">
        <v>178</v>
      </c>
    </row>
    <row r="1072" s="13" customFormat="1">
      <c r="A1072" s="13"/>
      <c r="B1072" s="240"/>
      <c r="C1072" s="241"/>
      <c r="D1072" s="233" t="s">
        <v>191</v>
      </c>
      <c r="E1072" s="242" t="s">
        <v>1</v>
      </c>
      <c r="F1072" s="243" t="s">
        <v>1260</v>
      </c>
      <c r="G1072" s="241"/>
      <c r="H1072" s="242" t="s">
        <v>1</v>
      </c>
      <c r="I1072" s="244"/>
      <c r="J1072" s="241"/>
      <c r="K1072" s="241"/>
      <c r="L1072" s="245"/>
      <c r="M1072" s="246"/>
      <c r="N1072" s="247"/>
      <c r="O1072" s="247"/>
      <c r="P1072" s="247"/>
      <c r="Q1072" s="247"/>
      <c r="R1072" s="247"/>
      <c r="S1072" s="247"/>
      <c r="T1072" s="248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9" t="s">
        <v>191</v>
      </c>
      <c r="AU1072" s="249" t="s">
        <v>88</v>
      </c>
      <c r="AV1072" s="13" t="s">
        <v>84</v>
      </c>
      <c r="AW1072" s="13" t="s">
        <v>35</v>
      </c>
      <c r="AX1072" s="13" t="s">
        <v>79</v>
      </c>
      <c r="AY1072" s="249" t="s">
        <v>178</v>
      </c>
    </row>
    <row r="1073" s="14" customFormat="1">
      <c r="A1073" s="14"/>
      <c r="B1073" s="250"/>
      <c r="C1073" s="251"/>
      <c r="D1073" s="233" t="s">
        <v>191</v>
      </c>
      <c r="E1073" s="252" t="s">
        <v>1</v>
      </c>
      <c r="F1073" s="253" t="s">
        <v>1253</v>
      </c>
      <c r="G1073" s="251"/>
      <c r="H1073" s="254">
        <v>19</v>
      </c>
      <c r="I1073" s="255"/>
      <c r="J1073" s="251"/>
      <c r="K1073" s="251"/>
      <c r="L1073" s="256"/>
      <c r="M1073" s="257"/>
      <c r="N1073" s="258"/>
      <c r="O1073" s="258"/>
      <c r="P1073" s="258"/>
      <c r="Q1073" s="258"/>
      <c r="R1073" s="258"/>
      <c r="S1073" s="258"/>
      <c r="T1073" s="259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60" t="s">
        <v>191</v>
      </c>
      <c r="AU1073" s="260" t="s">
        <v>88</v>
      </c>
      <c r="AV1073" s="14" t="s">
        <v>88</v>
      </c>
      <c r="AW1073" s="14" t="s">
        <v>35</v>
      </c>
      <c r="AX1073" s="14" t="s">
        <v>84</v>
      </c>
      <c r="AY1073" s="260" t="s">
        <v>178</v>
      </c>
    </row>
    <row r="1074" s="2" customFormat="1" ht="24.15" customHeight="1">
      <c r="A1074" s="39"/>
      <c r="B1074" s="40"/>
      <c r="C1074" s="220" t="s">
        <v>1261</v>
      </c>
      <c r="D1074" s="220" t="s">
        <v>180</v>
      </c>
      <c r="E1074" s="221" t="s">
        <v>1262</v>
      </c>
      <c r="F1074" s="222" t="s">
        <v>1263</v>
      </c>
      <c r="G1074" s="223" t="s">
        <v>270</v>
      </c>
      <c r="H1074" s="224">
        <v>81.5</v>
      </c>
      <c r="I1074" s="225"/>
      <c r="J1074" s="226">
        <f>ROUND(I1074*H1074,2)</f>
        <v>0</v>
      </c>
      <c r="K1074" s="222" t="s">
        <v>184</v>
      </c>
      <c r="L1074" s="45"/>
      <c r="M1074" s="227" t="s">
        <v>1</v>
      </c>
      <c r="N1074" s="228" t="s">
        <v>44</v>
      </c>
      <c r="O1074" s="92"/>
      <c r="P1074" s="229">
        <f>O1074*H1074</f>
        <v>0</v>
      </c>
      <c r="Q1074" s="229">
        <v>0.00025999999999999998</v>
      </c>
      <c r="R1074" s="229">
        <f>Q1074*H1074</f>
        <v>0.021189999999999997</v>
      </c>
      <c r="S1074" s="229">
        <v>0</v>
      </c>
      <c r="T1074" s="230">
        <f>S1074*H1074</f>
        <v>0</v>
      </c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R1074" s="231" t="s">
        <v>185</v>
      </c>
      <c r="AT1074" s="231" t="s">
        <v>180</v>
      </c>
      <c r="AU1074" s="231" t="s">
        <v>88</v>
      </c>
      <c r="AY1074" s="18" t="s">
        <v>178</v>
      </c>
      <c r="BE1074" s="232">
        <f>IF(N1074="základní",J1074,0)</f>
        <v>0</v>
      </c>
      <c r="BF1074" s="232">
        <f>IF(N1074="snížená",J1074,0)</f>
        <v>0</v>
      </c>
      <c r="BG1074" s="232">
        <f>IF(N1074="zákl. přenesená",J1074,0)</f>
        <v>0</v>
      </c>
      <c r="BH1074" s="232">
        <f>IF(N1074="sníž. přenesená",J1074,0)</f>
        <v>0</v>
      </c>
      <c r="BI1074" s="232">
        <f>IF(N1074="nulová",J1074,0)</f>
        <v>0</v>
      </c>
      <c r="BJ1074" s="18" t="s">
        <v>84</v>
      </c>
      <c r="BK1074" s="232">
        <f>ROUND(I1074*H1074,2)</f>
        <v>0</v>
      </c>
      <c r="BL1074" s="18" t="s">
        <v>185</v>
      </c>
      <c r="BM1074" s="231" t="s">
        <v>1264</v>
      </c>
    </row>
    <row r="1075" s="2" customFormat="1">
      <c r="A1075" s="39"/>
      <c r="B1075" s="40"/>
      <c r="C1075" s="41"/>
      <c r="D1075" s="233" t="s">
        <v>187</v>
      </c>
      <c r="E1075" s="41"/>
      <c r="F1075" s="234" t="s">
        <v>1265</v>
      </c>
      <c r="G1075" s="41"/>
      <c r="H1075" s="41"/>
      <c r="I1075" s="235"/>
      <c r="J1075" s="41"/>
      <c r="K1075" s="41"/>
      <c r="L1075" s="45"/>
      <c r="M1075" s="236"/>
      <c r="N1075" s="237"/>
      <c r="O1075" s="92"/>
      <c r="P1075" s="92"/>
      <c r="Q1075" s="92"/>
      <c r="R1075" s="92"/>
      <c r="S1075" s="92"/>
      <c r="T1075" s="93"/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T1075" s="18" t="s">
        <v>187</v>
      </c>
      <c r="AU1075" s="18" t="s">
        <v>88</v>
      </c>
    </row>
    <row r="1076" s="2" customFormat="1">
      <c r="A1076" s="39"/>
      <c r="B1076" s="40"/>
      <c r="C1076" s="41"/>
      <c r="D1076" s="238" t="s">
        <v>189</v>
      </c>
      <c r="E1076" s="41"/>
      <c r="F1076" s="239" t="s">
        <v>1266</v>
      </c>
      <c r="G1076" s="41"/>
      <c r="H1076" s="41"/>
      <c r="I1076" s="235"/>
      <c r="J1076" s="41"/>
      <c r="K1076" s="41"/>
      <c r="L1076" s="45"/>
      <c r="M1076" s="236"/>
      <c r="N1076" s="237"/>
      <c r="O1076" s="92"/>
      <c r="P1076" s="92"/>
      <c r="Q1076" s="92"/>
      <c r="R1076" s="92"/>
      <c r="S1076" s="92"/>
      <c r="T1076" s="93"/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T1076" s="18" t="s">
        <v>189</v>
      </c>
      <c r="AU1076" s="18" t="s">
        <v>88</v>
      </c>
    </row>
    <row r="1077" s="13" customFormat="1">
      <c r="A1077" s="13"/>
      <c r="B1077" s="240"/>
      <c r="C1077" s="241"/>
      <c r="D1077" s="233" t="s">
        <v>191</v>
      </c>
      <c r="E1077" s="242" t="s">
        <v>1</v>
      </c>
      <c r="F1077" s="243" t="s">
        <v>1135</v>
      </c>
      <c r="G1077" s="241"/>
      <c r="H1077" s="242" t="s">
        <v>1</v>
      </c>
      <c r="I1077" s="244"/>
      <c r="J1077" s="241"/>
      <c r="K1077" s="241"/>
      <c r="L1077" s="245"/>
      <c r="M1077" s="246"/>
      <c r="N1077" s="247"/>
      <c r="O1077" s="247"/>
      <c r="P1077" s="247"/>
      <c r="Q1077" s="247"/>
      <c r="R1077" s="247"/>
      <c r="S1077" s="247"/>
      <c r="T1077" s="248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9" t="s">
        <v>191</v>
      </c>
      <c r="AU1077" s="249" t="s">
        <v>88</v>
      </c>
      <c r="AV1077" s="13" t="s">
        <v>84</v>
      </c>
      <c r="AW1077" s="13" t="s">
        <v>35</v>
      </c>
      <c r="AX1077" s="13" t="s">
        <v>79</v>
      </c>
      <c r="AY1077" s="249" t="s">
        <v>178</v>
      </c>
    </row>
    <row r="1078" s="13" customFormat="1">
      <c r="A1078" s="13"/>
      <c r="B1078" s="240"/>
      <c r="C1078" s="241"/>
      <c r="D1078" s="233" t="s">
        <v>191</v>
      </c>
      <c r="E1078" s="242" t="s">
        <v>1</v>
      </c>
      <c r="F1078" s="243" t="s">
        <v>1267</v>
      </c>
      <c r="G1078" s="241"/>
      <c r="H1078" s="242" t="s">
        <v>1</v>
      </c>
      <c r="I1078" s="244"/>
      <c r="J1078" s="241"/>
      <c r="K1078" s="241"/>
      <c r="L1078" s="245"/>
      <c r="M1078" s="246"/>
      <c r="N1078" s="247"/>
      <c r="O1078" s="247"/>
      <c r="P1078" s="247"/>
      <c r="Q1078" s="247"/>
      <c r="R1078" s="247"/>
      <c r="S1078" s="247"/>
      <c r="T1078" s="248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9" t="s">
        <v>191</v>
      </c>
      <c r="AU1078" s="249" t="s">
        <v>88</v>
      </c>
      <c r="AV1078" s="13" t="s">
        <v>84</v>
      </c>
      <c r="AW1078" s="13" t="s">
        <v>35</v>
      </c>
      <c r="AX1078" s="13" t="s">
        <v>79</v>
      </c>
      <c r="AY1078" s="249" t="s">
        <v>178</v>
      </c>
    </row>
    <row r="1079" s="14" customFormat="1">
      <c r="A1079" s="14"/>
      <c r="B1079" s="250"/>
      <c r="C1079" s="251"/>
      <c r="D1079" s="233" t="s">
        <v>191</v>
      </c>
      <c r="E1079" s="252" t="s">
        <v>1</v>
      </c>
      <c r="F1079" s="253" t="s">
        <v>1268</v>
      </c>
      <c r="G1079" s="251"/>
      <c r="H1079" s="254">
        <v>81.5</v>
      </c>
      <c r="I1079" s="255"/>
      <c r="J1079" s="251"/>
      <c r="K1079" s="251"/>
      <c r="L1079" s="256"/>
      <c r="M1079" s="257"/>
      <c r="N1079" s="258"/>
      <c r="O1079" s="258"/>
      <c r="P1079" s="258"/>
      <c r="Q1079" s="258"/>
      <c r="R1079" s="258"/>
      <c r="S1079" s="258"/>
      <c r="T1079" s="259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60" t="s">
        <v>191</v>
      </c>
      <c r="AU1079" s="260" t="s">
        <v>88</v>
      </c>
      <c r="AV1079" s="14" t="s">
        <v>88</v>
      </c>
      <c r="AW1079" s="14" t="s">
        <v>35</v>
      </c>
      <c r="AX1079" s="14" t="s">
        <v>84</v>
      </c>
      <c r="AY1079" s="260" t="s">
        <v>178</v>
      </c>
    </row>
    <row r="1080" s="2" customFormat="1" ht="24.15" customHeight="1">
      <c r="A1080" s="39"/>
      <c r="B1080" s="40"/>
      <c r="C1080" s="220" t="s">
        <v>1269</v>
      </c>
      <c r="D1080" s="220" t="s">
        <v>180</v>
      </c>
      <c r="E1080" s="221" t="s">
        <v>1270</v>
      </c>
      <c r="F1080" s="222" t="s">
        <v>1271</v>
      </c>
      <c r="G1080" s="223" t="s">
        <v>270</v>
      </c>
      <c r="H1080" s="224">
        <v>43</v>
      </c>
      <c r="I1080" s="225"/>
      <c r="J1080" s="226">
        <f>ROUND(I1080*H1080,2)</f>
        <v>0</v>
      </c>
      <c r="K1080" s="222" t="s">
        <v>184</v>
      </c>
      <c r="L1080" s="45"/>
      <c r="M1080" s="227" t="s">
        <v>1</v>
      </c>
      <c r="N1080" s="228" t="s">
        <v>44</v>
      </c>
      <c r="O1080" s="92"/>
      <c r="P1080" s="229">
        <f>O1080*H1080</f>
        <v>0</v>
      </c>
      <c r="Q1080" s="229">
        <v>0.00016000000000000001</v>
      </c>
      <c r="R1080" s="229">
        <f>Q1080*H1080</f>
        <v>0.0068800000000000007</v>
      </c>
      <c r="S1080" s="229">
        <v>0</v>
      </c>
      <c r="T1080" s="230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31" t="s">
        <v>185</v>
      </c>
      <c r="AT1080" s="231" t="s">
        <v>180</v>
      </c>
      <c r="AU1080" s="231" t="s">
        <v>88</v>
      </c>
      <c r="AY1080" s="18" t="s">
        <v>178</v>
      </c>
      <c r="BE1080" s="232">
        <f>IF(N1080="základní",J1080,0)</f>
        <v>0</v>
      </c>
      <c r="BF1080" s="232">
        <f>IF(N1080="snížená",J1080,0)</f>
        <v>0</v>
      </c>
      <c r="BG1080" s="232">
        <f>IF(N1080="zákl. přenesená",J1080,0)</f>
        <v>0</v>
      </c>
      <c r="BH1080" s="232">
        <f>IF(N1080="sníž. přenesená",J1080,0)</f>
        <v>0</v>
      </c>
      <c r="BI1080" s="232">
        <f>IF(N1080="nulová",J1080,0)</f>
        <v>0</v>
      </c>
      <c r="BJ1080" s="18" t="s">
        <v>84</v>
      </c>
      <c r="BK1080" s="232">
        <f>ROUND(I1080*H1080,2)</f>
        <v>0</v>
      </c>
      <c r="BL1080" s="18" t="s">
        <v>185</v>
      </c>
      <c r="BM1080" s="231" t="s">
        <v>1272</v>
      </c>
    </row>
    <row r="1081" s="2" customFormat="1">
      <c r="A1081" s="39"/>
      <c r="B1081" s="40"/>
      <c r="C1081" s="41"/>
      <c r="D1081" s="233" t="s">
        <v>187</v>
      </c>
      <c r="E1081" s="41"/>
      <c r="F1081" s="234" t="s">
        <v>1273</v>
      </c>
      <c r="G1081" s="41"/>
      <c r="H1081" s="41"/>
      <c r="I1081" s="235"/>
      <c r="J1081" s="41"/>
      <c r="K1081" s="41"/>
      <c r="L1081" s="45"/>
      <c r="M1081" s="236"/>
      <c r="N1081" s="237"/>
      <c r="O1081" s="92"/>
      <c r="P1081" s="92"/>
      <c r="Q1081" s="92"/>
      <c r="R1081" s="92"/>
      <c r="S1081" s="92"/>
      <c r="T1081" s="93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T1081" s="18" t="s">
        <v>187</v>
      </c>
      <c r="AU1081" s="18" t="s">
        <v>88</v>
      </c>
    </row>
    <row r="1082" s="2" customFormat="1">
      <c r="A1082" s="39"/>
      <c r="B1082" s="40"/>
      <c r="C1082" s="41"/>
      <c r="D1082" s="238" t="s">
        <v>189</v>
      </c>
      <c r="E1082" s="41"/>
      <c r="F1082" s="239" t="s">
        <v>1274</v>
      </c>
      <c r="G1082" s="41"/>
      <c r="H1082" s="41"/>
      <c r="I1082" s="235"/>
      <c r="J1082" s="41"/>
      <c r="K1082" s="41"/>
      <c r="L1082" s="45"/>
      <c r="M1082" s="236"/>
      <c r="N1082" s="237"/>
      <c r="O1082" s="92"/>
      <c r="P1082" s="92"/>
      <c r="Q1082" s="92"/>
      <c r="R1082" s="92"/>
      <c r="S1082" s="92"/>
      <c r="T1082" s="93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T1082" s="18" t="s">
        <v>189</v>
      </c>
      <c r="AU1082" s="18" t="s">
        <v>88</v>
      </c>
    </row>
    <row r="1083" s="13" customFormat="1">
      <c r="A1083" s="13"/>
      <c r="B1083" s="240"/>
      <c r="C1083" s="241"/>
      <c r="D1083" s="233" t="s">
        <v>191</v>
      </c>
      <c r="E1083" s="242" t="s">
        <v>1</v>
      </c>
      <c r="F1083" s="243" t="s">
        <v>1135</v>
      </c>
      <c r="G1083" s="241"/>
      <c r="H1083" s="242" t="s">
        <v>1</v>
      </c>
      <c r="I1083" s="244"/>
      <c r="J1083" s="241"/>
      <c r="K1083" s="241"/>
      <c r="L1083" s="245"/>
      <c r="M1083" s="246"/>
      <c r="N1083" s="247"/>
      <c r="O1083" s="247"/>
      <c r="P1083" s="247"/>
      <c r="Q1083" s="247"/>
      <c r="R1083" s="247"/>
      <c r="S1083" s="247"/>
      <c r="T1083" s="248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9" t="s">
        <v>191</v>
      </c>
      <c r="AU1083" s="249" t="s">
        <v>88</v>
      </c>
      <c r="AV1083" s="13" t="s">
        <v>84</v>
      </c>
      <c r="AW1083" s="13" t="s">
        <v>35</v>
      </c>
      <c r="AX1083" s="13" t="s">
        <v>79</v>
      </c>
      <c r="AY1083" s="249" t="s">
        <v>178</v>
      </c>
    </row>
    <row r="1084" s="13" customFormat="1">
      <c r="A1084" s="13"/>
      <c r="B1084" s="240"/>
      <c r="C1084" s="241"/>
      <c r="D1084" s="233" t="s">
        <v>191</v>
      </c>
      <c r="E1084" s="242" t="s">
        <v>1</v>
      </c>
      <c r="F1084" s="243" t="s">
        <v>1275</v>
      </c>
      <c r="G1084" s="241"/>
      <c r="H1084" s="242" t="s">
        <v>1</v>
      </c>
      <c r="I1084" s="244"/>
      <c r="J1084" s="241"/>
      <c r="K1084" s="241"/>
      <c r="L1084" s="245"/>
      <c r="M1084" s="246"/>
      <c r="N1084" s="247"/>
      <c r="O1084" s="247"/>
      <c r="P1084" s="247"/>
      <c r="Q1084" s="247"/>
      <c r="R1084" s="247"/>
      <c r="S1084" s="247"/>
      <c r="T1084" s="248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9" t="s">
        <v>191</v>
      </c>
      <c r="AU1084" s="249" t="s">
        <v>88</v>
      </c>
      <c r="AV1084" s="13" t="s">
        <v>84</v>
      </c>
      <c r="AW1084" s="13" t="s">
        <v>35</v>
      </c>
      <c r="AX1084" s="13" t="s">
        <v>79</v>
      </c>
      <c r="AY1084" s="249" t="s">
        <v>178</v>
      </c>
    </row>
    <row r="1085" s="14" customFormat="1">
      <c r="A1085" s="14"/>
      <c r="B1085" s="250"/>
      <c r="C1085" s="251"/>
      <c r="D1085" s="233" t="s">
        <v>191</v>
      </c>
      <c r="E1085" s="252" t="s">
        <v>1</v>
      </c>
      <c r="F1085" s="253" t="s">
        <v>1276</v>
      </c>
      <c r="G1085" s="251"/>
      <c r="H1085" s="254">
        <v>43</v>
      </c>
      <c r="I1085" s="255"/>
      <c r="J1085" s="251"/>
      <c r="K1085" s="251"/>
      <c r="L1085" s="256"/>
      <c r="M1085" s="257"/>
      <c r="N1085" s="258"/>
      <c r="O1085" s="258"/>
      <c r="P1085" s="258"/>
      <c r="Q1085" s="258"/>
      <c r="R1085" s="258"/>
      <c r="S1085" s="258"/>
      <c r="T1085" s="25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0" t="s">
        <v>191</v>
      </c>
      <c r="AU1085" s="260" t="s">
        <v>88</v>
      </c>
      <c r="AV1085" s="14" t="s">
        <v>88</v>
      </c>
      <c r="AW1085" s="14" t="s">
        <v>35</v>
      </c>
      <c r="AX1085" s="14" t="s">
        <v>84</v>
      </c>
      <c r="AY1085" s="260" t="s">
        <v>178</v>
      </c>
    </row>
    <row r="1086" s="2" customFormat="1" ht="24.15" customHeight="1">
      <c r="A1086" s="39"/>
      <c r="B1086" s="40"/>
      <c r="C1086" s="220" t="s">
        <v>1277</v>
      </c>
      <c r="D1086" s="220" t="s">
        <v>180</v>
      </c>
      <c r="E1086" s="221" t="s">
        <v>1278</v>
      </c>
      <c r="F1086" s="222" t="s">
        <v>1279</v>
      </c>
      <c r="G1086" s="223" t="s">
        <v>183</v>
      </c>
      <c r="H1086" s="224">
        <v>57.200000000000003</v>
      </c>
      <c r="I1086" s="225"/>
      <c r="J1086" s="226">
        <f>ROUND(I1086*H1086,2)</f>
        <v>0</v>
      </c>
      <c r="K1086" s="222" t="s">
        <v>184</v>
      </c>
      <c r="L1086" s="45"/>
      <c r="M1086" s="227" t="s">
        <v>1</v>
      </c>
      <c r="N1086" s="228" t="s">
        <v>44</v>
      </c>
      <c r="O1086" s="92"/>
      <c r="P1086" s="229">
        <f>O1086*H1086</f>
        <v>0</v>
      </c>
      <c r="Q1086" s="229">
        <v>0.0014499999999999999</v>
      </c>
      <c r="R1086" s="229">
        <f>Q1086*H1086</f>
        <v>0.08294</v>
      </c>
      <c r="S1086" s="229">
        <v>0</v>
      </c>
      <c r="T1086" s="230">
        <f>S1086*H1086</f>
        <v>0</v>
      </c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R1086" s="231" t="s">
        <v>185</v>
      </c>
      <c r="AT1086" s="231" t="s">
        <v>180</v>
      </c>
      <c r="AU1086" s="231" t="s">
        <v>88</v>
      </c>
      <c r="AY1086" s="18" t="s">
        <v>178</v>
      </c>
      <c r="BE1086" s="232">
        <f>IF(N1086="základní",J1086,0)</f>
        <v>0</v>
      </c>
      <c r="BF1086" s="232">
        <f>IF(N1086="snížená",J1086,0)</f>
        <v>0</v>
      </c>
      <c r="BG1086" s="232">
        <f>IF(N1086="zákl. přenesená",J1086,0)</f>
        <v>0</v>
      </c>
      <c r="BH1086" s="232">
        <f>IF(N1086="sníž. přenesená",J1086,0)</f>
        <v>0</v>
      </c>
      <c r="BI1086" s="232">
        <f>IF(N1086="nulová",J1086,0)</f>
        <v>0</v>
      </c>
      <c r="BJ1086" s="18" t="s">
        <v>84</v>
      </c>
      <c r="BK1086" s="232">
        <f>ROUND(I1086*H1086,2)</f>
        <v>0</v>
      </c>
      <c r="BL1086" s="18" t="s">
        <v>185</v>
      </c>
      <c r="BM1086" s="231" t="s">
        <v>1280</v>
      </c>
    </row>
    <row r="1087" s="2" customFormat="1">
      <c r="A1087" s="39"/>
      <c r="B1087" s="40"/>
      <c r="C1087" s="41"/>
      <c r="D1087" s="233" t="s">
        <v>187</v>
      </c>
      <c r="E1087" s="41"/>
      <c r="F1087" s="234" t="s">
        <v>1281</v>
      </c>
      <c r="G1087" s="41"/>
      <c r="H1087" s="41"/>
      <c r="I1087" s="235"/>
      <c r="J1087" s="41"/>
      <c r="K1087" s="41"/>
      <c r="L1087" s="45"/>
      <c r="M1087" s="236"/>
      <c r="N1087" s="237"/>
      <c r="O1087" s="92"/>
      <c r="P1087" s="92"/>
      <c r="Q1087" s="92"/>
      <c r="R1087" s="92"/>
      <c r="S1087" s="92"/>
      <c r="T1087" s="93"/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T1087" s="18" t="s">
        <v>187</v>
      </c>
      <c r="AU1087" s="18" t="s">
        <v>88</v>
      </c>
    </row>
    <row r="1088" s="2" customFormat="1">
      <c r="A1088" s="39"/>
      <c r="B1088" s="40"/>
      <c r="C1088" s="41"/>
      <c r="D1088" s="238" t="s">
        <v>189</v>
      </c>
      <c r="E1088" s="41"/>
      <c r="F1088" s="239" t="s">
        <v>1282</v>
      </c>
      <c r="G1088" s="41"/>
      <c r="H1088" s="41"/>
      <c r="I1088" s="235"/>
      <c r="J1088" s="41"/>
      <c r="K1088" s="41"/>
      <c r="L1088" s="45"/>
      <c r="M1088" s="236"/>
      <c r="N1088" s="237"/>
      <c r="O1088" s="92"/>
      <c r="P1088" s="92"/>
      <c r="Q1088" s="92"/>
      <c r="R1088" s="92"/>
      <c r="S1088" s="92"/>
      <c r="T1088" s="93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T1088" s="18" t="s">
        <v>189</v>
      </c>
      <c r="AU1088" s="18" t="s">
        <v>88</v>
      </c>
    </row>
    <row r="1089" s="13" customFormat="1">
      <c r="A1089" s="13"/>
      <c r="B1089" s="240"/>
      <c r="C1089" s="241"/>
      <c r="D1089" s="233" t="s">
        <v>191</v>
      </c>
      <c r="E1089" s="242" t="s">
        <v>1</v>
      </c>
      <c r="F1089" s="243" t="s">
        <v>1135</v>
      </c>
      <c r="G1089" s="241"/>
      <c r="H1089" s="242" t="s">
        <v>1</v>
      </c>
      <c r="I1089" s="244"/>
      <c r="J1089" s="241"/>
      <c r="K1089" s="241"/>
      <c r="L1089" s="245"/>
      <c r="M1089" s="246"/>
      <c r="N1089" s="247"/>
      <c r="O1089" s="247"/>
      <c r="P1089" s="247"/>
      <c r="Q1089" s="247"/>
      <c r="R1089" s="247"/>
      <c r="S1089" s="247"/>
      <c r="T1089" s="248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9" t="s">
        <v>191</v>
      </c>
      <c r="AU1089" s="249" t="s">
        <v>88</v>
      </c>
      <c r="AV1089" s="13" t="s">
        <v>84</v>
      </c>
      <c r="AW1089" s="13" t="s">
        <v>35</v>
      </c>
      <c r="AX1089" s="13" t="s">
        <v>79</v>
      </c>
      <c r="AY1089" s="249" t="s">
        <v>178</v>
      </c>
    </row>
    <row r="1090" s="13" customFormat="1">
      <c r="A1090" s="13"/>
      <c r="B1090" s="240"/>
      <c r="C1090" s="241"/>
      <c r="D1090" s="233" t="s">
        <v>191</v>
      </c>
      <c r="E1090" s="242" t="s">
        <v>1</v>
      </c>
      <c r="F1090" s="243" t="s">
        <v>1283</v>
      </c>
      <c r="G1090" s="241"/>
      <c r="H1090" s="242" t="s">
        <v>1</v>
      </c>
      <c r="I1090" s="244"/>
      <c r="J1090" s="241"/>
      <c r="K1090" s="241"/>
      <c r="L1090" s="245"/>
      <c r="M1090" s="246"/>
      <c r="N1090" s="247"/>
      <c r="O1090" s="247"/>
      <c r="P1090" s="247"/>
      <c r="Q1090" s="247"/>
      <c r="R1090" s="247"/>
      <c r="S1090" s="247"/>
      <c r="T1090" s="248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9" t="s">
        <v>191</v>
      </c>
      <c r="AU1090" s="249" t="s">
        <v>88</v>
      </c>
      <c r="AV1090" s="13" t="s">
        <v>84</v>
      </c>
      <c r="AW1090" s="13" t="s">
        <v>35</v>
      </c>
      <c r="AX1090" s="13" t="s">
        <v>79</v>
      </c>
      <c r="AY1090" s="249" t="s">
        <v>178</v>
      </c>
    </row>
    <row r="1091" s="14" customFormat="1">
      <c r="A1091" s="14"/>
      <c r="B1091" s="250"/>
      <c r="C1091" s="251"/>
      <c r="D1091" s="233" t="s">
        <v>191</v>
      </c>
      <c r="E1091" s="252" t="s">
        <v>1</v>
      </c>
      <c r="F1091" s="253" t="s">
        <v>1284</v>
      </c>
      <c r="G1091" s="251"/>
      <c r="H1091" s="254">
        <v>30.600000000000001</v>
      </c>
      <c r="I1091" s="255"/>
      <c r="J1091" s="251"/>
      <c r="K1091" s="251"/>
      <c r="L1091" s="256"/>
      <c r="M1091" s="257"/>
      <c r="N1091" s="258"/>
      <c r="O1091" s="258"/>
      <c r="P1091" s="258"/>
      <c r="Q1091" s="258"/>
      <c r="R1091" s="258"/>
      <c r="S1091" s="258"/>
      <c r="T1091" s="259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60" t="s">
        <v>191</v>
      </c>
      <c r="AU1091" s="260" t="s">
        <v>88</v>
      </c>
      <c r="AV1091" s="14" t="s">
        <v>88</v>
      </c>
      <c r="AW1091" s="14" t="s">
        <v>35</v>
      </c>
      <c r="AX1091" s="14" t="s">
        <v>79</v>
      </c>
      <c r="AY1091" s="260" t="s">
        <v>178</v>
      </c>
    </row>
    <row r="1092" s="13" customFormat="1">
      <c r="A1092" s="13"/>
      <c r="B1092" s="240"/>
      <c r="C1092" s="241"/>
      <c r="D1092" s="233" t="s">
        <v>191</v>
      </c>
      <c r="E1092" s="242" t="s">
        <v>1</v>
      </c>
      <c r="F1092" s="243" t="s">
        <v>1285</v>
      </c>
      <c r="G1092" s="241"/>
      <c r="H1092" s="242" t="s">
        <v>1</v>
      </c>
      <c r="I1092" s="244"/>
      <c r="J1092" s="241"/>
      <c r="K1092" s="241"/>
      <c r="L1092" s="245"/>
      <c r="M1092" s="246"/>
      <c r="N1092" s="247"/>
      <c r="O1092" s="247"/>
      <c r="P1092" s="247"/>
      <c r="Q1092" s="247"/>
      <c r="R1092" s="247"/>
      <c r="S1092" s="247"/>
      <c r="T1092" s="248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9" t="s">
        <v>191</v>
      </c>
      <c r="AU1092" s="249" t="s">
        <v>88</v>
      </c>
      <c r="AV1092" s="13" t="s">
        <v>84</v>
      </c>
      <c r="AW1092" s="13" t="s">
        <v>35</v>
      </c>
      <c r="AX1092" s="13" t="s">
        <v>79</v>
      </c>
      <c r="AY1092" s="249" t="s">
        <v>178</v>
      </c>
    </row>
    <row r="1093" s="14" customFormat="1">
      <c r="A1093" s="14"/>
      <c r="B1093" s="250"/>
      <c r="C1093" s="251"/>
      <c r="D1093" s="233" t="s">
        <v>191</v>
      </c>
      <c r="E1093" s="252" t="s">
        <v>1</v>
      </c>
      <c r="F1093" s="253" t="s">
        <v>1286</v>
      </c>
      <c r="G1093" s="251"/>
      <c r="H1093" s="254">
        <v>1.6000000000000001</v>
      </c>
      <c r="I1093" s="255"/>
      <c r="J1093" s="251"/>
      <c r="K1093" s="251"/>
      <c r="L1093" s="256"/>
      <c r="M1093" s="257"/>
      <c r="N1093" s="258"/>
      <c r="O1093" s="258"/>
      <c r="P1093" s="258"/>
      <c r="Q1093" s="258"/>
      <c r="R1093" s="258"/>
      <c r="S1093" s="258"/>
      <c r="T1093" s="259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60" t="s">
        <v>191</v>
      </c>
      <c r="AU1093" s="260" t="s">
        <v>88</v>
      </c>
      <c r="AV1093" s="14" t="s">
        <v>88</v>
      </c>
      <c r="AW1093" s="14" t="s">
        <v>35</v>
      </c>
      <c r="AX1093" s="14" t="s">
        <v>79</v>
      </c>
      <c r="AY1093" s="260" t="s">
        <v>178</v>
      </c>
    </row>
    <row r="1094" s="13" customFormat="1">
      <c r="A1094" s="13"/>
      <c r="B1094" s="240"/>
      <c r="C1094" s="241"/>
      <c r="D1094" s="233" t="s">
        <v>191</v>
      </c>
      <c r="E1094" s="242" t="s">
        <v>1</v>
      </c>
      <c r="F1094" s="243" t="s">
        <v>1287</v>
      </c>
      <c r="G1094" s="241"/>
      <c r="H1094" s="242" t="s">
        <v>1</v>
      </c>
      <c r="I1094" s="244"/>
      <c r="J1094" s="241"/>
      <c r="K1094" s="241"/>
      <c r="L1094" s="245"/>
      <c r="M1094" s="246"/>
      <c r="N1094" s="247"/>
      <c r="O1094" s="247"/>
      <c r="P1094" s="247"/>
      <c r="Q1094" s="247"/>
      <c r="R1094" s="247"/>
      <c r="S1094" s="247"/>
      <c r="T1094" s="248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9" t="s">
        <v>191</v>
      </c>
      <c r="AU1094" s="249" t="s">
        <v>88</v>
      </c>
      <c r="AV1094" s="13" t="s">
        <v>84</v>
      </c>
      <c r="AW1094" s="13" t="s">
        <v>35</v>
      </c>
      <c r="AX1094" s="13" t="s">
        <v>79</v>
      </c>
      <c r="AY1094" s="249" t="s">
        <v>178</v>
      </c>
    </row>
    <row r="1095" s="14" customFormat="1">
      <c r="A1095" s="14"/>
      <c r="B1095" s="250"/>
      <c r="C1095" s="251"/>
      <c r="D1095" s="233" t="s">
        <v>191</v>
      </c>
      <c r="E1095" s="252" t="s">
        <v>1</v>
      </c>
      <c r="F1095" s="253" t="s">
        <v>1288</v>
      </c>
      <c r="G1095" s="251"/>
      <c r="H1095" s="254">
        <v>25</v>
      </c>
      <c r="I1095" s="255"/>
      <c r="J1095" s="251"/>
      <c r="K1095" s="251"/>
      <c r="L1095" s="256"/>
      <c r="M1095" s="257"/>
      <c r="N1095" s="258"/>
      <c r="O1095" s="258"/>
      <c r="P1095" s="258"/>
      <c r="Q1095" s="258"/>
      <c r="R1095" s="258"/>
      <c r="S1095" s="258"/>
      <c r="T1095" s="259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0" t="s">
        <v>191</v>
      </c>
      <c r="AU1095" s="260" t="s">
        <v>88</v>
      </c>
      <c r="AV1095" s="14" t="s">
        <v>88</v>
      </c>
      <c r="AW1095" s="14" t="s">
        <v>35</v>
      </c>
      <c r="AX1095" s="14" t="s">
        <v>79</v>
      </c>
      <c r="AY1095" s="260" t="s">
        <v>178</v>
      </c>
    </row>
    <row r="1096" s="15" customFormat="1">
      <c r="A1096" s="15"/>
      <c r="B1096" s="261"/>
      <c r="C1096" s="262"/>
      <c r="D1096" s="233" t="s">
        <v>191</v>
      </c>
      <c r="E1096" s="263" t="s">
        <v>1</v>
      </c>
      <c r="F1096" s="264" t="s">
        <v>195</v>
      </c>
      <c r="G1096" s="262"/>
      <c r="H1096" s="265">
        <v>57.200000000000003</v>
      </c>
      <c r="I1096" s="266"/>
      <c r="J1096" s="262"/>
      <c r="K1096" s="262"/>
      <c r="L1096" s="267"/>
      <c r="M1096" s="268"/>
      <c r="N1096" s="269"/>
      <c r="O1096" s="269"/>
      <c r="P1096" s="269"/>
      <c r="Q1096" s="269"/>
      <c r="R1096" s="269"/>
      <c r="S1096" s="269"/>
      <c r="T1096" s="270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71" t="s">
        <v>191</v>
      </c>
      <c r="AU1096" s="271" t="s">
        <v>88</v>
      </c>
      <c r="AV1096" s="15" t="s">
        <v>185</v>
      </c>
      <c r="AW1096" s="15" t="s">
        <v>35</v>
      </c>
      <c r="AX1096" s="15" t="s">
        <v>84</v>
      </c>
      <c r="AY1096" s="271" t="s">
        <v>178</v>
      </c>
    </row>
    <row r="1097" s="2" customFormat="1" ht="24.15" customHeight="1">
      <c r="A1097" s="39"/>
      <c r="B1097" s="40"/>
      <c r="C1097" s="220" t="s">
        <v>1289</v>
      </c>
      <c r="D1097" s="220" t="s">
        <v>180</v>
      </c>
      <c r="E1097" s="221" t="s">
        <v>1290</v>
      </c>
      <c r="F1097" s="222" t="s">
        <v>1291</v>
      </c>
      <c r="G1097" s="223" t="s">
        <v>270</v>
      </c>
      <c r="H1097" s="224">
        <v>35.5</v>
      </c>
      <c r="I1097" s="225"/>
      <c r="J1097" s="226">
        <f>ROUND(I1097*H1097,2)</f>
        <v>0</v>
      </c>
      <c r="K1097" s="222" t="s">
        <v>184</v>
      </c>
      <c r="L1097" s="45"/>
      <c r="M1097" s="227" t="s">
        <v>1</v>
      </c>
      <c r="N1097" s="228" t="s">
        <v>44</v>
      </c>
      <c r="O1097" s="92"/>
      <c r="P1097" s="229">
        <f>O1097*H1097</f>
        <v>0</v>
      </c>
      <c r="Q1097" s="229">
        <v>0.00011</v>
      </c>
      <c r="R1097" s="229">
        <f>Q1097*H1097</f>
        <v>0.0039050000000000001</v>
      </c>
      <c r="S1097" s="229">
        <v>0</v>
      </c>
      <c r="T1097" s="230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31" t="s">
        <v>185</v>
      </c>
      <c r="AT1097" s="231" t="s">
        <v>180</v>
      </c>
      <c r="AU1097" s="231" t="s">
        <v>88</v>
      </c>
      <c r="AY1097" s="18" t="s">
        <v>178</v>
      </c>
      <c r="BE1097" s="232">
        <f>IF(N1097="základní",J1097,0)</f>
        <v>0</v>
      </c>
      <c r="BF1097" s="232">
        <f>IF(N1097="snížená",J1097,0)</f>
        <v>0</v>
      </c>
      <c r="BG1097" s="232">
        <f>IF(N1097="zákl. přenesená",J1097,0)</f>
        <v>0</v>
      </c>
      <c r="BH1097" s="232">
        <f>IF(N1097="sníž. přenesená",J1097,0)</f>
        <v>0</v>
      </c>
      <c r="BI1097" s="232">
        <f>IF(N1097="nulová",J1097,0)</f>
        <v>0</v>
      </c>
      <c r="BJ1097" s="18" t="s">
        <v>84</v>
      </c>
      <c r="BK1097" s="232">
        <f>ROUND(I1097*H1097,2)</f>
        <v>0</v>
      </c>
      <c r="BL1097" s="18" t="s">
        <v>185</v>
      </c>
      <c r="BM1097" s="231" t="s">
        <v>1292</v>
      </c>
    </row>
    <row r="1098" s="2" customFormat="1">
      <c r="A1098" s="39"/>
      <c r="B1098" s="40"/>
      <c r="C1098" s="41"/>
      <c r="D1098" s="233" t="s">
        <v>187</v>
      </c>
      <c r="E1098" s="41"/>
      <c r="F1098" s="234" t="s">
        <v>1293</v>
      </c>
      <c r="G1098" s="41"/>
      <c r="H1098" s="41"/>
      <c r="I1098" s="235"/>
      <c r="J1098" s="41"/>
      <c r="K1098" s="41"/>
      <c r="L1098" s="45"/>
      <c r="M1098" s="236"/>
      <c r="N1098" s="237"/>
      <c r="O1098" s="92"/>
      <c r="P1098" s="92"/>
      <c r="Q1098" s="92"/>
      <c r="R1098" s="92"/>
      <c r="S1098" s="92"/>
      <c r="T1098" s="93"/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T1098" s="18" t="s">
        <v>187</v>
      </c>
      <c r="AU1098" s="18" t="s">
        <v>88</v>
      </c>
    </row>
    <row r="1099" s="2" customFormat="1">
      <c r="A1099" s="39"/>
      <c r="B1099" s="40"/>
      <c r="C1099" s="41"/>
      <c r="D1099" s="238" t="s">
        <v>189</v>
      </c>
      <c r="E1099" s="41"/>
      <c r="F1099" s="239" t="s">
        <v>1294</v>
      </c>
      <c r="G1099" s="41"/>
      <c r="H1099" s="41"/>
      <c r="I1099" s="235"/>
      <c r="J1099" s="41"/>
      <c r="K1099" s="41"/>
      <c r="L1099" s="45"/>
      <c r="M1099" s="236"/>
      <c r="N1099" s="237"/>
      <c r="O1099" s="92"/>
      <c r="P1099" s="92"/>
      <c r="Q1099" s="92"/>
      <c r="R1099" s="92"/>
      <c r="S1099" s="92"/>
      <c r="T1099" s="93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T1099" s="18" t="s">
        <v>189</v>
      </c>
      <c r="AU1099" s="18" t="s">
        <v>88</v>
      </c>
    </row>
    <row r="1100" s="13" customFormat="1">
      <c r="A1100" s="13"/>
      <c r="B1100" s="240"/>
      <c r="C1100" s="241"/>
      <c r="D1100" s="233" t="s">
        <v>191</v>
      </c>
      <c r="E1100" s="242" t="s">
        <v>1</v>
      </c>
      <c r="F1100" s="243" t="s">
        <v>1135</v>
      </c>
      <c r="G1100" s="241"/>
      <c r="H1100" s="242" t="s">
        <v>1</v>
      </c>
      <c r="I1100" s="244"/>
      <c r="J1100" s="241"/>
      <c r="K1100" s="241"/>
      <c r="L1100" s="245"/>
      <c r="M1100" s="246"/>
      <c r="N1100" s="247"/>
      <c r="O1100" s="247"/>
      <c r="P1100" s="247"/>
      <c r="Q1100" s="247"/>
      <c r="R1100" s="247"/>
      <c r="S1100" s="247"/>
      <c r="T1100" s="248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9" t="s">
        <v>191</v>
      </c>
      <c r="AU1100" s="249" t="s">
        <v>88</v>
      </c>
      <c r="AV1100" s="13" t="s">
        <v>84</v>
      </c>
      <c r="AW1100" s="13" t="s">
        <v>35</v>
      </c>
      <c r="AX1100" s="13" t="s">
        <v>79</v>
      </c>
      <c r="AY1100" s="249" t="s">
        <v>178</v>
      </c>
    </row>
    <row r="1101" s="13" customFormat="1">
      <c r="A1101" s="13"/>
      <c r="B1101" s="240"/>
      <c r="C1101" s="241"/>
      <c r="D1101" s="233" t="s">
        <v>191</v>
      </c>
      <c r="E1101" s="242" t="s">
        <v>1</v>
      </c>
      <c r="F1101" s="243" t="s">
        <v>1295</v>
      </c>
      <c r="G1101" s="241"/>
      <c r="H1101" s="242" t="s">
        <v>1</v>
      </c>
      <c r="I1101" s="244"/>
      <c r="J1101" s="241"/>
      <c r="K1101" s="241"/>
      <c r="L1101" s="245"/>
      <c r="M1101" s="246"/>
      <c r="N1101" s="247"/>
      <c r="O1101" s="247"/>
      <c r="P1101" s="247"/>
      <c r="Q1101" s="247"/>
      <c r="R1101" s="247"/>
      <c r="S1101" s="247"/>
      <c r="T1101" s="248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9" t="s">
        <v>191</v>
      </c>
      <c r="AU1101" s="249" t="s">
        <v>88</v>
      </c>
      <c r="AV1101" s="13" t="s">
        <v>84</v>
      </c>
      <c r="AW1101" s="13" t="s">
        <v>35</v>
      </c>
      <c r="AX1101" s="13" t="s">
        <v>79</v>
      </c>
      <c r="AY1101" s="249" t="s">
        <v>178</v>
      </c>
    </row>
    <row r="1102" s="14" customFormat="1">
      <c r="A1102" s="14"/>
      <c r="B1102" s="250"/>
      <c r="C1102" s="251"/>
      <c r="D1102" s="233" t="s">
        <v>191</v>
      </c>
      <c r="E1102" s="252" t="s">
        <v>1</v>
      </c>
      <c r="F1102" s="253" t="s">
        <v>1251</v>
      </c>
      <c r="G1102" s="251"/>
      <c r="H1102" s="254">
        <v>16.5</v>
      </c>
      <c r="I1102" s="255"/>
      <c r="J1102" s="251"/>
      <c r="K1102" s="251"/>
      <c r="L1102" s="256"/>
      <c r="M1102" s="257"/>
      <c r="N1102" s="258"/>
      <c r="O1102" s="258"/>
      <c r="P1102" s="258"/>
      <c r="Q1102" s="258"/>
      <c r="R1102" s="258"/>
      <c r="S1102" s="258"/>
      <c r="T1102" s="259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60" t="s">
        <v>191</v>
      </c>
      <c r="AU1102" s="260" t="s">
        <v>88</v>
      </c>
      <c r="AV1102" s="14" t="s">
        <v>88</v>
      </c>
      <c r="AW1102" s="14" t="s">
        <v>35</v>
      </c>
      <c r="AX1102" s="14" t="s">
        <v>79</v>
      </c>
      <c r="AY1102" s="260" t="s">
        <v>178</v>
      </c>
    </row>
    <row r="1103" s="13" customFormat="1">
      <c r="A1103" s="13"/>
      <c r="B1103" s="240"/>
      <c r="C1103" s="241"/>
      <c r="D1103" s="233" t="s">
        <v>191</v>
      </c>
      <c r="E1103" s="242" t="s">
        <v>1</v>
      </c>
      <c r="F1103" s="243" t="s">
        <v>1296</v>
      </c>
      <c r="G1103" s="241"/>
      <c r="H1103" s="242" t="s">
        <v>1</v>
      </c>
      <c r="I1103" s="244"/>
      <c r="J1103" s="241"/>
      <c r="K1103" s="241"/>
      <c r="L1103" s="245"/>
      <c r="M1103" s="246"/>
      <c r="N1103" s="247"/>
      <c r="O1103" s="247"/>
      <c r="P1103" s="247"/>
      <c r="Q1103" s="247"/>
      <c r="R1103" s="247"/>
      <c r="S1103" s="247"/>
      <c r="T1103" s="248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9" t="s">
        <v>191</v>
      </c>
      <c r="AU1103" s="249" t="s">
        <v>88</v>
      </c>
      <c r="AV1103" s="13" t="s">
        <v>84</v>
      </c>
      <c r="AW1103" s="13" t="s">
        <v>35</v>
      </c>
      <c r="AX1103" s="13" t="s">
        <v>79</v>
      </c>
      <c r="AY1103" s="249" t="s">
        <v>178</v>
      </c>
    </row>
    <row r="1104" s="14" customFormat="1">
      <c r="A1104" s="14"/>
      <c r="B1104" s="250"/>
      <c r="C1104" s="251"/>
      <c r="D1104" s="233" t="s">
        <v>191</v>
      </c>
      <c r="E1104" s="252" t="s">
        <v>1</v>
      </c>
      <c r="F1104" s="253" t="s">
        <v>1253</v>
      </c>
      <c r="G1104" s="251"/>
      <c r="H1104" s="254">
        <v>19</v>
      </c>
      <c r="I1104" s="255"/>
      <c r="J1104" s="251"/>
      <c r="K1104" s="251"/>
      <c r="L1104" s="256"/>
      <c r="M1104" s="257"/>
      <c r="N1104" s="258"/>
      <c r="O1104" s="258"/>
      <c r="P1104" s="258"/>
      <c r="Q1104" s="258"/>
      <c r="R1104" s="258"/>
      <c r="S1104" s="258"/>
      <c r="T1104" s="259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60" t="s">
        <v>191</v>
      </c>
      <c r="AU1104" s="260" t="s">
        <v>88</v>
      </c>
      <c r="AV1104" s="14" t="s">
        <v>88</v>
      </c>
      <c r="AW1104" s="14" t="s">
        <v>35</v>
      </c>
      <c r="AX1104" s="14" t="s">
        <v>79</v>
      </c>
      <c r="AY1104" s="260" t="s">
        <v>178</v>
      </c>
    </row>
    <row r="1105" s="15" customFormat="1">
      <c r="A1105" s="15"/>
      <c r="B1105" s="261"/>
      <c r="C1105" s="262"/>
      <c r="D1105" s="233" t="s">
        <v>191</v>
      </c>
      <c r="E1105" s="263" t="s">
        <v>1</v>
      </c>
      <c r="F1105" s="264" t="s">
        <v>195</v>
      </c>
      <c r="G1105" s="262"/>
      <c r="H1105" s="265">
        <v>35.5</v>
      </c>
      <c r="I1105" s="266"/>
      <c r="J1105" s="262"/>
      <c r="K1105" s="262"/>
      <c r="L1105" s="267"/>
      <c r="M1105" s="268"/>
      <c r="N1105" s="269"/>
      <c r="O1105" s="269"/>
      <c r="P1105" s="269"/>
      <c r="Q1105" s="269"/>
      <c r="R1105" s="269"/>
      <c r="S1105" s="269"/>
      <c r="T1105" s="270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71" t="s">
        <v>191</v>
      </c>
      <c r="AU1105" s="271" t="s">
        <v>88</v>
      </c>
      <c r="AV1105" s="15" t="s">
        <v>185</v>
      </c>
      <c r="AW1105" s="15" t="s">
        <v>35</v>
      </c>
      <c r="AX1105" s="15" t="s">
        <v>84</v>
      </c>
      <c r="AY1105" s="271" t="s">
        <v>178</v>
      </c>
    </row>
    <row r="1106" s="2" customFormat="1" ht="24.15" customHeight="1">
      <c r="A1106" s="39"/>
      <c r="B1106" s="40"/>
      <c r="C1106" s="220" t="s">
        <v>1297</v>
      </c>
      <c r="D1106" s="220" t="s">
        <v>180</v>
      </c>
      <c r="E1106" s="221" t="s">
        <v>1298</v>
      </c>
      <c r="F1106" s="222" t="s">
        <v>1299</v>
      </c>
      <c r="G1106" s="223" t="s">
        <v>270</v>
      </c>
      <c r="H1106" s="224">
        <v>81.5</v>
      </c>
      <c r="I1106" s="225"/>
      <c r="J1106" s="226">
        <f>ROUND(I1106*H1106,2)</f>
        <v>0</v>
      </c>
      <c r="K1106" s="222" t="s">
        <v>184</v>
      </c>
      <c r="L1106" s="45"/>
      <c r="M1106" s="227" t="s">
        <v>1</v>
      </c>
      <c r="N1106" s="228" t="s">
        <v>44</v>
      </c>
      <c r="O1106" s="92"/>
      <c r="P1106" s="229">
        <f>O1106*H1106</f>
        <v>0</v>
      </c>
      <c r="Q1106" s="229">
        <v>0.00064999999999999997</v>
      </c>
      <c r="R1106" s="229">
        <f>Q1106*H1106</f>
        <v>0.052974999999999994</v>
      </c>
      <c r="S1106" s="229">
        <v>0</v>
      </c>
      <c r="T1106" s="230">
        <f>S1106*H1106</f>
        <v>0</v>
      </c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R1106" s="231" t="s">
        <v>185</v>
      </c>
      <c r="AT1106" s="231" t="s">
        <v>180</v>
      </c>
      <c r="AU1106" s="231" t="s">
        <v>88</v>
      </c>
      <c r="AY1106" s="18" t="s">
        <v>178</v>
      </c>
      <c r="BE1106" s="232">
        <f>IF(N1106="základní",J1106,0)</f>
        <v>0</v>
      </c>
      <c r="BF1106" s="232">
        <f>IF(N1106="snížená",J1106,0)</f>
        <v>0</v>
      </c>
      <c r="BG1106" s="232">
        <f>IF(N1106="zákl. přenesená",J1106,0)</f>
        <v>0</v>
      </c>
      <c r="BH1106" s="232">
        <f>IF(N1106="sníž. přenesená",J1106,0)</f>
        <v>0</v>
      </c>
      <c r="BI1106" s="232">
        <f>IF(N1106="nulová",J1106,0)</f>
        <v>0</v>
      </c>
      <c r="BJ1106" s="18" t="s">
        <v>84</v>
      </c>
      <c r="BK1106" s="232">
        <f>ROUND(I1106*H1106,2)</f>
        <v>0</v>
      </c>
      <c r="BL1106" s="18" t="s">
        <v>185</v>
      </c>
      <c r="BM1106" s="231" t="s">
        <v>1300</v>
      </c>
    </row>
    <row r="1107" s="2" customFormat="1">
      <c r="A1107" s="39"/>
      <c r="B1107" s="40"/>
      <c r="C1107" s="41"/>
      <c r="D1107" s="233" t="s">
        <v>187</v>
      </c>
      <c r="E1107" s="41"/>
      <c r="F1107" s="234" t="s">
        <v>1301</v>
      </c>
      <c r="G1107" s="41"/>
      <c r="H1107" s="41"/>
      <c r="I1107" s="235"/>
      <c r="J1107" s="41"/>
      <c r="K1107" s="41"/>
      <c r="L1107" s="45"/>
      <c r="M1107" s="236"/>
      <c r="N1107" s="237"/>
      <c r="O1107" s="92"/>
      <c r="P1107" s="92"/>
      <c r="Q1107" s="92"/>
      <c r="R1107" s="92"/>
      <c r="S1107" s="92"/>
      <c r="T1107" s="93"/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T1107" s="18" t="s">
        <v>187</v>
      </c>
      <c r="AU1107" s="18" t="s">
        <v>88</v>
      </c>
    </row>
    <row r="1108" s="2" customFormat="1">
      <c r="A1108" s="39"/>
      <c r="B1108" s="40"/>
      <c r="C1108" s="41"/>
      <c r="D1108" s="238" t="s">
        <v>189</v>
      </c>
      <c r="E1108" s="41"/>
      <c r="F1108" s="239" t="s">
        <v>1302</v>
      </c>
      <c r="G1108" s="41"/>
      <c r="H1108" s="41"/>
      <c r="I1108" s="235"/>
      <c r="J1108" s="41"/>
      <c r="K1108" s="41"/>
      <c r="L1108" s="45"/>
      <c r="M1108" s="236"/>
      <c r="N1108" s="237"/>
      <c r="O1108" s="92"/>
      <c r="P1108" s="92"/>
      <c r="Q1108" s="92"/>
      <c r="R1108" s="92"/>
      <c r="S1108" s="92"/>
      <c r="T1108" s="93"/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T1108" s="18" t="s">
        <v>189</v>
      </c>
      <c r="AU1108" s="18" t="s">
        <v>88</v>
      </c>
    </row>
    <row r="1109" s="13" customFormat="1">
      <c r="A1109" s="13"/>
      <c r="B1109" s="240"/>
      <c r="C1109" s="241"/>
      <c r="D1109" s="233" t="s">
        <v>191</v>
      </c>
      <c r="E1109" s="242" t="s">
        <v>1</v>
      </c>
      <c r="F1109" s="243" t="s">
        <v>1135</v>
      </c>
      <c r="G1109" s="241"/>
      <c r="H1109" s="242" t="s">
        <v>1</v>
      </c>
      <c r="I1109" s="244"/>
      <c r="J1109" s="241"/>
      <c r="K1109" s="241"/>
      <c r="L1109" s="245"/>
      <c r="M1109" s="246"/>
      <c r="N1109" s="247"/>
      <c r="O1109" s="247"/>
      <c r="P1109" s="247"/>
      <c r="Q1109" s="247"/>
      <c r="R1109" s="247"/>
      <c r="S1109" s="247"/>
      <c r="T1109" s="248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9" t="s">
        <v>191</v>
      </c>
      <c r="AU1109" s="249" t="s">
        <v>88</v>
      </c>
      <c r="AV1109" s="13" t="s">
        <v>84</v>
      </c>
      <c r="AW1109" s="13" t="s">
        <v>35</v>
      </c>
      <c r="AX1109" s="13" t="s">
        <v>79</v>
      </c>
      <c r="AY1109" s="249" t="s">
        <v>178</v>
      </c>
    </row>
    <row r="1110" s="13" customFormat="1">
      <c r="A1110" s="13"/>
      <c r="B1110" s="240"/>
      <c r="C1110" s="241"/>
      <c r="D1110" s="233" t="s">
        <v>191</v>
      </c>
      <c r="E1110" s="242" t="s">
        <v>1</v>
      </c>
      <c r="F1110" s="243" t="s">
        <v>1303</v>
      </c>
      <c r="G1110" s="241"/>
      <c r="H1110" s="242" t="s">
        <v>1</v>
      </c>
      <c r="I1110" s="244"/>
      <c r="J1110" s="241"/>
      <c r="K1110" s="241"/>
      <c r="L1110" s="245"/>
      <c r="M1110" s="246"/>
      <c r="N1110" s="247"/>
      <c r="O1110" s="247"/>
      <c r="P1110" s="247"/>
      <c r="Q1110" s="247"/>
      <c r="R1110" s="247"/>
      <c r="S1110" s="247"/>
      <c r="T1110" s="248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9" t="s">
        <v>191</v>
      </c>
      <c r="AU1110" s="249" t="s">
        <v>88</v>
      </c>
      <c r="AV1110" s="13" t="s">
        <v>84</v>
      </c>
      <c r="AW1110" s="13" t="s">
        <v>35</v>
      </c>
      <c r="AX1110" s="13" t="s">
        <v>79</v>
      </c>
      <c r="AY1110" s="249" t="s">
        <v>178</v>
      </c>
    </row>
    <row r="1111" s="14" customFormat="1">
      <c r="A1111" s="14"/>
      <c r="B1111" s="250"/>
      <c r="C1111" s="251"/>
      <c r="D1111" s="233" t="s">
        <v>191</v>
      </c>
      <c r="E1111" s="252" t="s">
        <v>1</v>
      </c>
      <c r="F1111" s="253" t="s">
        <v>1268</v>
      </c>
      <c r="G1111" s="251"/>
      <c r="H1111" s="254">
        <v>81.5</v>
      </c>
      <c r="I1111" s="255"/>
      <c r="J1111" s="251"/>
      <c r="K1111" s="251"/>
      <c r="L1111" s="256"/>
      <c r="M1111" s="257"/>
      <c r="N1111" s="258"/>
      <c r="O1111" s="258"/>
      <c r="P1111" s="258"/>
      <c r="Q1111" s="258"/>
      <c r="R1111" s="258"/>
      <c r="S1111" s="258"/>
      <c r="T1111" s="259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0" t="s">
        <v>191</v>
      </c>
      <c r="AU1111" s="260" t="s">
        <v>88</v>
      </c>
      <c r="AV1111" s="14" t="s">
        <v>88</v>
      </c>
      <c r="AW1111" s="14" t="s">
        <v>35</v>
      </c>
      <c r="AX1111" s="14" t="s">
        <v>84</v>
      </c>
      <c r="AY1111" s="260" t="s">
        <v>178</v>
      </c>
    </row>
    <row r="1112" s="2" customFormat="1" ht="24.15" customHeight="1">
      <c r="A1112" s="39"/>
      <c r="B1112" s="40"/>
      <c r="C1112" s="220" t="s">
        <v>1304</v>
      </c>
      <c r="D1112" s="220" t="s">
        <v>180</v>
      </c>
      <c r="E1112" s="221" t="s">
        <v>1305</v>
      </c>
      <c r="F1112" s="222" t="s">
        <v>1306</v>
      </c>
      <c r="G1112" s="223" t="s">
        <v>270</v>
      </c>
      <c r="H1112" s="224">
        <v>43</v>
      </c>
      <c r="I1112" s="225"/>
      <c r="J1112" s="226">
        <f>ROUND(I1112*H1112,2)</f>
        <v>0</v>
      </c>
      <c r="K1112" s="222" t="s">
        <v>184</v>
      </c>
      <c r="L1112" s="45"/>
      <c r="M1112" s="227" t="s">
        <v>1</v>
      </c>
      <c r="N1112" s="228" t="s">
        <v>44</v>
      </c>
      <c r="O1112" s="92"/>
      <c r="P1112" s="229">
        <f>O1112*H1112</f>
        <v>0</v>
      </c>
      <c r="Q1112" s="229">
        <v>0.00038000000000000002</v>
      </c>
      <c r="R1112" s="229">
        <f>Q1112*H1112</f>
        <v>0.01634</v>
      </c>
      <c r="S1112" s="229">
        <v>0</v>
      </c>
      <c r="T1112" s="230">
        <f>S1112*H1112</f>
        <v>0</v>
      </c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/>
      <c r="AE1112" s="39"/>
      <c r="AR1112" s="231" t="s">
        <v>185</v>
      </c>
      <c r="AT1112" s="231" t="s">
        <v>180</v>
      </c>
      <c r="AU1112" s="231" t="s">
        <v>88</v>
      </c>
      <c r="AY1112" s="18" t="s">
        <v>178</v>
      </c>
      <c r="BE1112" s="232">
        <f>IF(N1112="základní",J1112,0)</f>
        <v>0</v>
      </c>
      <c r="BF1112" s="232">
        <f>IF(N1112="snížená",J1112,0)</f>
        <v>0</v>
      </c>
      <c r="BG1112" s="232">
        <f>IF(N1112="zákl. přenesená",J1112,0)</f>
        <v>0</v>
      </c>
      <c r="BH1112" s="232">
        <f>IF(N1112="sníž. přenesená",J1112,0)</f>
        <v>0</v>
      </c>
      <c r="BI1112" s="232">
        <f>IF(N1112="nulová",J1112,0)</f>
        <v>0</v>
      </c>
      <c r="BJ1112" s="18" t="s">
        <v>84</v>
      </c>
      <c r="BK1112" s="232">
        <f>ROUND(I1112*H1112,2)</f>
        <v>0</v>
      </c>
      <c r="BL1112" s="18" t="s">
        <v>185</v>
      </c>
      <c r="BM1112" s="231" t="s">
        <v>1307</v>
      </c>
    </row>
    <row r="1113" s="2" customFormat="1">
      <c r="A1113" s="39"/>
      <c r="B1113" s="40"/>
      <c r="C1113" s="41"/>
      <c r="D1113" s="233" t="s">
        <v>187</v>
      </c>
      <c r="E1113" s="41"/>
      <c r="F1113" s="234" t="s">
        <v>1308</v>
      </c>
      <c r="G1113" s="41"/>
      <c r="H1113" s="41"/>
      <c r="I1113" s="235"/>
      <c r="J1113" s="41"/>
      <c r="K1113" s="41"/>
      <c r="L1113" s="45"/>
      <c r="M1113" s="236"/>
      <c r="N1113" s="237"/>
      <c r="O1113" s="92"/>
      <c r="P1113" s="92"/>
      <c r="Q1113" s="92"/>
      <c r="R1113" s="92"/>
      <c r="S1113" s="92"/>
      <c r="T1113" s="93"/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T1113" s="18" t="s">
        <v>187</v>
      </c>
      <c r="AU1113" s="18" t="s">
        <v>88</v>
      </c>
    </row>
    <row r="1114" s="2" customFormat="1">
      <c r="A1114" s="39"/>
      <c r="B1114" s="40"/>
      <c r="C1114" s="41"/>
      <c r="D1114" s="238" t="s">
        <v>189</v>
      </c>
      <c r="E1114" s="41"/>
      <c r="F1114" s="239" t="s">
        <v>1309</v>
      </c>
      <c r="G1114" s="41"/>
      <c r="H1114" s="41"/>
      <c r="I1114" s="235"/>
      <c r="J1114" s="41"/>
      <c r="K1114" s="41"/>
      <c r="L1114" s="45"/>
      <c r="M1114" s="236"/>
      <c r="N1114" s="237"/>
      <c r="O1114" s="92"/>
      <c r="P1114" s="92"/>
      <c r="Q1114" s="92"/>
      <c r="R1114" s="92"/>
      <c r="S1114" s="92"/>
      <c r="T1114" s="93"/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T1114" s="18" t="s">
        <v>189</v>
      </c>
      <c r="AU1114" s="18" t="s">
        <v>88</v>
      </c>
    </row>
    <row r="1115" s="13" customFormat="1">
      <c r="A1115" s="13"/>
      <c r="B1115" s="240"/>
      <c r="C1115" s="241"/>
      <c r="D1115" s="233" t="s">
        <v>191</v>
      </c>
      <c r="E1115" s="242" t="s">
        <v>1</v>
      </c>
      <c r="F1115" s="243" t="s">
        <v>1135</v>
      </c>
      <c r="G1115" s="241"/>
      <c r="H1115" s="242" t="s">
        <v>1</v>
      </c>
      <c r="I1115" s="244"/>
      <c r="J1115" s="241"/>
      <c r="K1115" s="241"/>
      <c r="L1115" s="245"/>
      <c r="M1115" s="246"/>
      <c r="N1115" s="247"/>
      <c r="O1115" s="247"/>
      <c r="P1115" s="247"/>
      <c r="Q1115" s="247"/>
      <c r="R1115" s="247"/>
      <c r="S1115" s="247"/>
      <c r="T1115" s="248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9" t="s">
        <v>191</v>
      </c>
      <c r="AU1115" s="249" t="s">
        <v>88</v>
      </c>
      <c r="AV1115" s="13" t="s">
        <v>84</v>
      </c>
      <c r="AW1115" s="13" t="s">
        <v>35</v>
      </c>
      <c r="AX1115" s="13" t="s">
        <v>79</v>
      </c>
      <c r="AY1115" s="249" t="s">
        <v>178</v>
      </c>
    </row>
    <row r="1116" s="13" customFormat="1">
      <c r="A1116" s="13"/>
      <c r="B1116" s="240"/>
      <c r="C1116" s="241"/>
      <c r="D1116" s="233" t="s">
        <v>191</v>
      </c>
      <c r="E1116" s="242" t="s">
        <v>1</v>
      </c>
      <c r="F1116" s="243" t="s">
        <v>1310</v>
      </c>
      <c r="G1116" s="241"/>
      <c r="H1116" s="242" t="s">
        <v>1</v>
      </c>
      <c r="I1116" s="244"/>
      <c r="J1116" s="241"/>
      <c r="K1116" s="241"/>
      <c r="L1116" s="245"/>
      <c r="M1116" s="246"/>
      <c r="N1116" s="247"/>
      <c r="O1116" s="247"/>
      <c r="P1116" s="247"/>
      <c r="Q1116" s="247"/>
      <c r="R1116" s="247"/>
      <c r="S1116" s="247"/>
      <c r="T1116" s="248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9" t="s">
        <v>191</v>
      </c>
      <c r="AU1116" s="249" t="s">
        <v>88</v>
      </c>
      <c r="AV1116" s="13" t="s">
        <v>84</v>
      </c>
      <c r="AW1116" s="13" t="s">
        <v>35</v>
      </c>
      <c r="AX1116" s="13" t="s">
        <v>79</v>
      </c>
      <c r="AY1116" s="249" t="s">
        <v>178</v>
      </c>
    </row>
    <row r="1117" s="14" customFormat="1">
      <c r="A1117" s="14"/>
      <c r="B1117" s="250"/>
      <c r="C1117" s="251"/>
      <c r="D1117" s="233" t="s">
        <v>191</v>
      </c>
      <c r="E1117" s="252" t="s">
        <v>1</v>
      </c>
      <c r="F1117" s="253" t="s">
        <v>1276</v>
      </c>
      <c r="G1117" s="251"/>
      <c r="H1117" s="254">
        <v>43</v>
      </c>
      <c r="I1117" s="255"/>
      <c r="J1117" s="251"/>
      <c r="K1117" s="251"/>
      <c r="L1117" s="256"/>
      <c r="M1117" s="257"/>
      <c r="N1117" s="258"/>
      <c r="O1117" s="258"/>
      <c r="P1117" s="258"/>
      <c r="Q1117" s="258"/>
      <c r="R1117" s="258"/>
      <c r="S1117" s="258"/>
      <c r="T1117" s="259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60" t="s">
        <v>191</v>
      </c>
      <c r="AU1117" s="260" t="s">
        <v>88</v>
      </c>
      <c r="AV1117" s="14" t="s">
        <v>88</v>
      </c>
      <c r="AW1117" s="14" t="s">
        <v>35</v>
      </c>
      <c r="AX1117" s="14" t="s">
        <v>84</v>
      </c>
      <c r="AY1117" s="260" t="s">
        <v>178</v>
      </c>
    </row>
    <row r="1118" s="2" customFormat="1" ht="24.15" customHeight="1">
      <c r="A1118" s="39"/>
      <c r="B1118" s="40"/>
      <c r="C1118" s="220" t="s">
        <v>1311</v>
      </c>
      <c r="D1118" s="220" t="s">
        <v>180</v>
      </c>
      <c r="E1118" s="221" t="s">
        <v>1312</v>
      </c>
      <c r="F1118" s="222" t="s">
        <v>1313</v>
      </c>
      <c r="G1118" s="223" t="s">
        <v>183</v>
      </c>
      <c r="H1118" s="224">
        <v>25</v>
      </c>
      <c r="I1118" s="225"/>
      <c r="J1118" s="226">
        <f>ROUND(I1118*H1118,2)</f>
        <v>0</v>
      </c>
      <c r="K1118" s="222" t="s">
        <v>184</v>
      </c>
      <c r="L1118" s="45"/>
      <c r="M1118" s="227" t="s">
        <v>1</v>
      </c>
      <c r="N1118" s="228" t="s">
        <v>44</v>
      </c>
      <c r="O1118" s="92"/>
      <c r="P1118" s="229">
        <f>O1118*H1118</f>
        <v>0</v>
      </c>
      <c r="Q1118" s="229">
        <v>0.0025999999999999999</v>
      </c>
      <c r="R1118" s="229">
        <f>Q1118*H1118</f>
        <v>0.065000000000000002</v>
      </c>
      <c r="S1118" s="229">
        <v>0</v>
      </c>
      <c r="T1118" s="230">
        <f>S1118*H1118</f>
        <v>0</v>
      </c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/>
      <c r="AE1118" s="39"/>
      <c r="AR1118" s="231" t="s">
        <v>185</v>
      </c>
      <c r="AT1118" s="231" t="s">
        <v>180</v>
      </c>
      <c r="AU1118" s="231" t="s">
        <v>88</v>
      </c>
      <c r="AY1118" s="18" t="s">
        <v>178</v>
      </c>
      <c r="BE1118" s="232">
        <f>IF(N1118="základní",J1118,0)</f>
        <v>0</v>
      </c>
      <c r="BF1118" s="232">
        <f>IF(N1118="snížená",J1118,0)</f>
        <v>0</v>
      </c>
      <c r="BG1118" s="232">
        <f>IF(N1118="zákl. přenesená",J1118,0)</f>
        <v>0</v>
      </c>
      <c r="BH1118" s="232">
        <f>IF(N1118="sníž. přenesená",J1118,0)</f>
        <v>0</v>
      </c>
      <c r="BI1118" s="232">
        <f>IF(N1118="nulová",J1118,0)</f>
        <v>0</v>
      </c>
      <c r="BJ1118" s="18" t="s">
        <v>84</v>
      </c>
      <c r="BK1118" s="232">
        <f>ROUND(I1118*H1118,2)</f>
        <v>0</v>
      </c>
      <c r="BL1118" s="18" t="s">
        <v>185</v>
      </c>
      <c r="BM1118" s="231" t="s">
        <v>1314</v>
      </c>
    </row>
    <row r="1119" s="2" customFormat="1">
      <c r="A1119" s="39"/>
      <c r="B1119" s="40"/>
      <c r="C1119" s="41"/>
      <c r="D1119" s="233" t="s">
        <v>187</v>
      </c>
      <c r="E1119" s="41"/>
      <c r="F1119" s="234" t="s">
        <v>1315</v>
      </c>
      <c r="G1119" s="41"/>
      <c r="H1119" s="41"/>
      <c r="I1119" s="235"/>
      <c r="J1119" s="41"/>
      <c r="K1119" s="41"/>
      <c r="L1119" s="45"/>
      <c r="M1119" s="236"/>
      <c r="N1119" s="237"/>
      <c r="O1119" s="92"/>
      <c r="P1119" s="92"/>
      <c r="Q1119" s="92"/>
      <c r="R1119" s="92"/>
      <c r="S1119" s="92"/>
      <c r="T1119" s="93"/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T1119" s="18" t="s">
        <v>187</v>
      </c>
      <c r="AU1119" s="18" t="s">
        <v>88</v>
      </c>
    </row>
    <row r="1120" s="2" customFormat="1">
      <c r="A1120" s="39"/>
      <c r="B1120" s="40"/>
      <c r="C1120" s="41"/>
      <c r="D1120" s="238" t="s">
        <v>189</v>
      </c>
      <c r="E1120" s="41"/>
      <c r="F1120" s="239" t="s">
        <v>1316</v>
      </c>
      <c r="G1120" s="41"/>
      <c r="H1120" s="41"/>
      <c r="I1120" s="235"/>
      <c r="J1120" s="41"/>
      <c r="K1120" s="41"/>
      <c r="L1120" s="45"/>
      <c r="M1120" s="236"/>
      <c r="N1120" s="237"/>
      <c r="O1120" s="92"/>
      <c r="P1120" s="92"/>
      <c r="Q1120" s="92"/>
      <c r="R1120" s="92"/>
      <c r="S1120" s="92"/>
      <c r="T1120" s="93"/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/>
      <c r="AE1120" s="39"/>
      <c r="AT1120" s="18" t="s">
        <v>189</v>
      </c>
      <c r="AU1120" s="18" t="s">
        <v>88</v>
      </c>
    </row>
    <row r="1121" s="13" customFormat="1">
      <c r="A1121" s="13"/>
      <c r="B1121" s="240"/>
      <c r="C1121" s="241"/>
      <c r="D1121" s="233" t="s">
        <v>191</v>
      </c>
      <c r="E1121" s="242" t="s">
        <v>1</v>
      </c>
      <c r="F1121" s="243" t="s">
        <v>1135</v>
      </c>
      <c r="G1121" s="241"/>
      <c r="H1121" s="242" t="s">
        <v>1</v>
      </c>
      <c r="I1121" s="244"/>
      <c r="J1121" s="241"/>
      <c r="K1121" s="241"/>
      <c r="L1121" s="245"/>
      <c r="M1121" s="246"/>
      <c r="N1121" s="247"/>
      <c r="O1121" s="247"/>
      <c r="P1121" s="247"/>
      <c r="Q1121" s="247"/>
      <c r="R1121" s="247"/>
      <c r="S1121" s="247"/>
      <c r="T1121" s="248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9" t="s">
        <v>191</v>
      </c>
      <c r="AU1121" s="249" t="s">
        <v>88</v>
      </c>
      <c r="AV1121" s="13" t="s">
        <v>84</v>
      </c>
      <c r="AW1121" s="13" t="s">
        <v>35</v>
      </c>
      <c r="AX1121" s="13" t="s">
        <v>79</v>
      </c>
      <c r="AY1121" s="249" t="s">
        <v>178</v>
      </c>
    </row>
    <row r="1122" s="13" customFormat="1">
      <c r="A1122" s="13"/>
      <c r="B1122" s="240"/>
      <c r="C1122" s="241"/>
      <c r="D1122" s="233" t="s">
        <v>191</v>
      </c>
      <c r="E1122" s="242" t="s">
        <v>1</v>
      </c>
      <c r="F1122" s="243" t="s">
        <v>1317</v>
      </c>
      <c r="G1122" s="241"/>
      <c r="H1122" s="242" t="s">
        <v>1</v>
      </c>
      <c r="I1122" s="244"/>
      <c r="J1122" s="241"/>
      <c r="K1122" s="241"/>
      <c r="L1122" s="245"/>
      <c r="M1122" s="246"/>
      <c r="N1122" s="247"/>
      <c r="O1122" s="247"/>
      <c r="P1122" s="247"/>
      <c r="Q1122" s="247"/>
      <c r="R1122" s="247"/>
      <c r="S1122" s="247"/>
      <c r="T1122" s="248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9" t="s">
        <v>191</v>
      </c>
      <c r="AU1122" s="249" t="s">
        <v>88</v>
      </c>
      <c r="AV1122" s="13" t="s">
        <v>84</v>
      </c>
      <c r="AW1122" s="13" t="s">
        <v>35</v>
      </c>
      <c r="AX1122" s="13" t="s">
        <v>79</v>
      </c>
      <c r="AY1122" s="249" t="s">
        <v>178</v>
      </c>
    </row>
    <row r="1123" s="14" customFormat="1">
      <c r="A1123" s="14"/>
      <c r="B1123" s="250"/>
      <c r="C1123" s="251"/>
      <c r="D1123" s="233" t="s">
        <v>191</v>
      </c>
      <c r="E1123" s="252" t="s">
        <v>1</v>
      </c>
      <c r="F1123" s="253" t="s">
        <v>1288</v>
      </c>
      <c r="G1123" s="251"/>
      <c r="H1123" s="254">
        <v>25</v>
      </c>
      <c r="I1123" s="255"/>
      <c r="J1123" s="251"/>
      <c r="K1123" s="251"/>
      <c r="L1123" s="256"/>
      <c r="M1123" s="257"/>
      <c r="N1123" s="258"/>
      <c r="O1123" s="258"/>
      <c r="P1123" s="258"/>
      <c r="Q1123" s="258"/>
      <c r="R1123" s="258"/>
      <c r="S1123" s="258"/>
      <c r="T1123" s="259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60" t="s">
        <v>191</v>
      </c>
      <c r="AU1123" s="260" t="s">
        <v>88</v>
      </c>
      <c r="AV1123" s="14" t="s">
        <v>88</v>
      </c>
      <c r="AW1123" s="14" t="s">
        <v>35</v>
      </c>
      <c r="AX1123" s="14" t="s">
        <v>84</v>
      </c>
      <c r="AY1123" s="260" t="s">
        <v>178</v>
      </c>
    </row>
    <row r="1124" s="2" customFormat="1" ht="24.15" customHeight="1">
      <c r="A1124" s="39"/>
      <c r="B1124" s="40"/>
      <c r="C1124" s="220" t="s">
        <v>1318</v>
      </c>
      <c r="D1124" s="220" t="s">
        <v>180</v>
      </c>
      <c r="E1124" s="221" t="s">
        <v>1319</v>
      </c>
      <c r="F1124" s="222" t="s">
        <v>1320</v>
      </c>
      <c r="G1124" s="223" t="s">
        <v>636</v>
      </c>
      <c r="H1124" s="224">
        <v>16</v>
      </c>
      <c r="I1124" s="225"/>
      <c r="J1124" s="226">
        <f>ROUND(I1124*H1124,2)</f>
        <v>0</v>
      </c>
      <c r="K1124" s="222" t="s">
        <v>184</v>
      </c>
      <c r="L1124" s="45"/>
      <c r="M1124" s="227" t="s">
        <v>1</v>
      </c>
      <c r="N1124" s="228" t="s">
        <v>44</v>
      </c>
      <c r="O1124" s="92"/>
      <c r="P1124" s="229">
        <f>O1124*H1124</f>
        <v>0</v>
      </c>
      <c r="Q1124" s="229">
        <v>0.0040699999999999998</v>
      </c>
      <c r="R1124" s="229">
        <f>Q1124*H1124</f>
        <v>0.065119999999999997</v>
      </c>
      <c r="S1124" s="229">
        <v>0</v>
      </c>
      <c r="T1124" s="230">
        <f>S1124*H1124</f>
        <v>0</v>
      </c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R1124" s="231" t="s">
        <v>185</v>
      </c>
      <c r="AT1124" s="231" t="s">
        <v>180</v>
      </c>
      <c r="AU1124" s="231" t="s">
        <v>88</v>
      </c>
      <c r="AY1124" s="18" t="s">
        <v>178</v>
      </c>
      <c r="BE1124" s="232">
        <f>IF(N1124="základní",J1124,0)</f>
        <v>0</v>
      </c>
      <c r="BF1124" s="232">
        <f>IF(N1124="snížená",J1124,0)</f>
        <v>0</v>
      </c>
      <c r="BG1124" s="232">
        <f>IF(N1124="zákl. přenesená",J1124,0)</f>
        <v>0</v>
      </c>
      <c r="BH1124" s="232">
        <f>IF(N1124="sníž. přenesená",J1124,0)</f>
        <v>0</v>
      </c>
      <c r="BI1124" s="232">
        <f>IF(N1124="nulová",J1124,0)</f>
        <v>0</v>
      </c>
      <c r="BJ1124" s="18" t="s">
        <v>84</v>
      </c>
      <c r="BK1124" s="232">
        <f>ROUND(I1124*H1124,2)</f>
        <v>0</v>
      </c>
      <c r="BL1124" s="18" t="s">
        <v>185</v>
      </c>
      <c r="BM1124" s="231" t="s">
        <v>1321</v>
      </c>
    </row>
    <row r="1125" s="2" customFormat="1">
      <c r="A1125" s="39"/>
      <c r="B1125" s="40"/>
      <c r="C1125" s="41"/>
      <c r="D1125" s="233" t="s">
        <v>187</v>
      </c>
      <c r="E1125" s="41"/>
      <c r="F1125" s="234" t="s">
        <v>1322</v>
      </c>
      <c r="G1125" s="41"/>
      <c r="H1125" s="41"/>
      <c r="I1125" s="235"/>
      <c r="J1125" s="41"/>
      <c r="K1125" s="41"/>
      <c r="L1125" s="45"/>
      <c r="M1125" s="236"/>
      <c r="N1125" s="237"/>
      <c r="O1125" s="92"/>
      <c r="P1125" s="92"/>
      <c r="Q1125" s="92"/>
      <c r="R1125" s="92"/>
      <c r="S1125" s="92"/>
      <c r="T1125" s="93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T1125" s="18" t="s">
        <v>187</v>
      </c>
      <c r="AU1125" s="18" t="s">
        <v>88</v>
      </c>
    </row>
    <row r="1126" s="2" customFormat="1">
      <c r="A1126" s="39"/>
      <c r="B1126" s="40"/>
      <c r="C1126" s="41"/>
      <c r="D1126" s="238" t="s">
        <v>189</v>
      </c>
      <c r="E1126" s="41"/>
      <c r="F1126" s="239" t="s">
        <v>1323</v>
      </c>
      <c r="G1126" s="41"/>
      <c r="H1126" s="41"/>
      <c r="I1126" s="235"/>
      <c r="J1126" s="41"/>
      <c r="K1126" s="41"/>
      <c r="L1126" s="45"/>
      <c r="M1126" s="236"/>
      <c r="N1126" s="237"/>
      <c r="O1126" s="92"/>
      <c r="P1126" s="92"/>
      <c r="Q1126" s="92"/>
      <c r="R1126" s="92"/>
      <c r="S1126" s="92"/>
      <c r="T1126" s="93"/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T1126" s="18" t="s">
        <v>189</v>
      </c>
      <c r="AU1126" s="18" t="s">
        <v>88</v>
      </c>
    </row>
    <row r="1127" s="13" customFormat="1">
      <c r="A1127" s="13"/>
      <c r="B1127" s="240"/>
      <c r="C1127" s="241"/>
      <c r="D1127" s="233" t="s">
        <v>191</v>
      </c>
      <c r="E1127" s="242" t="s">
        <v>1</v>
      </c>
      <c r="F1127" s="243" t="s">
        <v>1135</v>
      </c>
      <c r="G1127" s="241"/>
      <c r="H1127" s="242" t="s">
        <v>1</v>
      </c>
      <c r="I1127" s="244"/>
      <c r="J1127" s="241"/>
      <c r="K1127" s="241"/>
      <c r="L1127" s="245"/>
      <c r="M1127" s="246"/>
      <c r="N1127" s="247"/>
      <c r="O1127" s="247"/>
      <c r="P1127" s="247"/>
      <c r="Q1127" s="247"/>
      <c r="R1127" s="247"/>
      <c r="S1127" s="247"/>
      <c r="T1127" s="248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9" t="s">
        <v>191</v>
      </c>
      <c r="AU1127" s="249" t="s">
        <v>88</v>
      </c>
      <c r="AV1127" s="13" t="s">
        <v>84</v>
      </c>
      <c r="AW1127" s="13" t="s">
        <v>35</v>
      </c>
      <c r="AX1127" s="13" t="s">
        <v>79</v>
      </c>
      <c r="AY1127" s="249" t="s">
        <v>178</v>
      </c>
    </row>
    <row r="1128" s="13" customFormat="1">
      <c r="A1128" s="13"/>
      <c r="B1128" s="240"/>
      <c r="C1128" s="241"/>
      <c r="D1128" s="233" t="s">
        <v>191</v>
      </c>
      <c r="E1128" s="242" t="s">
        <v>1</v>
      </c>
      <c r="F1128" s="243" t="s">
        <v>1324</v>
      </c>
      <c r="G1128" s="241"/>
      <c r="H1128" s="242" t="s">
        <v>1</v>
      </c>
      <c r="I1128" s="244"/>
      <c r="J1128" s="241"/>
      <c r="K1128" s="241"/>
      <c r="L1128" s="245"/>
      <c r="M1128" s="246"/>
      <c r="N1128" s="247"/>
      <c r="O1128" s="247"/>
      <c r="P1128" s="247"/>
      <c r="Q1128" s="247"/>
      <c r="R1128" s="247"/>
      <c r="S1128" s="247"/>
      <c r="T1128" s="248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9" t="s">
        <v>191</v>
      </c>
      <c r="AU1128" s="249" t="s">
        <v>88</v>
      </c>
      <c r="AV1128" s="13" t="s">
        <v>84</v>
      </c>
      <c r="AW1128" s="13" t="s">
        <v>35</v>
      </c>
      <c r="AX1128" s="13" t="s">
        <v>79</v>
      </c>
      <c r="AY1128" s="249" t="s">
        <v>178</v>
      </c>
    </row>
    <row r="1129" s="14" customFormat="1">
      <c r="A1129" s="14"/>
      <c r="B1129" s="250"/>
      <c r="C1129" s="251"/>
      <c r="D1129" s="233" t="s">
        <v>191</v>
      </c>
      <c r="E1129" s="252" t="s">
        <v>1</v>
      </c>
      <c r="F1129" s="253" t="s">
        <v>1325</v>
      </c>
      <c r="G1129" s="251"/>
      <c r="H1129" s="254">
        <v>16</v>
      </c>
      <c r="I1129" s="255"/>
      <c r="J1129" s="251"/>
      <c r="K1129" s="251"/>
      <c r="L1129" s="256"/>
      <c r="M1129" s="257"/>
      <c r="N1129" s="258"/>
      <c r="O1129" s="258"/>
      <c r="P1129" s="258"/>
      <c r="Q1129" s="258"/>
      <c r="R1129" s="258"/>
      <c r="S1129" s="258"/>
      <c r="T1129" s="259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60" t="s">
        <v>191</v>
      </c>
      <c r="AU1129" s="260" t="s">
        <v>88</v>
      </c>
      <c r="AV1129" s="14" t="s">
        <v>88</v>
      </c>
      <c r="AW1129" s="14" t="s">
        <v>35</v>
      </c>
      <c r="AX1129" s="14" t="s">
        <v>84</v>
      </c>
      <c r="AY1129" s="260" t="s">
        <v>178</v>
      </c>
    </row>
    <row r="1130" s="2" customFormat="1" ht="16.5" customHeight="1">
      <c r="A1130" s="39"/>
      <c r="B1130" s="40"/>
      <c r="C1130" s="220" t="s">
        <v>1326</v>
      </c>
      <c r="D1130" s="220" t="s">
        <v>180</v>
      </c>
      <c r="E1130" s="221" t="s">
        <v>1327</v>
      </c>
      <c r="F1130" s="222" t="s">
        <v>1328</v>
      </c>
      <c r="G1130" s="223" t="s">
        <v>270</v>
      </c>
      <c r="H1130" s="224">
        <v>422</v>
      </c>
      <c r="I1130" s="225"/>
      <c r="J1130" s="226">
        <f>ROUND(I1130*H1130,2)</f>
        <v>0</v>
      </c>
      <c r="K1130" s="222" t="s">
        <v>184</v>
      </c>
      <c r="L1130" s="45"/>
      <c r="M1130" s="227" t="s">
        <v>1</v>
      </c>
      <c r="N1130" s="228" t="s">
        <v>44</v>
      </c>
      <c r="O1130" s="92"/>
      <c r="P1130" s="229">
        <f>O1130*H1130</f>
        <v>0</v>
      </c>
      <c r="Q1130" s="229">
        <v>0</v>
      </c>
      <c r="R1130" s="229">
        <f>Q1130*H1130</f>
        <v>0</v>
      </c>
      <c r="S1130" s="229">
        <v>0</v>
      </c>
      <c r="T1130" s="230">
        <f>S1130*H1130</f>
        <v>0</v>
      </c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R1130" s="231" t="s">
        <v>185</v>
      </c>
      <c r="AT1130" s="231" t="s">
        <v>180</v>
      </c>
      <c r="AU1130" s="231" t="s">
        <v>88</v>
      </c>
      <c r="AY1130" s="18" t="s">
        <v>178</v>
      </c>
      <c r="BE1130" s="232">
        <f>IF(N1130="základní",J1130,0)</f>
        <v>0</v>
      </c>
      <c r="BF1130" s="232">
        <f>IF(N1130="snížená",J1130,0)</f>
        <v>0</v>
      </c>
      <c r="BG1130" s="232">
        <f>IF(N1130="zákl. přenesená",J1130,0)</f>
        <v>0</v>
      </c>
      <c r="BH1130" s="232">
        <f>IF(N1130="sníž. přenesená",J1130,0)</f>
        <v>0</v>
      </c>
      <c r="BI1130" s="232">
        <f>IF(N1130="nulová",J1130,0)</f>
        <v>0</v>
      </c>
      <c r="BJ1130" s="18" t="s">
        <v>84</v>
      </c>
      <c r="BK1130" s="232">
        <f>ROUND(I1130*H1130,2)</f>
        <v>0</v>
      </c>
      <c r="BL1130" s="18" t="s">
        <v>185</v>
      </c>
      <c r="BM1130" s="231" t="s">
        <v>1329</v>
      </c>
    </row>
    <row r="1131" s="2" customFormat="1">
      <c r="A1131" s="39"/>
      <c r="B1131" s="40"/>
      <c r="C1131" s="41"/>
      <c r="D1131" s="233" t="s">
        <v>187</v>
      </c>
      <c r="E1131" s="41"/>
      <c r="F1131" s="234" t="s">
        <v>1330</v>
      </c>
      <c r="G1131" s="41"/>
      <c r="H1131" s="41"/>
      <c r="I1131" s="235"/>
      <c r="J1131" s="41"/>
      <c r="K1131" s="41"/>
      <c r="L1131" s="45"/>
      <c r="M1131" s="236"/>
      <c r="N1131" s="237"/>
      <c r="O1131" s="92"/>
      <c r="P1131" s="92"/>
      <c r="Q1131" s="92"/>
      <c r="R1131" s="92"/>
      <c r="S1131" s="92"/>
      <c r="T1131" s="93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T1131" s="18" t="s">
        <v>187</v>
      </c>
      <c r="AU1131" s="18" t="s">
        <v>88</v>
      </c>
    </row>
    <row r="1132" s="2" customFormat="1">
      <c r="A1132" s="39"/>
      <c r="B1132" s="40"/>
      <c r="C1132" s="41"/>
      <c r="D1132" s="238" t="s">
        <v>189</v>
      </c>
      <c r="E1132" s="41"/>
      <c r="F1132" s="239" t="s">
        <v>1331</v>
      </c>
      <c r="G1132" s="41"/>
      <c r="H1132" s="41"/>
      <c r="I1132" s="235"/>
      <c r="J1132" s="41"/>
      <c r="K1132" s="41"/>
      <c r="L1132" s="45"/>
      <c r="M1132" s="236"/>
      <c r="N1132" s="237"/>
      <c r="O1132" s="92"/>
      <c r="P1132" s="92"/>
      <c r="Q1132" s="92"/>
      <c r="R1132" s="92"/>
      <c r="S1132" s="92"/>
      <c r="T1132" s="93"/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/>
      <c r="AE1132" s="39"/>
      <c r="AT1132" s="18" t="s">
        <v>189</v>
      </c>
      <c r="AU1132" s="18" t="s">
        <v>88</v>
      </c>
    </row>
    <row r="1133" s="14" customFormat="1">
      <c r="A1133" s="14"/>
      <c r="B1133" s="250"/>
      <c r="C1133" s="251"/>
      <c r="D1133" s="233" t="s">
        <v>191</v>
      </c>
      <c r="E1133" s="252" t="s">
        <v>1</v>
      </c>
      <c r="F1133" s="253" t="s">
        <v>1332</v>
      </c>
      <c r="G1133" s="251"/>
      <c r="H1133" s="254">
        <v>243</v>
      </c>
      <c r="I1133" s="255"/>
      <c r="J1133" s="251"/>
      <c r="K1133" s="251"/>
      <c r="L1133" s="256"/>
      <c r="M1133" s="257"/>
      <c r="N1133" s="258"/>
      <c r="O1133" s="258"/>
      <c r="P1133" s="258"/>
      <c r="Q1133" s="258"/>
      <c r="R1133" s="258"/>
      <c r="S1133" s="258"/>
      <c r="T1133" s="259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0" t="s">
        <v>191</v>
      </c>
      <c r="AU1133" s="260" t="s">
        <v>88</v>
      </c>
      <c r="AV1133" s="14" t="s">
        <v>88</v>
      </c>
      <c r="AW1133" s="14" t="s">
        <v>35</v>
      </c>
      <c r="AX1133" s="14" t="s">
        <v>79</v>
      </c>
      <c r="AY1133" s="260" t="s">
        <v>178</v>
      </c>
    </row>
    <row r="1134" s="14" customFormat="1">
      <c r="A1134" s="14"/>
      <c r="B1134" s="250"/>
      <c r="C1134" s="251"/>
      <c r="D1134" s="233" t="s">
        <v>191</v>
      </c>
      <c r="E1134" s="252" t="s">
        <v>1</v>
      </c>
      <c r="F1134" s="253" t="s">
        <v>1333</v>
      </c>
      <c r="G1134" s="251"/>
      <c r="H1134" s="254">
        <v>35.5</v>
      </c>
      <c r="I1134" s="255"/>
      <c r="J1134" s="251"/>
      <c r="K1134" s="251"/>
      <c r="L1134" s="256"/>
      <c r="M1134" s="257"/>
      <c r="N1134" s="258"/>
      <c r="O1134" s="258"/>
      <c r="P1134" s="258"/>
      <c r="Q1134" s="258"/>
      <c r="R1134" s="258"/>
      <c r="S1134" s="258"/>
      <c r="T1134" s="259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60" t="s">
        <v>191</v>
      </c>
      <c r="AU1134" s="260" t="s">
        <v>88</v>
      </c>
      <c r="AV1134" s="14" t="s">
        <v>88</v>
      </c>
      <c r="AW1134" s="14" t="s">
        <v>35</v>
      </c>
      <c r="AX1134" s="14" t="s">
        <v>79</v>
      </c>
      <c r="AY1134" s="260" t="s">
        <v>178</v>
      </c>
    </row>
    <row r="1135" s="14" customFormat="1">
      <c r="A1135" s="14"/>
      <c r="B1135" s="250"/>
      <c r="C1135" s="251"/>
      <c r="D1135" s="233" t="s">
        <v>191</v>
      </c>
      <c r="E1135" s="252" t="s">
        <v>1</v>
      </c>
      <c r="F1135" s="253" t="s">
        <v>1334</v>
      </c>
      <c r="G1135" s="251"/>
      <c r="H1135" s="254">
        <v>19</v>
      </c>
      <c r="I1135" s="255"/>
      <c r="J1135" s="251"/>
      <c r="K1135" s="251"/>
      <c r="L1135" s="256"/>
      <c r="M1135" s="257"/>
      <c r="N1135" s="258"/>
      <c r="O1135" s="258"/>
      <c r="P1135" s="258"/>
      <c r="Q1135" s="258"/>
      <c r="R1135" s="258"/>
      <c r="S1135" s="258"/>
      <c r="T1135" s="259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60" t="s">
        <v>191</v>
      </c>
      <c r="AU1135" s="260" t="s">
        <v>88</v>
      </c>
      <c r="AV1135" s="14" t="s">
        <v>88</v>
      </c>
      <c r="AW1135" s="14" t="s">
        <v>35</v>
      </c>
      <c r="AX1135" s="14" t="s">
        <v>79</v>
      </c>
      <c r="AY1135" s="260" t="s">
        <v>178</v>
      </c>
    </row>
    <row r="1136" s="14" customFormat="1">
      <c r="A1136" s="14"/>
      <c r="B1136" s="250"/>
      <c r="C1136" s="251"/>
      <c r="D1136" s="233" t="s">
        <v>191</v>
      </c>
      <c r="E1136" s="252" t="s">
        <v>1</v>
      </c>
      <c r="F1136" s="253" t="s">
        <v>1335</v>
      </c>
      <c r="G1136" s="251"/>
      <c r="H1136" s="254">
        <v>81.5</v>
      </c>
      <c r="I1136" s="255"/>
      <c r="J1136" s="251"/>
      <c r="K1136" s="251"/>
      <c r="L1136" s="256"/>
      <c r="M1136" s="257"/>
      <c r="N1136" s="258"/>
      <c r="O1136" s="258"/>
      <c r="P1136" s="258"/>
      <c r="Q1136" s="258"/>
      <c r="R1136" s="258"/>
      <c r="S1136" s="258"/>
      <c r="T1136" s="259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60" t="s">
        <v>191</v>
      </c>
      <c r="AU1136" s="260" t="s">
        <v>88</v>
      </c>
      <c r="AV1136" s="14" t="s">
        <v>88</v>
      </c>
      <c r="AW1136" s="14" t="s">
        <v>35</v>
      </c>
      <c r="AX1136" s="14" t="s">
        <v>79</v>
      </c>
      <c r="AY1136" s="260" t="s">
        <v>178</v>
      </c>
    </row>
    <row r="1137" s="14" customFormat="1">
      <c r="A1137" s="14"/>
      <c r="B1137" s="250"/>
      <c r="C1137" s="251"/>
      <c r="D1137" s="233" t="s">
        <v>191</v>
      </c>
      <c r="E1137" s="252" t="s">
        <v>1</v>
      </c>
      <c r="F1137" s="253" t="s">
        <v>1336</v>
      </c>
      <c r="G1137" s="251"/>
      <c r="H1137" s="254">
        <v>43</v>
      </c>
      <c r="I1137" s="255"/>
      <c r="J1137" s="251"/>
      <c r="K1137" s="251"/>
      <c r="L1137" s="256"/>
      <c r="M1137" s="257"/>
      <c r="N1137" s="258"/>
      <c r="O1137" s="258"/>
      <c r="P1137" s="258"/>
      <c r="Q1137" s="258"/>
      <c r="R1137" s="258"/>
      <c r="S1137" s="258"/>
      <c r="T1137" s="259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60" t="s">
        <v>191</v>
      </c>
      <c r="AU1137" s="260" t="s">
        <v>88</v>
      </c>
      <c r="AV1137" s="14" t="s">
        <v>88</v>
      </c>
      <c r="AW1137" s="14" t="s">
        <v>35</v>
      </c>
      <c r="AX1137" s="14" t="s">
        <v>79</v>
      </c>
      <c r="AY1137" s="260" t="s">
        <v>178</v>
      </c>
    </row>
    <row r="1138" s="15" customFormat="1">
      <c r="A1138" s="15"/>
      <c r="B1138" s="261"/>
      <c r="C1138" s="262"/>
      <c r="D1138" s="233" t="s">
        <v>191</v>
      </c>
      <c r="E1138" s="263" t="s">
        <v>1</v>
      </c>
      <c r="F1138" s="264" t="s">
        <v>195</v>
      </c>
      <c r="G1138" s="262"/>
      <c r="H1138" s="265">
        <v>422</v>
      </c>
      <c r="I1138" s="266"/>
      <c r="J1138" s="262"/>
      <c r="K1138" s="262"/>
      <c r="L1138" s="267"/>
      <c r="M1138" s="268"/>
      <c r="N1138" s="269"/>
      <c r="O1138" s="269"/>
      <c r="P1138" s="269"/>
      <c r="Q1138" s="269"/>
      <c r="R1138" s="269"/>
      <c r="S1138" s="269"/>
      <c r="T1138" s="270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T1138" s="271" t="s">
        <v>191</v>
      </c>
      <c r="AU1138" s="271" t="s">
        <v>88</v>
      </c>
      <c r="AV1138" s="15" t="s">
        <v>185</v>
      </c>
      <c r="AW1138" s="15" t="s">
        <v>35</v>
      </c>
      <c r="AX1138" s="15" t="s">
        <v>84</v>
      </c>
      <c r="AY1138" s="271" t="s">
        <v>178</v>
      </c>
    </row>
    <row r="1139" s="2" customFormat="1" ht="16.5" customHeight="1">
      <c r="A1139" s="39"/>
      <c r="B1139" s="40"/>
      <c r="C1139" s="220" t="s">
        <v>1337</v>
      </c>
      <c r="D1139" s="220" t="s">
        <v>180</v>
      </c>
      <c r="E1139" s="221" t="s">
        <v>1338</v>
      </c>
      <c r="F1139" s="222" t="s">
        <v>1339</v>
      </c>
      <c r="G1139" s="223" t="s">
        <v>183</v>
      </c>
      <c r="H1139" s="224">
        <v>57.200000000000003</v>
      </c>
      <c r="I1139" s="225"/>
      <c r="J1139" s="226">
        <f>ROUND(I1139*H1139,2)</f>
        <v>0</v>
      </c>
      <c r="K1139" s="222" t="s">
        <v>184</v>
      </c>
      <c r="L1139" s="45"/>
      <c r="M1139" s="227" t="s">
        <v>1</v>
      </c>
      <c r="N1139" s="228" t="s">
        <v>44</v>
      </c>
      <c r="O1139" s="92"/>
      <c r="P1139" s="229">
        <f>O1139*H1139</f>
        <v>0</v>
      </c>
      <c r="Q1139" s="229">
        <v>1.0000000000000001E-05</v>
      </c>
      <c r="R1139" s="229">
        <f>Q1139*H1139</f>
        <v>0.00057200000000000003</v>
      </c>
      <c r="S1139" s="229">
        <v>0</v>
      </c>
      <c r="T1139" s="230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31" t="s">
        <v>185</v>
      </c>
      <c r="AT1139" s="231" t="s">
        <v>180</v>
      </c>
      <c r="AU1139" s="231" t="s">
        <v>88</v>
      </c>
      <c r="AY1139" s="18" t="s">
        <v>178</v>
      </c>
      <c r="BE1139" s="232">
        <f>IF(N1139="základní",J1139,0)</f>
        <v>0</v>
      </c>
      <c r="BF1139" s="232">
        <f>IF(N1139="snížená",J1139,0)</f>
        <v>0</v>
      </c>
      <c r="BG1139" s="232">
        <f>IF(N1139="zákl. přenesená",J1139,0)</f>
        <v>0</v>
      </c>
      <c r="BH1139" s="232">
        <f>IF(N1139="sníž. přenesená",J1139,0)</f>
        <v>0</v>
      </c>
      <c r="BI1139" s="232">
        <f>IF(N1139="nulová",J1139,0)</f>
        <v>0</v>
      </c>
      <c r="BJ1139" s="18" t="s">
        <v>84</v>
      </c>
      <c r="BK1139" s="232">
        <f>ROUND(I1139*H1139,2)</f>
        <v>0</v>
      </c>
      <c r="BL1139" s="18" t="s">
        <v>185</v>
      </c>
      <c r="BM1139" s="231" t="s">
        <v>1340</v>
      </c>
    </row>
    <row r="1140" s="2" customFormat="1">
      <c r="A1140" s="39"/>
      <c r="B1140" s="40"/>
      <c r="C1140" s="41"/>
      <c r="D1140" s="233" t="s">
        <v>187</v>
      </c>
      <c r="E1140" s="41"/>
      <c r="F1140" s="234" t="s">
        <v>1341</v>
      </c>
      <c r="G1140" s="41"/>
      <c r="H1140" s="41"/>
      <c r="I1140" s="235"/>
      <c r="J1140" s="41"/>
      <c r="K1140" s="41"/>
      <c r="L1140" s="45"/>
      <c r="M1140" s="236"/>
      <c r="N1140" s="237"/>
      <c r="O1140" s="92"/>
      <c r="P1140" s="92"/>
      <c r="Q1140" s="92"/>
      <c r="R1140" s="92"/>
      <c r="S1140" s="92"/>
      <c r="T1140" s="93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187</v>
      </c>
      <c r="AU1140" s="18" t="s">
        <v>88</v>
      </c>
    </row>
    <row r="1141" s="2" customFormat="1">
      <c r="A1141" s="39"/>
      <c r="B1141" s="40"/>
      <c r="C1141" s="41"/>
      <c r="D1141" s="238" t="s">
        <v>189</v>
      </c>
      <c r="E1141" s="41"/>
      <c r="F1141" s="239" t="s">
        <v>1342</v>
      </c>
      <c r="G1141" s="41"/>
      <c r="H1141" s="41"/>
      <c r="I1141" s="235"/>
      <c r="J1141" s="41"/>
      <c r="K1141" s="41"/>
      <c r="L1141" s="45"/>
      <c r="M1141" s="236"/>
      <c r="N1141" s="237"/>
      <c r="O1141" s="92"/>
      <c r="P1141" s="92"/>
      <c r="Q1141" s="92"/>
      <c r="R1141" s="92"/>
      <c r="S1141" s="92"/>
      <c r="T1141" s="93"/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T1141" s="18" t="s">
        <v>189</v>
      </c>
      <c r="AU1141" s="18" t="s">
        <v>88</v>
      </c>
    </row>
    <row r="1142" s="14" customFormat="1">
      <c r="A1142" s="14"/>
      <c r="B1142" s="250"/>
      <c r="C1142" s="251"/>
      <c r="D1142" s="233" t="s">
        <v>191</v>
      </c>
      <c r="E1142" s="252" t="s">
        <v>1</v>
      </c>
      <c r="F1142" s="253" t="s">
        <v>1343</v>
      </c>
      <c r="G1142" s="251"/>
      <c r="H1142" s="254">
        <v>57.200000000000003</v>
      </c>
      <c r="I1142" s="255"/>
      <c r="J1142" s="251"/>
      <c r="K1142" s="251"/>
      <c r="L1142" s="256"/>
      <c r="M1142" s="257"/>
      <c r="N1142" s="258"/>
      <c r="O1142" s="258"/>
      <c r="P1142" s="258"/>
      <c r="Q1142" s="258"/>
      <c r="R1142" s="258"/>
      <c r="S1142" s="258"/>
      <c r="T1142" s="259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60" t="s">
        <v>191</v>
      </c>
      <c r="AU1142" s="260" t="s">
        <v>88</v>
      </c>
      <c r="AV1142" s="14" t="s">
        <v>88</v>
      </c>
      <c r="AW1142" s="14" t="s">
        <v>35</v>
      </c>
      <c r="AX1142" s="14" t="s">
        <v>84</v>
      </c>
      <c r="AY1142" s="260" t="s">
        <v>178</v>
      </c>
    </row>
    <row r="1143" s="2" customFormat="1" ht="24.15" customHeight="1">
      <c r="A1143" s="39"/>
      <c r="B1143" s="40"/>
      <c r="C1143" s="220" t="s">
        <v>1344</v>
      </c>
      <c r="D1143" s="220" t="s">
        <v>180</v>
      </c>
      <c r="E1143" s="221" t="s">
        <v>1345</v>
      </c>
      <c r="F1143" s="222" t="s">
        <v>1346</v>
      </c>
      <c r="G1143" s="223" t="s">
        <v>270</v>
      </c>
      <c r="H1143" s="224">
        <v>68.5</v>
      </c>
      <c r="I1143" s="225"/>
      <c r="J1143" s="226">
        <f>ROUND(I1143*H1143,2)</f>
        <v>0</v>
      </c>
      <c r="K1143" s="222" t="s">
        <v>184</v>
      </c>
      <c r="L1143" s="45"/>
      <c r="M1143" s="227" t="s">
        <v>1</v>
      </c>
      <c r="N1143" s="228" t="s">
        <v>44</v>
      </c>
      <c r="O1143" s="92"/>
      <c r="P1143" s="229">
        <f>O1143*H1143</f>
        <v>0</v>
      </c>
      <c r="Q1143" s="229">
        <v>0.080839999999999995</v>
      </c>
      <c r="R1143" s="229">
        <f>Q1143*H1143</f>
        <v>5.5375399999999999</v>
      </c>
      <c r="S1143" s="229">
        <v>0</v>
      </c>
      <c r="T1143" s="230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31" t="s">
        <v>185</v>
      </c>
      <c r="AT1143" s="231" t="s">
        <v>180</v>
      </c>
      <c r="AU1143" s="231" t="s">
        <v>88</v>
      </c>
      <c r="AY1143" s="18" t="s">
        <v>178</v>
      </c>
      <c r="BE1143" s="232">
        <f>IF(N1143="základní",J1143,0)</f>
        <v>0</v>
      </c>
      <c r="BF1143" s="232">
        <f>IF(N1143="snížená",J1143,0)</f>
        <v>0</v>
      </c>
      <c r="BG1143" s="232">
        <f>IF(N1143="zákl. přenesená",J1143,0)</f>
        <v>0</v>
      </c>
      <c r="BH1143" s="232">
        <f>IF(N1143="sníž. přenesená",J1143,0)</f>
        <v>0</v>
      </c>
      <c r="BI1143" s="232">
        <f>IF(N1143="nulová",J1143,0)</f>
        <v>0</v>
      </c>
      <c r="BJ1143" s="18" t="s">
        <v>84</v>
      </c>
      <c r="BK1143" s="232">
        <f>ROUND(I1143*H1143,2)</f>
        <v>0</v>
      </c>
      <c r="BL1143" s="18" t="s">
        <v>185</v>
      </c>
      <c r="BM1143" s="231" t="s">
        <v>1347</v>
      </c>
    </row>
    <row r="1144" s="2" customFormat="1">
      <c r="A1144" s="39"/>
      <c r="B1144" s="40"/>
      <c r="C1144" s="41"/>
      <c r="D1144" s="233" t="s">
        <v>187</v>
      </c>
      <c r="E1144" s="41"/>
      <c r="F1144" s="234" t="s">
        <v>1348</v>
      </c>
      <c r="G1144" s="41"/>
      <c r="H1144" s="41"/>
      <c r="I1144" s="235"/>
      <c r="J1144" s="41"/>
      <c r="K1144" s="41"/>
      <c r="L1144" s="45"/>
      <c r="M1144" s="236"/>
      <c r="N1144" s="237"/>
      <c r="O1144" s="92"/>
      <c r="P1144" s="92"/>
      <c r="Q1144" s="92"/>
      <c r="R1144" s="92"/>
      <c r="S1144" s="92"/>
      <c r="T1144" s="93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T1144" s="18" t="s">
        <v>187</v>
      </c>
      <c r="AU1144" s="18" t="s">
        <v>88</v>
      </c>
    </row>
    <row r="1145" s="2" customFormat="1">
      <c r="A1145" s="39"/>
      <c r="B1145" s="40"/>
      <c r="C1145" s="41"/>
      <c r="D1145" s="238" t="s">
        <v>189</v>
      </c>
      <c r="E1145" s="41"/>
      <c r="F1145" s="239" t="s">
        <v>1349</v>
      </c>
      <c r="G1145" s="41"/>
      <c r="H1145" s="41"/>
      <c r="I1145" s="235"/>
      <c r="J1145" s="41"/>
      <c r="K1145" s="41"/>
      <c r="L1145" s="45"/>
      <c r="M1145" s="236"/>
      <c r="N1145" s="237"/>
      <c r="O1145" s="92"/>
      <c r="P1145" s="92"/>
      <c r="Q1145" s="92"/>
      <c r="R1145" s="92"/>
      <c r="S1145" s="92"/>
      <c r="T1145" s="93"/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/>
      <c r="AE1145" s="39"/>
      <c r="AT1145" s="18" t="s">
        <v>189</v>
      </c>
      <c r="AU1145" s="18" t="s">
        <v>88</v>
      </c>
    </row>
    <row r="1146" s="13" customFormat="1">
      <c r="A1146" s="13"/>
      <c r="B1146" s="240"/>
      <c r="C1146" s="241"/>
      <c r="D1146" s="233" t="s">
        <v>191</v>
      </c>
      <c r="E1146" s="242" t="s">
        <v>1</v>
      </c>
      <c r="F1146" s="243" t="s">
        <v>1350</v>
      </c>
      <c r="G1146" s="241"/>
      <c r="H1146" s="242" t="s">
        <v>1</v>
      </c>
      <c r="I1146" s="244"/>
      <c r="J1146" s="241"/>
      <c r="K1146" s="241"/>
      <c r="L1146" s="245"/>
      <c r="M1146" s="246"/>
      <c r="N1146" s="247"/>
      <c r="O1146" s="247"/>
      <c r="P1146" s="247"/>
      <c r="Q1146" s="247"/>
      <c r="R1146" s="247"/>
      <c r="S1146" s="247"/>
      <c r="T1146" s="248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9" t="s">
        <v>191</v>
      </c>
      <c r="AU1146" s="249" t="s">
        <v>88</v>
      </c>
      <c r="AV1146" s="13" t="s">
        <v>84</v>
      </c>
      <c r="AW1146" s="13" t="s">
        <v>35</v>
      </c>
      <c r="AX1146" s="13" t="s">
        <v>79</v>
      </c>
      <c r="AY1146" s="249" t="s">
        <v>178</v>
      </c>
    </row>
    <row r="1147" s="13" customFormat="1">
      <c r="A1147" s="13"/>
      <c r="B1147" s="240"/>
      <c r="C1147" s="241"/>
      <c r="D1147" s="233" t="s">
        <v>191</v>
      </c>
      <c r="E1147" s="242" t="s">
        <v>1</v>
      </c>
      <c r="F1147" s="243" t="s">
        <v>1351</v>
      </c>
      <c r="G1147" s="241"/>
      <c r="H1147" s="242" t="s">
        <v>1</v>
      </c>
      <c r="I1147" s="244"/>
      <c r="J1147" s="241"/>
      <c r="K1147" s="241"/>
      <c r="L1147" s="245"/>
      <c r="M1147" s="246"/>
      <c r="N1147" s="247"/>
      <c r="O1147" s="247"/>
      <c r="P1147" s="247"/>
      <c r="Q1147" s="247"/>
      <c r="R1147" s="247"/>
      <c r="S1147" s="247"/>
      <c r="T1147" s="248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9" t="s">
        <v>191</v>
      </c>
      <c r="AU1147" s="249" t="s">
        <v>88</v>
      </c>
      <c r="AV1147" s="13" t="s">
        <v>84</v>
      </c>
      <c r="AW1147" s="13" t="s">
        <v>35</v>
      </c>
      <c r="AX1147" s="13" t="s">
        <v>79</v>
      </c>
      <c r="AY1147" s="249" t="s">
        <v>178</v>
      </c>
    </row>
    <row r="1148" s="14" customFormat="1">
      <c r="A1148" s="14"/>
      <c r="B1148" s="250"/>
      <c r="C1148" s="251"/>
      <c r="D1148" s="233" t="s">
        <v>191</v>
      </c>
      <c r="E1148" s="252" t="s">
        <v>1</v>
      </c>
      <c r="F1148" s="253" t="s">
        <v>1352</v>
      </c>
      <c r="G1148" s="251"/>
      <c r="H1148" s="254">
        <v>68.5</v>
      </c>
      <c r="I1148" s="255"/>
      <c r="J1148" s="251"/>
      <c r="K1148" s="251"/>
      <c r="L1148" s="256"/>
      <c r="M1148" s="257"/>
      <c r="N1148" s="258"/>
      <c r="O1148" s="258"/>
      <c r="P1148" s="258"/>
      <c r="Q1148" s="258"/>
      <c r="R1148" s="258"/>
      <c r="S1148" s="258"/>
      <c r="T1148" s="259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60" t="s">
        <v>191</v>
      </c>
      <c r="AU1148" s="260" t="s">
        <v>88</v>
      </c>
      <c r="AV1148" s="14" t="s">
        <v>88</v>
      </c>
      <c r="AW1148" s="14" t="s">
        <v>35</v>
      </c>
      <c r="AX1148" s="14" t="s">
        <v>84</v>
      </c>
      <c r="AY1148" s="260" t="s">
        <v>178</v>
      </c>
    </row>
    <row r="1149" s="2" customFormat="1" ht="24.15" customHeight="1">
      <c r="A1149" s="39"/>
      <c r="B1149" s="40"/>
      <c r="C1149" s="220" t="s">
        <v>1353</v>
      </c>
      <c r="D1149" s="220" t="s">
        <v>180</v>
      </c>
      <c r="E1149" s="221" t="s">
        <v>1354</v>
      </c>
      <c r="F1149" s="222" t="s">
        <v>1355</v>
      </c>
      <c r="G1149" s="223" t="s">
        <v>270</v>
      </c>
      <c r="H1149" s="224">
        <v>68.5</v>
      </c>
      <c r="I1149" s="225"/>
      <c r="J1149" s="226">
        <f>ROUND(I1149*H1149,2)</f>
        <v>0</v>
      </c>
      <c r="K1149" s="222" t="s">
        <v>184</v>
      </c>
      <c r="L1149" s="45"/>
      <c r="M1149" s="227" t="s">
        <v>1</v>
      </c>
      <c r="N1149" s="228" t="s">
        <v>44</v>
      </c>
      <c r="O1149" s="92"/>
      <c r="P1149" s="229">
        <f>O1149*H1149</f>
        <v>0</v>
      </c>
      <c r="Q1149" s="229">
        <v>0.10988000000000001</v>
      </c>
      <c r="R1149" s="229">
        <f>Q1149*H1149</f>
        <v>7.5267800000000005</v>
      </c>
      <c r="S1149" s="229">
        <v>0</v>
      </c>
      <c r="T1149" s="230">
        <f>S1149*H1149</f>
        <v>0</v>
      </c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R1149" s="231" t="s">
        <v>185</v>
      </c>
      <c r="AT1149" s="231" t="s">
        <v>180</v>
      </c>
      <c r="AU1149" s="231" t="s">
        <v>88</v>
      </c>
      <c r="AY1149" s="18" t="s">
        <v>178</v>
      </c>
      <c r="BE1149" s="232">
        <f>IF(N1149="základní",J1149,0)</f>
        <v>0</v>
      </c>
      <c r="BF1149" s="232">
        <f>IF(N1149="snížená",J1149,0)</f>
        <v>0</v>
      </c>
      <c r="BG1149" s="232">
        <f>IF(N1149="zákl. přenesená",J1149,0)</f>
        <v>0</v>
      </c>
      <c r="BH1149" s="232">
        <f>IF(N1149="sníž. přenesená",J1149,0)</f>
        <v>0</v>
      </c>
      <c r="BI1149" s="232">
        <f>IF(N1149="nulová",J1149,0)</f>
        <v>0</v>
      </c>
      <c r="BJ1149" s="18" t="s">
        <v>84</v>
      </c>
      <c r="BK1149" s="232">
        <f>ROUND(I1149*H1149,2)</f>
        <v>0</v>
      </c>
      <c r="BL1149" s="18" t="s">
        <v>185</v>
      </c>
      <c r="BM1149" s="231" t="s">
        <v>1356</v>
      </c>
    </row>
    <row r="1150" s="2" customFormat="1">
      <c r="A1150" s="39"/>
      <c r="B1150" s="40"/>
      <c r="C1150" s="41"/>
      <c r="D1150" s="233" t="s">
        <v>187</v>
      </c>
      <c r="E1150" s="41"/>
      <c r="F1150" s="234" t="s">
        <v>1357</v>
      </c>
      <c r="G1150" s="41"/>
      <c r="H1150" s="41"/>
      <c r="I1150" s="235"/>
      <c r="J1150" s="41"/>
      <c r="K1150" s="41"/>
      <c r="L1150" s="45"/>
      <c r="M1150" s="236"/>
      <c r="N1150" s="237"/>
      <c r="O1150" s="92"/>
      <c r="P1150" s="92"/>
      <c r="Q1150" s="92"/>
      <c r="R1150" s="92"/>
      <c r="S1150" s="92"/>
      <c r="T1150" s="93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T1150" s="18" t="s">
        <v>187</v>
      </c>
      <c r="AU1150" s="18" t="s">
        <v>88</v>
      </c>
    </row>
    <row r="1151" s="2" customFormat="1">
      <c r="A1151" s="39"/>
      <c r="B1151" s="40"/>
      <c r="C1151" s="41"/>
      <c r="D1151" s="238" t="s">
        <v>189</v>
      </c>
      <c r="E1151" s="41"/>
      <c r="F1151" s="239" t="s">
        <v>1358</v>
      </c>
      <c r="G1151" s="41"/>
      <c r="H1151" s="41"/>
      <c r="I1151" s="235"/>
      <c r="J1151" s="41"/>
      <c r="K1151" s="41"/>
      <c r="L1151" s="45"/>
      <c r="M1151" s="236"/>
      <c r="N1151" s="237"/>
      <c r="O1151" s="92"/>
      <c r="P1151" s="92"/>
      <c r="Q1151" s="92"/>
      <c r="R1151" s="92"/>
      <c r="S1151" s="92"/>
      <c r="T1151" s="93"/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T1151" s="18" t="s">
        <v>189</v>
      </c>
      <c r="AU1151" s="18" t="s">
        <v>88</v>
      </c>
    </row>
    <row r="1152" s="13" customFormat="1">
      <c r="A1152" s="13"/>
      <c r="B1152" s="240"/>
      <c r="C1152" s="241"/>
      <c r="D1152" s="233" t="s">
        <v>191</v>
      </c>
      <c r="E1152" s="242" t="s">
        <v>1</v>
      </c>
      <c r="F1152" s="243" t="s">
        <v>1350</v>
      </c>
      <c r="G1152" s="241"/>
      <c r="H1152" s="242" t="s">
        <v>1</v>
      </c>
      <c r="I1152" s="244"/>
      <c r="J1152" s="241"/>
      <c r="K1152" s="241"/>
      <c r="L1152" s="245"/>
      <c r="M1152" s="246"/>
      <c r="N1152" s="247"/>
      <c r="O1152" s="247"/>
      <c r="P1152" s="247"/>
      <c r="Q1152" s="247"/>
      <c r="R1152" s="247"/>
      <c r="S1152" s="247"/>
      <c r="T1152" s="248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9" t="s">
        <v>191</v>
      </c>
      <c r="AU1152" s="249" t="s">
        <v>88</v>
      </c>
      <c r="AV1152" s="13" t="s">
        <v>84</v>
      </c>
      <c r="AW1152" s="13" t="s">
        <v>35</v>
      </c>
      <c r="AX1152" s="13" t="s">
        <v>79</v>
      </c>
      <c r="AY1152" s="249" t="s">
        <v>178</v>
      </c>
    </row>
    <row r="1153" s="13" customFormat="1">
      <c r="A1153" s="13"/>
      <c r="B1153" s="240"/>
      <c r="C1153" s="241"/>
      <c r="D1153" s="233" t="s">
        <v>191</v>
      </c>
      <c r="E1153" s="242" t="s">
        <v>1</v>
      </c>
      <c r="F1153" s="243" t="s">
        <v>1351</v>
      </c>
      <c r="G1153" s="241"/>
      <c r="H1153" s="242" t="s">
        <v>1</v>
      </c>
      <c r="I1153" s="244"/>
      <c r="J1153" s="241"/>
      <c r="K1153" s="241"/>
      <c r="L1153" s="245"/>
      <c r="M1153" s="246"/>
      <c r="N1153" s="247"/>
      <c r="O1153" s="247"/>
      <c r="P1153" s="247"/>
      <c r="Q1153" s="247"/>
      <c r="R1153" s="247"/>
      <c r="S1153" s="247"/>
      <c r="T1153" s="248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9" t="s">
        <v>191</v>
      </c>
      <c r="AU1153" s="249" t="s">
        <v>88</v>
      </c>
      <c r="AV1153" s="13" t="s">
        <v>84</v>
      </c>
      <c r="AW1153" s="13" t="s">
        <v>35</v>
      </c>
      <c r="AX1153" s="13" t="s">
        <v>79</v>
      </c>
      <c r="AY1153" s="249" t="s">
        <v>178</v>
      </c>
    </row>
    <row r="1154" s="14" customFormat="1">
      <c r="A1154" s="14"/>
      <c r="B1154" s="250"/>
      <c r="C1154" s="251"/>
      <c r="D1154" s="233" t="s">
        <v>191</v>
      </c>
      <c r="E1154" s="252" t="s">
        <v>1</v>
      </c>
      <c r="F1154" s="253" t="s">
        <v>1352</v>
      </c>
      <c r="G1154" s="251"/>
      <c r="H1154" s="254">
        <v>68.5</v>
      </c>
      <c r="I1154" s="255"/>
      <c r="J1154" s="251"/>
      <c r="K1154" s="251"/>
      <c r="L1154" s="256"/>
      <c r="M1154" s="257"/>
      <c r="N1154" s="258"/>
      <c r="O1154" s="258"/>
      <c r="P1154" s="258"/>
      <c r="Q1154" s="258"/>
      <c r="R1154" s="258"/>
      <c r="S1154" s="258"/>
      <c r="T1154" s="259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60" t="s">
        <v>191</v>
      </c>
      <c r="AU1154" s="260" t="s">
        <v>88</v>
      </c>
      <c r="AV1154" s="14" t="s">
        <v>88</v>
      </c>
      <c r="AW1154" s="14" t="s">
        <v>35</v>
      </c>
      <c r="AX1154" s="14" t="s">
        <v>84</v>
      </c>
      <c r="AY1154" s="260" t="s">
        <v>178</v>
      </c>
    </row>
    <row r="1155" s="2" customFormat="1" ht="16.5" customHeight="1">
      <c r="A1155" s="39"/>
      <c r="B1155" s="40"/>
      <c r="C1155" s="283" t="s">
        <v>1359</v>
      </c>
      <c r="D1155" s="283" t="s">
        <v>412</v>
      </c>
      <c r="E1155" s="284" t="s">
        <v>1360</v>
      </c>
      <c r="F1155" s="285" t="s">
        <v>1361</v>
      </c>
      <c r="G1155" s="286" t="s">
        <v>183</v>
      </c>
      <c r="H1155" s="287">
        <v>22.138999999999999</v>
      </c>
      <c r="I1155" s="288"/>
      <c r="J1155" s="289">
        <f>ROUND(I1155*H1155,2)</f>
        <v>0</v>
      </c>
      <c r="K1155" s="285" t="s">
        <v>184</v>
      </c>
      <c r="L1155" s="290"/>
      <c r="M1155" s="291" t="s">
        <v>1</v>
      </c>
      <c r="N1155" s="292" t="s">
        <v>44</v>
      </c>
      <c r="O1155" s="92"/>
      <c r="P1155" s="229">
        <f>O1155*H1155</f>
        <v>0</v>
      </c>
      <c r="Q1155" s="229">
        <v>0.41699999999999998</v>
      </c>
      <c r="R1155" s="229">
        <f>Q1155*H1155</f>
        <v>9.2319629999999986</v>
      </c>
      <c r="S1155" s="229">
        <v>0</v>
      </c>
      <c r="T1155" s="230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31" t="s">
        <v>238</v>
      </c>
      <c r="AT1155" s="231" t="s">
        <v>412</v>
      </c>
      <c r="AU1155" s="231" t="s">
        <v>88</v>
      </c>
      <c r="AY1155" s="18" t="s">
        <v>178</v>
      </c>
      <c r="BE1155" s="232">
        <f>IF(N1155="základní",J1155,0)</f>
        <v>0</v>
      </c>
      <c r="BF1155" s="232">
        <f>IF(N1155="snížená",J1155,0)</f>
        <v>0</v>
      </c>
      <c r="BG1155" s="232">
        <f>IF(N1155="zákl. přenesená",J1155,0)</f>
        <v>0</v>
      </c>
      <c r="BH1155" s="232">
        <f>IF(N1155="sníž. přenesená",J1155,0)</f>
        <v>0</v>
      </c>
      <c r="BI1155" s="232">
        <f>IF(N1155="nulová",J1155,0)</f>
        <v>0</v>
      </c>
      <c r="BJ1155" s="18" t="s">
        <v>84</v>
      </c>
      <c r="BK1155" s="232">
        <f>ROUND(I1155*H1155,2)</f>
        <v>0</v>
      </c>
      <c r="BL1155" s="18" t="s">
        <v>185</v>
      </c>
      <c r="BM1155" s="231" t="s">
        <v>1362</v>
      </c>
    </row>
    <row r="1156" s="2" customFormat="1">
      <c r="A1156" s="39"/>
      <c r="B1156" s="40"/>
      <c r="C1156" s="41"/>
      <c r="D1156" s="233" t="s">
        <v>187</v>
      </c>
      <c r="E1156" s="41"/>
      <c r="F1156" s="234" t="s">
        <v>1361</v>
      </c>
      <c r="G1156" s="41"/>
      <c r="H1156" s="41"/>
      <c r="I1156" s="235"/>
      <c r="J1156" s="41"/>
      <c r="K1156" s="41"/>
      <c r="L1156" s="45"/>
      <c r="M1156" s="236"/>
      <c r="N1156" s="237"/>
      <c r="O1156" s="92"/>
      <c r="P1156" s="92"/>
      <c r="Q1156" s="92"/>
      <c r="R1156" s="92"/>
      <c r="S1156" s="92"/>
      <c r="T1156" s="93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T1156" s="18" t="s">
        <v>187</v>
      </c>
      <c r="AU1156" s="18" t="s">
        <v>88</v>
      </c>
    </row>
    <row r="1157" s="13" customFormat="1">
      <c r="A1157" s="13"/>
      <c r="B1157" s="240"/>
      <c r="C1157" s="241"/>
      <c r="D1157" s="233" t="s">
        <v>191</v>
      </c>
      <c r="E1157" s="242" t="s">
        <v>1</v>
      </c>
      <c r="F1157" s="243" t="s">
        <v>1363</v>
      </c>
      <c r="G1157" s="241"/>
      <c r="H1157" s="242" t="s">
        <v>1</v>
      </c>
      <c r="I1157" s="244"/>
      <c r="J1157" s="241"/>
      <c r="K1157" s="241"/>
      <c r="L1157" s="245"/>
      <c r="M1157" s="246"/>
      <c r="N1157" s="247"/>
      <c r="O1157" s="247"/>
      <c r="P1157" s="247"/>
      <c r="Q1157" s="247"/>
      <c r="R1157" s="247"/>
      <c r="S1157" s="247"/>
      <c r="T1157" s="248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49" t="s">
        <v>191</v>
      </c>
      <c r="AU1157" s="249" t="s">
        <v>88</v>
      </c>
      <c r="AV1157" s="13" t="s">
        <v>84</v>
      </c>
      <c r="AW1157" s="13" t="s">
        <v>35</v>
      </c>
      <c r="AX1157" s="13" t="s">
        <v>79</v>
      </c>
      <c r="AY1157" s="249" t="s">
        <v>178</v>
      </c>
    </row>
    <row r="1158" s="14" customFormat="1">
      <c r="A1158" s="14"/>
      <c r="B1158" s="250"/>
      <c r="C1158" s="251"/>
      <c r="D1158" s="233" t="s">
        <v>191</v>
      </c>
      <c r="E1158" s="252" t="s">
        <v>1</v>
      </c>
      <c r="F1158" s="253" t="s">
        <v>1364</v>
      </c>
      <c r="G1158" s="251"/>
      <c r="H1158" s="254">
        <v>22.138999999999999</v>
      </c>
      <c r="I1158" s="255"/>
      <c r="J1158" s="251"/>
      <c r="K1158" s="251"/>
      <c r="L1158" s="256"/>
      <c r="M1158" s="257"/>
      <c r="N1158" s="258"/>
      <c r="O1158" s="258"/>
      <c r="P1158" s="258"/>
      <c r="Q1158" s="258"/>
      <c r="R1158" s="258"/>
      <c r="S1158" s="258"/>
      <c r="T1158" s="259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60" t="s">
        <v>191</v>
      </c>
      <c r="AU1158" s="260" t="s">
        <v>88</v>
      </c>
      <c r="AV1158" s="14" t="s">
        <v>88</v>
      </c>
      <c r="AW1158" s="14" t="s">
        <v>35</v>
      </c>
      <c r="AX1158" s="14" t="s">
        <v>84</v>
      </c>
      <c r="AY1158" s="260" t="s">
        <v>178</v>
      </c>
    </row>
    <row r="1159" s="2" customFormat="1" ht="24.15" customHeight="1">
      <c r="A1159" s="39"/>
      <c r="B1159" s="40"/>
      <c r="C1159" s="220" t="s">
        <v>1365</v>
      </c>
      <c r="D1159" s="220" t="s">
        <v>180</v>
      </c>
      <c r="E1159" s="221" t="s">
        <v>1366</v>
      </c>
      <c r="F1159" s="222" t="s">
        <v>1367</v>
      </c>
      <c r="G1159" s="223" t="s">
        <v>270</v>
      </c>
      <c r="H1159" s="224">
        <v>178</v>
      </c>
      <c r="I1159" s="225"/>
      <c r="J1159" s="226">
        <f>ROUND(I1159*H1159,2)</f>
        <v>0</v>
      </c>
      <c r="K1159" s="222" t="s">
        <v>184</v>
      </c>
      <c r="L1159" s="45"/>
      <c r="M1159" s="227" t="s">
        <v>1</v>
      </c>
      <c r="N1159" s="228" t="s">
        <v>44</v>
      </c>
      <c r="O1159" s="92"/>
      <c r="P1159" s="229">
        <f>O1159*H1159</f>
        <v>0</v>
      </c>
      <c r="Q1159" s="229">
        <v>0.071900000000000006</v>
      </c>
      <c r="R1159" s="229">
        <f>Q1159*H1159</f>
        <v>12.798200000000001</v>
      </c>
      <c r="S1159" s="229">
        <v>0</v>
      </c>
      <c r="T1159" s="230">
        <f>S1159*H1159</f>
        <v>0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31" t="s">
        <v>185</v>
      </c>
      <c r="AT1159" s="231" t="s">
        <v>180</v>
      </c>
      <c r="AU1159" s="231" t="s">
        <v>88</v>
      </c>
      <c r="AY1159" s="18" t="s">
        <v>178</v>
      </c>
      <c r="BE1159" s="232">
        <f>IF(N1159="základní",J1159,0)</f>
        <v>0</v>
      </c>
      <c r="BF1159" s="232">
        <f>IF(N1159="snížená",J1159,0)</f>
        <v>0</v>
      </c>
      <c r="BG1159" s="232">
        <f>IF(N1159="zákl. přenesená",J1159,0)</f>
        <v>0</v>
      </c>
      <c r="BH1159" s="232">
        <f>IF(N1159="sníž. přenesená",J1159,0)</f>
        <v>0</v>
      </c>
      <c r="BI1159" s="232">
        <f>IF(N1159="nulová",J1159,0)</f>
        <v>0</v>
      </c>
      <c r="BJ1159" s="18" t="s">
        <v>84</v>
      </c>
      <c r="BK1159" s="232">
        <f>ROUND(I1159*H1159,2)</f>
        <v>0</v>
      </c>
      <c r="BL1159" s="18" t="s">
        <v>185</v>
      </c>
      <c r="BM1159" s="231" t="s">
        <v>1368</v>
      </c>
    </row>
    <row r="1160" s="2" customFormat="1">
      <c r="A1160" s="39"/>
      <c r="B1160" s="40"/>
      <c r="C1160" s="41"/>
      <c r="D1160" s="233" t="s">
        <v>187</v>
      </c>
      <c r="E1160" s="41"/>
      <c r="F1160" s="234" t="s">
        <v>1369</v>
      </c>
      <c r="G1160" s="41"/>
      <c r="H1160" s="41"/>
      <c r="I1160" s="235"/>
      <c r="J1160" s="41"/>
      <c r="K1160" s="41"/>
      <c r="L1160" s="45"/>
      <c r="M1160" s="236"/>
      <c r="N1160" s="237"/>
      <c r="O1160" s="92"/>
      <c r="P1160" s="92"/>
      <c r="Q1160" s="92"/>
      <c r="R1160" s="92"/>
      <c r="S1160" s="92"/>
      <c r="T1160" s="93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T1160" s="18" t="s">
        <v>187</v>
      </c>
      <c r="AU1160" s="18" t="s">
        <v>88</v>
      </c>
    </row>
    <row r="1161" s="2" customFormat="1">
      <c r="A1161" s="39"/>
      <c r="B1161" s="40"/>
      <c r="C1161" s="41"/>
      <c r="D1161" s="238" t="s">
        <v>189</v>
      </c>
      <c r="E1161" s="41"/>
      <c r="F1161" s="239" t="s">
        <v>1370</v>
      </c>
      <c r="G1161" s="41"/>
      <c r="H1161" s="41"/>
      <c r="I1161" s="235"/>
      <c r="J1161" s="41"/>
      <c r="K1161" s="41"/>
      <c r="L1161" s="45"/>
      <c r="M1161" s="236"/>
      <c r="N1161" s="237"/>
      <c r="O1161" s="92"/>
      <c r="P1161" s="92"/>
      <c r="Q1161" s="92"/>
      <c r="R1161" s="92"/>
      <c r="S1161" s="92"/>
      <c r="T1161" s="93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189</v>
      </c>
      <c r="AU1161" s="18" t="s">
        <v>88</v>
      </c>
    </row>
    <row r="1162" s="13" customFormat="1">
      <c r="A1162" s="13"/>
      <c r="B1162" s="240"/>
      <c r="C1162" s="241"/>
      <c r="D1162" s="233" t="s">
        <v>191</v>
      </c>
      <c r="E1162" s="242" t="s">
        <v>1</v>
      </c>
      <c r="F1162" s="243" t="s">
        <v>1350</v>
      </c>
      <c r="G1162" s="241"/>
      <c r="H1162" s="242" t="s">
        <v>1</v>
      </c>
      <c r="I1162" s="244"/>
      <c r="J1162" s="241"/>
      <c r="K1162" s="241"/>
      <c r="L1162" s="245"/>
      <c r="M1162" s="246"/>
      <c r="N1162" s="247"/>
      <c r="O1162" s="247"/>
      <c r="P1162" s="247"/>
      <c r="Q1162" s="247"/>
      <c r="R1162" s="247"/>
      <c r="S1162" s="247"/>
      <c r="T1162" s="248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9" t="s">
        <v>191</v>
      </c>
      <c r="AU1162" s="249" t="s">
        <v>88</v>
      </c>
      <c r="AV1162" s="13" t="s">
        <v>84</v>
      </c>
      <c r="AW1162" s="13" t="s">
        <v>35</v>
      </c>
      <c r="AX1162" s="13" t="s">
        <v>79</v>
      </c>
      <c r="AY1162" s="249" t="s">
        <v>178</v>
      </c>
    </row>
    <row r="1163" s="13" customFormat="1">
      <c r="A1163" s="13"/>
      <c r="B1163" s="240"/>
      <c r="C1163" s="241"/>
      <c r="D1163" s="233" t="s">
        <v>191</v>
      </c>
      <c r="E1163" s="242" t="s">
        <v>1</v>
      </c>
      <c r="F1163" s="243" t="s">
        <v>1371</v>
      </c>
      <c r="G1163" s="241"/>
      <c r="H1163" s="242" t="s">
        <v>1</v>
      </c>
      <c r="I1163" s="244"/>
      <c r="J1163" s="241"/>
      <c r="K1163" s="241"/>
      <c r="L1163" s="245"/>
      <c r="M1163" s="246"/>
      <c r="N1163" s="247"/>
      <c r="O1163" s="247"/>
      <c r="P1163" s="247"/>
      <c r="Q1163" s="247"/>
      <c r="R1163" s="247"/>
      <c r="S1163" s="247"/>
      <c r="T1163" s="248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9" t="s">
        <v>191</v>
      </c>
      <c r="AU1163" s="249" t="s">
        <v>88</v>
      </c>
      <c r="AV1163" s="13" t="s">
        <v>84</v>
      </c>
      <c r="AW1163" s="13" t="s">
        <v>35</v>
      </c>
      <c r="AX1163" s="13" t="s">
        <v>79</v>
      </c>
      <c r="AY1163" s="249" t="s">
        <v>178</v>
      </c>
    </row>
    <row r="1164" s="14" customFormat="1">
      <c r="A1164" s="14"/>
      <c r="B1164" s="250"/>
      <c r="C1164" s="251"/>
      <c r="D1164" s="233" t="s">
        <v>191</v>
      </c>
      <c r="E1164" s="252" t="s">
        <v>1</v>
      </c>
      <c r="F1164" s="253" t="s">
        <v>1372</v>
      </c>
      <c r="G1164" s="251"/>
      <c r="H1164" s="254">
        <v>178</v>
      </c>
      <c r="I1164" s="255"/>
      <c r="J1164" s="251"/>
      <c r="K1164" s="251"/>
      <c r="L1164" s="256"/>
      <c r="M1164" s="257"/>
      <c r="N1164" s="258"/>
      <c r="O1164" s="258"/>
      <c r="P1164" s="258"/>
      <c r="Q1164" s="258"/>
      <c r="R1164" s="258"/>
      <c r="S1164" s="258"/>
      <c r="T1164" s="259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60" t="s">
        <v>191</v>
      </c>
      <c r="AU1164" s="260" t="s">
        <v>88</v>
      </c>
      <c r="AV1164" s="14" t="s">
        <v>88</v>
      </c>
      <c r="AW1164" s="14" t="s">
        <v>35</v>
      </c>
      <c r="AX1164" s="14" t="s">
        <v>84</v>
      </c>
      <c r="AY1164" s="260" t="s">
        <v>178</v>
      </c>
    </row>
    <row r="1165" s="2" customFormat="1" ht="24.15" customHeight="1">
      <c r="A1165" s="39"/>
      <c r="B1165" s="40"/>
      <c r="C1165" s="220" t="s">
        <v>1373</v>
      </c>
      <c r="D1165" s="220" t="s">
        <v>180</v>
      </c>
      <c r="E1165" s="221" t="s">
        <v>1374</v>
      </c>
      <c r="F1165" s="222" t="s">
        <v>1375</v>
      </c>
      <c r="G1165" s="223" t="s">
        <v>270</v>
      </c>
      <c r="H1165" s="224">
        <v>539</v>
      </c>
      <c r="I1165" s="225"/>
      <c r="J1165" s="226">
        <f>ROUND(I1165*H1165,2)</f>
        <v>0</v>
      </c>
      <c r="K1165" s="222" t="s">
        <v>184</v>
      </c>
      <c r="L1165" s="45"/>
      <c r="M1165" s="227" t="s">
        <v>1</v>
      </c>
      <c r="N1165" s="228" t="s">
        <v>44</v>
      </c>
      <c r="O1165" s="92"/>
      <c r="P1165" s="229">
        <f>O1165*H1165</f>
        <v>0</v>
      </c>
      <c r="Q1165" s="229">
        <v>0.089779999999999999</v>
      </c>
      <c r="R1165" s="229">
        <f>Q1165*H1165</f>
        <v>48.391419999999997</v>
      </c>
      <c r="S1165" s="229">
        <v>0</v>
      </c>
      <c r="T1165" s="230">
        <f>S1165*H1165</f>
        <v>0</v>
      </c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R1165" s="231" t="s">
        <v>185</v>
      </c>
      <c r="AT1165" s="231" t="s">
        <v>180</v>
      </c>
      <c r="AU1165" s="231" t="s">
        <v>88</v>
      </c>
      <c r="AY1165" s="18" t="s">
        <v>178</v>
      </c>
      <c r="BE1165" s="232">
        <f>IF(N1165="základní",J1165,0)</f>
        <v>0</v>
      </c>
      <c r="BF1165" s="232">
        <f>IF(N1165="snížená",J1165,0)</f>
        <v>0</v>
      </c>
      <c r="BG1165" s="232">
        <f>IF(N1165="zákl. přenesená",J1165,0)</f>
        <v>0</v>
      </c>
      <c r="BH1165" s="232">
        <f>IF(N1165="sníž. přenesená",J1165,0)</f>
        <v>0</v>
      </c>
      <c r="BI1165" s="232">
        <f>IF(N1165="nulová",J1165,0)</f>
        <v>0</v>
      </c>
      <c r="BJ1165" s="18" t="s">
        <v>84</v>
      </c>
      <c r="BK1165" s="232">
        <f>ROUND(I1165*H1165,2)</f>
        <v>0</v>
      </c>
      <c r="BL1165" s="18" t="s">
        <v>185</v>
      </c>
      <c r="BM1165" s="231" t="s">
        <v>1376</v>
      </c>
    </row>
    <row r="1166" s="2" customFormat="1">
      <c r="A1166" s="39"/>
      <c r="B1166" s="40"/>
      <c r="C1166" s="41"/>
      <c r="D1166" s="233" t="s">
        <v>187</v>
      </c>
      <c r="E1166" s="41"/>
      <c r="F1166" s="234" t="s">
        <v>1377</v>
      </c>
      <c r="G1166" s="41"/>
      <c r="H1166" s="41"/>
      <c r="I1166" s="235"/>
      <c r="J1166" s="41"/>
      <c r="K1166" s="41"/>
      <c r="L1166" s="45"/>
      <c r="M1166" s="236"/>
      <c r="N1166" s="237"/>
      <c r="O1166" s="92"/>
      <c r="P1166" s="92"/>
      <c r="Q1166" s="92"/>
      <c r="R1166" s="92"/>
      <c r="S1166" s="92"/>
      <c r="T1166" s="93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T1166" s="18" t="s">
        <v>187</v>
      </c>
      <c r="AU1166" s="18" t="s">
        <v>88</v>
      </c>
    </row>
    <row r="1167" s="2" customFormat="1">
      <c r="A1167" s="39"/>
      <c r="B1167" s="40"/>
      <c r="C1167" s="41"/>
      <c r="D1167" s="238" t="s">
        <v>189</v>
      </c>
      <c r="E1167" s="41"/>
      <c r="F1167" s="239" t="s">
        <v>1378</v>
      </c>
      <c r="G1167" s="41"/>
      <c r="H1167" s="41"/>
      <c r="I1167" s="235"/>
      <c r="J1167" s="41"/>
      <c r="K1167" s="41"/>
      <c r="L1167" s="45"/>
      <c r="M1167" s="236"/>
      <c r="N1167" s="237"/>
      <c r="O1167" s="92"/>
      <c r="P1167" s="92"/>
      <c r="Q1167" s="92"/>
      <c r="R1167" s="92"/>
      <c r="S1167" s="92"/>
      <c r="T1167" s="93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T1167" s="18" t="s">
        <v>189</v>
      </c>
      <c r="AU1167" s="18" t="s">
        <v>88</v>
      </c>
    </row>
    <row r="1168" s="13" customFormat="1">
      <c r="A1168" s="13"/>
      <c r="B1168" s="240"/>
      <c r="C1168" s="241"/>
      <c r="D1168" s="233" t="s">
        <v>191</v>
      </c>
      <c r="E1168" s="242" t="s">
        <v>1</v>
      </c>
      <c r="F1168" s="243" t="s">
        <v>1350</v>
      </c>
      <c r="G1168" s="241"/>
      <c r="H1168" s="242" t="s">
        <v>1</v>
      </c>
      <c r="I1168" s="244"/>
      <c r="J1168" s="241"/>
      <c r="K1168" s="241"/>
      <c r="L1168" s="245"/>
      <c r="M1168" s="246"/>
      <c r="N1168" s="247"/>
      <c r="O1168" s="247"/>
      <c r="P1168" s="247"/>
      <c r="Q1168" s="247"/>
      <c r="R1168" s="247"/>
      <c r="S1168" s="247"/>
      <c r="T1168" s="248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9" t="s">
        <v>191</v>
      </c>
      <c r="AU1168" s="249" t="s">
        <v>88</v>
      </c>
      <c r="AV1168" s="13" t="s">
        <v>84</v>
      </c>
      <c r="AW1168" s="13" t="s">
        <v>35</v>
      </c>
      <c r="AX1168" s="13" t="s">
        <v>79</v>
      </c>
      <c r="AY1168" s="249" t="s">
        <v>178</v>
      </c>
    </row>
    <row r="1169" s="13" customFormat="1">
      <c r="A1169" s="13"/>
      <c r="B1169" s="240"/>
      <c r="C1169" s="241"/>
      <c r="D1169" s="233" t="s">
        <v>191</v>
      </c>
      <c r="E1169" s="242" t="s">
        <v>1</v>
      </c>
      <c r="F1169" s="243" t="s">
        <v>1371</v>
      </c>
      <c r="G1169" s="241"/>
      <c r="H1169" s="242" t="s">
        <v>1</v>
      </c>
      <c r="I1169" s="244"/>
      <c r="J1169" s="241"/>
      <c r="K1169" s="241"/>
      <c r="L1169" s="245"/>
      <c r="M1169" s="246"/>
      <c r="N1169" s="247"/>
      <c r="O1169" s="247"/>
      <c r="P1169" s="247"/>
      <c r="Q1169" s="247"/>
      <c r="R1169" s="247"/>
      <c r="S1169" s="247"/>
      <c r="T1169" s="248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49" t="s">
        <v>191</v>
      </c>
      <c r="AU1169" s="249" t="s">
        <v>88</v>
      </c>
      <c r="AV1169" s="13" t="s">
        <v>84</v>
      </c>
      <c r="AW1169" s="13" t="s">
        <v>35</v>
      </c>
      <c r="AX1169" s="13" t="s">
        <v>79</v>
      </c>
      <c r="AY1169" s="249" t="s">
        <v>178</v>
      </c>
    </row>
    <row r="1170" s="14" customFormat="1">
      <c r="A1170" s="14"/>
      <c r="B1170" s="250"/>
      <c r="C1170" s="251"/>
      <c r="D1170" s="233" t="s">
        <v>191</v>
      </c>
      <c r="E1170" s="252" t="s">
        <v>1</v>
      </c>
      <c r="F1170" s="253" t="s">
        <v>1372</v>
      </c>
      <c r="G1170" s="251"/>
      <c r="H1170" s="254">
        <v>178</v>
      </c>
      <c r="I1170" s="255"/>
      <c r="J1170" s="251"/>
      <c r="K1170" s="251"/>
      <c r="L1170" s="256"/>
      <c r="M1170" s="257"/>
      <c r="N1170" s="258"/>
      <c r="O1170" s="258"/>
      <c r="P1170" s="258"/>
      <c r="Q1170" s="258"/>
      <c r="R1170" s="258"/>
      <c r="S1170" s="258"/>
      <c r="T1170" s="259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60" t="s">
        <v>191</v>
      </c>
      <c r="AU1170" s="260" t="s">
        <v>88</v>
      </c>
      <c r="AV1170" s="14" t="s">
        <v>88</v>
      </c>
      <c r="AW1170" s="14" t="s">
        <v>35</v>
      </c>
      <c r="AX1170" s="14" t="s">
        <v>79</v>
      </c>
      <c r="AY1170" s="260" t="s">
        <v>178</v>
      </c>
    </row>
    <row r="1171" s="13" customFormat="1">
      <c r="A1171" s="13"/>
      <c r="B1171" s="240"/>
      <c r="C1171" s="241"/>
      <c r="D1171" s="233" t="s">
        <v>191</v>
      </c>
      <c r="E1171" s="242" t="s">
        <v>1</v>
      </c>
      <c r="F1171" s="243" t="s">
        <v>1379</v>
      </c>
      <c r="G1171" s="241"/>
      <c r="H1171" s="242" t="s">
        <v>1</v>
      </c>
      <c r="I1171" s="244"/>
      <c r="J1171" s="241"/>
      <c r="K1171" s="241"/>
      <c r="L1171" s="245"/>
      <c r="M1171" s="246"/>
      <c r="N1171" s="247"/>
      <c r="O1171" s="247"/>
      <c r="P1171" s="247"/>
      <c r="Q1171" s="247"/>
      <c r="R1171" s="247"/>
      <c r="S1171" s="247"/>
      <c r="T1171" s="248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9" t="s">
        <v>191</v>
      </c>
      <c r="AU1171" s="249" t="s">
        <v>88</v>
      </c>
      <c r="AV1171" s="13" t="s">
        <v>84</v>
      </c>
      <c r="AW1171" s="13" t="s">
        <v>35</v>
      </c>
      <c r="AX1171" s="13" t="s">
        <v>79</v>
      </c>
      <c r="AY1171" s="249" t="s">
        <v>178</v>
      </c>
    </row>
    <row r="1172" s="14" customFormat="1">
      <c r="A1172" s="14"/>
      <c r="B1172" s="250"/>
      <c r="C1172" s="251"/>
      <c r="D1172" s="233" t="s">
        <v>191</v>
      </c>
      <c r="E1172" s="252" t="s">
        <v>1</v>
      </c>
      <c r="F1172" s="253" t="s">
        <v>1380</v>
      </c>
      <c r="G1172" s="251"/>
      <c r="H1172" s="254">
        <v>361</v>
      </c>
      <c r="I1172" s="255"/>
      <c r="J1172" s="251"/>
      <c r="K1172" s="251"/>
      <c r="L1172" s="256"/>
      <c r="M1172" s="257"/>
      <c r="N1172" s="258"/>
      <c r="O1172" s="258"/>
      <c r="P1172" s="258"/>
      <c r="Q1172" s="258"/>
      <c r="R1172" s="258"/>
      <c r="S1172" s="258"/>
      <c r="T1172" s="259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60" t="s">
        <v>191</v>
      </c>
      <c r="AU1172" s="260" t="s">
        <v>88</v>
      </c>
      <c r="AV1172" s="14" t="s">
        <v>88</v>
      </c>
      <c r="AW1172" s="14" t="s">
        <v>35</v>
      </c>
      <c r="AX1172" s="14" t="s">
        <v>79</v>
      </c>
      <c r="AY1172" s="260" t="s">
        <v>178</v>
      </c>
    </row>
    <row r="1173" s="15" customFormat="1">
      <c r="A1173" s="15"/>
      <c r="B1173" s="261"/>
      <c r="C1173" s="262"/>
      <c r="D1173" s="233" t="s">
        <v>191</v>
      </c>
      <c r="E1173" s="263" t="s">
        <v>1</v>
      </c>
      <c r="F1173" s="264" t="s">
        <v>195</v>
      </c>
      <c r="G1173" s="262"/>
      <c r="H1173" s="265">
        <v>539</v>
      </c>
      <c r="I1173" s="266"/>
      <c r="J1173" s="262"/>
      <c r="K1173" s="262"/>
      <c r="L1173" s="267"/>
      <c r="M1173" s="268"/>
      <c r="N1173" s="269"/>
      <c r="O1173" s="269"/>
      <c r="P1173" s="269"/>
      <c r="Q1173" s="269"/>
      <c r="R1173" s="269"/>
      <c r="S1173" s="269"/>
      <c r="T1173" s="270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T1173" s="271" t="s">
        <v>191</v>
      </c>
      <c r="AU1173" s="271" t="s">
        <v>88</v>
      </c>
      <c r="AV1173" s="15" t="s">
        <v>185</v>
      </c>
      <c r="AW1173" s="15" t="s">
        <v>35</v>
      </c>
      <c r="AX1173" s="15" t="s">
        <v>84</v>
      </c>
      <c r="AY1173" s="271" t="s">
        <v>178</v>
      </c>
    </row>
    <row r="1174" s="2" customFormat="1" ht="16.5" customHeight="1">
      <c r="A1174" s="39"/>
      <c r="B1174" s="40"/>
      <c r="C1174" s="283" t="s">
        <v>1381</v>
      </c>
      <c r="D1174" s="283" t="s">
        <v>412</v>
      </c>
      <c r="E1174" s="284" t="s">
        <v>825</v>
      </c>
      <c r="F1174" s="285" t="s">
        <v>826</v>
      </c>
      <c r="G1174" s="286" t="s">
        <v>183</v>
      </c>
      <c r="H1174" s="287">
        <v>72.417000000000002</v>
      </c>
      <c r="I1174" s="288"/>
      <c r="J1174" s="289">
        <f>ROUND(I1174*H1174,2)</f>
        <v>0</v>
      </c>
      <c r="K1174" s="285" t="s">
        <v>184</v>
      </c>
      <c r="L1174" s="290"/>
      <c r="M1174" s="291" t="s">
        <v>1</v>
      </c>
      <c r="N1174" s="292" t="s">
        <v>44</v>
      </c>
      <c r="O1174" s="92"/>
      <c r="P1174" s="229">
        <f>O1174*H1174</f>
        <v>0</v>
      </c>
      <c r="Q1174" s="229">
        <v>0.222</v>
      </c>
      <c r="R1174" s="229">
        <f>Q1174*H1174</f>
        <v>16.076574000000001</v>
      </c>
      <c r="S1174" s="229">
        <v>0</v>
      </c>
      <c r="T1174" s="230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31" t="s">
        <v>238</v>
      </c>
      <c r="AT1174" s="231" t="s">
        <v>412</v>
      </c>
      <c r="AU1174" s="231" t="s">
        <v>88</v>
      </c>
      <c r="AY1174" s="18" t="s">
        <v>178</v>
      </c>
      <c r="BE1174" s="232">
        <f>IF(N1174="základní",J1174,0)</f>
        <v>0</v>
      </c>
      <c r="BF1174" s="232">
        <f>IF(N1174="snížená",J1174,0)</f>
        <v>0</v>
      </c>
      <c r="BG1174" s="232">
        <f>IF(N1174="zákl. přenesená",J1174,0)</f>
        <v>0</v>
      </c>
      <c r="BH1174" s="232">
        <f>IF(N1174="sníž. přenesená",J1174,0)</f>
        <v>0</v>
      </c>
      <c r="BI1174" s="232">
        <f>IF(N1174="nulová",J1174,0)</f>
        <v>0</v>
      </c>
      <c r="BJ1174" s="18" t="s">
        <v>84</v>
      </c>
      <c r="BK1174" s="232">
        <f>ROUND(I1174*H1174,2)</f>
        <v>0</v>
      </c>
      <c r="BL1174" s="18" t="s">
        <v>185</v>
      </c>
      <c r="BM1174" s="231" t="s">
        <v>1382</v>
      </c>
    </row>
    <row r="1175" s="2" customFormat="1">
      <c r="A1175" s="39"/>
      <c r="B1175" s="40"/>
      <c r="C1175" s="41"/>
      <c r="D1175" s="233" t="s">
        <v>187</v>
      </c>
      <c r="E1175" s="41"/>
      <c r="F1175" s="234" t="s">
        <v>826</v>
      </c>
      <c r="G1175" s="41"/>
      <c r="H1175" s="41"/>
      <c r="I1175" s="235"/>
      <c r="J1175" s="41"/>
      <c r="K1175" s="41"/>
      <c r="L1175" s="45"/>
      <c r="M1175" s="236"/>
      <c r="N1175" s="237"/>
      <c r="O1175" s="92"/>
      <c r="P1175" s="92"/>
      <c r="Q1175" s="92"/>
      <c r="R1175" s="92"/>
      <c r="S1175" s="92"/>
      <c r="T1175" s="93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T1175" s="18" t="s">
        <v>187</v>
      </c>
      <c r="AU1175" s="18" t="s">
        <v>88</v>
      </c>
    </row>
    <row r="1176" s="13" customFormat="1">
      <c r="A1176" s="13"/>
      <c r="B1176" s="240"/>
      <c r="C1176" s="241"/>
      <c r="D1176" s="233" t="s">
        <v>191</v>
      </c>
      <c r="E1176" s="242" t="s">
        <v>1</v>
      </c>
      <c r="F1176" s="243" t="s">
        <v>1383</v>
      </c>
      <c r="G1176" s="241"/>
      <c r="H1176" s="242" t="s">
        <v>1</v>
      </c>
      <c r="I1176" s="244"/>
      <c r="J1176" s="241"/>
      <c r="K1176" s="241"/>
      <c r="L1176" s="245"/>
      <c r="M1176" s="246"/>
      <c r="N1176" s="247"/>
      <c r="O1176" s="247"/>
      <c r="P1176" s="247"/>
      <c r="Q1176" s="247"/>
      <c r="R1176" s="247"/>
      <c r="S1176" s="247"/>
      <c r="T1176" s="248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9" t="s">
        <v>191</v>
      </c>
      <c r="AU1176" s="249" t="s">
        <v>88</v>
      </c>
      <c r="AV1176" s="13" t="s">
        <v>84</v>
      </c>
      <c r="AW1176" s="13" t="s">
        <v>35</v>
      </c>
      <c r="AX1176" s="13" t="s">
        <v>79</v>
      </c>
      <c r="AY1176" s="249" t="s">
        <v>178</v>
      </c>
    </row>
    <row r="1177" s="14" customFormat="1">
      <c r="A1177" s="14"/>
      <c r="B1177" s="250"/>
      <c r="C1177" s="251"/>
      <c r="D1177" s="233" t="s">
        <v>191</v>
      </c>
      <c r="E1177" s="252" t="s">
        <v>1</v>
      </c>
      <c r="F1177" s="253" t="s">
        <v>1384</v>
      </c>
      <c r="G1177" s="251"/>
      <c r="H1177" s="254">
        <v>35.956000000000003</v>
      </c>
      <c r="I1177" s="255"/>
      <c r="J1177" s="251"/>
      <c r="K1177" s="251"/>
      <c r="L1177" s="256"/>
      <c r="M1177" s="257"/>
      <c r="N1177" s="258"/>
      <c r="O1177" s="258"/>
      <c r="P1177" s="258"/>
      <c r="Q1177" s="258"/>
      <c r="R1177" s="258"/>
      <c r="S1177" s="258"/>
      <c r="T1177" s="259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60" t="s">
        <v>191</v>
      </c>
      <c r="AU1177" s="260" t="s">
        <v>88</v>
      </c>
      <c r="AV1177" s="14" t="s">
        <v>88</v>
      </c>
      <c r="AW1177" s="14" t="s">
        <v>35</v>
      </c>
      <c r="AX1177" s="14" t="s">
        <v>79</v>
      </c>
      <c r="AY1177" s="260" t="s">
        <v>178</v>
      </c>
    </row>
    <row r="1178" s="14" customFormat="1">
      <c r="A1178" s="14"/>
      <c r="B1178" s="250"/>
      <c r="C1178" s="251"/>
      <c r="D1178" s="233" t="s">
        <v>191</v>
      </c>
      <c r="E1178" s="252" t="s">
        <v>1</v>
      </c>
      <c r="F1178" s="253" t="s">
        <v>1385</v>
      </c>
      <c r="G1178" s="251"/>
      <c r="H1178" s="254">
        <v>36.460999999999999</v>
      </c>
      <c r="I1178" s="255"/>
      <c r="J1178" s="251"/>
      <c r="K1178" s="251"/>
      <c r="L1178" s="256"/>
      <c r="M1178" s="257"/>
      <c r="N1178" s="258"/>
      <c r="O1178" s="258"/>
      <c r="P1178" s="258"/>
      <c r="Q1178" s="258"/>
      <c r="R1178" s="258"/>
      <c r="S1178" s="258"/>
      <c r="T1178" s="259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60" t="s">
        <v>191</v>
      </c>
      <c r="AU1178" s="260" t="s">
        <v>88</v>
      </c>
      <c r="AV1178" s="14" t="s">
        <v>88</v>
      </c>
      <c r="AW1178" s="14" t="s">
        <v>35</v>
      </c>
      <c r="AX1178" s="14" t="s">
        <v>79</v>
      </c>
      <c r="AY1178" s="260" t="s">
        <v>178</v>
      </c>
    </row>
    <row r="1179" s="15" customFormat="1">
      <c r="A1179" s="15"/>
      <c r="B1179" s="261"/>
      <c r="C1179" s="262"/>
      <c r="D1179" s="233" t="s">
        <v>191</v>
      </c>
      <c r="E1179" s="263" t="s">
        <v>1</v>
      </c>
      <c r="F1179" s="264" t="s">
        <v>195</v>
      </c>
      <c r="G1179" s="262"/>
      <c r="H1179" s="265">
        <v>72.417000000000002</v>
      </c>
      <c r="I1179" s="266"/>
      <c r="J1179" s="262"/>
      <c r="K1179" s="262"/>
      <c r="L1179" s="267"/>
      <c r="M1179" s="268"/>
      <c r="N1179" s="269"/>
      <c r="O1179" s="269"/>
      <c r="P1179" s="269"/>
      <c r="Q1179" s="269"/>
      <c r="R1179" s="269"/>
      <c r="S1179" s="269"/>
      <c r="T1179" s="270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T1179" s="271" t="s">
        <v>191</v>
      </c>
      <c r="AU1179" s="271" t="s">
        <v>88</v>
      </c>
      <c r="AV1179" s="15" t="s">
        <v>185</v>
      </c>
      <c r="AW1179" s="15" t="s">
        <v>35</v>
      </c>
      <c r="AX1179" s="15" t="s">
        <v>84</v>
      </c>
      <c r="AY1179" s="271" t="s">
        <v>178</v>
      </c>
    </row>
    <row r="1180" s="2" customFormat="1" ht="33" customHeight="1">
      <c r="A1180" s="39"/>
      <c r="B1180" s="40"/>
      <c r="C1180" s="220" t="s">
        <v>1386</v>
      </c>
      <c r="D1180" s="220" t="s">
        <v>180</v>
      </c>
      <c r="E1180" s="221" t="s">
        <v>1387</v>
      </c>
      <c r="F1180" s="222" t="s">
        <v>1388</v>
      </c>
      <c r="G1180" s="223" t="s">
        <v>270</v>
      </c>
      <c r="H1180" s="224">
        <v>710.5</v>
      </c>
      <c r="I1180" s="225"/>
      <c r="J1180" s="226">
        <f>ROUND(I1180*H1180,2)</f>
        <v>0</v>
      </c>
      <c r="K1180" s="222" t="s">
        <v>184</v>
      </c>
      <c r="L1180" s="45"/>
      <c r="M1180" s="227" t="s">
        <v>1</v>
      </c>
      <c r="N1180" s="228" t="s">
        <v>44</v>
      </c>
      <c r="O1180" s="92"/>
      <c r="P1180" s="229">
        <f>O1180*H1180</f>
        <v>0</v>
      </c>
      <c r="Q1180" s="229">
        <v>0.16850000000000001</v>
      </c>
      <c r="R1180" s="229">
        <f>Q1180*H1180</f>
        <v>119.71925</v>
      </c>
      <c r="S1180" s="229">
        <v>0</v>
      </c>
      <c r="T1180" s="230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231" t="s">
        <v>185</v>
      </c>
      <c r="AT1180" s="231" t="s">
        <v>180</v>
      </c>
      <c r="AU1180" s="231" t="s">
        <v>88</v>
      </c>
      <c r="AY1180" s="18" t="s">
        <v>178</v>
      </c>
      <c r="BE1180" s="232">
        <f>IF(N1180="základní",J1180,0)</f>
        <v>0</v>
      </c>
      <c r="BF1180" s="232">
        <f>IF(N1180="snížená",J1180,0)</f>
        <v>0</v>
      </c>
      <c r="BG1180" s="232">
        <f>IF(N1180="zákl. přenesená",J1180,0)</f>
        <v>0</v>
      </c>
      <c r="BH1180" s="232">
        <f>IF(N1180="sníž. přenesená",J1180,0)</f>
        <v>0</v>
      </c>
      <c r="BI1180" s="232">
        <f>IF(N1180="nulová",J1180,0)</f>
        <v>0</v>
      </c>
      <c r="BJ1180" s="18" t="s">
        <v>84</v>
      </c>
      <c r="BK1180" s="232">
        <f>ROUND(I1180*H1180,2)</f>
        <v>0</v>
      </c>
      <c r="BL1180" s="18" t="s">
        <v>185</v>
      </c>
      <c r="BM1180" s="231" t="s">
        <v>1389</v>
      </c>
    </row>
    <row r="1181" s="2" customFormat="1">
      <c r="A1181" s="39"/>
      <c r="B1181" s="40"/>
      <c r="C1181" s="41"/>
      <c r="D1181" s="233" t="s">
        <v>187</v>
      </c>
      <c r="E1181" s="41"/>
      <c r="F1181" s="234" t="s">
        <v>1390</v>
      </c>
      <c r="G1181" s="41"/>
      <c r="H1181" s="41"/>
      <c r="I1181" s="235"/>
      <c r="J1181" s="41"/>
      <c r="K1181" s="41"/>
      <c r="L1181" s="45"/>
      <c r="M1181" s="236"/>
      <c r="N1181" s="237"/>
      <c r="O1181" s="92"/>
      <c r="P1181" s="92"/>
      <c r="Q1181" s="92"/>
      <c r="R1181" s="92"/>
      <c r="S1181" s="92"/>
      <c r="T1181" s="93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T1181" s="18" t="s">
        <v>187</v>
      </c>
      <c r="AU1181" s="18" t="s">
        <v>88</v>
      </c>
    </row>
    <row r="1182" s="2" customFormat="1">
      <c r="A1182" s="39"/>
      <c r="B1182" s="40"/>
      <c r="C1182" s="41"/>
      <c r="D1182" s="238" t="s">
        <v>189</v>
      </c>
      <c r="E1182" s="41"/>
      <c r="F1182" s="239" t="s">
        <v>1391</v>
      </c>
      <c r="G1182" s="41"/>
      <c r="H1182" s="41"/>
      <c r="I1182" s="235"/>
      <c r="J1182" s="41"/>
      <c r="K1182" s="41"/>
      <c r="L1182" s="45"/>
      <c r="M1182" s="236"/>
      <c r="N1182" s="237"/>
      <c r="O1182" s="92"/>
      <c r="P1182" s="92"/>
      <c r="Q1182" s="92"/>
      <c r="R1182" s="92"/>
      <c r="S1182" s="92"/>
      <c r="T1182" s="93"/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T1182" s="18" t="s">
        <v>189</v>
      </c>
      <c r="AU1182" s="18" t="s">
        <v>88</v>
      </c>
    </row>
    <row r="1183" s="13" customFormat="1">
      <c r="A1183" s="13"/>
      <c r="B1183" s="240"/>
      <c r="C1183" s="241"/>
      <c r="D1183" s="233" t="s">
        <v>191</v>
      </c>
      <c r="E1183" s="242" t="s">
        <v>1</v>
      </c>
      <c r="F1183" s="243" t="s">
        <v>1350</v>
      </c>
      <c r="G1183" s="241"/>
      <c r="H1183" s="242" t="s">
        <v>1</v>
      </c>
      <c r="I1183" s="244"/>
      <c r="J1183" s="241"/>
      <c r="K1183" s="241"/>
      <c r="L1183" s="245"/>
      <c r="M1183" s="246"/>
      <c r="N1183" s="247"/>
      <c r="O1183" s="247"/>
      <c r="P1183" s="247"/>
      <c r="Q1183" s="247"/>
      <c r="R1183" s="247"/>
      <c r="S1183" s="247"/>
      <c r="T1183" s="248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49" t="s">
        <v>191</v>
      </c>
      <c r="AU1183" s="249" t="s">
        <v>88</v>
      </c>
      <c r="AV1183" s="13" t="s">
        <v>84</v>
      </c>
      <c r="AW1183" s="13" t="s">
        <v>35</v>
      </c>
      <c r="AX1183" s="13" t="s">
        <v>79</v>
      </c>
      <c r="AY1183" s="249" t="s">
        <v>178</v>
      </c>
    </row>
    <row r="1184" s="13" customFormat="1">
      <c r="A1184" s="13"/>
      <c r="B1184" s="240"/>
      <c r="C1184" s="241"/>
      <c r="D1184" s="233" t="s">
        <v>191</v>
      </c>
      <c r="E1184" s="242" t="s">
        <v>1</v>
      </c>
      <c r="F1184" s="243" t="s">
        <v>1392</v>
      </c>
      <c r="G1184" s="241"/>
      <c r="H1184" s="242" t="s">
        <v>1</v>
      </c>
      <c r="I1184" s="244"/>
      <c r="J1184" s="241"/>
      <c r="K1184" s="241"/>
      <c r="L1184" s="245"/>
      <c r="M1184" s="246"/>
      <c r="N1184" s="247"/>
      <c r="O1184" s="247"/>
      <c r="P1184" s="247"/>
      <c r="Q1184" s="247"/>
      <c r="R1184" s="247"/>
      <c r="S1184" s="247"/>
      <c r="T1184" s="248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9" t="s">
        <v>191</v>
      </c>
      <c r="AU1184" s="249" t="s">
        <v>88</v>
      </c>
      <c r="AV1184" s="13" t="s">
        <v>84</v>
      </c>
      <c r="AW1184" s="13" t="s">
        <v>35</v>
      </c>
      <c r="AX1184" s="13" t="s">
        <v>79</v>
      </c>
      <c r="AY1184" s="249" t="s">
        <v>178</v>
      </c>
    </row>
    <row r="1185" s="14" customFormat="1">
      <c r="A1185" s="14"/>
      <c r="B1185" s="250"/>
      <c r="C1185" s="251"/>
      <c r="D1185" s="233" t="s">
        <v>191</v>
      </c>
      <c r="E1185" s="252" t="s">
        <v>1</v>
      </c>
      <c r="F1185" s="253" t="s">
        <v>1393</v>
      </c>
      <c r="G1185" s="251"/>
      <c r="H1185" s="254">
        <v>597.5</v>
      </c>
      <c r="I1185" s="255"/>
      <c r="J1185" s="251"/>
      <c r="K1185" s="251"/>
      <c r="L1185" s="256"/>
      <c r="M1185" s="257"/>
      <c r="N1185" s="258"/>
      <c r="O1185" s="258"/>
      <c r="P1185" s="258"/>
      <c r="Q1185" s="258"/>
      <c r="R1185" s="258"/>
      <c r="S1185" s="258"/>
      <c r="T1185" s="259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60" t="s">
        <v>191</v>
      </c>
      <c r="AU1185" s="260" t="s">
        <v>88</v>
      </c>
      <c r="AV1185" s="14" t="s">
        <v>88</v>
      </c>
      <c r="AW1185" s="14" t="s">
        <v>35</v>
      </c>
      <c r="AX1185" s="14" t="s">
        <v>79</v>
      </c>
      <c r="AY1185" s="260" t="s">
        <v>178</v>
      </c>
    </row>
    <row r="1186" s="13" customFormat="1">
      <c r="A1186" s="13"/>
      <c r="B1186" s="240"/>
      <c r="C1186" s="241"/>
      <c r="D1186" s="233" t="s">
        <v>191</v>
      </c>
      <c r="E1186" s="242" t="s">
        <v>1</v>
      </c>
      <c r="F1186" s="243" t="s">
        <v>1394</v>
      </c>
      <c r="G1186" s="241"/>
      <c r="H1186" s="242" t="s">
        <v>1</v>
      </c>
      <c r="I1186" s="244"/>
      <c r="J1186" s="241"/>
      <c r="K1186" s="241"/>
      <c r="L1186" s="245"/>
      <c r="M1186" s="246"/>
      <c r="N1186" s="247"/>
      <c r="O1186" s="247"/>
      <c r="P1186" s="247"/>
      <c r="Q1186" s="247"/>
      <c r="R1186" s="247"/>
      <c r="S1186" s="247"/>
      <c r="T1186" s="248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9" t="s">
        <v>191</v>
      </c>
      <c r="AU1186" s="249" t="s">
        <v>88</v>
      </c>
      <c r="AV1186" s="13" t="s">
        <v>84</v>
      </c>
      <c r="AW1186" s="13" t="s">
        <v>35</v>
      </c>
      <c r="AX1186" s="13" t="s">
        <v>79</v>
      </c>
      <c r="AY1186" s="249" t="s">
        <v>178</v>
      </c>
    </row>
    <row r="1187" s="14" customFormat="1">
      <c r="A1187" s="14"/>
      <c r="B1187" s="250"/>
      <c r="C1187" s="251"/>
      <c r="D1187" s="233" t="s">
        <v>191</v>
      </c>
      <c r="E1187" s="252" t="s">
        <v>1</v>
      </c>
      <c r="F1187" s="253" t="s">
        <v>1395</v>
      </c>
      <c r="G1187" s="251"/>
      <c r="H1187" s="254">
        <v>49.5</v>
      </c>
      <c r="I1187" s="255"/>
      <c r="J1187" s="251"/>
      <c r="K1187" s="251"/>
      <c r="L1187" s="256"/>
      <c r="M1187" s="257"/>
      <c r="N1187" s="258"/>
      <c r="O1187" s="258"/>
      <c r="P1187" s="258"/>
      <c r="Q1187" s="258"/>
      <c r="R1187" s="258"/>
      <c r="S1187" s="258"/>
      <c r="T1187" s="259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60" t="s">
        <v>191</v>
      </c>
      <c r="AU1187" s="260" t="s">
        <v>88</v>
      </c>
      <c r="AV1187" s="14" t="s">
        <v>88</v>
      </c>
      <c r="AW1187" s="14" t="s">
        <v>35</v>
      </c>
      <c r="AX1187" s="14" t="s">
        <v>79</v>
      </c>
      <c r="AY1187" s="260" t="s">
        <v>178</v>
      </c>
    </row>
    <row r="1188" s="13" customFormat="1">
      <c r="A1188" s="13"/>
      <c r="B1188" s="240"/>
      <c r="C1188" s="241"/>
      <c r="D1188" s="233" t="s">
        <v>191</v>
      </c>
      <c r="E1188" s="242" t="s">
        <v>1</v>
      </c>
      <c r="F1188" s="243" t="s">
        <v>1396</v>
      </c>
      <c r="G1188" s="241"/>
      <c r="H1188" s="242" t="s">
        <v>1</v>
      </c>
      <c r="I1188" s="244"/>
      <c r="J1188" s="241"/>
      <c r="K1188" s="241"/>
      <c r="L1188" s="245"/>
      <c r="M1188" s="246"/>
      <c r="N1188" s="247"/>
      <c r="O1188" s="247"/>
      <c r="P1188" s="247"/>
      <c r="Q1188" s="247"/>
      <c r="R1188" s="247"/>
      <c r="S1188" s="247"/>
      <c r="T1188" s="248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9" t="s">
        <v>191</v>
      </c>
      <c r="AU1188" s="249" t="s">
        <v>88</v>
      </c>
      <c r="AV1188" s="13" t="s">
        <v>84</v>
      </c>
      <c r="AW1188" s="13" t="s">
        <v>35</v>
      </c>
      <c r="AX1188" s="13" t="s">
        <v>79</v>
      </c>
      <c r="AY1188" s="249" t="s">
        <v>178</v>
      </c>
    </row>
    <row r="1189" s="14" customFormat="1">
      <c r="A1189" s="14"/>
      <c r="B1189" s="250"/>
      <c r="C1189" s="251"/>
      <c r="D1189" s="233" t="s">
        <v>191</v>
      </c>
      <c r="E1189" s="252" t="s">
        <v>1</v>
      </c>
      <c r="F1189" s="253" t="s">
        <v>1397</v>
      </c>
      <c r="G1189" s="251"/>
      <c r="H1189" s="254">
        <v>27</v>
      </c>
      <c r="I1189" s="255"/>
      <c r="J1189" s="251"/>
      <c r="K1189" s="251"/>
      <c r="L1189" s="256"/>
      <c r="M1189" s="257"/>
      <c r="N1189" s="258"/>
      <c r="O1189" s="258"/>
      <c r="P1189" s="258"/>
      <c r="Q1189" s="258"/>
      <c r="R1189" s="258"/>
      <c r="S1189" s="258"/>
      <c r="T1189" s="259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0" t="s">
        <v>191</v>
      </c>
      <c r="AU1189" s="260" t="s">
        <v>88</v>
      </c>
      <c r="AV1189" s="14" t="s">
        <v>88</v>
      </c>
      <c r="AW1189" s="14" t="s">
        <v>35</v>
      </c>
      <c r="AX1189" s="14" t="s">
        <v>79</v>
      </c>
      <c r="AY1189" s="260" t="s">
        <v>178</v>
      </c>
    </row>
    <row r="1190" s="13" customFormat="1">
      <c r="A1190" s="13"/>
      <c r="B1190" s="240"/>
      <c r="C1190" s="241"/>
      <c r="D1190" s="233" t="s">
        <v>191</v>
      </c>
      <c r="E1190" s="242" t="s">
        <v>1</v>
      </c>
      <c r="F1190" s="243" t="s">
        <v>1398</v>
      </c>
      <c r="G1190" s="241"/>
      <c r="H1190" s="242" t="s">
        <v>1</v>
      </c>
      <c r="I1190" s="244"/>
      <c r="J1190" s="241"/>
      <c r="K1190" s="241"/>
      <c r="L1190" s="245"/>
      <c r="M1190" s="246"/>
      <c r="N1190" s="247"/>
      <c r="O1190" s="247"/>
      <c r="P1190" s="247"/>
      <c r="Q1190" s="247"/>
      <c r="R1190" s="247"/>
      <c r="S1190" s="247"/>
      <c r="T1190" s="248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9" t="s">
        <v>191</v>
      </c>
      <c r="AU1190" s="249" t="s">
        <v>88</v>
      </c>
      <c r="AV1190" s="13" t="s">
        <v>84</v>
      </c>
      <c r="AW1190" s="13" t="s">
        <v>35</v>
      </c>
      <c r="AX1190" s="13" t="s">
        <v>79</v>
      </c>
      <c r="AY1190" s="249" t="s">
        <v>178</v>
      </c>
    </row>
    <row r="1191" s="14" customFormat="1">
      <c r="A1191" s="14"/>
      <c r="B1191" s="250"/>
      <c r="C1191" s="251"/>
      <c r="D1191" s="233" t="s">
        <v>191</v>
      </c>
      <c r="E1191" s="252" t="s">
        <v>1</v>
      </c>
      <c r="F1191" s="253" t="s">
        <v>1397</v>
      </c>
      <c r="G1191" s="251"/>
      <c r="H1191" s="254">
        <v>27</v>
      </c>
      <c r="I1191" s="255"/>
      <c r="J1191" s="251"/>
      <c r="K1191" s="251"/>
      <c r="L1191" s="256"/>
      <c r="M1191" s="257"/>
      <c r="N1191" s="258"/>
      <c r="O1191" s="258"/>
      <c r="P1191" s="258"/>
      <c r="Q1191" s="258"/>
      <c r="R1191" s="258"/>
      <c r="S1191" s="258"/>
      <c r="T1191" s="259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60" t="s">
        <v>191</v>
      </c>
      <c r="AU1191" s="260" t="s">
        <v>88</v>
      </c>
      <c r="AV1191" s="14" t="s">
        <v>88</v>
      </c>
      <c r="AW1191" s="14" t="s">
        <v>35</v>
      </c>
      <c r="AX1191" s="14" t="s">
        <v>79</v>
      </c>
      <c r="AY1191" s="260" t="s">
        <v>178</v>
      </c>
    </row>
    <row r="1192" s="13" customFormat="1">
      <c r="A1192" s="13"/>
      <c r="B1192" s="240"/>
      <c r="C1192" s="241"/>
      <c r="D1192" s="233" t="s">
        <v>191</v>
      </c>
      <c r="E1192" s="242" t="s">
        <v>1</v>
      </c>
      <c r="F1192" s="243" t="s">
        <v>1399</v>
      </c>
      <c r="G1192" s="241"/>
      <c r="H1192" s="242" t="s">
        <v>1</v>
      </c>
      <c r="I1192" s="244"/>
      <c r="J1192" s="241"/>
      <c r="K1192" s="241"/>
      <c r="L1192" s="245"/>
      <c r="M1192" s="246"/>
      <c r="N1192" s="247"/>
      <c r="O1192" s="247"/>
      <c r="P1192" s="247"/>
      <c r="Q1192" s="247"/>
      <c r="R1192" s="247"/>
      <c r="S1192" s="247"/>
      <c r="T1192" s="248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9" t="s">
        <v>191</v>
      </c>
      <c r="AU1192" s="249" t="s">
        <v>88</v>
      </c>
      <c r="AV1192" s="13" t="s">
        <v>84</v>
      </c>
      <c r="AW1192" s="13" t="s">
        <v>35</v>
      </c>
      <c r="AX1192" s="13" t="s">
        <v>79</v>
      </c>
      <c r="AY1192" s="249" t="s">
        <v>178</v>
      </c>
    </row>
    <row r="1193" s="14" customFormat="1">
      <c r="A1193" s="14"/>
      <c r="B1193" s="250"/>
      <c r="C1193" s="251"/>
      <c r="D1193" s="233" t="s">
        <v>191</v>
      </c>
      <c r="E1193" s="252" t="s">
        <v>1</v>
      </c>
      <c r="F1193" s="253" t="s">
        <v>1400</v>
      </c>
      <c r="G1193" s="251"/>
      <c r="H1193" s="254">
        <v>9.5</v>
      </c>
      <c r="I1193" s="255"/>
      <c r="J1193" s="251"/>
      <c r="K1193" s="251"/>
      <c r="L1193" s="256"/>
      <c r="M1193" s="257"/>
      <c r="N1193" s="258"/>
      <c r="O1193" s="258"/>
      <c r="P1193" s="258"/>
      <c r="Q1193" s="258"/>
      <c r="R1193" s="258"/>
      <c r="S1193" s="258"/>
      <c r="T1193" s="259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0" t="s">
        <v>191</v>
      </c>
      <c r="AU1193" s="260" t="s">
        <v>88</v>
      </c>
      <c r="AV1193" s="14" t="s">
        <v>88</v>
      </c>
      <c r="AW1193" s="14" t="s">
        <v>35</v>
      </c>
      <c r="AX1193" s="14" t="s">
        <v>79</v>
      </c>
      <c r="AY1193" s="260" t="s">
        <v>178</v>
      </c>
    </row>
    <row r="1194" s="15" customFormat="1">
      <c r="A1194" s="15"/>
      <c r="B1194" s="261"/>
      <c r="C1194" s="262"/>
      <c r="D1194" s="233" t="s">
        <v>191</v>
      </c>
      <c r="E1194" s="263" t="s">
        <v>1</v>
      </c>
      <c r="F1194" s="264" t="s">
        <v>195</v>
      </c>
      <c r="G1194" s="262"/>
      <c r="H1194" s="265">
        <v>710.5</v>
      </c>
      <c r="I1194" s="266"/>
      <c r="J1194" s="262"/>
      <c r="K1194" s="262"/>
      <c r="L1194" s="267"/>
      <c r="M1194" s="268"/>
      <c r="N1194" s="269"/>
      <c r="O1194" s="269"/>
      <c r="P1194" s="269"/>
      <c r="Q1194" s="269"/>
      <c r="R1194" s="269"/>
      <c r="S1194" s="269"/>
      <c r="T1194" s="270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71" t="s">
        <v>191</v>
      </c>
      <c r="AU1194" s="271" t="s">
        <v>88</v>
      </c>
      <c r="AV1194" s="15" t="s">
        <v>185</v>
      </c>
      <c r="AW1194" s="15" t="s">
        <v>35</v>
      </c>
      <c r="AX1194" s="15" t="s">
        <v>84</v>
      </c>
      <c r="AY1194" s="271" t="s">
        <v>178</v>
      </c>
    </row>
    <row r="1195" s="2" customFormat="1" ht="16.5" customHeight="1">
      <c r="A1195" s="39"/>
      <c r="B1195" s="40"/>
      <c r="C1195" s="283" t="s">
        <v>1401</v>
      </c>
      <c r="D1195" s="283" t="s">
        <v>412</v>
      </c>
      <c r="E1195" s="284" t="s">
        <v>1402</v>
      </c>
      <c r="F1195" s="285" t="s">
        <v>1403</v>
      </c>
      <c r="G1195" s="286" t="s">
        <v>270</v>
      </c>
      <c r="H1195" s="287">
        <v>603.47500000000002</v>
      </c>
      <c r="I1195" s="288"/>
      <c r="J1195" s="289">
        <f>ROUND(I1195*H1195,2)</f>
        <v>0</v>
      </c>
      <c r="K1195" s="285" t="s">
        <v>184</v>
      </c>
      <c r="L1195" s="290"/>
      <c r="M1195" s="291" t="s">
        <v>1</v>
      </c>
      <c r="N1195" s="292" t="s">
        <v>44</v>
      </c>
      <c r="O1195" s="92"/>
      <c r="P1195" s="229">
        <f>O1195*H1195</f>
        <v>0</v>
      </c>
      <c r="Q1195" s="229">
        <v>0.080000000000000002</v>
      </c>
      <c r="R1195" s="229">
        <f>Q1195*H1195</f>
        <v>48.278000000000006</v>
      </c>
      <c r="S1195" s="229">
        <v>0</v>
      </c>
      <c r="T1195" s="230">
        <f>S1195*H1195</f>
        <v>0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31" t="s">
        <v>238</v>
      </c>
      <c r="AT1195" s="231" t="s">
        <v>412</v>
      </c>
      <c r="AU1195" s="231" t="s">
        <v>88</v>
      </c>
      <c r="AY1195" s="18" t="s">
        <v>178</v>
      </c>
      <c r="BE1195" s="232">
        <f>IF(N1195="základní",J1195,0)</f>
        <v>0</v>
      </c>
      <c r="BF1195" s="232">
        <f>IF(N1195="snížená",J1195,0)</f>
        <v>0</v>
      </c>
      <c r="BG1195" s="232">
        <f>IF(N1195="zákl. přenesená",J1195,0)</f>
        <v>0</v>
      </c>
      <c r="BH1195" s="232">
        <f>IF(N1195="sníž. přenesená",J1195,0)</f>
        <v>0</v>
      </c>
      <c r="BI1195" s="232">
        <f>IF(N1195="nulová",J1195,0)</f>
        <v>0</v>
      </c>
      <c r="BJ1195" s="18" t="s">
        <v>84</v>
      </c>
      <c r="BK1195" s="232">
        <f>ROUND(I1195*H1195,2)</f>
        <v>0</v>
      </c>
      <c r="BL1195" s="18" t="s">
        <v>185</v>
      </c>
      <c r="BM1195" s="231" t="s">
        <v>1404</v>
      </c>
    </row>
    <row r="1196" s="2" customFormat="1">
      <c r="A1196" s="39"/>
      <c r="B1196" s="40"/>
      <c r="C1196" s="41"/>
      <c r="D1196" s="233" t="s">
        <v>187</v>
      </c>
      <c r="E1196" s="41"/>
      <c r="F1196" s="234" t="s">
        <v>1403</v>
      </c>
      <c r="G1196" s="41"/>
      <c r="H1196" s="41"/>
      <c r="I1196" s="235"/>
      <c r="J1196" s="41"/>
      <c r="K1196" s="41"/>
      <c r="L1196" s="45"/>
      <c r="M1196" s="236"/>
      <c r="N1196" s="237"/>
      <c r="O1196" s="92"/>
      <c r="P1196" s="92"/>
      <c r="Q1196" s="92"/>
      <c r="R1196" s="92"/>
      <c r="S1196" s="92"/>
      <c r="T1196" s="93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T1196" s="18" t="s">
        <v>187</v>
      </c>
      <c r="AU1196" s="18" t="s">
        <v>88</v>
      </c>
    </row>
    <row r="1197" s="13" customFormat="1">
      <c r="A1197" s="13"/>
      <c r="B1197" s="240"/>
      <c r="C1197" s="241"/>
      <c r="D1197" s="233" t="s">
        <v>191</v>
      </c>
      <c r="E1197" s="242" t="s">
        <v>1</v>
      </c>
      <c r="F1197" s="243" t="s">
        <v>1405</v>
      </c>
      <c r="G1197" s="241"/>
      <c r="H1197" s="242" t="s">
        <v>1</v>
      </c>
      <c r="I1197" s="244"/>
      <c r="J1197" s="241"/>
      <c r="K1197" s="241"/>
      <c r="L1197" s="245"/>
      <c r="M1197" s="246"/>
      <c r="N1197" s="247"/>
      <c r="O1197" s="247"/>
      <c r="P1197" s="247"/>
      <c r="Q1197" s="247"/>
      <c r="R1197" s="247"/>
      <c r="S1197" s="247"/>
      <c r="T1197" s="248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9" t="s">
        <v>191</v>
      </c>
      <c r="AU1197" s="249" t="s">
        <v>88</v>
      </c>
      <c r="AV1197" s="13" t="s">
        <v>84</v>
      </c>
      <c r="AW1197" s="13" t="s">
        <v>35</v>
      </c>
      <c r="AX1197" s="13" t="s">
        <v>79</v>
      </c>
      <c r="AY1197" s="249" t="s">
        <v>178</v>
      </c>
    </row>
    <row r="1198" s="14" customFormat="1">
      <c r="A1198" s="14"/>
      <c r="B1198" s="250"/>
      <c r="C1198" s="251"/>
      <c r="D1198" s="233" t="s">
        <v>191</v>
      </c>
      <c r="E1198" s="252" t="s">
        <v>1</v>
      </c>
      <c r="F1198" s="253" t="s">
        <v>1406</v>
      </c>
      <c r="G1198" s="251"/>
      <c r="H1198" s="254">
        <v>603.47500000000002</v>
      </c>
      <c r="I1198" s="255"/>
      <c r="J1198" s="251"/>
      <c r="K1198" s="251"/>
      <c r="L1198" s="256"/>
      <c r="M1198" s="257"/>
      <c r="N1198" s="258"/>
      <c r="O1198" s="258"/>
      <c r="P1198" s="258"/>
      <c r="Q1198" s="258"/>
      <c r="R1198" s="258"/>
      <c r="S1198" s="258"/>
      <c r="T1198" s="259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60" t="s">
        <v>191</v>
      </c>
      <c r="AU1198" s="260" t="s">
        <v>88</v>
      </c>
      <c r="AV1198" s="14" t="s">
        <v>88</v>
      </c>
      <c r="AW1198" s="14" t="s">
        <v>35</v>
      </c>
      <c r="AX1198" s="14" t="s">
        <v>84</v>
      </c>
      <c r="AY1198" s="260" t="s">
        <v>178</v>
      </c>
    </row>
    <row r="1199" s="2" customFormat="1" ht="24.15" customHeight="1">
      <c r="A1199" s="39"/>
      <c r="B1199" s="40"/>
      <c r="C1199" s="283" t="s">
        <v>1407</v>
      </c>
      <c r="D1199" s="283" t="s">
        <v>412</v>
      </c>
      <c r="E1199" s="284" t="s">
        <v>1408</v>
      </c>
      <c r="F1199" s="285" t="s">
        <v>1409</v>
      </c>
      <c r="G1199" s="286" t="s">
        <v>270</v>
      </c>
      <c r="H1199" s="287">
        <v>49.994999999999997</v>
      </c>
      <c r="I1199" s="288"/>
      <c r="J1199" s="289">
        <f>ROUND(I1199*H1199,2)</f>
        <v>0</v>
      </c>
      <c r="K1199" s="285" t="s">
        <v>184</v>
      </c>
      <c r="L1199" s="290"/>
      <c r="M1199" s="291" t="s">
        <v>1</v>
      </c>
      <c r="N1199" s="292" t="s">
        <v>44</v>
      </c>
      <c r="O1199" s="92"/>
      <c r="P1199" s="229">
        <f>O1199*H1199</f>
        <v>0</v>
      </c>
      <c r="Q1199" s="229">
        <v>0.048300000000000003</v>
      </c>
      <c r="R1199" s="229">
        <f>Q1199*H1199</f>
        <v>2.4147585</v>
      </c>
      <c r="S1199" s="229">
        <v>0</v>
      </c>
      <c r="T1199" s="230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31" t="s">
        <v>238</v>
      </c>
      <c r="AT1199" s="231" t="s">
        <v>412</v>
      </c>
      <c r="AU1199" s="231" t="s">
        <v>88</v>
      </c>
      <c r="AY1199" s="18" t="s">
        <v>178</v>
      </c>
      <c r="BE1199" s="232">
        <f>IF(N1199="základní",J1199,0)</f>
        <v>0</v>
      </c>
      <c r="BF1199" s="232">
        <f>IF(N1199="snížená",J1199,0)</f>
        <v>0</v>
      </c>
      <c r="BG1199" s="232">
        <f>IF(N1199="zákl. přenesená",J1199,0)</f>
        <v>0</v>
      </c>
      <c r="BH1199" s="232">
        <f>IF(N1199="sníž. přenesená",J1199,0)</f>
        <v>0</v>
      </c>
      <c r="BI1199" s="232">
        <f>IF(N1199="nulová",J1199,0)</f>
        <v>0</v>
      </c>
      <c r="BJ1199" s="18" t="s">
        <v>84</v>
      </c>
      <c r="BK1199" s="232">
        <f>ROUND(I1199*H1199,2)</f>
        <v>0</v>
      </c>
      <c r="BL1199" s="18" t="s">
        <v>185</v>
      </c>
      <c r="BM1199" s="231" t="s">
        <v>1410</v>
      </c>
    </row>
    <row r="1200" s="2" customFormat="1">
      <c r="A1200" s="39"/>
      <c r="B1200" s="40"/>
      <c r="C1200" s="41"/>
      <c r="D1200" s="233" t="s">
        <v>187</v>
      </c>
      <c r="E1200" s="41"/>
      <c r="F1200" s="234" t="s">
        <v>1409</v>
      </c>
      <c r="G1200" s="41"/>
      <c r="H1200" s="41"/>
      <c r="I1200" s="235"/>
      <c r="J1200" s="41"/>
      <c r="K1200" s="41"/>
      <c r="L1200" s="45"/>
      <c r="M1200" s="236"/>
      <c r="N1200" s="237"/>
      <c r="O1200" s="92"/>
      <c r="P1200" s="92"/>
      <c r="Q1200" s="92"/>
      <c r="R1200" s="92"/>
      <c r="S1200" s="92"/>
      <c r="T1200" s="93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T1200" s="18" t="s">
        <v>187</v>
      </c>
      <c r="AU1200" s="18" t="s">
        <v>88</v>
      </c>
    </row>
    <row r="1201" s="13" customFormat="1">
      <c r="A1201" s="13"/>
      <c r="B1201" s="240"/>
      <c r="C1201" s="241"/>
      <c r="D1201" s="233" t="s">
        <v>191</v>
      </c>
      <c r="E1201" s="242" t="s">
        <v>1</v>
      </c>
      <c r="F1201" s="243" t="s">
        <v>1405</v>
      </c>
      <c r="G1201" s="241"/>
      <c r="H1201" s="242" t="s">
        <v>1</v>
      </c>
      <c r="I1201" s="244"/>
      <c r="J1201" s="241"/>
      <c r="K1201" s="241"/>
      <c r="L1201" s="245"/>
      <c r="M1201" s="246"/>
      <c r="N1201" s="247"/>
      <c r="O1201" s="247"/>
      <c r="P1201" s="247"/>
      <c r="Q1201" s="247"/>
      <c r="R1201" s="247"/>
      <c r="S1201" s="247"/>
      <c r="T1201" s="248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9" t="s">
        <v>191</v>
      </c>
      <c r="AU1201" s="249" t="s">
        <v>88</v>
      </c>
      <c r="AV1201" s="13" t="s">
        <v>84</v>
      </c>
      <c r="AW1201" s="13" t="s">
        <v>35</v>
      </c>
      <c r="AX1201" s="13" t="s">
        <v>79</v>
      </c>
      <c r="AY1201" s="249" t="s">
        <v>178</v>
      </c>
    </row>
    <row r="1202" s="14" customFormat="1">
      <c r="A1202" s="14"/>
      <c r="B1202" s="250"/>
      <c r="C1202" s="251"/>
      <c r="D1202" s="233" t="s">
        <v>191</v>
      </c>
      <c r="E1202" s="252" t="s">
        <v>1</v>
      </c>
      <c r="F1202" s="253" t="s">
        <v>1411</v>
      </c>
      <c r="G1202" s="251"/>
      <c r="H1202" s="254">
        <v>49.994999999999997</v>
      </c>
      <c r="I1202" s="255"/>
      <c r="J1202" s="251"/>
      <c r="K1202" s="251"/>
      <c r="L1202" s="256"/>
      <c r="M1202" s="257"/>
      <c r="N1202" s="258"/>
      <c r="O1202" s="258"/>
      <c r="P1202" s="258"/>
      <c r="Q1202" s="258"/>
      <c r="R1202" s="258"/>
      <c r="S1202" s="258"/>
      <c r="T1202" s="259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60" t="s">
        <v>191</v>
      </c>
      <c r="AU1202" s="260" t="s">
        <v>88</v>
      </c>
      <c r="AV1202" s="14" t="s">
        <v>88</v>
      </c>
      <c r="AW1202" s="14" t="s">
        <v>35</v>
      </c>
      <c r="AX1202" s="14" t="s">
        <v>84</v>
      </c>
      <c r="AY1202" s="260" t="s">
        <v>178</v>
      </c>
    </row>
    <row r="1203" s="2" customFormat="1" ht="24.15" customHeight="1">
      <c r="A1203" s="39"/>
      <c r="B1203" s="40"/>
      <c r="C1203" s="283" t="s">
        <v>1412</v>
      </c>
      <c r="D1203" s="283" t="s">
        <v>412</v>
      </c>
      <c r="E1203" s="284" t="s">
        <v>1413</v>
      </c>
      <c r="F1203" s="285" t="s">
        <v>1414</v>
      </c>
      <c r="G1203" s="286" t="s">
        <v>270</v>
      </c>
      <c r="H1203" s="287">
        <v>54.539999999999999</v>
      </c>
      <c r="I1203" s="288"/>
      <c r="J1203" s="289">
        <f>ROUND(I1203*H1203,2)</f>
        <v>0</v>
      </c>
      <c r="K1203" s="285" t="s">
        <v>184</v>
      </c>
      <c r="L1203" s="290"/>
      <c r="M1203" s="291" t="s">
        <v>1</v>
      </c>
      <c r="N1203" s="292" t="s">
        <v>44</v>
      </c>
      <c r="O1203" s="92"/>
      <c r="P1203" s="229">
        <f>O1203*H1203</f>
        <v>0</v>
      </c>
      <c r="Q1203" s="229">
        <v>0.065670000000000006</v>
      </c>
      <c r="R1203" s="229">
        <f>Q1203*H1203</f>
        <v>3.5816418000000003</v>
      </c>
      <c r="S1203" s="229">
        <v>0</v>
      </c>
      <c r="T1203" s="230">
        <f>S1203*H1203</f>
        <v>0</v>
      </c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/>
      <c r="AE1203" s="39"/>
      <c r="AR1203" s="231" t="s">
        <v>238</v>
      </c>
      <c r="AT1203" s="231" t="s">
        <v>412</v>
      </c>
      <c r="AU1203" s="231" t="s">
        <v>88</v>
      </c>
      <c r="AY1203" s="18" t="s">
        <v>178</v>
      </c>
      <c r="BE1203" s="232">
        <f>IF(N1203="základní",J1203,0)</f>
        <v>0</v>
      </c>
      <c r="BF1203" s="232">
        <f>IF(N1203="snížená",J1203,0)</f>
        <v>0</v>
      </c>
      <c r="BG1203" s="232">
        <f>IF(N1203="zákl. přenesená",J1203,0)</f>
        <v>0</v>
      </c>
      <c r="BH1203" s="232">
        <f>IF(N1203="sníž. přenesená",J1203,0)</f>
        <v>0</v>
      </c>
      <c r="BI1203" s="232">
        <f>IF(N1203="nulová",J1203,0)</f>
        <v>0</v>
      </c>
      <c r="BJ1203" s="18" t="s">
        <v>84</v>
      </c>
      <c r="BK1203" s="232">
        <f>ROUND(I1203*H1203,2)</f>
        <v>0</v>
      </c>
      <c r="BL1203" s="18" t="s">
        <v>185</v>
      </c>
      <c r="BM1203" s="231" t="s">
        <v>1415</v>
      </c>
    </row>
    <row r="1204" s="2" customFormat="1">
      <c r="A1204" s="39"/>
      <c r="B1204" s="40"/>
      <c r="C1204" s="41"/>
      <c r="D1204" s="233" t="s">
        <v>187</v>
      </c>
      <c r="E1204" s="41"/>
      <c r="F1204" s="234" t="s">
        <v>1414</v>
      </c>
      <c r="G1204" s="41"/>
      <c r="H1204" s="41"/>
      <c r="I1204" s="235"/>
      <c r="J1204" s="41"/>
      <c r="K1204" s="41"/>
      <c r="L1204" s="45"/>
      <c r="M1204" s="236"/>
      <c r="N1204" s="237"/>
      <c r="O1204" s="92"/>
      <c r="P1204" s="92"/>
      <c r="Q1204" s="92"/>
      <c r="R1204" s="92"/>
      <c r="S1204" s="92"/>
      <c r="T1204" s="93"/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T1204" s="18" t="s">
        <v>187</v>
      </c>
      <c r="AU1204" s="18" t="s">
        <v>88</v>
      </c>
    </row>
    <row r="1205" s="13" customFormat="1">
      <c r="A1205" s="13"/>
      <c r="B1205" s="240"/>
      <c r="C1205" s="241"/>
      <c r="D1205" s="233" t="s">
        <v>191</v>
      </c>
      <c r="E1205" s="242" t="s">
        <v>1</v>
      </c>
      <c r="F1205" s="243" t="s">
        <v>1405</v>
      </c>
      <c r="G1205" s="241"/>
      <c r="H1205" s="242" t="s">
        <v>1</v>
      </c>
      <c r="I1205" s="244"/>
      <c r="J1205" s="241"/>
      <c r="K1205" s="241"/>
      <c r="L1205" s="245"/>
      <c r="M1205" s="246"/>
      <c r="N1205" s="247"/>
      <c r="O1205" s="247"/>
      <c r="P1205" s="247"/>
      <c r="Q1205" s="247"/>
      <c r="R1205" s="247"/>
      <c r="S1205" s="247"/>
      <c r="T1205" s="248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9" t="s">
        <v>191</v>
      </c>
      <c r="AU1205" s="249" t="s">
        <v>88</v>
      </c>
      <c r="AV1205" s="13" t="s">
        <v>84</v>
      </c>
      <c r="AW1205" s="13" t="s">
        <v>35</v>
      </c>
      <c r="AX1205" s="13" t="s">
        <v>79</v>
      </c>
      <c r="AY1205" s="249" t="s">
        <v>178</v>
      </c>
    </row>
    <row r="1206" s="14" customFormat="1">
      <c r="A1206" s="14"/>
      <c r="B1206" s="250"/>
      <c r="C1206" s="251"/>
      <c r="D1206" s="233" t="s">
        <v>191</v>
      </c>
      <c r="E1206" s="252" t="s">
        <v>1</v>
      </c>
      <c r="F1206" s="253" t="s">
        <v>1416</v>
      </c>
      <c r="G1206" s="251"/>
      <c r="H1206" s="254">
        <v>54.539999999999999</v>
      </c>
      <c r="I1206" s="255"/>
      <c r="J1206" s="251"/>
      <c r="K1206" s="251"/>
      <c r="L1206" s="256"/>
      <c r="M1206" s="257"/>
      <c r="N1206" s="258"/>
      <c r="O1206" s="258"/>
      <c r="P1206" s="258"/>
      <c r="Q1206" s="258"/>
      <c r="R1206" s="258"/>
      <c r="S1206" s="258"/>
      <c r="T1206" s="259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60" t="s">
        <v>191</v>
      </c>
      <c r="AU1206" s="260" t="s">
        <v>88</v>
      </c>
      <c r="AV1206" s="14" t="s">
        <v>88</v>
      </c>
      <c r="AW1206" s="14" t="s">
        <v>35</v>
      </c>
      <c r="AX1206" s="14" t="s">
        <v>84</v>
      </c>
      <c r="AY1206" s="260" t="s">
        <v>178</v>
      </c>
    </row>
    <row r="1207" s="2" customFormat="1" ht="21.75" customHeight="1">
      <c r="A1207" s="39"/>
      <c r="B1207" s="40"/>
      <c r="C1207" s="283" t="s">
        <v>1417</v>
      </c>
      <c r="D1207" s="283" t="s">
        <v>412</v>
      </c>
      <c r="E1207" s="284" t="s">
        <v>1418</v>
      </c>
      <c r="F1207" s="285" t="s">
        <v>1419</v>
      </c>
      <c r="G1207" s="286" t="s">
        <v>270</v>
      </c>
      <c r="H1207" s="287">
        <v>9.5950000000000006</v>
      </c>
      <c r="I1207" s="288"/>
      <c r="J1207" s="289">
        <f>ROUND(I1207*H1207,2)</f>
        <v>0</v>
      </c>
      <c r="K1207" s="285" t="s">
        <v>184</v>
      </c>
      <c r="L1207" s="290"/>
      <c r="M1207" s="291" t="s">
        <v>1</v>
      </c>
      <c r="N1207" s="292" t="s">
        <v>44</v>
      </c>
      <c r="O1207" s="92"/>
      <c r="P1207" s="229">
        <f>O1207*H1207</f>
        <v>0</v>
      </c>
      <c r="Q1207" s="229">
        <v>0.060999999999999999</v>
      </c>
      <c r="R1207" s="229">
        <f>Q1207*H1207</f>
        <v>0.58529500000000001</v>
      </c>
      <c r="S1207" s="229">
        <v>0</v>
      </c>
      <c r="T1207" s="230">
        <f>S1207*H1207</f>
        <v>0</v>
      </c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R1207" s="231" t="s">
        <v>238</v>
      </c>
      <c r="AT1207" s="231" t="s">
        <v>412</v>
      </c>
      <c r="AU1207" s="231" t="s">
        <v>88</v>
      </c>
      <c r="AY1207" s="18" t="s">
        <v>178</v>
      </c>
      <c r="BE1207" s="232">
        <f>IF(N1207="základní",J1207,0)</f>
        <v>0</v>
      </c>
      <c r="BF1207" s="232">
        <f>IF(N1207="snížená",J1207,0)</f>
        <v>0</v>
      </c>
      <c r="BG1207" s="232">
        <f>IF(N1207="zákl. přenesená",J1207,0)</f>
        <v>0</v>
      </c>
      <c r="BH1207" s="232">
        <f>IF(N1207="sníž. přenesená",J1207,0)</f>
        <v>0</v>
      </c>
      <c r="BI1207" s="232">
        <f>IF(N1207="nulová",J1207,0)</f>
        <v>0</v>
      </c>
      <c r="BJ1207" s="18" t="s">
        <v>84</v>
      </c>
      <c r="BK1207" s="232">
        <f>ROUND(I1207*H1207,2)</f>
        <v>0</v>
      </c>
      <c r="BL1207" s="18" t="s">
        <v>185</v>
      </c>
      <c r="BM1207" s="231" t="s">
        <v>1420</v>
      </c>
    </row>
    <row r="1208" s="2" customFormat="1">
      <c r="A1208" s="39"/>
      <c r="B1208" s="40"/>
      <c r="C1208" s="41"/>
      <c r="D1208" s="233" t="s">
        <v>187</v>
      </c>
      <c r="E1208" s="41"/>
      <c r="F1208" s="234" t="s">
        <v>1419</v>
      </c>
      <c r="G1208" s="41"/>
      <c r="H1208" s="41"/>
      <c r="I1208" s="235"/>
      <c r="J1208" s="41"/>
      <c r="K1208" s="41"/>
      <c r="L1208" s="45"/>
      <c r="M1208" s="236"/>
      <c r="N1208" s="237"/>
      <c r="O1208" s="92"/>
      <c r="P1208" s="92"/>
      <c r="Q1208" s="92"/>
      <c r="R1208" s="92"/>
      <c r="S1208" s="92"/>
      <c r="T1208" s="93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T1208" s="18" t="s">
        <v>187</v>
      </c>
      <c r="AU1208" s="18" t="s">
        <v>88</v>
      </c>
    </row>
    <row r="1209" s="13" customFormat="1">
      <c r="A1209" s="13"/>
      <c r="B1209" s="240"/>
      <c r="C1209" s="241"/>
      <c r="D1209" s="233" t="s">
        <v>191</v>
      </c>
      <c r="E1209" s="242" t="s">
        <v>1</v>
      </c>
      <c r="F1209" s="243" t="s">
        <v>1405</v>
      </c>
      <c r="G1209" s="241"/>
      <c r="H1209" s="242" t="s">
        <v>1</v>
      </c>
      <c r="I1209" s="244"/>
      <c r="J1209" s="241"/>
      <c r="K1209" s="241"/>
      <c r="L1209" s="245"/>
      <c r="M1209" s="246"/>
      <c r="N1209" s="247"/>
      <c r="O1209" s="247"/>
      <c r="P1209" s="247"/>
      <c r="Q1209" s="247"/>
      <c r="R1209" s="247"/>
      <c r="S1209" s="247"/>
      <c r="T1209" s="248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9" t="s">
        <v>191</v>
      </c>
      <c r="AU1209" s="249" t="s">
        <v>88</v>
      </c>
      <c r="AV1209" s="13" t="s">
        <v>84</v>
      </c>
      <c r="AW1209" s="13" t="s">
        <v>35</v>
      </c>
      <c r="AX1209" s="13" t="s">
        <v>79</v>
      </c>
      <c r="AY1209" s="249" t="s">
        <v>178</v>
      </c>
    </row>
    <row r="1210" s="14" customFormat="1">
      <c r="A1210" s="14"/>
      <c r="B1210" s="250"/>
      <c r="C1210" s="251"/>
      <c r="D1210" s="233" t="s">
        <v>191</v>
      </c>
      <c r="E1210" s="252" t="s">
        <v>1</v>
      </c>
      <c r="F1210" s="253" t="s">
        <v>1421</v>
      </c>
      <c r="G1210" s="251"/>
      <c r="H1210" s="254">
        <v>9.5950000000000006</v>
      </c>
      <c r="I1210" s="255"/>
      <c r="J1210" s="251"/>
      <c r="K1210" s="251"/>
      <c r="L1210" s="256"/>
      <c r="M1210" s="257"/>
      <c r="N1210" s="258"/>
      <c r="O1210" s="258"/>
      <c r="P1210" s="258"/>
      <c r="Q1210" s="258"/>
      <c r="R1210" s="258"/>
      <c r="S1210" s="258"/>
      <c r="T1210" s="259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60" t="s">
        <v>191</v>
      </c>
      <c r="AU1210" s="260" t="s">
        <v>88</v>
      </c>
      <c r="AV1210" s="14" t="s">
        <v>88</v>
      </c>
      <c r="AW1210" s="14" t="s">
        <v>35</v>
      </c>
      <c r="AX1210" s="14" t="s">
        <v>84</v>
      </c>
      <c r="AY1210" s="260" t="s">
        <v>178</v>
      </c>
    </row>
    <row r="1211" s="2" customFormat="1" ht="24.15" customHeight="1">
      <c r="A1211" s="39"/>
      <c r="B1211" s="40"/>
      <c r="C1211" s="220" t="s">
        <v>1422</v>
      </c>
      <c r="D1211" s="220" t="s">
        <v>180</v>
      </c>
      <c r="E1211" s="221" t="s">
        <v>1423</v>
      </c>
      <c r="F1211" s="222" t="s">
        <v>1424</v>
      </c>
      <c r="G1211" s="223" t="s">
        <v>270</v>
      </c>
      <c r="H1211" s="224">
        <v>22.5</v>
      </c>
      <c r="I1211" s="225"/>
      <c r="J1211" s="226">
        <f>ROUND(I1211*H1211,2)</f>
        <v>0</v>
      </c>
      <c r="K1211" s="222" t="s">
        <v>184</v>
      </c>
      <c r="L1211" s="45"/>
      <c r="M1211" s="227" t="s">
        <v>1</v>
      </c>
      <c r="N1211" s="228" t="s">
        <v>44</v>
      </c>
      <c r="O1211" s="92"/>
      <c r="P1211" s="229">
        <f>O1211*H1211</f>
        <v>0</v>
      </c>
      <c r="Q1211" s="229">
        <v>0.12095</v>
      </c>
      <c r="R1211" s="229">
        <f>Q1211*H1211</f>
        <v>2.7213750000000001</v>
      </c>
      <c r="S1211" s="229">
        <v>0</v>
      </c>
      <c r="T1211" s="230">
        <f>S1211*H1211</f>
        <v>0</v>
      </c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R1211" s="231" t="s">
        <v>185</v>
      </c>
      <c r="AT1211" s="231" t="s">
        <v>180</v>
      </c>
      <c r="AU1211" s="231" t="s">
        <v>88</v>
      </c>
      <c r="AY1211" s="18" t="s">
        <v>178</v>
      </c>
      <c r="BE1211" s="232">
        <f>IF(N1211="základní",J1211,0)</f>
        <v>0</v>
      </c>
      <c r="BF1211" s="232">
        <f>IF(N1211="snížená",J1211,0)</f>
        <v>0</v>
      </c>
      <c r="BG1211" s="232">
        <f>IF(N1211="zákl. přenesená",J1211,0)</f>
        <v>0</v>
      </c>
      <c r="BH1211" s="232">
        <f>IF(N1211="sníž. přenesená",J1211,0)</f>
        <v>0</v>
      </c>
      <c r="BI1211" s="232">
        <f>IF(N1211="nulová",J1211,0)</f>
        <v>0</v>
      </c>
      <c r="BJ1211" s="18" t="s">
        <v>84</v>
      </c>
      <c r="BK1211" s="232">
        <f>ROUND(I1211*H1211,2)</f>
        <v>0</v>
      </c>
      <c r="BL1211" s="18" t="s">
        <v>185</v>
      </c>
      <c r="BM1211" s="231" t="s">
        <v>1425</v>
      </c>
    </row>
    <row r="1212" s="2" customFormat="1">
      <c r="A1212" s="39"/>
      <c r="B1212" s="40"/>
      <c r="C1212" s="41"/>
      <c r="D1212" s="233" t="s">
        <v>187</v>
      </c>
      <c r="E1212" s="41"/>
      <c r="F1212" s="234" t="s">
        <v>1426</v>
      </c>
      <c r="G1212" s="41"/>
      <c r="H1212" s="41"/>
      <c r="I1212" s="235"/>
      <c r="J1212" s="41"/>
      <c r="K1212" s="41"/>
      <c r="L1212" s="45"/>
      <c r="M1212" s="236"/>
      <c r="N1212" s="237"/>
      <c r="O1212" s="92"/>
      <c r="P1212" s="92"/>
      <c r="Q1212" s="92"/>
      <c r="R1212" s="92"/>
      <c r="S1212" s="92"/>
      <c r="T1212" s="93"/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T1212" s="18" t="s">
        <v>187</v>
      </c>
      <c r="AU1212" s="18" t="s">
        <v>88</v>
      </c>
    </row>
    <row r="1213" s="2" customFormat="1">
      <c r="A1213" s="39"/>
      <c r="B1213" s="40"/>
      <c r="C1213" s="41"/>
      <c r="D1213" s="238" t="s">
        <v>189</v>
      </c>
      <c r="E1213" s="41"/>
      <c r="F1213" s="239" t="s">
        <v>1427</v>
      </c>
      <c r="G1213" s="41"/>
      <c r="H1213" s="41"/>
      <c r="I1213" s="235"/>
      <c r="J1213" s="41"/>
      <c r="K1213" s="41"/>
      <c r="L1213" s="45"/>
      <c r="M1213" s="236"/>
      <c r="N1213" s="237"/>
      <c r="O1213" s="92"/>
      <c r="P1213" s="92"/>
      <c r="Q1213" s="92"/>
      <c r="R1213" s="92"/>
      <c r="S1213" s="92"/>
      <c r="T1213" s="93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189</v>
      </c>
      <c r="AU1213" s="18" t="s">
        <v>88</v>
      </c>
    </row>
    <row r="1214" s="13" customFormat="1">
      <c r="A1214" s="13"/>
      <c r="B1214" s="240"/>
      <c r="C1214" s="241"/>
      <c r="D1214" s="233" t="s">
        <v>191</v>
      </c>
      <c r="E1214" s="242" t="s">
        <v>1</v>
      </c>
      <c r="F1214" s="243" t="s">
        <v>1350</v>
      </c>
      <c r="G1214" s="241"/>
      <c r="H1214" s="242" t="s">
        <v>1</v>
      </c>
      <c r="I1214" s="244"/>
      <c r="J1214" s="241"/>
      <c r="K1214" s="241"/>
      <c r="L1214" s="245"/>
      <c r="M1214" s="246"/>
      <c r="N1214" s="247"/>
      <c r="O1214" s="247"/>
      <c r="P1214" s="247"/>
      <c r="Q1214" s="247"/>
      <c r="R1214" s="247"/>
      <c r="S1214" s="247"/>
      <c r="T1214" s="248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9" t="s">
        <v>191</v>
      </c>
      <c r="AU1214" s="249" t="s">
        <v>88</v>
      </c>
      <c r="AV1214" s="13" t="s">
        <v>84</v>
      </c>
      <c r="AW1214" s="13" t="s">
        <v>35</v>
      </c>
      <c r="AX1214" s="13" t="s">
        <v>79</v>
      </c>
      <c r="AY1214" s="249" t="s">
        <v>178</v>
      </c>
    </row>
    <row r="1215" s="13" customFormat="1">
      <c r="A1215" s="13"/>
      <c r="B1215" s="240"/>
      <c r="C1215" s="241"/>
      <c r="D1215" s="233" t="s">
        <v>191</v>
      </c>
      <c r="E1215" s="242" t="s">
        <v>1</v>
      </c>
      <c r="F1215" s="243" t="s">
        <v>1428</v>
      </c>
      <c r="G1215" s="241"/>
      <c r="H1215" s="242" t="s">
        <v>1</v>
      </c>
      <c r="I1215" s="244"/>
      <c r="J1215" s="241"/>
      <c r="K1215" s="241"/>
      <c r="L1215" s="245"/>
      <c r="M1215" s="246"/>
      <c r="N1215" s="247"/>
      <c r="O1215" s="247"/>
      <c r="P1215" s="247"/>
      <c r="Q1215" s="247"/>
      <c r="R1215" s="247"/>
      <c r="S1215" s="247"/>
      <c r="T1215" s="248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9" t="s">
        <v>191</v>
      </c>
      <c r="AU1215" s="249" t="s">
        <v>88</v>
      </c>
      <c r="AV1215" s="13" t="s">
        <v>84</v>
      </c>
      <c r="AW1215" s="13" t="s">
        <v>35</v>
      </c>
      <c r="AX1215" s="13" t="s">
        <v>79</v>
      </c>
      <c r="AY1215" s="249" t="s">
        <v>178</v>
      </c>
    </row>
    <row r="1216" s="14" customFormat="1">
      <c r="A1216" s="14"/>
      <c r="B1216" s="250"/>
      <c r="C1216" s="251"/>
      <c r="D1216" s="233" t="s">
        <v>191</v>
      </c>
      <c r="E1216" s="252" t="s">
        <v>1</v>
      </c>
      <c r="F1216" s="253" t="s">
        <v>1429</v>
      </c>
      <c r="G1216" s="251"/>
      <c r="H1216" s="254">
        <v>22.5</v>
      </c>
      <c r="I1216" s="255"/>
      <c r="J1216" s="251"/>
      <c r="K1216" s="251"/>
      <c r="L1216" s="256"/>
      <c r="M1216" s="257"/>
      <c r="N1216" s="258"/>
      <c r="O1216" s="258"/>
      <c r="P1216" s="258"/>
      <c r="Q1216" s="258"/>
      <c r="R1216" s="258"/>
      <c r="S1216" s="258"/>
      <c r="T1216" s="259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60" t="s">
        <v>191</v>
      </c>
      <c r="AU1216" s="260" t="s">
        <v>88</v>
      </c>
      <c r="AV1216" s="14" t="s">
        <v>88</v>
      </c>
      <c r="AW1216" s="14" t="s">
        <v>35</v>
      </c>
      <c r="AX1216" s="14" t="s">
        <v>84</v>
      </c>
      <c r="AY1216" s="260" t="s">
        <v>178</v>
      </c>
    </row>
    <row r="1217" s="2" customFormat="1" ht="21.75" customHeight="1">
      <c r="A1217" s="39"/>
      <c r="B1217" s="40"/>
      <c r="C1217" s="283" t="s">
        <v>1430</v>
      </c>
      <c r="D1217" s="283" t="s">
        <v>412</v>
      </c>
      <c r="E1217" s="284" t="s">
        <v>1431</v>
      </c>
      <c r="F1217" s="285" t="s">
        <v>1432</v>
      </c>
      <c r="G1217" s="286" t="s">
        <v>270</v>
      </c>
      <c r="H1217" s="287">
        <v>22.725000000000001</v>
      </c>
      <c r="I1217" s="288"/>
      <c r="J1217" s="289">
        <f>ROUND(I1217*H1217,2)</f>
        <v>0</v>
      </c>
      <c r="K1217" s="285" t="s">
        <v>184</v>
      </c>
      <c r="L1217" s="290"/>
      <c r="M1217" s="291" t="s">
        <v>1</v>
      </c>
      <c r="N1217" s="292" t="s">
        <v>44</v>
      </c>
      <c r="O1217" s="92"/>
      <c r="P1217" s="229">
        <f>O1217*H1217</f>
        <v>0</v>
      </c>
      <c r="Q1217" s="229">
        <v>0.058000000000000003</v>
      </c>
      <c r="R1217" s="229">
        <f>Q1217*H1217</f>
        <v>1.3180500000000002</v>
      </c>
      <c r="S1217" s="229">
        <v>0</v>
      </c>
      <c r="T1217" s="230">
        <f>S1217*H1217</f>
        <v>0</v>
      </c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R1217" s="231" t="s">
        <v>238</v>
      </c>
      <c r="AT1217" s="231" t="s">
        <v>412</v>
      </c>
      <c r="AU1217" s="231" t="s">
        <v>88</v>
      </c>
      <c r="AY1217" s="18" t="s">
        <v>178</v>
      </c>
      <c r="BE1217" s="232">
        <f>IF(N1217="základní",J1217,0)</f>
        <v>0</v>
      </c>
      <c r="BF1217" s="232">
        <f>IF(N1217="snížená",J1217,0)</f>
        <v>0</v>
      </c>
      <c r="BG1217" s="232">
        <f>IF(N1217="zákl. přenesená",J1217,0)</f>
        <v>0</v>
      </c>
      <c r="BH1217" s="232">
        <f>IF(N1217="sníž. přenesená",J1217,0)</f>
        <v>0</v>
      </c>
      <c r="BI1217" s="232">
        <f>IF(N1217="nulová",J1217,0)</f>
        <v>0</v>
      </c>
      <c r="BJ1217" s="18" t="s">
        <v>84</v>
      </c>
      <c r="BK1217" s="232">
        <f>ROUND(I1217*H1217,2)</f>
        <v>0</v>
      </c>
      <c r="BL1217" s="18" t="s">
        <v>185</v>
      </c>
      <c r="BM1217" s="231" t="s">
        <v>1433</v>
      </c>
    </row>
    <row r="1218" s="2" customFormat="1">
      <c r="A1218" s="39"/>
      <c r="B1218" s="40"/>
      <c r="C1218" s="41"/>
      <c r="D1218" s="233" t="s">
        <v>187</v>
      </c>
      <c r="E1218" s="41"/>
      <c r="F1218" s="234" t="s">
        <v>1432</v>
      </c>
      <c r="G1218" s="41"/>
      <c r="H1218" s="41"/>
      <c r="I1218" s="235"/>
      <c r="J1218" s="41"/>
      <c r="K1218" s="41"/>
      <c r="L1218" s="45"/>
      <c r="M1218" s="236"/>
      <c r="N1218" s="237"/>
      <c r="O1218" s="92"/>
      <c r="P1218" s="92"/>
      <c r="Q1218" s="92"/>
      <c r="R1218" s="92"/>
      <c r="S1218" s="92"/>
      <c r="T1218" s="93"/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T1218" s="18" t="s">
        <v>187</v>
      </c>
      <c r="AU1218" s="18" t="s">
        <v>88</v>
      </c>
    </row>
    <row r="1219" s="13" customFormat="1">
      <c r="A1219" s="13"/>
      <c r="B1219" s="240"/>
      <c r="C1219" s="241"/>
      <c r="D1219" s="233" t="s">
        <v>191</v>
      </c>
      <c r="E1219" s="242" t="s">
        <v>1</v>
      </c>
      <c r="F1219" s="243" t="s">
        <v>1434</v>
      </c>
      <c r="G1219" s="241"/>
      <c r="H1219" s="242" t="s">
        <v>1</v>
      </c>
      <c r="I1219" s="244"/>
      <c r="J1219" s="241"/>
      <c r="K1219" s="241"/>
      <c r="L1219" s="245"/>
      <c r="M1219" s="246"/>
      <c r="N1219" s="247"/>
      <c r="O1219" s="247"/>
      <c r="P1219" s="247"/>
      <c r="Q1219" s="247"/>
      <c r="R1219" s="247"/>
      <c r="S1219" s="247"/>
      <c r="T1219" s="248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9" t="s">
        <v>191</v>
      </c>
      <c r="AU1219" s="249" t="s">
        <v>88</v>
      </c>
      <c r="AV1219" s="13" t="s">
        <v>84</v>
      </c>
      <c r="AW1219" s="13" t="s">
        <v>35</v>
      </c>
      <c r="AX1219" s="13" t="s">
        <v>79</v>
      </c>
      <c r="AY1219" s="249" t="s">
        <v>178</v>
      </c>
    </row>
    <row r="1220" s="14" customFormat="1">
      <c r="A1220" s="14"/>
      <c r="B1220" s="250"/>
      <c r="C1220" s="251"/>
      <c r="D1220" s="233" t="s">
        <v>191</v>
      </c>
      <c r="E1220" s="252" t="s">
        <v>1</v>
      </c>
      <c r="F1220" s="253" t="s">
        <v>1435</v>
      </c>
      <c r="G1220" s="251"/>
      <c r="H1220" s="254">
        <v>22.725000000000001</v>
      </c>
      <c r="I1220" s="255"/>
      <c r="J1220" s="251"/>
      <c r="K1220" s="251"/>
      <c r="L1220" s="256"/>
      <c r="M1220" s="257"/>
      <c r="N1220" s="258"/>
      <c r="O1220" s="258"/>
      <c r="P1220" s="258"/>
      <c r="Q1220" s="258"/>
      <c r="R1220" s="258"/>
      <c r="S1220" s="258"/>
      <c r="T1220" s="259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60" t="s">
        <v>191</v>
      </c>
      <c r="AU1220" s="260" t="s">
        <v>88</v>
      </c>
      <c r="AV1220" s="14" t="s">
        <v>88</v>
      </c>
      <c r="AW1220" s="14" t="s">
        <v>35</v>
      </c>
      <c r="AX1220" s="14" t="s">
        <v>84</v>
      </c>
      <c r="AY1220" s="260" t="s">
        <v>178</v>
      </c>
    </row>
    <row r="1221" s="2" customFormat="1" ht="33" customHeight="1">
      <c r="A1221" s="39"/>
      <c r="B1221" s="40"/>
      <c r="C1221" s="220" t="s">
        <v>1436</v>
      </c>
      <c r="D1221" s="220" t="s">
        <v>180</v>
      </c>
      <c r="E1221" s="221" t="s">
        <v>1437</v>
      </c>
      <c r="F1221" s="222" t="s">
        <v>1438</v>
      </c>
      <c r="G1221" s="223" t="s">
        <v>270</v>
      </c>
      <c r="H1221" s="224">
        <v>305.30000000000001</v>
      </c>
      <c r="I1221" s="225"/>
      <c r="J1221" s="226">
        <f>ROUND(I1221*H1221,2)</f>
        <v>0</v>
      </c>
      <c r="K1221" s="222" t="s">
        <v>184</v>
      </c>
      <c r="L1221" s="45"/>
      <c r="M1221" s="227" t="s">
        <v>1</v>
      </c>
      <c r="N1221" s="228" t="s">
        <v>44</v>
      </c>
      <c r="O1221" s="92"/>
      <c r="P1221" s="229">
        <f>O1221*H1221</f>
        <v>0</v>
      </c>
      <c r="Q1221" s="229">
        <v>0.14041999999999999</v>
      </c>
      <c r="R1221" s="229">
        <f>Q1221*H1221</f>
        <v>42.870225999999995</v>
      </c>
      <c r="S1221" s="229">
        <v>0</v>
      </c>
      <c r="T1221" s="230">
        <f>S1221*H1221</f>
        <v>0</v>
      </c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R1221" s="231" t="s">
        <v>185</v>
      </c>
      <c r="AT1221" s="231" t="s">
        <v>180</v>
      </c>
      <c r="AU1221" s="231" t="s">
        <v>88</v>
      </c>
      <c r="AY1221" s="18" t="s">
        <v>178</v>
      </c>
      <c r="BE1221" s="232">
        <f>IF(N1221="základní",J1221,0)</f>
        <v>0</v>
      </c>
      <c r="BF1221" s="232">
        <f>IF(N1221="snížená",J1221,0)</f>
        <v>0</v>
      </c>
      <c r="BG1221" s="232">
        <f>IF(N1221="zákl. přenesená",J1221,0)</f>
        <v>0</v>
      </c>
      <c r="BH1221" s="232">
        <f>IF(N1221="sníž. přenesená",J1221,0)</f>
        <v>0</v>
      </c>
      <c r="BI1221" s="232">
        <f>IF(N1221="nulová",J1221,0)</f>
        <v>0</v>
      </c>
      <c r="BJ1221" s="18" t="s">
        <v>84</v>
      </c>
      <c r="BK1221" s="232">
        <f>ROUND(I1221*H1221,2)</f>
        <v>0</v>
      </c>
      <c r="BL1221" s="18" t="s">
        <v>185</v>
      </c>
      <c r="BM1221" s="231" t="s">
        <v>1439</v>
      </c>
    </row>
    <row r="1222" s="2" customFormat="1">
      <c r="A1222" s="39"/>
      <c r="B1222" s="40"/>
      <c r="C1222" s="41"/>
      <c r="D1222" s="233" t="s">
        <v>187</v>
      </c>
      <c r="E1222" s="41"/>
      <c r="F1222" s="234" t="s">
        <v>1440</v>
      </c>
      <c r="G1222" s="41"/>
      <c r="H1222" s="41"/>
      <c r="I1222" s="235"/>
      <c r="J1222" s="41"/>
      <c r="K1222" s="41"/>
      <c r="L1222" s="45"/>
      <c r="M1222" s="236"/>
      <c r="N1222" s="237"/>
      <c r="O1222" s="92"/>
      <c r="P1222" s="92"/>
      <c r="Q1222" s="92"/>
      <c r="R1222" s="92"/>
      <c r="S1222" s="92"/>
      <c r="T1222" s="93"/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T1222" s="18" t="s">
        <v>187</v>
      </c>
      <c r="AU1222" s="18" t="s">
        <v>88</v>
      </c>
    </row>
    <row r="1223" s="2" customFormat="1">
      <c r="A1223" s="39"/>
      <c r="B1223" s="40"/>
      <c r="C1223" s="41"/>
      <c r="D1223" s="238" t="s">
        <v>189</v>
      </c>
      <c r="E1223" s="41"/>
      <c r="F1223" s="239" t="s">
        <v>1441</v>
      </c>
      <c r="G1223" s="41"/>
      <c r="H1223" s="41"/>
      <c r="I1223" s="235"/>
      <c r="J1223" s="41"/>
      <c r="K1223" s="41"/>
      <c r="L1223" s="45"/>
      <c r="M1223" s="236"/>
      <c r="N1223" s="237"/>
      <c r="O1223" s="92"/>
      <c r="P1223" s="92"/>
      <c r="Q1223" s="92"/>
      <c r="R1223" s="92"/>
      <c r="S1223" s="92"/>
      <c r="T1223" s="93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T1223" s="18" t="s">
        <v>189</v>
      </c>
      <c r="AU1223" s="18" t="s">
        <v>88</v>
      </c>
    </row>
    <row r="1224" s="13" customFormat="1">
      <c r="A1224" s="13"/>
      <c r="B1224" s="240"/>
      <c r="C1224" s="241"/>
      <c r="D1224" s="233" t="s">
        <v>191</v>
      </c>
      <c r="E1224" s="242" t="s">
        <v>1</v>
      </c>
      <c r="F1224" s="243" t="s">
        <v>1350</v>
      </c>
      <c r="G1224" s="241"/>
      <c r="H1224" s="242" t="s">
        <v>1</v>
      </c>
      <c r="I1224" s="244"/>
      <c r="J1224" s="241"/>
      <c r="K1224" s="241"/>
      <c r="L1224" s="245"/>
      <c r="M1224" s="246"/>
      <c r="N1224" s="247"/>
      <c r="O1224" s="247"/>
      <c r="P1224" s="247"/>
      <c r="Q1224" s="247"/>
      <c r="R1224" s="247"/>
      <c r="S1224" s="247"/>
      <c r="T1224" s="248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9" t="s">
        <v>191</v>
      </c>
      <c r="AU1224" s="249" t="s">
        <v>88</v>
      </c>
      <c r="AV1224" s="13" t="s">
        <v>84</v>
      </c>
      <c r="AW1224" s="13" t="s">
        <v>35</v>
      </c>
      <c r="AX1224" s="13" t="s">
        <v>79</v>
      </c>
      <c r="AY1224" s="249" t="s">
        <v>178</v>
      </c>
    </row>
    <row r="1225" s="13" customFormat="1">
      <c r="A1225" s="13"/>
      <c r="B1225" s="240"/>
      <c r="C1225" s="241"/>
      <c r="D1225" s="233" t="s">
        <v>191</v>
      </c>
      <c r="E1225" s="242" t="s">
        <v>1</v>
      </c>
      <c r="F1225" s="243" t="s">
        <v>1442</v>
      </c>
      <c r="G1225" s="241"/>
      <c r="H1225" s="242" t="s">
        <v>1</v>
      </c>
      <c r="I1225" s="244"/>
      <c r="J1225" s="241"/>
      <c r="K1225" s="241"/>
      <c r="L1225" s="245"/>
      <c r="M1225" s="246"/>
      <c r="N1225" s="247"/>
      <c r="O1225" s="247"/>
      <c r="P1225" s="247"/>
      <c r="Q1225" s="247"/>
      <c r="R1225" s="247"/>
      <c r="S1225" s="247"/>
      <c r="T1225" s="248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9" t="s">
        <v>191</v>
      </c>
      <c r="AU1225" s="249" t="s">
        <v>88</v>
      </c>
      <c r="AV1225" s="13" t="s">
        <v>84</v>
      </c>
      <c r="AW1225" s="13" t="s">
        <v>35</v>
      </c>
      <c r="AX1225" s="13" t="s">
        <v>79</v>
      </c>
      <c r="AY1225" s="249" t="s">
        <v>178</v>
      </c>
    </row>
    <row r="1226" s="14" customFormat="1">
      <c r="A1226" s="14"/>
      <c r="B1226" s="250"/>
      <c r="C1226" s="251"/>
      <c r="D1226" s="233" t="s">
        <v>191</v>
      </c>
      <c r="E1226" s="252" t="s">
        <v>1</v>
      </c>
      <c r="F1226" s="253" t="s">
        <v>1443</v>
      </c>
      <c r="G1226" s="251"/>
      <c r="H1226" s="254">
        <v>293</v>
      </c>
      <c r="I1226" s="255"/>
      <c r="J1226" s="251"/>
      <c r="K1226" s="251"/>
      <c r="L1226" s="256"/>
      <c r="M1226" s="257"/>
      <c r="N1226" s="258"/>
      <c r="O1226" s="258"/>
      <c r="P1226" s="258"/>
      <c r="Q1226" s="258"/>
      <c r="R1226" s="258"/>
      <c r="S1226" s="258"/>
      <c r="T1226" s="259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60" t="s">
        <v>191</v>
      </c>
      <c r="AU1226" s="260" t="s">
        <v>88</v>
      </c>
      <c r="AV1226" s="14" t="s">
        <v>88</v>
      </c>
      <c r="AW1226" s="14" t="s">
        <v>35</v>
      </c>
      <c r="AX1226" s="14" t="s">
        <v>79</v>
      </c>
      <c r="AY1226" s="260" t="s">
        <v>178</v>
      </c>
    </row>
    <row r="1227" s="13" customFormat="1">
      <c r="A1227" s="13"/>
      <c r="B1227" s="240"/>
      <c r="C1227" s="241"/>
      <c r="D1227" s="233" t="s">
        <v>191</v>
      </c>
      <c r="E1227" s="242" t="s">
        <v>1</v>
      </c>
      <c r="F1227" s="243" t="s">
        <v>1444</v>
      </c>
      <c r="G1227" s="241"/>
      <c r="H1227" s="242" t="s">
        <v>1</v>
      </c>
      <c r="I1227" s="244"/>
      <c r="J1227" s="241"/>
      <c r="K1227" s="241"/>
      <c r="L1227" s="245"/>
      <c r="M1227" s="246"/>
      <c r="N1227" s="247"/>
      <c r="O1227" s="247"/>
      <c r="P1227" s="247"/>
      <c r="Q1227" s="247"/>
      <c r="R1227" s="247"/>
      <c r="S1227" s="247"/>
      <c r="T1227" s="248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9" t="s">
        <v>191</v>
      </c>
      <c r="AU1227" s="249" t="s">
        <v>88</v>
      </c>
      <c r="AV1227" s="13" t="s">
        <v>84</v>
      </c>
      <c r="AW1227" s="13" t="s">
        <v>35</v>
      </c>
      <c r="AX1227" s="13" t="s">
        <v>79</v>
      </c>
      <c r="AY1227" s="249" t="s">
        <v>178</v>
      </c>
    </row>
    <row r="1228" s="14" customFormat="1">
      <c r="A1228" s="14"/>
      <c r="B1228" s="250"/>
      <c r="C1228" s="251"/>
      <c r="D1228" s="233" t="s">
        <v>191</v>
      </c>
      <c r="E1228" s="252" t="s">
        <v>1</v>
      </c>
      <c r="F1228" s="253" t="s">
        <v>1445</v>
      </c>
      <c r="G1228" s="251"/>
      <c r="H1228" s="254">
        <v>12</v>
      </c>
      <c r="I1228" s="255"/>
      <c r="J1228" s="251"/>
      <c r="K1228" s="251"/>
      <c r="L1228" s="256"/>
      <c r="M1228" s="257"/>
      <c r="N1228" s="258"/>
      <c r="O1228" s="258"/>
      <c r="P1228" s="258"/>
      <c r="Q1228" s="258"/>
      <c r="R1228" s="258"/>
      <c r="S1228" s="258"/>
      <c r="T1228" s="259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60" t="s">
        <v>191</v>
      </c>
      <c r="AU1228" s="260" t="s">
        <v>88</v>
      </c>
      <c r="AV1228" s="14" t="s">
        <v>88</v>
      </c>
      <c r="AW1228" s="14" t="s">
        <v>35</v>
      </c>
      <c r="AX1228" s="14" t="s">
        <v>79</v>
      </c>
      <c r="AY1228" s="260" t="s">
        <v>178</v>
      </c>
    </row>
    <row r="1229" s="13" customFormat="1">
      <c r="A1229" s="13"/>
      <c r="B1229" s="240"/>
      <c r="C1229" s="241"/>
      <c r="D1229" s="233" t="s">
        <v>191</v>
      </c>
      <c r="E1229" s="242" t="s">
        <v>1</v>
      </c>
      <c r="F1229" s="243" t="s">
        <v>1446</v>
      </c>
      <c r="G1229" s="241"/>
      <c r="H1229" s="242" t="s">
        <v>1</v>
      </c>
      <c r="I1229" s="244"/>
      <c r="J1229" s="241"/>
      <c r="K1229" s="241"/>
      <c r="L1229" s="245"/>
      <c r="M1229" s="246"/>
      <c r="N1229" s="247"/>
      <c r="O1229" s="247"/>
      <c r="P1229" s="247"/>
      <c r="Q1229" s="247"/>
      <c r="R1229" s="247"/>
      <c r="S1229" s="247"/>
      <c r="T1229" s="248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9" t="s">
        <v>191</v>
      </c>
      <c r="AU1229" s="249" t="s">
        <v>88</v>
      </c>
      <c r="AV1229" s="13" t="s">
        <v>84</v>
      </c>
      <c r="AW1229" s="13" t="s">
        <v>35</v>
      </c>
      <c r="AX1229" s="13" t="s">
        <v>79</v>
      </c>
      <c r="AY1229" s="249" t="s">
        <v>178</v>
      </c>
    </row>
    <row r="1230" s="14" customFormat="1">
      <c r="A1230" s="14"/>
      <c r="B1230" s="250"/>
      <c r="C1230" s="251"/>
      <c r="D1230" s="233" t="s">
        <v>191</v>
      </c>
      <c r="E1230" s="252" t="s">
        <v>1</v>
      </c>
      <c r="F1230" s="253" t="s">
        <v>1447</v>
      </c>
      <c r="G1230" s="251"/>
      <c r="H1230" s="254">
        <v>0.29999999999999999</v>
      </c>
      <c r="I1230" s="255"/>
      <c r="J1230" s="251"/>
      <c r="K1230" s="251"/>
      <c r="L1230" s="256"/>
      <c r="M1230" s="257"/>
      <c r="N1230" s="258"/>
      <c r="O1230" s="258"/>
      <c r="P1230" s="258"/>
      <c r="Q1230" s="258"/>
      <c r="R1230" s="258"/>
      <c r="S1230" s="258"/>
      <c r="T1230" s="259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60" t="s">
        <v>191</v>
      </c>
      <c r="AU1230" s="260" t="s">
        <v>88</v>
      </c>
      <c r="AV1230" s="14" t="s">
        <v>88</v>
      </c>
      <c r="AW1230" s="14" t="s">
        <v>35</v>
      </c>
      <c r="AX1230" s="14" t="s">
        <v>79</v>
      </c>
      <c r="AY1230" s="260" t="s">
        <v>178</v>
      </c>
    </row>
    <row r="1231" s="15" customFormat="1">
      <c r="A1231" s="15"/>
      <c r="B1231" s="261"/>
      <c r="C1231" s="262"/>
      <c r="D1231" s="233" t="s">
        <v>191</v>
      </c>
      <c r="E1231" s="263" t="s">
        <v>1</v>
      </c>
      <c r="F1231" s="264" t="s">
        <v>195</v>
      </c>
      <c r="G1231" s="262"/>
      <c r="H1231" s="265">
        <v>305.30000000000001</v>
      </c>
      <c r="I1231" s="266"/>
      <c r="J1231" s="262"/>
      <c r="K1231" s="262"/>
      <c r="L1231" s="267"/>
      <c r="M1231" s="268"/>
      <c r="N1231" s="269"/>
      <c r="O1231" s="269"/>
      <c r="P1231" s="269"/>
      <c r="Q1231" s="269"/>
      <c r="R1231" s="269"/>
      <c r="S1231" s="269"/>
      <c r="T1231" s="270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T1231" s="271" t="s">
        <v>191</v>
      </c>
      <c r="AU1231" s="271" t="s">
        <v>88</v>
      </c>
      <c r="AV1231" s="15" t="s">
        <v>185</v>
      </c>
      <c r="AW1231" s="15" t="s">
        <v>35</v>
      </c>
      <c r="AX1231" s="15" t="s">
        <v>84</v>
      </c>
      <c r="AY1231" s="271" t="s">
        <v>178</v>
      </c>
    </row>
    <row r="1232" s="2" customFormat="1" ht="16.5" customHeight="1">
      <c r="A1232" s="39"/>
      <c r="B1232" s="40"/>
      <c r="C1232" s="283" t="s">
        <v>1448</v>
      </c>
      <c r="D1232" s="283" t="s">
        <v>412</v>
      </c>
      <c r="E1232" s="284" t="s">
        <v>1449</v>
      </c>
      <c r="F1232" s="285" t="s">
        <v>1450</v>
      </c>
      <c r="G1232" s="286" t="s">
        <v>270</v>
      </c>
      <c r="H1232" s="287">
        <v>295.93000000000001</v>
      </c>
      <c r="I1232" s="288"/>
      <c r="J1232" s="289">
        <f>ROUND(I1232*H1232,2)</f>
        <v>0</v>
      </c>
      <c r="K1232" s="285" t="s">
        <v>184</v>
      </c>
      <c r="L1232" s="290"/>
      <c r="M1232" s="291" t="s">
        <v>1</v>
      </c>
      <c r="N1232" s="292" t="s">
        <v>44</v>
      </c>
      <c r="O1232" s="92"/>
      <c r="P1232" s="229">
        <f>O1232*H1232</f>
        <v>0</v>
      </c>
      <c r="Q1232" s="229">
        <v>0.045999999999999999</v>
      </c>
      <c r="R1232" s="229">
        <f>Q1232*H1232</f>
        <v>13.612780000000001</v>
      </c>
      <c r="S1232" s="229">
        <v>0</v>
      </c>
      <c r="T1232" s="230">
        <f>S1232*H1232</f>
        <v>0</v>
      </c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R1232" s="231" t="s">
        <v>238</v>
      </c>
      <c r="AT1232" s="231" t="s">
        <v>412</v>
      </c>
      <c r="AU1232" s="231" t="s">
        <v>88</v>
      </c>
      <c r="AY1232" s="18" t="s">
        <v>178</v>
      </c>
      <c r="BE1232" s="232">
        <f>IF(N1232="základní",J1232,0)</f>
        <v>0</v>
      </c>
      <c r="BF1232" s="232">
        <f>IF(N1232="snížená",J1232,0)</f>
        <v>0</v>
      </c>
      <c r="BG1232" s="232">
        <f>IF(N1232="zákl. přenesená",J1232,0)</f>
        <v>0</v>
      </c>
      <c r="BH1232" s="232">
        <f>IF(N1232="sníž. přenesená",J1232,0)</f>
        <v>0</v>
      </c>
      <c r="BI1232" s="232">
        <f>IF(N1232="nulová",J1232,0)</f>
        <v>0</v>
      </c>
      <c r="BJ1232" s="18" t="s">
        <v>84</v>
      </c>
      <c r="BK1232" s="232">
        <f>ROUND(I1232*H1232,2)</f>
        <v>0</v>
      </c>
      <c r="BL1232" s="18" t="s">
        <v>185</v>
      </c>
      <c r="BM1232" s="231" t="s">
        <v>1451</v>
      </c>
    </row>
    <row r="1233" s="2" customFormat="1">
      <c r="A1233" s="39"/>
      <c r="B1233" s="40"/>
      <c r="C1233" s="41"/>
      <c r="D1233" s="233" t="s">
        <v>187</v>
      </c>
      <c r="E1233" s="41"/>
      <c r="F1233" s="234" t="s">
        <v>1450</v>
      </c>
      <c r="G1233" s="41"/>
      <c r="H1233" s="41"/>
      <c r="I1233" s="235"/>
      <c r="J1233" s="41"/>
      <c r="K1233" s="41"/>
      <c r="L1233" s="45"/>
      <c r="M1233" s="236"/>
      <c r="N1233" s="237"/>
      <c r="O1233" s="92"/>
      <c r="P1233" s="92"/>
      <c r="Q1233" s="92"/>
      <c r="R1233" s="92"/>
      <c r="S1233" s="92"/>
      <c r="T1233" s="93"/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T1233" s="18" t="s">
        <v>187</v>
      </c>
      <c r="AU1233" s="18" t="s">
        <v>88</v>
      </c>
    </row>
    <row r="1234" s="13" customFormat="1">
      <c r="A1234" s="13"/>
      <c r="B1234" s="240"/>
      <c r="C1234" s="241"/>
      <c r="D1234" s="233" t="s">
        <v>191</v>
      </c>
      <c r="E1234" s="242" t="s">
        <v>1</v>
      </c>
      <c r="F1234" s="243" t="s">
        <v>1452</v>
      </c>
      <c r="G1234" s="241"/>
      <c r="H1234" s="242" t="s">
        <v>1</v>
      </c>
      <c r="I1234" s="244"/>
      <c r="J1234" s="241"/>
      <c r="K1234" s="241"/>
      <c r="L1234" s="245"/>
      <c r="M1234" s="246"/>
      <c r="N1234" s="247"/>
      <c r="O1234" s="247"/>
      <c r="P1234" s="247"/>
      <c r="Q1234" s="247"/>
      <c r="R1234" s="247"/>
      <c r="S1234" s="247"/>
      <c r="T1234" s="248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9" t="s">
        <v>191</v>
      </c>
      <c r="AU1234" s="249" t="s">
        <v>88</v>
      </c>
      <c r="AV1234" s="13" t="s">
        <v>84</v>
      </c>
      <c r="AW1234" s="13" t="s">
        <v>35</v>
      </c>
      <c r="AX1234" s="13" t="s">
        <v>79</v>
      </c>
      <c r="AY1234" s="249" t="s">
        <v>178</v>
      </c>
    </row>
    <row r="1235" s="14" customFormat="1">
      <c r="A1235" s="14"/>
      <c r="B1235" s="250"/>
      <c r="C1235" s="251"/>
      <c r="D1235" s="233" t="s">
        <v>191</v>
      </c>
      <c r="E1235" s="252" t="s">
        <v>1</v>
      </c>
      <c r="F1235" s="253" t="s">
        <v>1453</v>
      </c>
      <c r="G1235" s="251"/>
      <c r="H1235" s="254">
        <v>295.93000000000001</v>
      </c>
      <c r="I1235" s="255"/>
      <c r="J1235" s="251"/>
      <c r="K1235" s="251"/>
      <c r="L1235" s="256"/>
      <c r="M1235" s="257"/>
      <c r="N1235" s="258"/>
      <c r="O1235" s="258"/>
      <c r="P1235" s="258"/>
      <c r="Q1235" s="258"/>
      <c r="R1235" s="258"/>
      <c r="S1235" s="258"/>
      <c r="T1235" s="259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60" t="s">
        <v>191</v>
      </c>
      <c r="AU1235" s="260" t="s">
        <v>88</v>
      </c>
      <c r="AV1235" s="14" t="s">
        <v>88</v>
      </c>
      <c r="AW1235" s="14" t="s">
        <v>35</v>
      </c>
      <c r="AX1235" s="14" t="s">
        <v>84</v>
      </c>
      <c r="AY1235" s="260" t="s">
        <v>178</v>
      </c>
    </row>
    <row r="1236" s="2" customFormat="1" ht="16.5" customHeight="1">
      <c r="A1236" s="39"/>
      <c r="B1236" s="40"/>
      <c r="C1236" s="283" t="s">
        <v>1454</v>
      </c>
      <c r="D1236" s="283" t="s">
        <v>412</v>
      </c>
      <c r="E1236" s="284" t="s">
        <v>1455</v>
      </c>
      <c r="F1236" s="285" t="s">
        <v>1456</v>
      </c>
      <c r="G1236" s="286" t="s">
        <v>270</v>
      </c>
      <c r="H1236" s="287">
        <v>12.119999999999999</v>
      </c>
      <c r="I1236" s="288"/>
      <c r="J1236" s="289">
        <f>ROUND(I1236*H1236,2)</f>
        <v>0</v>
      </c>
      <c r="K1236" s="285" t="s">
        <v>184</v>
      </c>
      <c r="L1236" s="290"/>
      <c r="M1236" s="291" t="s">
        <v>1</v>
      </c>
      <c r="N1236" s="292" t="s">
        <v>44</v>
      </c>
      <c r="O1236" s="92"/>
      <c r="P1236" s="229">
        <f>O1236*H1236</f>
        <v>0</v>
      </c>
      <c r="Q1236" s="229">
        <v>0.056120000000000003</v>
      </c>
      <c r="R1236" s="229">
        <f>Q1236*H1236</f>
        <v>0.68017439999999996</v>
      </c>
      <c r="S1236" s="229">
        <v>0</v>
      </c>
      <c r="T1236" s="230">
        <f>S1236*H1236</f>
        <v>0</v>
      </c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R1236" s="231" t="s">
        <v>238</v>
      </c>
      <c r="AT1236" s="231" t="s">
        <v>412</v>
      </c>
      <c r="AU1236" s="231" t="s">
        <v>88</v>
      </c>
      <c r="AY1236" s="18" t="s">
        <v>178</v>
      </c>
      <c r="BE1236" s="232">
        <f>IF(N1236="základní",J1236,0)</f>
        <v>0</v>
      </c>
      <c r="BF1236" s="232">
        <f>IF(N1236="snížená",J1236,0)</f>
        <v>0</v>
      </c>
      <c r="BG1236" s="232">
        <f>IF(N1236="zákl. přenesená",J1236,0)</f>
        <v>0</v>
      </c>
      <c r="BH1236" s="232">
        <f>IF(N1236="sníž. přenesená",J1236,0)</f>
        <v>0</v>
      </c>
      <c r="BI1236" s="232">
        <f>IF(N1236="nulová",J1236,0)</f>
        <v>0</v>
      </c>
      <c r="BJ1236" s="18" t="s">
        <v>84</v>
      </c>
      <c r="BK1236" s="232">
        <f>ROUND(I1236*H1236,2)</f>
        <v>0</v>
      </c>
      <c r="BL1236" s="18" t="s">
        <v>185</v>
      </c>
      <c r="BM1236" s="231" t="s">
        <v>1457</v>
      </c>
    </row>
    <row r="1237" s="2" customFormat="1">
      <c r="A1237" s="39"/>
      <c r="B1237" s="40"/>
      <c r="C1237" s="41"/>
      <c r="D1237" s="233" t="s">
        <v>187</v>
      </c>
      <c r="E1237" s="41"/>
      <c r="F1237" s="234" t="s">
        <v>1456</v>
      </c>
      <c r="G1237" s="41"/>
      <c r="H1237" s="41"/>
      <c r="I1237" s="235"/>
      <c r="J1237" s="41"/>
      <c r="K1237" s="41"/>
      <c r="L1237" s="45"/>
      <c r="M1237" s="236"/>
      <c r="N1237" s="237"/>
      <c r="O1237" s="92"/>
      <c r="P1237" s="92"/>
      <c r="Q1237" s="92"/>
      <c r="R1237" s="92"/>
      <c r="S1237" s="92"/>
      <c r="T1237" s="93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T1237" s="18" t="s">
        <v>187</v>
      </c>
      <c r="AU1237" s="18" t="s">
        <v>88</v>
      </c>
    </row>
    <row r="1238" s="13" customFormat="1">
      <c r="A1238" s="13"/>
      <c r="B1238" s="240"/>
      <c r="C1238" s="241"/>
      <c r="D1238" s="233" t="s">
        <v>191</v>
      </c>
      <c r="E1238" s="242" t="s">
        <v>1</v>
      </c>
      <c r="F1238" s="243" t="s">
        <v>1452</v>
      </c>
      <c r="G1238" s="241"/>
      <c r="H1238" s="242" t="s">
        <v>1</v>
      </c>
      <c r="I1238" s="244"/>
      <c r="J1238" s="241"/>
      <c r="K1238" s="241"/>
      <c r="L1238" s="245"/>
      <c r="M1238" s="246"/>
      <c r="N1238" s="247"/>
      <c r="O1238" s="247"/>
      <c r="P1238" s="247"/>
      <c r="Q1238" s="247"/>
      <c r="R1238" s="247"/>
      <c r="S1238" s="247"/>
      <c r="T1238" s="248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9" t="s">
        <v>191</v>
      </c>
      <c r="AU1238" s="249" t="s">
        <v>88</v>
      </c>
      <c r="AV1238" s="13" t="s">
        <v>84</v>
      </c>
      <c r="AW1238" s="13" t="s">
        <v>35</v>
      </c>
      <c r="AX1238" s="13" t="s">
        <v>79</v>
      </c>
      <c r="AY1238" s="249" t="s">
        <v>178</v>
      </c>
    </row>
    <row r="1239" s="14" customFormat="1">
      <c r="A1239" s="14"/>
      <c r="B1239" s="250"/>
      <c r="C1239" s="251"/>
      <c r="D1239" s="233" t="s">
        <v>191</v>
      </c>
      <c r="E1239" s="252" t="s">
        <v>1</v>
      </c>
      <c r="F1239" s="253" t="s">
        <v>1458</v>
      </c>
      <c r="G1239" s="251"/>
      <c r="H1239" s="254">
        <v>12.119999999999999</v>
      </c>
      <c r="I1239" s="255"/>
      <c r="J1239" s="251"/>
      <c r="K1239" s="251"/>
      <c r="L1239" s="256"/>
      <c r="M1239" s="257"/>
      <c r="N1239" s="258"/>
      <c r="O1239" s="258"/>
      <c r="P1239" s="258"/>
      <c r="Q1239" s="258"/>
      <c r="R1239" s="258"/>
      <c r="S1239" s="258"/>
      <c r="T1239" s="259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60" t="s">
        <v>191</v>
      </c>
      <c r="AU1239" s="260" t="s">
        <v>88</v>
      </c>
      <c r="AV1239" s="14" t="s">
        <v>88</v>
      </c>
      <c r="AW1239" s="14" t="s">
        <v>35</v>
      </c>
      <c r="AX1239" s="14" t="s">
        <v>84</v>
      </c>
      <c r="AY1239" s="260" t="s">
        <v>178</v>
      </c>
    </row>
    <row r="1240" s="2" customFormat="1" ht="24.15" customHeight="1">
      <c r="A1240" s="39"/>
      <c r="B1240" s="40"/>
      <c r="C1240" s="283" t="s">
        <v>1459</v>
      </c>
      <c r="D1240" s="283" t="s">
        <v>412</v>
      </c>
      <c r="E1240" s="284" t="s">
        <v>1460</v>
      </c>
      <c r="F1240" s="285" t="s">
        <v>1461</v>
      </c>
      <c r="G1240" s="286" t="s">
        <v>183</v>
      </c>
      <c r="H1240" s="287">
        <v>0.031</v>
      </c>
      <c r="I1240" s="288"/>
      <c r="J1240" s="289">
        <f>ROUND(I1240*H1240,2)</f>
        <v>0</v>
      </c>
      <c r="K1240" s="285" t="s">
        <v>184</v>
      </c>
      <c r="L1240" s="290"/>
      <c r="M1240" s="291" t="s">
        <v>1</v>
      </c>
      <c r="N1240" s="292" t="s">
        <v>44</v>
      </c>
      <c r="O1240" s="92"/>
      <c r="P1240" s="229">
        <f>O1240*H1240</f>
        <v>0</v>
      </c>
      <c r="Q1240" s="229">
        <v>0.153</v>
      </c>
      <c r="R1240" s="229">
        <f>Q1240*H1240</f>
        <v>0.0047429999999999998</v>
      </c>
      <c r="S1240" s="229">
        <v>0</v>
      </c>
      <c r="T1240" s="230">
        <f>S1240*H1240</f>
        <v>0</v>
      </c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/>
      <c r="AE1240" s="39"/>
      <c r="AR1240" s="231" t="s">
        <v>238</v>
      </c>
      <c r="AT1240" s="231" t="s">
        <v>412</v>
      </c>
      <c r="AU1240" s="231" t="s">
        <v>88</v>
      </c>
      <c r="AY1240" s="18" t="s">
        <v>178</v>
      </c>
      <c r="BE1240" s="232">
        <f>IF(N1240="základní",J1240,0)</f>
        <v>0</v>
      </c>
      <c r="BF1240" s="232">
        <f>IF(N1240="snížená",J1240,0)</f>
        <v>0</v>
      </c>
      <c r="BG1240" s="232">
        <f>IF(N1240="zákl. přenesená",J1240,0)</f>
        <v>0</v>
      </c>
      <c r="BH1240" s="232">
        <f>IF(N1240="sníž. přenesená",J1240,0)</f>
        <v>0</v>
      </c>
      <c r="BI1240" s="232">
        <f>IF(N1240="nulová",J1240,0)</f>
        <v>0</v>
      </c>
      <c r="BJ1240" s="18" t="s">
        <v>84</v>
      </c>
      <c r="BK1240" s="232">
        <f>ROUND(I1240*H1240,2)</f>
        <v>0</v>
      </c>
      <c r="BL1240" s="18" t="s">
        <v>185</v>
      </c>
      <c r="BM1240" s="231" t="s">
        <v>1462</v>
      </c>
    </row>
    <row r="1241" s="2" customFormat="1">
      <c r="A1241" s="39"/>
      <c r="B1241" s="40"/>
      <c r="C1241" s="41"/>
      <c r="D1241" s="233" t="s">
        <v>187</v>
      </c>
      <c r="E1241" s="41"/>
      <c r="F1241" s="234" t="s">
        <v>1461</v>
      </c>
      <c r="G1241" s="41"/>
      <c r="H1241" s="41"/>
      <c r="I1241" s="235"/>
      <c r="J1241" s="41"/>
      <c r="K1241" s="41"/>
      <c r="L1241" s="45"/>
      <c r="M1241" s="236"/>
      <c r="N1241" s="237"/>
      <c r="O1241" s="92"/>
      <c r="P1241" s="92"/>
      <c r="Q1241" s="92"/>
      <c r="R1241" s="92"/>
      <c r="S1241" s="92"/>
      <c r="T1241" s="93"/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T1241" s="18" t="s">
        <v>187</v>
      </c>
      <c r="AU1241" s="18" t="s">
        <v>88</v>
      </c>
    </row>
    <row r="1242" s="13" customFormat="1">
      <c r="A1242" s="13"/>
      <c r="B1242" s="240"/>
      <c r="C1242" s="241"/>
      <c r="D1242" s="233" t="s">
        <v>191</v>
      </c>
      <c r="E1242" s="242" t="s">
        <v>1</v>
      </c>
      <c r="F1242" s="243" t="s">
        <v>1463</v>
      </c>
      <c r="G1242" s="241"/>
      <c r="H1242" s="242" t="s">
        <v>1</v>
      </c>
      <c r="I1242" s="244"/>
      <c r="J1242" s="241"/>
      <c r="K1242" s="241"/>
      <c r="L1242" s="245"/>
      <c r="M1242" s="246"/>
      <c r="N1242" s="247"/>
      <c r="O1242" s="247"/>
      <c r="P1242" s="247"/>
      <c r="Q1242" s="247"/>
      <c r="R1242" s="247"/>
      <c r="S1242" s="247"/>
      <c r="T1242" s="248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9" t="s">
        <v>191</v>
      </c>
      <c r="AU1242" s="249" t="s">
        <v>88</v>
      </c>
      <c r="AV1242" s="13" t="s">
        <v>84</v>
      </c>
      <c r="AW1242" s="13" t="s">
        <v>35</v>
      </c>
      <c r="AX1242" s="13" t="s">
        <v>79</v>
      </c>
      <c r="AY1242" s="249" t="s">
        <v>178</v>
      </c>
    </row>
    <row r="1243" s="14" customFormat="1">
      <c r="A1243" s="14"/>
      <c r="B1243" s="250"/>
      <c r="C1243" s="251"/>
      <c r="D1243" s="233" t="s">
        <v>191</v>
      </c>
      <c r="E1243" s="252" t="s">
        <v>1</v>
      </c>
      <c r="F1243" s="253" t="s">
        <v>1464</v>
      </c>
      <c r="G1243" s="251"/>
      <c r="H1243" s="254">
        <v>0.031</v>
      </c>
      <c r="I1243" s="255"/>
      <c r="J1243" s="251"/>
      <c r="K1243" s="251"/>
      <c r="L1243" s="256"/>
      <c r="M1243" s="257"/>
      <c r="N1243" s="258"/>
      <c r="O1243" s="258"/>
      <c r="P1243" s="258"/>
      <c r="Q1243" s="258"/>
      <c r="R1243" s="258"/>
      <c r="S1243" s="258"/>
      <c r="T1243" s="259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60" t="s">
        <v>191</v>
      </c>
      <c r="AU1243" s="260" t="s">
        <v>88</v>
      </c>
      <c r="AV1243" s="14" t="s">
        <v>88</v>
      </c>
      <c r="AW1243" s="14" t="s">
        <v>35</v>
      </c>
      <c r="AX1243" s="14" t="s">
        <v>84</v>
      </c>
      <c r="AY1243" s="260" t="s">
        <v>178</v>
      </c>
    </row>
    <row r="1244" s="2" customFormat="1" ht="24.15" customHeight="1">
      <c r="A1244" s="39"/>
      <c r="B1244" s="40"/>
      <c r="C1244" s="220" t="s">
        <v>1465</v>
      </c>
      <c r="D1244" s="220" t="s">
        <v>180</v>
      </c>
      <c r="E1244" s="221" t="s">
        <v>1466</v>
      </c>
      <c r="F1244" s="222" t="s">
        <v>1467</v>
      </c>
      <c r="G1244" s="223" t="s">
        <v>270</v>
      </c>
      <c r="H1244" s="224">
        <v>31.649999999999999</v>
      </c>
      <c r="I1244" s="225"/>
      <c r="J1244" s="226">
        <f>ROUND(I1244*H1244,2)</f>
        <v>0</v>
      </c>
      <c r="K1244" s="222" t="s">
        <v>184</v>
      </c>
      <c r="L1244" s="45"/>
      <c r="M1244" s="227" t="s">
        <v>1</v>
      </c>
      <c r="N1244" s="228" t="s">
        <v>44</v>
      </c>
      <c r="O1244" s="92"/>
      <c r="P1244" s="229">
        <f>O1244*H1244</f>
        <v>0</v>
      </c>
      <c r="Q1244" s="229">
        <v>0.15256</v>
      </c>
      <c r="R1244" s="229">
        <f>Q1244*H1244</f>
        <v>4.8285239999999998</v>
      </c>
      <c r="S1244" s="229">
        <v>0</v>
      </c>
      <c r="T1244" s="230">
        <f>S1244*H1244</f>
        <v>0</v>
      </c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R1244" s="231" t="s">
        <v>185</v>
      </c>
      <c r="AT1244" s="231" t="s">
        <v>180</v>
      </c>
      <c r="AU1244" s="231" t="s">
        <v>88</v>
      </c>
      <c r="AY1244" s="18" t="s">
        <v>178</v>
      </c>
      <c r="BE1244" s="232">
        <f>IF(N1244="základní",J1244,0)</f>
        <v>0</v>
      </c>
      <c r="BF1244" s="232">
        <f>IF(N1244="snížená",J1244,0)</f>
        <v>0</v>
      </c>
      <c r="BG1244" s="232">
        <f>IF(N1244="zákl. přenesená",J1244,0)</f>
        <v>0</v>
      </c>
      <c r="BH1244" s="232">
        <f>IF(N1244="sníž. přenesená",J1244,0)</f>
        <v>0</v>
      </c>
      <c r="BI1244" s="232">
        <f>IF(N1244="nulová",J1244,0)</f>
        <v>0</v>
      </c>
      <c r="BJ1244" s="18" t="s">
        <v>84</v>
      </c>
      <c r="BK1244" s="232">
        <f>ROUND(I1244*H1244,2)</f>
        <v>0</v>
      </c>
      <c r="BL1244" s="18" t="s">
        <v>185</v>
      </c>
      <c r="BM1244" s="231" t="s">
        <v>1468</v>
      </c>
    </row>
    <row r="1245" s="2" customFormat="1">
      <c r="A1245" s="39"/>
      <c r="B1245" s="40"/>
      <c r="C1245" s="41"/>
      <c r="D1245" s="233" t="s">
        <v>187</v>
      </c>
      <c r="E1245" s="41"/>
      <c r="F1245" s="234" t="s">
        <v>1469</v>
      </c>
      <c r="G1245" s="41"/>
      <c r="H1245" s="41"/>
      <c r="I1245" s="235"/>
      <c r="J1245" s="41"/>
      <c r="K1245" s="41"/>
      <c r="L1245" s="45"/>
      <c r="M1245" s="236"/>
      <c r="N1245" s="237"/>
      <c r="O1245" s="92"/>
      <c r="P1245" s="92"/>
      <c r="Q1245" s="92"/>
      <c r="R1245" s="92"/>
      <c r="S1245" s="92"/>
      <c r="T1245" s="93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T1245" s="18" t="s">
        <v>187</v>
      </c>
      <c r="AU1245" s="18" t="s">
        <v>88</v>
      </c>
    </row>
    <row r="1246" s="2" customFormat="1">
      <c r="A1246" s="39"/>
      <c r="B1246" s="40"/>
      <c r="C1246" s="41"/>
      <c r="D1246" s="238" t="s">
        <v>189</v>
      </c>
      <c r="E1246" s="41"/>
      <c r="F1246" s="239" t="s">
        <v>1470</v>
      </c>
      <c r="G1246" s="41"/>
      <c r="H1246" s="41"/>
      <c r="I1246" s="235"/>
      <c r="J1246" s="41"/>
      <c r="K1246" s="41"/>
      <c r="L1246" s="45"/>
      <c r="M1246" s="236"/>
      <c r="N1246" s="237"/>
      <c r="O1246" s="92"/>
      <c r="P1246" s="92"/>
      <c r="Q1246" s="92"/>
      <c r="R1246" s="92"/>
      <c r="S1246" s="92"/>
      <c r="T1246" s="93"/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39"/>
      <c r="AT1246" s="18" t="s">
        <v>189</v>
      </c>
      <c r="AU1246" s="18" t="s">
        <v>88</v>
      </c>
    </row>
    <row r="1247" s="13" customFormat="1">
      <c r="A1247" s="13"/>
      <c r="B1247" s="240"/>
      <c r="C1247" s="241"/>
      <c r="D1247" s="233" t="s">
        <v>191</v>
      </c>
      <c r="E1247" s="242" t="s">
        <v>1</v>
      </c>
      <c r="F1247" s="243" t="s">
        <v>1471</v>
      </c>
      <c r="G1247" s="241"/>
      <c r="H1247" s="242" t="s">
        <v>1</v>
      </c>
      <c r="I1247" s="244"/>
      <c r="J1247" s="241"/>
      <c r="K1247" s="241"/>
      <c r="L1247" s="245"/>
      <c r="M1247" s="246"/>
      <c r="N1247" s="247"/>
      <c r="O1247" s="247"/>
      <c r="P1247" s="247"/>
      <c r="Q1247" s="247"/>
      <c r="R1247" s="247"/>
      <c r="S1247" s="247"/>
      <c r="T1247" s="248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9" t="s">
        <v>191</v>
      </c>
      <c r="AU1247" s="249" t="s">
        <v>88</v>
      </c>
      <c r="AV1247" s="13" t="s">
        <v>84</v>
      </c>
      <c r="AW1247" s="13" t="s">
        <v>35</v>
      </c>
      <c r="AX1247" s="13" t="s">
        <v>79</v>
      </c>
      <c r="AY1247" s="249" t="s">
        <v>178</v>
      </c>
    </row>
    <row r="1248" s="13" customFormat="1">
      <c r="A1248" s="13"/>
      <c r="B1248" s="240"/>
      <c r="C1248" s="241"/>
      <c r="D1248" s="233" t="s">
        <v>191</v>
      </c>
      <c r="E1248" s="242" t="s">
        <v>1</v>
      </c>
      <c r="F1248" s="243" t="s">
        <v>1472</v>
      </c>
      <c r="G1248" s="241"/>
      <c r="H1248" s="242" t="s">
        <v>1</v>
      </c>
      <c r="I1248" s="244"/>
      <c r="J1248" s="241"/>
      <c r="K1248" s="241"/>
      <c r="L1248" s="245"/>
      <c r="M1248" s="246"/>
      <c r="N1248" s="247"/>
      <c r="O1248" s="247"/>
      <c r="P1248" s="247"/>
      <c r="Q1248" s="247"/>
      <c r="R1248" s="247"/>
      <c r="S1248" s="247"/>
      <c r="T1248" s="248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9" t="s">
        <v>191</v>
      </c>
      <c r="AU1248" s="249" t="s">
        <v>88</v>
      </c>
      <c r="AV1248" s="13" t="s">
        <v>84</v>
      </c>
      <c r="AW1248" s="13" t="s">
        <v>35</v>
      </c>
      <c r="AX1248" s="13" t="s">
        <v>79</v>
      </c>
      <c r="AY1248" s="249" t="s">
        <v>178</v>
      </c>
    </row>
    <row r="1249" s="14" customFormat="1">
      <c r="A1249" s="14"/>
      <c r="B1249" s="250"/>
      <c r="C1249" s="251"/>
      <c r="D1249" s="233" t="s">
        <v>191</v>
      </c>
      <c r="E1249" s="252" t="s">
        <v>1</v>
      </c>
      <c r="F1249" s="253" t="s">
        <v>1473</v>
      </c>
      <c r="G1249" s="251"/>
      <c r="H1249" s="254">
        <v>1.0600000000000001</v>
      </c>
      <c r="I1249" s="255"/>
      <c r="J1249" s="251"/>
      <c r="K1249" s="251"/>
      <c r="L1249" s="256"/>
      <c r="M1249" s="257"/>
      <c r="N1249" s="258"/>
      <c r="O1249" s="258"/>
      <c r="P1249" s="258"/>
      <c r="Q1249" s="258"/>
      <c r="R1249" s="258"/>
      <c r="S1249" s="258"/>
      <c r="T1249" s="259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60" t="s">
        <v>191</v>
      </c>
      <c r="AU1249" s="260" t="s">
        <v>88</v>
      </c>
      <c r="AV1249" s="14" t="s">
        <v>88</v>
      </c>
      <c r="AW1249" s="14" t="s">
        <v>35</v>
      </c>
      <c r="AX1249" s="14" t="s">
        <v>79</v>
      </c>
      <c r="AY1249" s="260" t="s">
        <v>178</v>
      </c>
    </row>
    <row r="1250" s="13" customFormat="1">
      <c r="A1250" s="13"/>
      <c r="B1250" s="240"/>
      <c r="C1250" s="241"/>
      <c r="D1250" s="233" t="s">
        <v>191</v>
      </c>
      <c r="E1250" s="242" t="s">
        <v>1</v>
      </c>
      <c r="F1250" s="243" t="s">
        <v>1474</v>
      </c>
      <c r="G1250" s="241"/>
      <c r="H1250" s="242" t="s">
        <v>1</v>
      </c>
      <c r="I1250" s="244"/>
      <c r="J1250" s="241"/>
      <c r="K1250" s="241"/>
      <c r="L1250" s="245"/>
      <c r="M1250" s="246"/>
      <c r="N1250" s="247"/>
      <c r="O1250" s="247"/>
      <c r="P1250" s="247"/>
      <c r="Q1250" s="247"/>
      <c r="R1250" s="247"/>
      <c r="S1250" s="247"/>
      <c r="T1250" s="248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9" t="s">
        <v>191</v>
      </c>
      <c r="AU1250" s="249" t="s">
        <v>88</v>
      </c>
      <c r="AV1250" s="13" t="s">
        <v>84</v>
      </c>
      <c r="AW1250" s="13" t="s">
        <v>35</v>
      </c>
      <c r="AX1250" s="13" t="s">
        <v>79</v>
      </c>
      <c r="AY1250" s="249" t="s">
        <v>178</v>
      </c>
    </row>
    <row r="1251" s="14" customFormat="1">
      <c r="A1251" s="14"/>
      <c r="B1251" s="250"/>
      <c r="C1251" s="251"/>
      <c r="D1251" s="233" t="s">
        <v>191</v>
      </c>
      <c r="E1251" s="252" t="s">
        <v>1</v>
      </c>
      <c r="F1251" s="253" t="s">
        <v>1475</v>
      </c>
      <c r="G1251" s="251"/>
      <c r="H1251" s="254">
        <v>18.43</v>
      </c>
      <c r="I1251" s="255"/>
      <c r="J1251" s="251"/>
      <c r="K1251" s="251"/>
      <c r="L1251" s="256"/>
      <c r="M1251" s="257"/>
      <c r="N1251" s="258"/>
      <c r="O1251" s="258"/>
      <c r="P1251" s="258"/>
      <c r="Q1251" s="258"/>
      <c r="R1251" s="258"/>
      <c r="S1251" s="258"/>
      <c r="T1251" s="259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60" t="s">
        <v>191</v>
      </c>
      <c r="AU1251" s="260" t="s">
        <v>88</v>
      </c>
      <c r="AV1251" s="14" t="s">
        <v>88</v>
      </c>
      <c r="AW1251" s="14" t="s">
        <v>35</v>
      </c>
      <c r="AX1251" s="14" t="s">
        <v>79</v>
      </c>
      <c r="AY1251" s="260" t="s">
        <v>178</v>
      </c>
    </row>
    <row r="1252" s="13" customFormat="1">
      <c r="A1252" s="13"/>
      <c r="B1252" s="240"/>
      <c r="C1252" s="241"/>
      <c r="D1252" s="233" t="s">
        <v>191</v>
      </c>
      <c r="E1252" s="242" t="s">
        <v>1</v>
      </c>
      <c r="F1252" s="243" t="s">
        <v>1476</v>
      </c>
      <c r="G1252" s="241"/>
      <c r="H1252" s="242" t="s">
        <v>1</v>
      </c>
      <c r="I1252" s="244"/>
      <c r="J1252" s="241"/>
      <c r="K1252" s="241"/>
      <c r="L1252" s="245"/>
      <c r="M1252" s="246"/>
      <c r="N1252" s="247"/>
      <c r="O1252" s="247"/>
      <c r="P1252" s="247"/>
      <c r="Q1252" s="247"/>
      <c r="R1252" s="247"/>
      <c r="S1252" s="247"/>
      <c r="T1252" s="248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9" t="s">
        <v>191</v>
      </c>
      <c r="AU1252" s="249" t="s">
        <v>88</v>
      </c>
      <c r="AV1252" s="13" t="s">
        <v>84</v>
      </c>
      <c r="AW1252" s="13" t="s">
        <v>35</v>
      </c>
      <c r="AX1252" s="13" t="s">
        <v>79</v>
      </c>
      <c r="AY1252" s="249" t="s">
        <v>178</v>
      </c>
    </row>
    <row r="1253" s="14" customFormat="1">
      <c r="A1253" s="14"/>
      <c r="B1253" s="250"/>
      <c r="C1253" s="251"/>
      <c r="D1253" s="233" t="s">
        <v>191</v>
      </c>
      <c r="E1253" s="252" t="s">
        <v>1</v>
      </c>
      <c r="F1253" s="253" t="s">
        <v>1477</v>
      </c>
      <c r="G1253" s="251"/>
      <c r="H1253" s="254">
        <v>9.6999999999999993</v>
      </c>
      <c r="I1253" s="255"/>
      <c r="J1253" s="251"/>
      <c r="K1253" s="251"/>
      <c r="L1253" s="256"/>
      <c r="M1253" s="257"/>
      <c r="N1253" s="258"/>
      <c r="O1253" s="258"/>
      <c r="P1253" s="258"/>
      <c r="Q1253" s="258"/>
      <c r="R1253" s="258"/>
      <c r="S1253" s="258"/>
      <c r="T1253" s="259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60" t="s">
        <v>191</v>
      </c>
      <c r="AU1253" s="260" t="s">
        <v>88</v>
      </c>
      <c r="AV1253" s="14" t="s">
        <v>88</v>
      </c>
      <c r="AW1253" s="14" t="s">
        <v>35</v>
      </c>
      <c r="AX1253" s="14" t="s">
        <v>79</v>
      </c>
      <c r="AY1253" s="260" t="s">
        <v>178</v>
      </c>
    </row>
    <row r="1254" s="13" customFormat="1">
      <c r="A1254" s="13"/>
      <c r="B1254" s="240"/>
      <c r="C1254" s="241"/>
      <c r="D1254" s="233" t="s">
        <v>191</v>
      </c>
      <c r="E1254" s="242" t="s">
        <v>1</v>
      </c>
      <c r="F1254" s="243" t="s">
        <v>1478</v>
      </c>
      <c r="G1254" s="241"/>
      <c r="H1254" s="242" t="s">
        <v>1</v>
      </c>
      <c r="I1254" s="244"/>
      <c r="J1254" s="241"/>
      <c r="K1254" s="241"/>
      <c r="L1254" s="245"/>
      <c r="M1254" s="246"/>
      <c r="N1254" s="247"/>
      <c r="O1254" s="247"/>
      <c r="P1254" s="247"/>
      <c r="Q1254" s="247"/>
      <c r="R1254" s="247"/>
      <c r="S1254" s="247"/>
      <c r="T1254" s="248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9" t="s">
        <v>191</v>
      </c>
      <c r="AU1254" s="249" t="s">
        <v>88</v>
      </c>
      <c r="AV1254" s="13" t="s">
        <v>84</v>
      </c>
      <c r="AW1254" s="13" t="s">
        <v>35</v>
      </c>
      <c r="AX1254" s="13" t="s">
        <v>79</v>
      </c>
      <c r="AY1254" s="249" t="s">
        <v>178</v>
      </c>
    </row>
    <row r="1255" s="14" customFormat="1">
      <c r="A1255" s="14"/>
      <c r="B1255" s="250"/>
      <c r="C1255" s="251"/>
      <c r="D1255" s="233" t="s">
        <v>191</v>
      </c>
      <c r="E1255" s="252" t="s">
        <v>1</v>
      </c>
      <c r="F1255" s="253" t="s">
        <v>1479</v>
      </c>
      <c r="G1255" s="251"/>
      <c r="H1255" s="254">
        <v>2.46</v>
      </c>
      <c r="I1255" s="255"/>
      <c r="J1255" s="251"/>
      <c r="K1255" s="251"/>
      <c r="L1255" s="256"/>
      <c r="M1255" s="257"/>
      <c r="N1255" s="258"/>
      <c r="O1255" s="258"/>
      <c r="P1255" s="258"/>
      <c r="Q1255" s="258"/>
      <c r="R1255" s="258"/>
      <c r="S1255" s="258"/>
      <c r="T1255" s="259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60" t="s">
        <v>191</v>
      </c>
      <c r="AU1255" s="260" t="s">
        <v>88</v>
      </c>
      <c r="AV1255" s="14" t="s">
        <v>88</v>
      </c>
      <c r="AW1255" s="14" t="s">
        <v>35</v>
      </c>
      <c r="AX1255" s="14" t="s">
        <v>79</v>
      </c>
      <c r="AY1255" s="260" t="s">
        <v>178</v>
      </c>
    </row>
    <row r="1256" s="15" customFormat="1">
      <c r="A1256" s="15"/>
      <c r="B1256" s="261"/>
      <c r="C1256" s="262"/>
      <c r="D1256" s="233" t="s">
        <v>191</v>
      </c>
      <c r="E1256" s="263" t="s">
        <v>1</v>
      </c>
      <c r="F1256" s="264" t="s">
        <v>195</v>
      </c>
      <c r="G1256" s="262"/>
      <c r="H1256" s="265">
        <v>31.649999999999999</v>
      </c>
      <c r="I1256" s="266"/>
      <c r="J1256" s="262"/>
      <c r="K1256" s="262"/>
      <c r="L1256" s="267"/>
      <c r="M1256" s="268"/>
      <c r="N1256" s="269"/>
      <c r="O1256" s="269"/>
      <c r="P1256" s="269"/>
      <c r="Q1256" s="269"/>
      <c r="R1256" s="269"/>
      <c r="S1256" s="269"/>
      <c r="T1256" s="270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71" t="s">
        <v>191</v>
      </c>
      <c r="AU1256" s="271" t="s">
        <v>88</v>
      </c>
      <c r="AV1256" s="15" t="s">
        <v>185</v>
      </c>
      <c r="AW1256" s="15" t="s">
        <v>35</v>
      </c>
      <c r="AX1256" s="15" t="s">
        <v>84</v>
      </c>
      <c r="AY1256" s="271" t="s">
        <v>178</v>
      </c>
    </row>
    <row r="1257" s="2" customFormat="1" ht="21.75" customHeight="1">
      <c r="A1257" s="39"/>
      <c r="B1257" s="40"/>
      <c r="C1257" s="283" t="s">
        <v>1480</v>
      </c>
      <c r="D1257" s="283" t="s">
        <v>412</v>
      </c>
      <c r="E1257" s="284" t="s">
        <v>1481</v>
      </c>
      <c r="F1257" s="285" t="s">
        <v>1482</v>
      </c>
      <c r="G1257" s="286" t="s">
        <v>270</v>
      </c>
      <c r="H1257" s="287">
        <v>1.0600000000000001</v>
      </c>
      <c r="I1257" s="288"/>
      <c r="J1257" s="289">
        <f>ROUND(I1257*H1257,2)</f>
        <v>0</v>
      </c>
      <c r="K1257" s="285" t="s">
        <v>1</v>
      </c>
      <c r="L1257" s="290"/>
      <c r="M1257" s="291" t="s">
        <v>1</v>
      </c>
      <c r="N1257" s="292" t="s">
        <v>44</v>
      </c>
      <c r="O1257" s="92"/>
      <c r="P1257" s="229">
        <f>O1257*H1257</f>
        <v>0</v>
      </c>
      <c r="Q1257" s="229">
        <v>0.14999999999999999</v>
      </c>
      <c r="R1257" s="229">
        <f>Q1257*H1257</f>
        <v>0.159</v>
      </c>
      <c r="S1257" s="229">
        <v>0</v>
      </c>
      <c r="T1257" s="230">
        <f>S1257*H1257</f>
        <v>0</v>
      </c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R1257" s="231" t="s">
        <v>238</v>
      </c>
      <c r="AT1257" s="231" t="s">
        <v>412</v>
      </c>
      <c r="AU1257" s="231" t="s">
        <v>88</v>
      </c>
      <c r="AY1257" s="18" t="s">
        <v>178</v>
      </c>
      <c r="BE1257" s="232">
        <f>IF(N1257="základní",J1257,0)</f>
        <v>0</v>
      </c>
      <c r="BF1257" s="232">
        <f>IF(N1257="snížená",J1257,0)</f>
        <v>0</v>
      </c>
      <c r="BG1257" s="232">
        <f>IF(N1257="zákl. přenesená",J1257,0)</f>
        <v>0</v>
      </c>
      <c r="BH1257" s="232">
        <f>IF(N1257="sníž. přenesená",J1257,0)</f>
        <v>0</v>
      </c>
      <c r="BI1257" s="232">
        <f>IF(N1257="nulová",J1257,0)</f>
        <v>0</v>
      </c>
      <c r="BJ1257" s="18" t="s">
        <v>84</v>
      </c>
      <c r="BK1257" s="232">
        <f>ROUND(I1257*H1257,2)</f>
        <v>0</v>
      </c>
      <c r="BL1257" s="18" t="s">
        <v>185</v>
      </c>
      <c r="BM1257" s="231" t="s">
        <v>1483</v>
      </c>
    </row>
    <row r="1258" s="2" customFormat="1">
      <c r="A1258" s="39"/>
      <c r="B1258" s="40"/>
      <c r="C1258" s="41"/>
      <c r="D1258" s="233" t="s">
        <v>187</v>
      </c>
      <c r="E1258" s="41"/>
      <c r="F1258" s="234" t="s">
        <v>1482</v>
      </c>
      <c r="G1258" s="41"/>
      <c r="H1258" s="41"/>
      <c r="I1258" s="235"/>
      <c r="J1258" s="41"/>
      <c r="K1258" s="41"/>
      <c r="L1258" s="45"/>
      <c r="M1258" s="236"/>
      <c r="N1258" s="237"/>
      <c r="O1258" s="92"/>
      <c r="P1258" s="92"/>
      <c r="Q1258" s="92"/>
      <c r="R1258" s="92"/>
      <c r="S1258" s="92"/>
      <c r="T1258" s="93"/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  <c r="AT1258" s="18" t="s">
        <v>187</v>
      </c>
      <c r="AU1258" s="18" t="s">
        <v>88</v>
      </c>
    </row>
    <row r="1259" s="2" customFormat="1" ht="24.15" customHeight="1">
      <c r="A1259" s="39"/>
      <c r="B1259" s="40"/>
      <c r="C1259" s="283" t="s">
        <v>1484</v>
      </c>
      <c r="D1259" s="283" t="s">
        <v>412</v>
      </c>
      <c r="E1259" s="284" t="s">
        <v>1485</v>
      </c>
      <c r="F1259" s="285" t="s">
        <v>1486</v>
      </c>
      <c r="G1259" s="286" t="s">
        <v>270</v>
      </c>
      <c r="H1259" s="287">
        <v>18.43</v>
      </c>
      <c r="I1259" s="288"/>
      <c r="J1259" s="289">
        <f>ROUND(I1259*H1259,2)</f>
        <v>0</v>
      </c>
      <c r="K1259" s="285" t="s">
        <v>1</v>
      </c>
      <c r="L1259" s="290"/>
      <c r="M1259" s="291" t="s">
        <v>1</v>
      </c>
      <c r="N1259" s="292" t="s">
        <v>44</v>
      </c>
      <c r="O1259" s="92"/>
      <c r="P1259" s="229">
        <f>O1259*H1259</f>
        <v>0</v>
      </c>
      <c r="Q1259" s="229">
        <v>0.14999999999999999</v>
      </c>
      <c r="R1259" s="229">
        <f>Q1259*H1259</f>
        <v>2.7645</v>
      </c>
      <c r="S1259" s="229">
        <v>0</v>
      </c>
      <c r="T1259" s="230">
        <f>S1259*H1259</f>
        <v>0</v>
      </c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R1259" s="231" t="s">
        <v>238</v>
      </c>
      <c r="AT1259" s="231" t="s">
        <v>412</v>
      </c>
      <c r="AU1259" s="231" t="s">
        <v>88</v>
      </c>
      <c r="AY1259" s="18" t="s">
        <v>178</v>
      </c>
      <c r="BE1259" s="232">
        <f>IF(N1259="základní",J1259,0)</f>
        <v>0</v>
      </c>
      <c r="BF1259" s="232">
        <f>IF(N1259="snížená",J1259,0)</f>
        <v>0</v>
      </c>
      <c r="BG1259" s="232">
        <f>IF(N1259="zákl. přenesená",J1259,0)</f>
        <v>0</v>
      </c>
      <c r="BH1259" s="232">
        <f>IF(N1259="sníž. přenesená",J1259,0)</f>
        <v>0</v>
      </c>
      <c r="BI1259" s="232">
        <f>IF(N1259="nulová",J1259,0)</f>
        <v>0</v>
      </c>
      <c r="BJ1259" s="18" t="s">
        <v>84</v>
      </c>
      <c r="BK1259" s="232">
        <f>ROUND(I1259*H1259,2)</f>
        <v>0</v>
      </c>
      <c r="BL1259" s="18" t="s">
        <v>185</v>
      </c>
      <c r="BM1259" s="231" t="s">
        <v>1487</v>
      </c>
    </row>
    <row r="1260" s="2" customFormat="1">
      <c r="A1260" s="39"/>
      <c r="B1260" s="40"/>
      <c r="C1260" s="41"/>
      <c r="D1260" s="233" t="s">
        <v>187</v>
      </c>
      <c r="E1260" s="41"/>
      <c r="F1260" s="234" t="s">
        <v>1486</v>
      </c>
      <c r="G1260" s="41"/>
      <c r="H1260" s="41"/>
      <c r="I1260" s="235"/>
      <c r="J1260" s="41"/>
      <c r="K1260" s="41"/>
      <c r="L1260" s="45"/>
      <c r="M1260" s="236"/>
      <c r="N1260" s="237"/>
      <c r="O1260" s="92"/>
      <c r="P1260" s="92"/>
      <c r="Q1260" s="92"/>
      <c r="R1260" s="92"/>
      <c r="S1260" s="92"/>
      <c r="T1260" s="93"/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/>
      <c r="AE1260" s="39"/>
      <c r="AT1260" s="18" t="s">
        <v>187</v>
      </c>
      <c r="AU1260" s="18" t="s">
        <v>88</v>
      </c>
    </row>
    <row r="1261" s="2" customFormat="1" ht="24.15" customHeight="1">
      <c r="A1261" s="39"/>
      <c r="B1261" s="40"/>
      <c r="C1261" s="283" t="s">
        <v>1488</v>
      </c>
      <c r="D1261" s="283" t="s">
        <v>412</v>
      </c>
      <c r="E1261" s="284" t="s">
        <v>1489</v>
      </c>
      <c r="F1261" s="285" t="s">
        <v>1490</v>
      </c>
      <c r="G1261" s="286" t="s">
        <v>270</v>
      </c>
      <c r="H1261" s="287">
        <v>9.6999999999999993</v>
      </c>
      <c r="I1261" s="288"/>
      <c r="J1261" s="289">
        <f>ROUND(I1261*H1261,2)</f>
        <v>0</v>
      </c>
      <c r="K1261" s="285" t="s">
        <v>1</v>
      </c>
      <c r="L1261" s="290"/>
      <c r="M1261" s="291" t="s">
        <v>1</v>
      </c>
      <c r="N1261" s="292" t="s">
        <v>44</v>
      </c>
      <c r="O1261" s="92"/>
      <c r="P1261" s="229">
        <f>O1261*H1261</f>
        <v>0</v>
      </c>
      <c r="Q1261" s="229">
        <v>0.14999999999999999</v>
      </c>
      <c r="R1261" s="229">
        <f>Q1261*H1261</f>
        <v>1.4549999999999999</v>
      </c>
      <c r="S1261" s="229">
        <v>0</v>
      </c>
      <c r="T1261" s="230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1" t="s">
        <v>238</v>
      </c>
      <c r="AT1261" s="231" t="s">
        <v>412</v>
      </c>
      <c r="AU1261" s="231" t="s">
        <v>88</v>
      </c>
      <c r="AY1261" s="18" t="s">
        <v>178</v>
      </c>
      <c r="BE1261" s="232">
        <f>IF(N1261="základní",J1261,0)</f>
        <v>0</v>
      </c>
      <c r="BF1261" s="232">
        <f>IF(N1261="snížená",J1261,0)</f>
        <v>0</v>
      </c>
      <c r="BG1261" s="232">
        <f>IF(N1261="zákl. přenesená",J1261,0)</f>
        <v>0</v>
      </c>
      <c r="BH1261" s="232">
        <f>IF(N1261="sníž. přenesená",J1261,0)</f>
        <v>0</v>
      </c>
      <c r="BI1261" s="232">
        <f>IF(N1261="nulová",J1261,0)</f>
        <v>0</v>
      </c>
      <c r="BJ1261" s="18" t="s">
        <v>84</v>
      </c>
      <c r="BK1261" s="232">
        <f>ROUND(I1261*H1261,2)</f>
        <v>0</v>
      </c>
      <c r="BL1261" s="18" t="s">
        <v>185</v>
      </c>
      <c r="BM1261" s="231" t="s">
        <v>1491</v>
      </c>
    </row>
    <row r="1262" s="2" customFormat="1">
      <c r="A1262" s="39"/>
      <c r="B1262" s="40"/>
      <c r="C1262" s="41"/>
      <c r="D1262" s="233" t="s">
        <v>187</v>
      </c>
      <c r="E1262" s="41"/>
      <c r="F1262" s="234" t="s">
        <v>1490</v>
      </c>
      <c r="G1262" s="41"/>
      <c r="H1262" s="41"/>
      <c r="I1262" s="235"/>
      <c r="J1262" s="41"/>
      <c r="K1262" s="41"/>
      <c r="L1262" s="45"/>
      <c r="M1262" s="236"/>
      <c r="N1262" s="237"/>
      <c r="O1262" s="92"/>
      <c r="P1262" s="92"/>
      <c r="Q1262" s="92"/>
      <c r="R1262" s="92"/>
      <c r="S1262" s="92"/>
      <c r="T1262" s="93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187</v>
      </c>
      <c r="AU1262" s="18" t="s">
        <v>88</v>
      </c>
    </row>
    <row r="1263" s="2" customFormat="1" ht="16.5" customHeight="1">
      <c r="A1263" s="39"/>
      <c r="B1263" s="40"/>
      <c r="C1263" s="283" t="s">
        <v>1492</v>
      </c>
      <c r="D1263" s="283" t="s">
        <v>412</v>
      </c>
      <c r="E1263" s="284" t="s">
        <v>1493</v>
      </c>
      <c r="F1263" s="285" t="s">
        <v>1494</v>
      </c>
      <c r="G1263" s="286" t="s">
        <v>270</v>
      </c>
      <c r="H1263" s="287">
        <v>2.46</v>
      </c>
      <c r="I1263" s="288"/>
      <c r="J1263" s="289">
        <f>ROUND(I1263*H1263,2)</f>
        <v>0</v>
      </c>
      <c r="K1263" s="285" t="s">
        <v>1</v>
      </c>
      <c r="L1263" s="290"/>
      <c r="M1263" s="291" t="s">
        <v>1</v>
      </c>
      <c r="N1263" s="292" t="s">
        <v>44</v>
      </c>
      <c r="O1263" s="92"/>
      <c r="P1263" s="229">
        <f>O1263*H1263</f>
        <v>0</v>
      </c>
      <c r="Q1263" s="229">
        <v>0.14999999999999999</v>
      </c>
      <c r="R1263" s="229">
        <f>Q1263*H1263</f>
        <v>0.36899999999999999</v>
      </c>
      <c r="S1263" s="229">
        <v>0</v>
      </c>
      <c r="T1263" s="230">
        <f>S1263*H1263</f>
        <v>0</v>
      </c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/>
      <c r="AE1263" s="39"/>
      <c r="AR1263" s="231" t="s">
        <v>238</v>
      </c>
      <c r="AT1263" s="231" t="s">
        <v>412</v>
      </c>
      <c r="AU1263" s="231" t="s">
        <v>88</v>
      </c>
      <c r="AY1263" s="18" t="s">
        <v>178</v>
      </c>
      <c r="BE1263" s="232">
        <f>IF(N1263="základní",J1263,0)</f>
        <v>0</v>
      </c>
      <c r="BF1263" s="232">
        <f>IF(N1263="snížená",J1263,0)</f>
        <v>0</v>
      </c>
      <c r="BG1263" s="232">
        <f>IF(N1263="zákl. přenesená",J1263,0)</f>
        <v>0</v>
      </c>
      <c r="BH1263" s="232">
        <f>IF(N1263="sníž. přenesená",J1263,0)</f>
        <v>0</v>
      </c>
      <c r="BI1263" s="232">
        <f>IF(N1263="nulová",J1263,0)</f>
        <v>0</v>
      </c>
      <c r="BJ1263" s="18" t="s">
        <v>84</v>
      </c>
      <c r="BK1263" s="232">
        <f>ROUND(I1263*H1263,2)</f>
        <v>0</v>
      </c>
      <c r="BL1263" s="18" t="s">
        <v>185</v>
      </c>
      <c r="BM1263" s="231" t="s">
        <v>1495</v>
      </c>
    </row>
    <row r="1264" s="2" customFormat="1">
      <c r="A1264" s="39"/>
      <c r="B1264" s="40"/>
      <c r="C1264" s="41"/>
      <c r="D1264" s="233" t="s">
        <v>187</v>
      </c>
      <c r="E1264" s="41"/>
      <c r="F1264" s="234" t="s">
        <v>1494</v>
      </c>
      <c r="G1264" s="41"/>
      <c r="H1264" s="41"/>
      <c r="I1264" s="235"/>
      <c r="J1264" s="41"/>
      <c r="K1264" s="41"/>
      <c r="L1264" s="45"/>
      <c r="M1264" s="236"/>
      <c r="N1264" s="237"/>
      <c r="O1264" s="92"/>
      <c r="P1264" s="92"/>
      <c r="Q1264" s="92"/>
      <c r="R1264" s="92"/>
      <c r="S1264" s="92"/>
      <c r="T1264" s="93"/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T1264" s="18" t="s">
        <v>187</v>
      </c>
      <c r="AU1264" s="18" t="s">
        <v>88</v>
      </c>
    </row>
    <row r="1265" s="2" customFormat="1" ht="24.15" customHeight="1">
      <c r="A1265" s="39"/>
      <c r="B1265" s="40"/>
      <c r="C1265" s="220" t="s">
        <v>1496</v>
      </c>
      <c r="D1265" s="220" t="s">
        <v>180</v>
      </c>
      <c r="E1265" s="221" t="s">
        <v>1497</v>
      </c>
      <c r="F1265" s="222" t="s">
        <v>1498</v>
      </c>
      <c r="G1265" s="223" t="s">
        <v>294</v>
      </c>
      <c r="H1265" s="224">
        <v>27.239999999999998</v>
      </c>
      <c r="I1265" s="225"/>
      <c r="J1265" s="226">
        <f>ROUND(I1265*H1265,2)</f>
        <v>0</v>
      </c>
      <c r="K1265" s="222" t="s">
        <v>184</v>
      </c>
      <c r="L1265" s="45"/>
      <c r="M1265" s="227" t="s">
        <v>1</v>
      </c>
      <c r="N1265" s="228" t="s">
        <v>44</v>
      </c>
      <c r="O1265" s="92"/>
      <c r="P1265" s="229">
        <f>O1265*H1265</f>
        <v>0</v>
      </c>
      <c r="Q1265" s="229">
        <v>2.2563399999999998</v>
      </c>
      <c r="R1265" s="229">
        <f>Q1265*H1265</f>
        <v>61.462701599999988</v>
      </c>
      <c r="S1265" s="229">
        <v>0</v>
      </c>
      <c r="T1265" s="230">
        <f>S1265*H1265</f>
        <v>0</v>
      </c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/>
      <c r="AE1265" s="39"/>
      <c r="AR1265" s="231" t="s">
        <v>185</v>
      </c>
      <c r="AT1265" s="231" t="s">
        <v>180</v>
      </c>
      <c r="AU1265" s="231" t="s">
        <v>88</v>
      </c>
      <c r="AY1265" s="18" t="s">
        <v>178</v>
      </c>
      <c r="BE1265" s="232">
        <f>IF(N1265="základní",J1265,0)</f>
        <v>0</v>
      </c>
      <c r="BF1265" s="232">
        <f>IF(N1265="snížená",J1265,0)</f>
        <v>0</v>
      </c>
      <c r="BG1265" s="232">
        <f>IF(N1265="zákl. přenesená",J1265,0)</f>
        <v>0</v>
      </c>
      <c r="BH1265" s="232">
        <f>IF(N1265="sníž. přenesená",J1265,0)</f>
        <v>0</v>
      </c>
      <c r="BI1265" s="232">
        <f>IF(N1265="nulová",J1265,0)</f>
        <v>0</v>
      </c>
      <c r="BJ1265" s="18" t="s">
        <v>84</v>
      </c>
      <c r="BK1265" s="232">
        <f>ROUND(I1265*H1265,2)</f>
        <v>0</v>
      </c>
      <c r="BL1265" s="18" t="s">
        <v>185</v>
      </c>
      <c r="BM1265" s="231" t="s">
        <v>1499</v>
      </c>
    </row>
    <row r="1266" s="2" customFormat="1">
      <c r="A1266" s="39"/>
      <c r="B1266" s="40"/>
      <c r="C1266" s="41"/>
      <c r="D1266" s="233" t="s">
        <v>187</v>
      </c>
      <c r="E1266" s="41"/>
      <c r="F1266" s="234" t="s">
        <v>1498</v>
      </c>
      <c r="G1266" s="41"/>
      <c r="H1266" s="41"/>
      <c r="I1266" s="235"/>
      <c r="J1266" s="41"/>
      <c r="K1266" s="41"/>
      <c r="L1266" s="45"/>
      <c r="M1266" s="236"/>
      <c r="N1266" s="237"/>
      <c r="O1266" s="92"/>
      <c r="P1266" s="92"/>
      <c r="Q1266" s="92"/>
      <c r="R1266" s="92"/>
      <c r="S1266" s="92"/>
      <c r="T1266" s="93"/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/>
      <c r="AE1266" s="39"/>
      <c r="AT1266" s="18" t="s">
        <v>187</v>
      </c>
      <c r="AU1266" s="18" t="s">
        <v>88</v>
      </c>
    </row>
    <row r="1267" s="2" customFormat="1">
      <c r="A1267" s="39"/>
      <c r="B1267" s="40"/>
      <c r="C1267" s="41"/>
      <c r="D1267" s="238" t="s">
        <v>189</v>
      </c>
      <c r="E1267" s="41"/>
      <c r="F1267" s="239" t="s">
        <v>1500</v>
      </c>
      <c r="G1267" s="41"/>
      <c r="H1267" s="41"/>
      <c r="I1267" s="235"/>
      <c r="J1267" s="41"/>
      <c r="K1267" s="41"/>
      <c r="L1267" s="45"/>
      <c r="M1267" s="236"/>
      <c r="N1267" s="237"/>
      <c r="O1267" s="92"/>
      <c r="P1267" s="92"/>
      <c r="Q1267" s="92"/>
      <c r="R1267" s="92"/>
      <c r="S1267" s="92"/>
      <c r="T1267" s="93"/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T1267" s="18" t="s">
        <v>189</v>
      </c>
      <c r="AU1267" s="18" t="s">
        <v>88</v>
      </c>
    </row>
    <row r="1268" s="13" customFormat="1">
      <c r="A1268" s="13"/>
      <c r="B1268" s="240"/>
      <c r="C1268" s="241"/>
      <c r="D1268" s="233" t="s">
        <v>191</v>
      </c>
      <c r="E1268" s="242" t="s">
        <v>1</v>
      </c>
      <c r="F1268" s="243" t="s">
        <v>1350</v>
      </c>
      <c r="G1268" s="241"/>
      <c r="H1268" s="242" t="s">
        <v>1</v>
      </c>
      <c r="I1268" s="244"/>
      <c r="J1268" s="241"/>
      <c r="K1268" s="241"/>
      <c r="L1268" s="245"/>
      <c r="M1268" s="246"/>
      <c r="N1268" s="247"/>
      <c r="O1268" s="247"/>
      <c r="P1268" s="247"/>
      <c r="Q1268" s="247"/>
      <c r="R1268" s="247"/>
      <c r="S1268" s="247"/>
      <c r="T1268" s="248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9" t="s">
        <v>191</v>
      </c>
      <c r="AU1268" s="249" t="s">
        <v>88</v>
      </c>
      <c r="AV1268" s="13" t="s">
        <v>84</v>
      </c>
      <c r="AW1268" s="13" t="s">
        <v>35</v>
      </c>
      <c r="AX1268" s="13" t="s">
        <v>79</v>
      </c>
      <c r="AY1268" s="249" t="s">
        <v>178</v>
      </c>
    </row>
    <row r="1269" s="13" customFormat="1">
      <c r="A1269" s="13"/>
      <c r="B1269" s="240"/>
      <c r="C1269" s="241"/>
      <c r="D1269" s="233" t="s">
        <v>191</v>
      </c>
      <c r="E1269" s="242" t="s">
        <v>1</v>
      </c>
      <c r="F1269" s="243" t="s">
        <v>1351</v>
      </c>
      <c r="G1269" s="241"/>
      <c r="H1269" s="242" t="s">
        <v>1</v>
      </c>
      <c r="I1269" s="244"/>
      <c r="J1269" s="241"/>
      <c r="K1269" s="241"/>
      <c r="L1269" s="245"/>
      <c r="M1269" s="246"/>
      <c r="N1269" s="247"/>
      <c r="O1269" s="247"/>
      <c r="P1269" s="247"/>
      <c r="Q1269" s="247"/>
      <c r="R1269" s="247"/>
      <c r="S1269" s="247"/>
      <c r="T1269" s="248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9" t="s">
        <v>191</v>
      </c>
      <c r="AU1269" s="249" t="s">
        <v>88</v>
      </c>
      <c r="AV1269" s="13" t="s">
        <v>84</v>
      </c>
      <c r="AW1269" s="13" t="s">
        <v>35</v>
      </c>
      <c r="AX1269" s="13" t="s">
        <v>79</v>
      </c>
      <c r="AY1269" s="249" t="s">
        <v>178</v>
      </c>
    </row>
    <row r="1270" s="14" customFormat="1">
      <c r="A1270" s="14"/>
      <c r="B1270" s="250"/>
      <c r="C1270" s="251"/>
      <c r="D1270" s="233" t="s">
        <v>191</v>
      </c>
      <c r="E1270" s="252" t="s">
        <v>1</v>
      </c>
      <c r="F1270" s="253" t="s">
        <v>1501</v>
      </c>
      <c r="G1270" s="251"/>
      <c r="H1270" s="254">
        <v>2.3980000000000001</v>
      </c>
      <c r="I1270" s="255"/>
      <c r="J1270" s="251"/>
      <c r="K1270" s="251"/>
      <c r="L1270" s="256"/>
      <c r="M1270" s="257"/>
      <c r="N1270" s="258"/>
      <c r="O1270" s="258"/>
      <c r="P1270" s="258"/>
      <c r="Q1270" s="258"/>
      <c r="R1270" s="258"/>
      <c r="S1270" s="258"/>
      <c r="T1270" s="259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60" t="s">
        <v>191</v>
      </c>
      <c r="AU1270" s="260" t="s">
        <v>88</v>
      </c>
      <c r="AV1270" s="14" t="s">
        <v>88</v>
      </c>
      <c r="AW1270" s="14" t="s">
        <v>35</v>
      </c>
      <c r="AX1270" s="14" t="s">
        <v>79</v>
      </c>
      <c r="AY1270" s="260" t="s">
        <v>178</v>
      </c>
    </row>
    <row r="1271" s="13" customFormat="1">
      <c r="A1271" s="13"/>
      <c r="B1271" s="240"/>
      <c r="C1271" s="241"/>
      <c r="D1271" s="233" t="s">
        <v>191</v>
      </c>
      <c r="E1271" s="242" t="s">
        <v>1</v>
      </c>
      <c r="F1271" s="243" t="s">
        <v>1371</v>
      </c>
      <c r="G1271" s="241"/>
      <c r="H1271" s="242" t="s">
        <v>1</v>
      </c>
      <c r="I1271" s="244"/>
      <c r="J1271" s="241"/>
      <c r="K1271" s="241"/>
      <c r="L1271" s="245"/>
      <c r="M1271" s="246"/>
      <c r="N1271" s="247"/>
      <c r="O1271" s="247"/>
      <c r="P1271" s="247"/>
      <c r="Q1271" s="247"/>
      <c r="R1271" s="247"/>
      <c r="S1271" s="247"/>
      <c r="T1271" s="248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9" t="s">
        <v>191</v>
      </c>
      <c r="AU1271" s="249" t="s">
        <v>88</v>
      </c>
      <c r="AV1271" s="13" t="s">
        <v>84</v>
      </c>
      <c r="AW1271" s="13" t="s">
        <v>35</v>
      </c>
      <c r="AX1271" s="13" t="s">
        <v>79</v>
      </c>
      <c r="AY1271" s="249" t="s">
        <v>178</v>
      </c>
    </row>
    <row r="1272" s="14" customFormat="1">
      <c r="A1272" s="14"/>
      <c r="B1272" s="250"/>
      <c r="C1272" s="251"/>
      <c r="D1272" s="233" t="s">
        <v>191</v>
      </c>
      <c r="E1272" s="252" t="s">
        <v>1</v>
      </c>
      <c r="F1272" s="253" t="s">
        <v>1502</v>
      </c>
      <c r="G1272" s="251"/>
      <c r="H1272" s="254">
        <v>5.3399999999999999</v>
      </c>
      <c r="I1272" s="255"/>
      <c r="J1272" s="251"/>
      <c r="K1272" s="251"/>
      <c r="L1272" s="256"/>
      <c r="M1272" s="257"/>
      <c r="N1272" s="258"/>
      <c r="O1272" s="258"/>
      <c r="P1272" s="258"/>
      <c r="Q1272" s="258"/>
      <c r="R1272" s="258"/>
      <c r="S1272" s="258"/>
      <c r="T1272" s="259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60" t="s">
        <v>191</v>
      </c>
      <c r="AU1272" s="260" t="s">
        <v>88</v>
      </c>
      <c r="AV1272" s="14" t="s">
        <v>88</v>
      </c>
      <c r="AW1272" s="14" t="s">
        <v>35</v>
      </c>
      <c r="AX1272" s="14" t="s">
        <v>79</v>
      </c>
      <c r="AY1272" s="260" t="s">
        <v>178</v>
      </c>
    </row>
    <row r="1273" s="13" customFormat="1">
      <c r="A1273" s="13"/>
      <c r="B1273" s="240"/>
      <c r="C1273" s="241"/>
      <c r="D1273" s="233" t="s">
        <v>191</v>
      </c>
      <c r="E1273" s="242" t="s">
        <v>1</v>
      </c>
      <c r="F1273" s="243" t="s">
        <v>1392</v>
      </c>
      <c r="G1273" s="241"/>
      <c r="H1273" s="242" t="s">
        <v>1</v>
      </c>
      <c r="I1273" s="244"/>
      <c r="J1273" s="241"/>
      <c r="K1273" s="241"/>
      <c r="L1273" s="245"/>
      <c r="M1273" s="246"/>
      <c r="N1273" s="247"/>
      <c r="O1273" s="247"/>
      <c r="P1273" s="247"/>
      <c r="Q1273" s="247"/>
      <c r="R1273" s="247"/>
      <c r="S1273" s="247"/>
      <c r="T1273" s="248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9" t="s">
        <v>191</v>
      </c>
      <c r="AU1273" s="249" t="s">
        <v>88</v>
      </c>
      <c r="AV1273" s="13" t="s">
        <v>84</v>
      </c>
      <c r="AW1273" s="13" t="s">
        <v>35</v>
      </c>
      <c r="AX1273" s="13" t="s">
        <v>79</v>
      </c>
      <c r="AY1273" s="249" t="s">
        <v>178</v>
      </c>
    </row>
    <row r="1274" s="14" customFormat="1">
      <c r="A1274" s="14"/>
      <c r="B1274" s="250"/>
      <c r="C1274" s="251"/>
      <c r="D1274" s="233" t="s">
        <v>191</v>
      </c>
      <c r="E1274" s="252" t="s">
        <v>1</v>
      </c>
      <c r="F1274" s="253" t="s">
        <v>1503</v>
      </c>
      <c r="G1274" s="251"/>
      <c r="H1274" s="254">
        <v>14.938000000000001</v>
      </c>
      <c r="I1274" s="255"/>
      <c r="J1274" s="251"/>
      <c r="K1274" s="251"/>
      <c r="L1274" s="256"/>
      <c r="M1274" s="257"/>
      <c r="N1274" s="258"/>
      <c r="O1274" s="258"/>
      <c r="P1274" s="258"/>
      <c r="Q1274" s="258"/>
      <c r="R1274" s="258"/>
      <c r="S1274" s="258"/>
      <c r="T1274" s="259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60" t="s">
        <v>191</v>
      </c>
      <c r="AU1274" s="260" t="s">
        <v>88</v>
      </c>
      <c r="AV1274" s="14" t="s">
        <v>88</v>
      </c>
      <c r="AW1274" s="14" t="s">
        <v>35</v>
      </c>
      <c r="AX1274" s="14" t="s">
        <v>79</v>
      </c>
      <c r="AY1274" s="260" t="s">
        <v>178</v>
      </c>
    </row>
    <row r="1275" s="13" customFormat="1">
      <c r="A1275" s="13"/>
      <c r="B1275" s="240"/>
      <c r="C1275" s="241"/>
      <c r="D1275" s="233" t="s">
        <v>191</v>
      </c>
      <c r="E1275" s="242" t="s">
        <v>1</v>
      </c>
      <c r="F1275" s="243" t="s">
        <v>1394</v>
      </c>
      <c r="G1275" s="241"/>
      <c r="H1275" s="242" t="s">
        <v>1</v>
      </c>
      <c r="I1275" s="244"/>
      <c r="J1275" s="241"/>
      <c r="K1275" s="241"/>
      <c r="L1275" s="245"/>
      <c r="M1275" s="246"/>
      <c r="N1275" s="247"/>
      <c r="O1275" s="247"/>
      <c r="P1275" s="247"/>
      <c r="Q1275" s="247"/>
      <c r="R1275" s="247"/>
      <c r="S1275" s="247"/>
      <c r="T1275" s="248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9" t="s">
        <v>191</v>
      </c>
      <c r="AU1275" s="249" t="s">
        <v>88</v>
      </c>
      <c r="AV1275" s="13" t="s">
        <v>84</v>
      </c>
      <c r="AW1275" s="13" t="s">
        <v>35</v>
      </c>
      <c r="AX1275" s="13" t="s">
        <v>79</v>
      </c>
      <c r="AY1275" s="249" t="s">
        <v>178</v>
      </c>
    </row>
    <row r="1276" s="14" customFormat="1">
      <c r="A1276" s="14"/>
      <c r="B1276" s="250"/>
      <c r="C1276" s="251"/>
      <c r="D1276" s="233" t="s">
        <v>191</v>
      </c>
      <c r="E1276" s="252" t="s">
        <v>1</v>
      </c>
      <c r="F1276" s="253" t="s">
        <v>1504</v>
      </c>
      <c r="G1276" s="251"/>
      <c r="H1276" s="254">
        <v>1.238</v>
      </c>
      <c r="I1276" s="255"/>
      <c r="J1276" s="251"/>
      <c r="K1276" s="251"/>
      <c r="L1276" s="256"/>
      <c r="M1276" s="257"/>
      <c r="N1276" s="258"/>
      <c r="O1276" s="258"/>
      <c r="P1276" s="258"/>
      <c r="Q1276" s="258"/>
      <c r="R1276" s="258"/>
      <c r="S1276" s="258"/>
      <c r="T1276" s="259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60" t="s">
        <v>191</v>
      </c>
      <c r="AU1276" s="260" t="s">
        <v>88</v>
      </c>
      <c r="AV1276" s="14" t="s">
        <v>88</v>
      </c>
      <c r="AW1276" s="14" t="s">
        <v>35</v>
      </c>
      <c r="AX1276" s="14" t="s">
        <v>79</v>
      </c>
      <c r="AY1276" s="260" t="s">
        <v>178</v>
      </c>
    </row>
    <row r="1277" s="13" customFormat="1">
      <c r="A1277" s="13"/>
      <c r="B1277" s="240"/>
      <c r="C1277" s="241"/>
      <c r="D1277" s="233" t="s">
        <v>191</v>
      </c>
      <c r="E1277" s="242" t="s">
        <v>1</v>
      </c>
      <c r="F1277" s="243" t="s">
        <v>1396</v>
      </c>
      <c r="G1277" s="241"/>
      <c r="H1277" s="242" t="s">
        <v>1</v>
      </c>
      <c r="I1277" s="244"/>
      <c r="J1277" s="241"/>
      <c r="K1277" s="241"/>
      <c r="L1277" s="245"/>
      <c r="M1277" s="246"/>
      <c r="N1277" s="247"/>
      <c r="O1277" s="247"/>
      <c r="P1277" s="247"/>
      <c r="Q1277" s="247"/>
      <c r="R1277" s="247"/>
      <c r="S1277" s="247"/>
      <c r="T1277" s="248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9" t="s">
        <v>191</v>
      </c>
      <c r="AU1277" s="249" t="s">
        <v>88</v>
      </c>
      <c r="AV1277" s="13" t="s">
        <v>84</v>
      </c>
      <c r="AW1277" s="13" t="s">
        <v>35</v>
      </c>
      <c r="AX1277" s="13" t="s">
        <v>79</v>
      </c>
      <c r="AY1277" s="249" t="s">
        <v>178</v>
      </c>
    </row>
    <row r="1278" s="14" customFormat="1">
      <c r="A1278" s="14"/>
      <c r="B1278" s="250"/>
      <c r="C1278" s="251"/>
      <c r="D1278" s="233" t="s">
        <v>191</v>
      </c>
      <c r="E1278" s="252" t="s">
        <v>1</v>
      </c>
      <c r="F1278" s="253" t="s">
        <v>1505</v>
      </c>
      <c r="G1278" s="251"/>
      <c r="H1278" s="254">
        <v>0.67500000000000004</v>
      </c>
      <c r="I1278" s="255"/>
      <c r="J1278" s="251"/>
      <c r="K1278" s="251"/>
      <c r="L1278" s="256"/>
      <c r="M1278" s="257"/>
      <c r="N1278" s="258"/>
      <c r="O1278" s="258"/>
      <c r="P1278" s="258"/>
      <c r="Q1278" s="258"/>
      <c r="R1278" s="258"/>
      <c r="S1278" s="258"/>
      <c r="T1278" s="259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60" t="s">
        <v>191</v>
      </c>
      <c r="AU1278" s="260" t="s">
        <v>88</v>
      </c>
      <c r="AV1278" s="14" t="s">
        <v>88</v>
      </c>
      <c r="AW1278" s="14" t="s">
        <v>35</v>
      </c>
      <c r="AX1278" s="14" t="s">
        <v>79</v>
      </c>
      <c r="AY1278" s="260" t="s">
        <v>178</v>
      </c>
    </row>
    <row r="1279" s="13" customFormat="1">
      <c r="A1279" s="13"/>
      <c r="B1279" s="240"/>
      <c r="C1279" s="241"/>
      <c r="D1279" s="233" t="s">
        <v>191</v>
      </c>
      <c r="E1279" s="242" t="s">
        <v>1</v>
      </c>
      <c r="F1279" s="243" t="s">
        <v>1398</v>
      </c>
      <c r="G1279" s="241"/>
      <c r="H1279" s="242" t="s">
        <v>1</v>
      </c>
      <c r="I1279" s="244"/>
      <c r="J1279" s="241"/>
      <c r="K1279" s="241"/>
      <c r="L1279" s="245"/>
      <c r="M1279" s="246"/>
      <c r="N1279" s="247"/>
      <c r="O1279" s="247"/>
      <c r="P1279" s="247"/>
      <c r="Q1279" s="247"/>
      <c r="R1279" s="247"/>
      <c r="S1279" s="247"/>
      <c r="T1279" s="248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9" t="s">
        <v>191</v>
      </c>
      <c r="AU1279" s="249" t="s">
        <v>88</v>
      </c>
      <c r="AV1279" s="13" t="s">
        <v>84</v>
      </c>
      <c r="AW1279" s="13" t="s">
        <v>35</v>
      </c>
      <c r="AX1279" s="13" t="s">
        <v>79</v>
      </c>
      <c r="AY1279" s="249" t="s">
        <v>178</v>
      </c>
    </row>
    <row r="1280" s="14" customFormat="1">
      <c r="A1280" s="14"/>
      <c r="B1280" s="250"/>
      <c r="C1280" s="251"/>
      <c r="D1280" s="233" t="s">
        <v>191</v>
      </c>
      <c r="E1280" s="252" t="s">
        <v>1</v>
      </c>
      <c r="F1280" s="253" t="s">
        <v>1505</v>
      </c>
      <c r="G1280" s="251"/>
      <c r="H1280" s="254">
        <v>0.67500000000000004</v>
      </c>
      <c r="I1280" s="255"/>
      <c r="J1280" s="251"/>
      <c r="K1280" s="251"/>
      <c r="L1280" s="256"/>
      <c r="M1280" s="257"/>
      <c r="N1280" s="258"/>
      <c r="O1280" s="258"/>
      <c r="P1280" s="258"/>
      <c r="Q1280" s="258"/>
      <c r="R1280" s="258"/>
      <c r="S1280" s="258"/>
      <c r="T1280" s="259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60" t="s">
        <v>191</v>
      </c>
      <c r="AU1280" s="260" t="s">
        <v>88</v>
      </c>
      <c r="AV1280" s="14" t="s">
        <v>88</v>
      </c>
      <c r="AW1280" s="14" t="s">
        <v>35</v>
      </c>
      <c r="AX1280" s="14" t="s">
        <v>79</v>
      </c>
      <c r="AY1280" s="260" t="s">
        <v>178</v>
      </c>
    </row>
    <row r="1281" s="13" customFormat="1">
      <c r="A1281" s="13"/>
      <c r="B1281" s="240"/>
      <c r="C1281" s="241"/>
      <c r="D1281" s="233" t="s">
        <v>191</v>
      </c>
      <c r="E1281" s="242" t="s">
        <v>1</v>
      </c>
      <c r="F1281" s="243" t="s">
        <v>1399</v>
      </c>
      <c r="G1281" s="241"/>
      <c r="H1281" s="242" t="s">
        <v>1</v>
      </c>
      <c r="I1281" s="244"/>
      <c r="J1281" s="241"/>
      <c r="K1281" s="241"/>
      <c r="L1281" s="245"/>
      <c r="M1281" s="246"/>
      <c r="N1281" s="247"/>
      <c r="O1281" s="247"/>
      <c r="P1281" s="247"/>
      <c r="Q1281" s="247"/>
      <c r="R1281" s="247"/>
      <c r="S1281" s="247"/>
      <c r="T1281" s="248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9" t="s">
        <v>191</v>
      </c>
      <c r="AU1281" s="249" t="s">
        <v>88</v>
      </c>
      <c r="AV1281" s="13" t="s">
        <v>84</v>
      </c>
      <c r="AW1281" s="13" t="s">
        <v>35</v>
      </c>
      <c r="AX1281" s="13" t="s">
        <v>79</v>
      </c>
      <c r="AY1281" s="249" t="s">
        <v>178</v>
      </c>
    </row>
    <row r="1282" s="14" customFormat="1">
      <c r="A1282" s="14"/>
      <c r="B1282" s="250"/>
      <c r="C1282" s="251"/>
      <c r="D1282" s="233" t="s">
        <v>191</v>
      </c>
      <c r="E1282" s="252" t="s">
        <v>1</v>
      </c>
      <c r="F1282" s="253" t="s">
        <v>1506</v>
      </c>
      <c r="G1282" s="251"/>
      <c r="H1282" s="254">
        <v>0.23799999999999999</v>
      </c>
      <c r="I1282" s="255"/>
      <c r="J1282" s="251"/>
      <c r="K1282" s="251"/>
      <c r="L1282" s="256"/>
      <c r="M1282" s="257"/>
      <c r="N1282" s="258"/>
      <c r="O1282" s="258"/>
      <c r="P1282" s="258"/>
      <c r="Q1282" s="258"/>
      <c r="R1282" s="258"/>
      <c r="S1282" s="258"/>
      <c r="T1282" s="259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60" t="s">
        <v>191</v>
      </c>
      <c r="AU1282" s="260" t="s">
        <v>88</v>
      </c>
      <c r="AV1282" s="14" t="s">
        <v>88</v>
      </c>
      <c r="AW1282" s="14" t="s">
        <v>35</v>
      </c>
      <c r="AX1282" s="14" t="s">
        <v>79</v>
      </c>
      <c r="AY1282" s="260" t="s">
        <v>178</v>
      </c>
    </row>
    <row r="1283" s="13" customFormat="1">
      <c r="A1283" s="13"/>
      <c r="B1283" s="240"/>
      <c r="C1283" s="241"/>
      <c r="D1283" s="233" t="s">
        <v>191</v>
      </c>
      <c r="E1283" s="242" t="s">
        <v>1</v>
      </c>
      <c r="F1283" s="243" t="s">
        <v>1428</v>
      </c>
      <c r="G1283" s="241"/>
      <c r="H1283" s="242" t="s">
        <v>1</v>
      </c>
      <c r="I1283" s="244"/>
      <c r="J1283" s="241"/>
      <c r="K1283" s="241"/>
      <c r="L1283" s="245"/>
      <c r="M1283" s="246"/>
      <c r="N1283" s="247"/>
      <c r="O1283" s="247"/>
      <c r="P1283" s="247"/>
      <c r="Q1283" s="247"/>
      <c r="R1283" s="247"/>
      <c r="S1283" s="247"/>
      <c r="T1283" s="248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9" t="s">
        <v>191</v>
      </c>
      <c r="AU1283" s="249" t="s">
        <v>88</v>
      </c>
      <c r="AV1283" s="13" t="s">
        <v>84</v>
      </c>
      <c r="AW1283" s="13" t="s">
        <v>35</v>
      </c>
      <c r="AX1283" s="13" t="s">
        <v>79</v>
      </c>
      <c r="AY1283" s="249" t="s">
        <v>178</v>
      </c>
    </row>
    <row r="1284" s="14" customFormat="1">
      <c r="A1284" s="14"/>
      <c r="B1284" s="250"/>
      <c r="C1284" s="251"/>
      <c r="D1284" s="233" t="s">
        <v>191</v>
      </c>
      <c r="E1284" s="252" t="s">
        <v>1</v>
      </c>
      <c r="F1284" s="253" t="s">
        <v>1507</v>
      </c>
      <c r="G1284" s="251"/>
      <c r="H1284" s="254">
        <v>0.78800000000000003</v>
      </c>
      <c r="I1284" s="255"/>
      <c r="J1284" s="251"/>
      <c r="K1284" s="251"/>
      <c r="L1284" s="256"/>
      <c r="M1284" s="257"/>
      <c r="N1284" s="258"/>
      <c r="O1284" s="258"/>
      <c r="P1284" s="258"/>
      <c r="Q1284" s="258"/>
      <c r="R1284" s="258"/>
      <c r="S1284" s="258"/>
      <c r="T1284" s="259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60" t="s">
        <v>191</v>
      </c>
      <c r="AU1284" s="260" t="s">
        <v>88</v>
      </c>
      <c r="AV1284" s="14" t="s">
        <v>88</v>
      </c>
      <c r="AW1284" s="14" t="s">
        <v>35</v>
      </c>
      <c r="AX1284" s="14" t="s">
        <v>79</v>
      </c>
      <c r="AY1284" s="260" t="s">
        <v>178</v>
      </c>
    </row>
    <row r="1285" s="13" customFormat="1">
      <c r="A1285" s="13"/>
      <c r="B1285" s="240"/>
      <c r="C1285" s="241"/>
      <c r="D1285" s="233" t="s">
        <v>191</v>
      </c>
      <c r="E1285" s="242" t="s">
        <v>1</v>
      </c>
      <c r="F1285" s="243" t="s">
        <v>1471</v>
      </c>
      <c r="G1285" s="241"/>
      <c r="H1285" s="242" t="s">
        <v>1</v>
      </c>
      <c r="I1285" s="244"/>
      <c r="J1285" s="241"/>
      <c r="K1285" s="241"/>
      <c r="L1285" s="245"/>
      <c r="M1285" s="246"/>
      <c r="N1285" s="247"/>
      <c r="O1285" s="247"/>
      <c r="P1285" s="247"/>
      <c r="Q1285" s="247"/>
      <c r="R1285" s="247"/>
      <c r="S1285" s="247"/>
      <c r="T1285" s="248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9" t="s">
        <v>191</v>
      </c>
      <c r="AU1285" s="249" t="s">
        <v>88</v>
      </c>
      <c r="AV1285" s="13" t="s">
        <v>84</v>
      </c>
      <c r="AW1285" s="13" t="s">
        <v>35</v>
      </c>
      <c r="AX1285" s="13" t="s">
        <v>79</v>
      </c>
      <c r="AY1285" s="249" t="s">
        <v>178</v>
      </c>
    </row>
    <row r="1286" s="13" customFormat="1">
      <c r="A1286" s="13"/>
      <c r="B1286" s="240"/>
      <c r="C1286" s="241"/>
      <c r="D1286" s="233" t="s">
        <v>191</v>
      </c>
      <c r="E1286" s="242" t="s">
        <v>1</v>
      </c>
      <c r="F1286" s="243" t="s">
        <v>1472</v>
      </c>
      <c r="G1286" s="241"/>
      <c r="H1286" s="242" t="s">
        <v>1</v>
      </c>
      <c r="I1286" s="244"/>
      <c r="J1286" s="241"/>
      <c r="K1286" s="241"/>
      <c r="L1286" s="245"/>
      <c r="M1286" s="246"/>
      <c r="N1286" s="247"/>
      <c r="O1286" s="247"/>
      <c r="P1286" s="247"/>
      <c r="Q1286" s="247"/>
      <c r="R1286" s="247"/>
      <c r="S1286" s="247"/>
      <c r="T1286" s="248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9" t="s">
        <v>191</v>
      </c>
      <c r="AU1286" s="249" t="s">
        <v>88</v>
      </c>
      <c r="AV1286" s="13" t="s">
        <v>84</v>
      </c>
      <c r="AW1286" s="13" t="s">
        <v>35</v>
      </c>
      <c r="AX1286" s="13" t="s">
        <v>79</v>
      </c>
      <c r="AY1286" s="249" t="s">
        <v>178</v>
      </c>
    </row>
    <row r="1287" s="14" customFormat="1">
      <c r="A1287" s="14"/>
      <c r="B1287" s="250"/>
      <c r="C1287" s="251"/>
      <c r="D1287" s="233" t="s">
        <v>191</v>
      </c>
      <c r="E1287" s="252" t="s">
        <v>1</v>
      </c>
      <c r="F1287" s="253" t="s">
        <v>1508</v>
      </c>
      <c r="G1287" s="251"/>
      <c r="H1287" s="254">
        <v>0.032000000000000001</v>
      </c>
      <c r="I1287" s="255"/>
      <c r="J1287" s="251"/>
      <c r="K1287" s="251"/>
      <c r="L1287" s="256"/>
      <c r="M1287" s="257"/>
      <c r="N1287" s="258"/>
      <c r="O1287" s="258"/>
      <c r="P1287" s="258"/>
      <c r="Q1287" s="258"/>
      <c r="R1287" s="258"/>
      <c r="S1287" s="258"/>
      <c r="T1287" s="259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60" t="s">
        <v>191</v>
      </c>
      <c r="AU1287" s="260" t="s">
        <v>88</v>
      </c>
      <c r="AV1287" s="14" t="s">
        <v>88</v>
      </c>
      <c r="AW1287" s="14" t="s">
        <v>35</v>
      </c>
      <c r="AX1287" s="14" t="s">
        <v>79</v>
      </c>
      <c r="AY1287" s="260" t="s">
        <v>178</v>
      </c>
    </row>
    <row r="1288" s="13" customFormat="1">
      <c r="A1288" s="13"/>
      <c r="B1288" s="240"/>
      <c r="C1288" s="241"/>
      <c r="D1288" s="233" t="s">
        <v>191</v>
      </c>
      <c r="E1288" s="242" t="s">
        <v>1</v>
      </c>
      <c r="F1288" s="243" t="s">
        <v>1474</v>
      </c>
      <c r="G1288" s="241"/>
      <c r="H1288" s="242" t="s">
        <v>1</v>
      </c>
      <c r="I1288" s="244"/>
      <c r="J1288" s="241"/>
      <c r="K1288" s="241"/>
      <c r="L1288" s="245"/>
      <c r="M1288" s="246"/>
      <c r="N1288" s="247"/>
      <c r="O1288" s="247"/>
      <c r="P1288" s="247"/>
      <c r="Q1288" s="247"/>
      <c r="R1288" s="247"/>
      <c r="S1288" s="247"/>
      <c r="T1288" s="248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9" t="s">
        <v>191</v>
      </c>
      <c r="AU1288" s="249" t="s">
        <v>88</v>
      </c>
      <c r="AV1288" s="13" t="s">
        <v>84</v>
      </c>
      <c r="AW1288" s="13" t="s">
        <v>35</v>
      </c>
      <c r="AX1288" s="13" t="s">
        <v>79</v>
      </c>
      <c r="AY1288" s="249" t="s">
        <v>178</v>
      </c>
    </row>
    <row r="1289" s="14" customFormat="1">
      <c r="A1289" s="14"/>
      <c r="B1289" s="250"/>
      <c r="C1289" s="251"/>
      <c r="D1289" s="233" t="s">
        <v>191</v>
      </c>
      <c r="E1289" s="252" t="s">
        <v>1</v>
      </c>
      <c r="F1289" s="253" t="s">
        <v>1509</v>
      </c>
      <c r="G1289" s="251"/>
      <c r="H1289" s="254">
        <v>0.55300000000000005</v>
      </c>
      <c r="I1289" s="255"/>
      <c r="J1289" s="251"/>
      <c r="K1289" s="251"/>
      <c r="L1289" s="256"/>
      <c r="M1289" s="257"/>
      <c r="N1289" s="258"/>
      <c r="O1289" s="258"/>
      <c r="P1289" s="258"/>
      <c r="Q1289" s="258"/>
      <c r="R1289" s="258"/>
      <c r="S1289" s="258"/>
      <c r="T1289" s="259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60" t="s">
        <v>191</v>
      </c>
      <c r="AU1289" s="260" t="s">
        <v>88</v>
      </c>
      <c r="AV1289" s="14" t="s">
        <v>88</v>
      </c>
      <c r="AW1289" s="14" t="s">
        <v>35</v>
      </c>
      <c r="AX1289" s="14" t="s">
        <v>79</v>
      </c>
      <c r="AY1289" s="260" t="s">
        <v>178</v>
      </c>
    </row>
    <row r="1290" s="13" customFormat="1">
      <c r="A1290" s="13"/>
      <c r="B1290" s="240"/>
      <c r="C1290" s="241"/>
      <c r="D1290" s="233" t="s">
        <v>191</v>
      </c>
      <c r="E1290" s="242" t="s">
        <v>1</v>
      </c>
      <c r="F1290" s="243" t="s">
        <v>1476</v>
      </c>
      <c r="G1290" s="241"/>
      <c r="H1290" s="242" t="s">
        <v>1</v>
      </c>
      <c r="I1290" s="244"/>
      <c r="J1290" s="241"/>
      <c r="K1290" s="241"/>
      <c r="L1290" s="245"/>
      <c r="M1290" s="246"/>
      <c r="N1290" s="247"/>
      <c r="O1290" s="247"/>
      <c r="P1290" s="247"/>
      <c r="Q1290" s="247"/>
      <c r="R1290" s="247"/>
      <c r="S1290" s="247"/>
      <c r="T1290" s="248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9" t="s">
        <v>191</v>
      </c>
      <c r="AU1290" s="249" t="s">
        <v>88</v>
      </c>
      <c r="AV1290" s="13" t="s">
        <v>84</v>
      </c>
      <c r="AW1290" s="13" t="s">
        <v>35</v>
      </c>
      <c r="AX1290" s="13" t="s">
        <v>79</v>
      </c>
      <c r="AY1290" s="249" t="s">
        <v>178</v>
      </c>
    </row>
    <row r="1291" s="14" customFormat="1">
      <c r="A1291" s="14"/>
      <c r="B1291" s="250"/>
      <c r="C1291" s="251"/>
      <c r="D1291" s="233" t="s">
        <v>191</v>
      </c>
      <c r="E1291" s="252" t="s">
        <v>1</v>
      </c>
      <c r="F1291" s="253" t="s">
        <v>1510</v>
      </c>
      <c r="G1291" s="251"/>
      <c r="H1291" s="254">
        <v>0.29099999999999998</v>
      </c>
      <c r="I1291" s="255"/>
      <c r="J1291" s="251"/>
      <c r="K1291" s="251"/>
      <c r="L1291" s="256"/>
      <c r="M1291" s="257"/>
      <c r="N1291" s="258"/>
      <c r="O1291" s="258"/>
      <c r="P1291" s="258"/>
      <c r="Q1291" s="258"/>
      <c r="R1291" s="258"/>
      <c r="S1291" s="258"/>
      <c r="T1291" s="259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60" t="s">
        <v>191</v>
      </c>
      <c r="AU1291" s="260" t="s">
        <v>88</v>
      </c>
      <c r="AV1291" s="14" t="s">
        <v>88</v>
      </c>
      <c r="AW1291" s="14" t="s">
        <v>35</v>
      </c>
      <c r="AX1291" s="14" t="s">
        <v>79</v>
      </c>
      <c r="AY1291" s="260" t="s">
        <v>178</v>
      </c>
    </row>
    <row r="1292" s="13" customFormat="1">
      <c r="A1292" s="13"/>
      <c r="B1292" s="240"/>
      <c r="C1292" s="241"/>
      <c r="D1292" s="233" t="s">
        <v>191</v>
      </c>
      <c r="E1292" s="242" t="s">
        <v>1</v>
      </c>
      <c r="F1292" s="243" t="s">
        <v>1478</v>
      </c>
      <c r="G1292" s="241"/>
      <c r="H1292" s="242" t="s">
        <v>1</v>
      </c>
      <c r="I1292" s="244"/>
      <c r="J1292" s="241"/>
      <c r="K1292" s="241"/>
      <c r="L1292" s="245"/>
      <c r="M1292" s="246"/>
      <c r="N1292" s="247"/>
      <c r="O1292" s="247"/>
      <c r="P1292" s="247"/>
      <c r="Q1292" s="247"/>
      <c r="R1292" s="247"/>
      <c r="S1292" s="247"/>
      <c r="T1292" s="248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9" t="s">
        <v>191</v>
      </c>
      <c r="AU1292" s="249" t="s">
        <v>88</v>
      </c>
      <c r="AV1292" s="13" t="s">
        <v>84</v>
      </c>
      <c r="AW1292" s="13" t="s">
        <v>35</v>
      </c>
      <c r="AX1292" s="13" t="s">
        <v>79</v>
      </c>
      <c r="AY1292" s="249" t="s">
        <v>178</v>
      </c>
    </row>
    <row r="1293" s="14" customFormat="1">
      <c r="A1293" s="14"/>
      <c r="B1293" s="250"/>
      <c r="C1293" s="251"/>
      <c r="D1293" s="233" t="s">
        <v>191</v>
      </c>
      <c r="E1293" s="252" t="s">
        <v>1</v>
      </c>
      <c r="F1293" s="253" t="s">
        <v>1511</v>
      </c>
      <c r="G1293" s="251"/>
      <c r="H1293" s="254">
        <v>0.073999999999999996</v>
      </c>
      <c r="I1293" s="255"/>
      <c r="J1293" s="251"/>
      <c r="K1293" s="251"/>
      <c r="L1293" s="256"/>
      <c r="M1293" s="257"/>
      <c r="N1293" s="258"/>
      <c r="O1293" s="258"/>
      <c r="P1293" s="258"/>
      <c r="Q1293" s="258"/>
      <c r="R1293" s="258"/>
      <c r="S1293" s="258"/>
      <c r="T1293" s="259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60" t="s">
        <v>191</v>
      </c>
      <c r="AU1293" s="260" t="s">
        <v>88</v>
      </c>
      <c r="AV1293" s="14" t="s">
        <v>88</v>
      </c>
      <c r="AW1293" s="14" t="s">
        <v>35</v>
      </c>
      <c r="AX1293" s="14" t="s">
        <v>79</v>
      </c>
      <c r="AY1293" s="260" t="s">
        <v>178</v>
      </c>
    </row>
    <row r="1294" s="15" customFormat="1">
      <c r="A1294" s="15"/>
      <c r="B1294" s="261"/>
      <c r="C1294" s="262"/>
      <c r="D1294" s="233" t="s">
        <v>191</v>
      </c>
      <c r="E1294" s="263" t="s">
        <v>1</v>
      </c>
      <c r="F1294" s="264" t="s">
        <v>195</v>
      </c>
      <c r="G1294" s="262"/>
      <c r="H1294" s="265">
        <v>27.239999999999998</v>
      </c>
      <c r="I1294" s="266"/>
      <c r="J1294" s="262"/>
      <c r="K1294" s="262"/>
      <c r="L1294" s="267"/>
      <c r="M1294" s="268"/>
      <c r="N1294" s="269"/>
      <c r="O1294" s="269"/>
      <c r="P1294" s="269"/>
      <c r="Q1294" s="269"/>
      <c r="R1294" s="269"/>
      <c r="S1294" s="269"/>
      <c r="T1294" s="270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T1294" s="271" t="s">
        <v>191</v>
      </c>
      <c r="AU1294" s="271" t="s">
        <v>88</v>
      </c>
      <c r="AV1294" s="15" t="s">
        <v>185</v>
      </c>
      <c r="AW1294" s="15" t="s">
        <v>35</v>
      </c>
      <c r="AX1294" s="15" t="s">
        <v>84</v>
      </c>
      <c r="AY1294" s="271" t="s">
        <v>178</v>
      </c>
    </row>
    <row r="1295" s="2" customFormat="1" ht="24.15" customHeight="1">
      <c r="A1295" s="39"/>
      <c r="B1295" s="40"/>
      <c r="C1295" s="220" t="s">
        <v>1512</v>
      </c>
      <c r="D1295" s="220" t="s">
        <v>180</v>
      </c>
      <c r="E1295" s="221" t="s">
        <v>1513</v>
      </c>
      <c r="F1295" s="222" t="s">
        <v>1514</v>
      </c>
      <c r="G1295" s="223" t="s">
        <v>183</v>
      </c>
      <c r="H1295" s="224">
        <v>1345.5</v>
      </c>
      <c r="I1295" s="225"/>
      <c r="J1295" s="226">
        <f>ROUND(I1295*H1295,2)</f>
        <v>0</v>
      </c>
      <c r="K1295" s="222" t="s">
        <v>184</v>
      </c>
      <c r="L1295" s="45"/>
      <c r="M1295" s="227" t="s">
        <v>1</v>
      </c>
      <c r="N1295" s="228" t="s">
        <v>44</v>
      </c>
      <c r="O1295" s="92"/>
      <c r="P1295" s="229">
        <f>O1295*H1295</f>
        <v>0</v>
      </c>
      <c r="Q1295" s="229">
        <v>0.00046999999999999999</v>
      </c>
      <c r="R1295" s="229">
        <f>Q1295*H1295</f>
        <v>0.63238499999999997</v>
      </c>
      <c r="S1295" s="229">
        <v>0</v>
      </c>
      <c r="T1295" s="230">
        <f>S1295*H1295</f>
        <v>0</v>
      </c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R1295" s="231" t="s">
        <v>185</v>
      </c>
      <c r="AT1295" s="231" t="s">
        <v>180</v>
      </c>
      <c r="AU1295" s="231" t="s">
        <v>88</v>
      </c>
      <c r="AY1295" s="18" t="s">
        <v>178</v>
      </c>
      <c r="BE1295" s="232">
        <f>IF(N1295="základní",J1295,0)</f>
        <v>0</v>
      </c>
      <c r="BF1295" s="232">
        <f>IF(N1295="snížená",J1295,0)</f>
        <v>0</v>
      </c>
      <c r="BG1295" s="232">
        <f>IF(N1295="zákl. přenesená",J1295,0)</f>
        <v>0</v>
      </c>
      <c r="BH1295" s="232">
        <f>IF(N1295="sníž. přenesená",J1295,0)</f>
        <v>0</v>
      </c>
      <c r="BI1295" s="232">
        <f>IF(N1295="nulová",J1295,0)</f>
        <v>0</v>
      </c>
      <c r="BJ1295" s="18" t="s">
        <v>84</v>
      </c>
      <c r="BK1295" s="232">
        <f>ROUND(I1295*H1295,2)</f>
        <v>0</v>
      </c>
      <c r="BL1295" s="18" t="s">
        <v>185</v>
      </c>
      <c r="BM1295" s="231" t="s">
        <v>1515</v>
      </c>
    </row>
    <row r="1296" s="2" customFormat="1">
      <c r="A1296" s="39"/>
      <c r="B1296" s="40"/>
      <c r="C1296" s="41"/>
      <c r="D1296" s="233" t="s">
        <v>187</v>
      </c>
      <c r="E1296" s="41"/>
      <c r="F1296" s="234" t="s">
        <v>1516</v>
      </c>
      <c r="G1296" s="41"/>
      <c r="H1296" s="41"/>
      <c r="I1296" s="235"/>
      <c r="J1296" s="41"/>
      <c r="K1296" s="41"/>
      <c r="L1296" s="45"/>
      <c r="M1296" s="236"/>
      <c r="N1296" s="237"/>
      <c r="O1296" s="92"/>
      <c r="P1296" s="92"/>
      <c r="Q1296" s="92"/>
      <c r="R1296" s="92"/>
      <c r="S1296" s="92"/>
      <c r="T1296" s="93"/>
      <c r="U1296" s="39"/>
      <c r="V1296" s="39"/>
      <c r="W1296" s="39"/>
      <c r="X1296" s="39"/>
      <c r="Y1296" s="39"/>
      <c r="Z1296" s="39"/>
      <c r="AA1296" s="39"/>
      <c r="AB1296" s="39"/>
      <c r="AC1296" s="39"/>
      <c r="AD1296" s="39"/>
      <c r="AE1296" s="39"/>
      <c r="AT1296" s="18" t="s">
        <v>187</v>
      </c>
      <c r="AU1296" s="18" t="s">
        <v>88</v>
      </c>
    </row>
    <row r="1297" s="2" customFormat="1">
      <c r="A1297" s="39"/>
      <c r="B1297" s="40"/>
      <c r="C1297" s="41"/>
      <c r="D1297" s="238" t="s">
        <v>189</v>
      </c>
      <c r="E1297" s="41"/>
      <c r="F1297" s="239" t="s">
        <v>1517</v>
      </c>
      <c r="G1297" s="41"/>
      <c r="H1297" s="41"/>
      <c r="I1297" s="235"/>
      <c r="J1297" s="41"/>
      <c r="K1297" s="41"/>
      <c r="L1297" s="45"/>
      <c r="M1297" s="236"/>
      <c r="N1297" s="237"/>
      <c r="O1297" s="92"/>
      <c r="P1297" s="92"/>
      <c r="Q1297" s="92"/>
      <c r="R1297" s="92"/>
      <c r="S1297" s="92"/>
      <c r="T1297" s="93"/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T1297" s="18" t="s">
        <v>189</v>
      </c>
      <c r="AU1297" s="18" t="s">
        <v>88</v>
      </c>
    </row>
    <row r="1298" s="13" customFormat="1">
      <c r="A1298" s="13"/>
      <c r="B1298" s="240"/>
      <c r="C1298" s="241"/>
      <c r="D1298" s="233" t="s">
        <v>191</v>
      </c>
      <c r="E1298" s="242" t="s">
        <v>1</v>
      </c>
      <c r="F1298" s="243" t="s">
        <v>491</v>
      </c>
      <c r="G1298" s="241"/>
      <c r="H1298" s="242" t="s">
        <v>1</v>
      </c>
      <c r="I1298" s="244"/>
      <c r="J1298" s="241"/>
      <c r="K1298" s="241"/>
      <c r="L1298" s="245"/>
      <c r="M1298" s="246"/>
      <c r="N1298" s="247"/>
      <c r="O1298" s="247"/>
      <c r="P1298" s="247"/>
      <c r="Q1298" s="247"/>
      <c r="R1298" s="247"/>
      <c r="S1298" s="247"/>
      <c r="T1298" s="248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9" t="s">
        <v>191</v>
      </c>
      <c r="AU1298" s="249" t="s">
        <v>88</v>
      </c>
      <c r="AV1298" s="13" t="s">
        <v>84</v>
      </c>
      <c r="AW1298" s="13" t="s">
        <v>35</v>
      </c>
      <c r="AX1298" s="13" t="s">
        <v>79</v>
      </c>
      <c r="AY1298" s="249" t="s">
        <v>178</v>
      </c>
    </row>
    <row r="1299" s="13" customFormat="1">
      <c r="A1299" s="13"/>
      <c r="B1299" s="240"/>
      <c r="C1299" s="241"/>
      <c r="D1299" s="233" t="s">
        <v>191</v>
      </c>
      <c r="E1299" s="242" t="s">
        <v>1</v>
      </c>
      <c r="F1299" s="243" t="s">
        <v>1518</v>
      </c>
      <c r="G1299" s="241"/>
      <c r="H1299" s="242" t="s">
        <v>1</v>
      </c>
      <c r="I1299" s="244"/>
      <c r="J1299" s="241"/>
      <c r="K1299" s="241"/>
      <c r="L1299" s="245"/>
      <c r="M1299" s="246"/>
      <c r="N1299" s="247"/>
      <c r="O1299" s="247"/>
      <c r="P1299" s="247"/>
      <c r="Q1299" s="247"/>
      <c r="R1299" s="247"/>
      <c r="S1299" s="247"/>
      <c r="T1299" s="248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9" t="s">
        <v>191</v>
      </c>
      <c r="AU1299" s="249" t="s">
        <v>88</v>
      </c>
      <c r="AV1299" s="13" t="s">
        <v>84</v>
      </c>
      <c r="AW1299" s="13" t="s">
        <v>35</v>
      </c>
      <c r="AX1299" s="13" t="s">
        <v>79</v>
      </c>
      <c r="AY1299" s="249" t="s">
        <v>178</v>
      </c>
    </row>
    <row r="1300" s="14" customFormat="1">
      <c r="A1300" s="14"/>
      <c r="B1300" s="250"/>
      <c r="C1300" s="251"/>
      <c r="D1300" s="233" t="s">
        <v>191</v>
      </c>
      <c r="E1300" s="252" t="s">
        <v>1</v>
      </c>
      <c r="F1300" s="253" t="s">
        <v>1519</v>
      </c>
      <c r="G1300" s="251"/>
      <c r="H1300" s="254">
        <v>1345.5</v>
      </c>
      <c r="I1300" s="255"/>
      <c r="J1300" s="251"/>
      <c r="K1300" s="251"/>
      <c r="L1300" s="256"/>
      <c r="M1300" s="257"/>
      <c r="N1300" s="258"/>
      <c r="O1300" s="258"/>
      <c r="P1300" s="258"/>
      <c r="Q1300" s="258"/>
      <c r="R1300" s="258"/>
      <c r="S1300" s="258"/>
      <c r="T1300" s="259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60" t="s">
        <v>191</v>
      </c>
      <c r="AU1300" s="260" t="s">
        <v>88</v>
      </c>
      <c r="AV1300" s="14" t="s">
        <v>88</v>
      </c>
      <c r="AW1300" s="14" t="s">
        <v>35</v>
      </c>
      <c r="AX1300" s="14" t="s">
        <v>84</v>
      </c>
      <c r="AY1300" s="260" t="s">
        <v>178</v>
      </c>
    </row>
    <row r="1301" s="2" customFormat="1" ht="33" customHeight="1">
      <c r="A1301" s="39"/>
      <c r="B1301" s="40"/>
      <c r="C1301" s="220" t="s">
        <v>1520</v>
      </c>
      <c r="D1301" s="220" t="s">
        <v>180</v>
      </c>
      <c r="E1301" s="221" t="s">
        <v>1521</v>
      </c>
      <c r="F1301" s="222" t="s">
        <v>1522</v>
      </c>
      <c r="G1301" s="223" t="s">
        <v>270</v>
      </c>
      <c r="H1301" s="224">
        <v>97</v>
      </c>
      <c r="I1301" s="225"/>
      <c r="J1301" s="226">
        <f>ROUND(I1301*H1301,2)</f>
        <v>0</v>
      </c>
      <c r="K1301" s="222" t="s">
        <v>184</v>
      </c>
      <c r="L1301" s="45"/>
      <c r="M1301" s="227" t="s">
        <v>1</v>
      </c>
      <c r="N1301" s="228" t="s">
        <v>44</v>
      </c>
      <c r="O1301" s="92"/>
      <c r="P1301" s="229">
        <f>O1301*H1301</f>
        <v>0</v>
      </c>
      <c r="Q1301" s="229">
        <v>0.00060999999999999997</v>
      </c>
      <c r="R1301" s="229">
        <f>Q1301*H1301</f>
        <v>0.05917</v>
      </c>
      <c r="S1301" s="229">
        <v>0</v>
      </c>
      <c r="T1301" s="230">
        <f>S1301*H1301</f>
        <v>0</v>
      </c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R1301" s="231" t="s">
        <v>185</v>
      </c>
      <c r="AT1301" s="231" t="s">
        <v>180</v>
      </c>
      <c r="AU1301" s="231" t="s">
        <v>88</v>
      </c>
      <c r="AY1301" s="18" t="s">
        <v>178</v>
      </c>
      <c r="BE1301" s="232">
        <f>IF(N1301="základní",J1301,0)</f>
        <v>0</v>
      </c>
      <c r="BF1301" s="232">
        <f>IF(N1301="snížená",J1301,0)</f>
        <v>0</v>
      </c>
      <c r="BG1301" s="232">
        <f>IF(N1301="zákl. přenesená",J1301,0)</f>
        <v>0</v>
      </c>
      <c r="BH1301" s="232">
        <f>IF(N1301="sníž. přenesená",J1301,0)</f>
        <v>0</v>
      </c>
      <c r="BI1301" s="232">
        <f>IF(N1301="nulová",J1301,0)</f>
        <v>0</v>
      </c>
      <c r="BJ1301" s="18" t="s">
        <v>84</v>
      </c>
      <c r="BK1301" s="232">
        <f>ROUND(I1301*H1301,2)</f>
        <v>0</v>
      </c>
      <c r="BL1301" s="18" t="s">
        <v>185</v>
      </c>
      <c r="BM1301" s="231" t="s">
        <v>1523</v>
      </c>
    </row>
    <row r="1302" s="2" customFormat="1">
      <c r="A1302" s="39"/>
      <c r="B1302" s="40"/>
      <c r="C1302" s="41"/>
      <c r="D1302" s="233" t="s">
        <v>187</v>
      </c>
      <c r="E1302" s="41"/>
      <c r="F1302" s="234" t="s">
        <v>1524</v>
      </c>
      <c r="G1302" s="41"/>
      <c r="H1302" s="41"/>
      <c r="I1302" s="235"/>
      <c r="J1302" s="41"/>
      <c r="K1302" s="41"/>
      <c r="L1302" s="45"/>
      <c r="M1302" s="236"/>
      <c r="N1302" s="237"/>
      <c r="O1302" s="92"/>
      <c r="P1302" s="92"/>
      <c r="Q1302" s="92"/>
      <c r="R1302" s="92"/>
      <c r="S1302" s="92"/>
      <c r="T1302" s="93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T1302" s="18" t="s">
        <v>187</v>
      </c>
      <c r="AU1302" s="18" t="s">
        <v>88</v>
      </c>
    </row>
    <row r="1303" s="2" customFormat="1">
      <c r="A1303" s="39"/>
      <c r="B1303" s="40"/>
      <c r="C1303" s="41"/>
      <c r="D1303" s="238" t="s">
        <v>189</v>
      </c>
      <c r="E1303" s="41"/>
      <c r="F1303" s="239" t="s">
        <v>1525</v>
      </c>
      <c r="G1303" s="41"/>
      <c r="H1303" s="41"/>
      <c r="I1303" s="235"/>
      <c r="J1303" s="41"/>
      <c r="K1303" s="41"/>
      <c r="L1303" s="45"/>
      <c r="M1303" s="236"/>
      <c r="N1303" s="237"/>
      <c r="O1303" s="92"/>
      <c r="P1303" s="92"/>
      <c r="Q1303" s="92"/>
      <c r="R1303" s="92"/>
      <c r="S1303" s="92"/>
      <c r="T1303" s="93"/>
      <c r="U1303" s="39"/>
      <c r="V1303" s="39"/>
      <c r="W1303" s="39"/>
      <c r="X1303" s="39"/>
      <c r="Y1303" s="39"/>
      <c r="Z1303" s="39"/>
      <c r="AA1303" s="39"/>
      <c r="AB1303" s="39"/>
      <c r="AC1303" s="39"/>
      <c r="AD1303" s="39"/>
      <c r="AE1303" s="39"/>
      <c r="AT1303" s="18" t="s">
        <v>189</v>
      </c>
      <c r="AU1303" s="18" t="s">
        <v>88</v>
      </c>
    </row>
    <row r="1304" s="13" customFormat="1">
      <c r="A1304" s="13"/>
      <c r="B1304" s="240"/>
      <c r="C1304" s="241"/>
      <c r="D1304" s="233" t="s">
        <v>191</v>
      </c>
      <c r="E1304" s="242" t="s">
        <v>1</v>
      </c>
      <c r="F1304" s="243" t="s">
        <v>333</v>
      </c>
      <c r="G1304" s="241"/>
      <c r="H1304" s="242" t="s">
        <v>1</v>
      </c>
      <c r="I1304" s="244"/>
      <c r="J1304" s="241"/>
      <c r="K1304" s="241"/>
      <c r="L1304" s="245"/>
      <c r="M1304" s="246"/>
      <c r="N1304" s="247"/>
      <c r="O1304" s="247"/>
      <c r="P1304" s="247"/>
      <c r="Q1304" s="247"/>
      <c r="R1304" s="247"/>
      <c r="S1304" s="247"/>
      <c r="T1304" s="248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49" t="s">
        <v>191</v>
      </c>
      <c r="AU1304" s="249" t="s">
        <v>88</v>
      </c>
      <c r="AV1304" s="13" t="s">
        <v>84</v>
      </c>
      <c r="AW1304" s="13" t="s">
        <v>35</v>
      </c>
      <c r="AX1304" s="13" t="s">
        <v>79</v>
      </c>
      <c r="AY1304" s="249" t="s">
        <v>178</v>
      </c>
    </row>
    <row r="1305" s="13" customFormat="1">
      <c r="A1305" s="13"/>
      <c r="B1305" s="240"/>
      <c r="C1305" s="241"/>
      <c r="D1305" s="233" t="s">
        <v>191</v>
      </c>
      <c r="E1305" s="242" t="s">
        <v>1</v>
      </c>
      <c r="F1305" s="243" t="s">
        <v>1526</v>
      </c>
      <c r="G1305" s="241"/>
      <c r="H1305" s="242" t="s">
        <v>1</v>
      </c>
      <c r="I1305" s="244"/>
      <c r="J1305" s="241"/>
      <c r="K1305" s="241"/>
      <c r="L1305" s="245"/>
      <c r="M1305" s="246"/>
      <c r="N1305" s="247"/>
      <c r="O1305" s="247"/>
      <c r="P1305" s="247"/>
      <c r="Q1305" s="247"/>
      <c r="R1305" s="247"/>
      <c r="S1305" s="247"/>
      <c r="T1305" s="248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9" t="s">
        <v>191</v>
      </c>
      <c r="AU1305" s="249" t="s">
        <v>88</v>
      </c>
      <c r="AV1305" s="13" t="s">
        <v>84</v>
      </c>
      <c r="AW1305" s="13" t="s">
        <v>35</v>
      </c>
      <c r="AX1305" s="13" t="s">
        <v>79</v>
      </c>
      <c r="AY1305" s="249" t="s">
        <v>178</v>
      </c>
    </row>
    <row r="1306" s="14" customFormat="1">
      <c r="A1306" s="14"/>
      <c r="B1306" s="250"/>
      <c r="C1306" s="251"/>
      <c r="D1306" s="233" t="s">
        <v>191</v>
      </c>
      <c r="E1306" s="252" t="s">
        <v>1</v>
      </c>
      <c r="F1306" s="253" t="s">
        <v>1527</v>
      </c>
      <c r="G1306" s="251"/>
      <c r="H1306" s="254">
        <v>97</v>
      </c>
      <c r="I1306" s="255"/>
      <c r="J1306" s="251"/>
      <c r="K1306" s="251"/>
      <c r="L1306" s="256"/>
      <c r="M1306" s="257"/>
      <c r="N1306" s="258"/>
      <c r="O1306" s="258"/>
      <c r="P1306" s="258"/>
      <c r="Q1306" s="258"/>
      <c r="R1306" s="258"/>
      <c r="S1306" s="258"/>
      <c r="T1306" s="259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60" t="s">
        <v>191</v>
      </c>
      <c r="AU1306" s="260" t="s">
        <v>88</v>
      </c>
      <c r="AV1306" s="14" t="s">
        <v>88</v>
      </c>
      <c r="AW1306" s="14" t="s">
        <v>35</v>
      </c>
      <c r="AX1306" s="14" t="s">
        <v>84</v>
      </c>
      <c r="AY1306" s="260" t="s">
        <v>178</v>
      </c>
    </row>
    <row r="1307" s="2" customFormat="1" ht="24.15" customHeight="1">
      <c r="A1307" s="39"/>
      <c r="B1307" s="40"/>
      <c r="C1307" s="220" t="s">
        <v>1528</v>
      </c>
      <c r="D1307" s="220" t="s">
        <v>180</v>
      </c>
      <c r="E1307" s="221" t="s">
        <v>1529</v>
      </c>
      <c r="F1307" s="222" t="s">
        <v>1530</v>
      </c>
      <c r="G1307" s="223" t="s">
        <v>270</v>
      </c>
      <c r="H1307" s="224">
        <v>97</v>
      </c>
      <c r="I1307" s="225"/>
      <c r="J1307" s="226">
        <f>ROUND(I1307*H1307,2)</f>
        <v>0</v>
      </c>
      <c r="K1307" s="222" t="s">
        <v>184</v>
      </c>
      <c r="L1307" s="45"/>
      <c r="M1307" s="227" t="s">
        <v>1</v>
      </c>
      <c r="N1307" s="228" t="s">
        <v>44</v>
      </c>
      <c r="O1307" s="92"/>
      <c r="P1307" s="229">
        <f>O1307*H1307</f>
        <v>0</v>
      </c>
      <c r="Q1307" s="229">
        <v>0</v>
      </c>
      <c r="R1307" s="229">
        <f>Q1307*H1307</f>
        <v>0</v>
      </c>
      <c r="S1307" s="229">
        <v>0</v>
      </c>
      <c r="T1307" s="230">
        <f>S1307*H1307</f>
        <v>0</v>
      </c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R1307" s="231" t="s">
        <v>185</v>
      </c>
      <c r="AT1307" s="231" t="s">
        <v>180</v>
      </c>
      <c r="AU1307" s="231" t="s">
        <v>88</v>
      </c>
      <c r="AY1307" s="18" t="s">
        <v>178</v>
      </c>
      <c r="BE1307" s="232">
        <f>IF(N1307="základní",J1307,0)</f>
        <v>0</v>
      </c>
      <c r="BF1307" s="232">
        <f>IF(N1307="snížená",J1307,0)</f>
        <v>0</v>
      </c>
      <c r="BG1307" s="232">
        <f>IF(N1307="zákl. přenesená",J1307,0)</f>
        <v>0</v>
      </c>
      <c r="BH1307" s="232">
        <f>IF(N1307="sníž. přenesená",J1307,0)</f>
        <v>0</v>
      </c>
      <c r="BI1307" s="232">
        <f>IF(N1307="nulová",J1307,0)</f>
        <v>0</v>
      </c>
      <c r="BJ1307" s="18" t="s">
        <v>84</v>
      </c>
      <c r="BK1307" s="232">
        <f>ROUND(I1307*H1307,2)</f>
        <v>0</v>
      </c>
      <c r="BL1307" s="18" t="s">
        <v>185</v>
      </c>
      <c r="BM1307" s="231" t="s">
        <v>1531</v>
      </c>
    </row>
    <row r="1308" s="2" customFormat="1">
      <c r="A1308" s="39"/>
      <c r="B1308" s="40"/>
      <c r="C1308" s="41"/>
      <c r="D1308" s="233" t="s">
        <v>187</v>
      </c>
      <c r="E1308" s="41"/>
      <c r="F1308" s="234" t="s">
        <v>1532</v>
      </c>
      <c r="G1308" s="41"/>
      <c r="H1308" s="41"/>
      <c r="I1308" s="235"/>
      <c r="J1308" s="41"/>
      <c r="K1308" s="41"/>
      <c r="L1308" s="45"/>
      <c r="M1308" s="236"/>
      <c r="N1308" s="237"/>
      <c r="O1308" s="92"/>
      <c r="P1308" s="92"/>
      <c r="Q1308" s="92"/>
      <c r="R1308" s="92"/>
      <c r="S1308" s="92"/>
      <c r="T1308" s="93"/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T1308" s="18" t="s">
        <v>187</v>
      </c>
      <c r="AU1308" s="18" t="s">
        <v>88</v>
      </c>
    </row>
    <row r="1309" s="2" customFormat="1">
      <c r="A1309" s="39"/>
      <c r="B1309" s="40"/>
      <c r="C1309" s="41"/>
      <c r="D1309" s="238" t="s">
        <v>189</v>
      </c>
      <c r="E1309" s="41"/>
      <c r="F1309" s="239" t="s">
        <v>1533</v>
      </c>
      <c r="G1309" s="41"/>
      <c r="H1309" s="41"/>
      <c r="I1309" s="235"/>
      <c r="J1309" s="41"/>
      <c r="K1309" s="41"/>
      <c r="L1309" s="45"/>
      <c r="M1309" s="236"/>
      <c r="N1309" s="237"/>
      <c r="O1309" s="92"/>
      <c r="P1309" s="92"/>
      <c r="Q1309" s="92"/>
      <c r="R1309" s="92"/>
      <c r="S1309" s="92"/>
      <c r="T1309" s="93"/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T1309" s="18" t="s">
        <v>189</v>
      </c>
      <c r="AU1309" s="18" t="s">
        <v>88</v>
      </c>
    </row>
    <row r="1310" s="13" customFormat="1">
      <c r="A1310" s="13"/>
      <c r="B1310" s="240"/>
      <c r="C1310" s="241"/>
      <c r="D1310" s="233" t="s">
        <v>191</v>
      </c>
      <c r="E1310" s="242" t="s">
        <v>1</v>
      </c>
      <c r="F1310" s="243" t="s">
        <v>1534</v>
      </c>
      <c r="G1310" s="241"/>
      <c r="H1310" s="242" t="s">
        <v>1</v>
      </c>
      <c r="I1310" s="244"/>
      <c r="J1310" s="241"/>
      <c r="K1310" s="241"/>
      <c r="L1310" s="245"/>
      <c r="M1310" s="246"/>
      <c r="N1310" s="247"/>
      <c r="O1310" s="247"/>
      <c r="P1310" s="247"/>
      <c r="Q1310" s="247"/>
      <c r="R1310" s="247"/>
      <c r="S1310" s="247"/>
      <c r="T1310" s="248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49" t="s">
        <v>191</v>
      </c>
      <c r="AU1310" s="249" t="s">
        <v>88</v>
      </c>
      <c r="AV1310" s="13" t="s">
        <v>84</v>
      </c>
      <c r="AW1310" s="13" t="s">
        <v>35</v>
      </c>
      <c r="AX1310" s="13" t="s">
        <v>79</v>
      </c>
      <c r="AY1310" s="249" t="s">
        <v>178</v>
      </c>
    </row>
    <row r="1311" s="14" customFormat="1">
      <c r="A1311" s="14"/>
      <c r="B1311" s="250"/>
      <c r="C1311" s="251"/>
      <c r="D1311" s="233" t="s">
        <v>191</v>
      </c>
      <c r="E1311" s="252" t="s">
        <v>1</v>
      </c>
      <c r="F1311" s="253" t="s">
        <v>1527</v>
      </c>
      <c r="G1311" s="251"/>
      <c r="H1311" s="254">
        <v>97</v>
      </c>
      <c r="I1311" s="255"/>
      <c r="J1311" s="251"/>
      <c r="K1311" s="251"/>
      <c r="L1311" s="256"/>
      <c r="M1311" s="257"/>
      <c r="N1311" s="258"/>
      <c r="O1311" s="258"/>
      <c r="P1311" s="258"/>
      <c r="Q1311" s="258"/>
      <c r="R1311" s="258"/>
      <c r="S1311" s="258"/>
      <c r="T1311" s="259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60" t="s">
        <v>191</v>
      </c>
      <c r="AU1311" s="260" t="s">
        <v>88</v>
      </c>
      <c r="AV1311" s="14" t="s">
        <v>88</v>
      </c>
      <c r="AW1311" s="14" t="s">
        <v>35</v>
      </c>
      <c r="AX1311" s="14" t="s">
        <v>84</v>
      </c>
      <c r="AY1311" s="260" t="s">
        <v>178</v>
      </c>
    </row>
    <row r="1312" s="2" customFormat="1" ht="21.75" customHeight="1">
      <c r="A1312" s="39"/>
      <c r="B1312" s="40"/>
      <c r="C1312" s="220" t="s">
        <v>1535</v>
      </c>
      <c r="D1312" s="220" t="s">
        <v>180</v>
      </c>
      <c r="E1312" s="221" t="s">
        <v>1536</v>
      </c>
      <c r="F1312" s="222" t="s">
        <v>1537</v>
      </c>
      <c r="G1312" s="223" t="s">
        <v>636</v>
      </c>
      <c r="H1312" s="224">
        <v>2</v>
      </c>
      <c r="I1312" s="225"/>
      <c r="J1312" s="226">
        <f>ROUND(I1312*H1312,2)</f>
        <v>0</v>
      </c>
      <c r="K1312" s="222" t="s">
        <v>184</v>
      </c>
      <c r="L1312" s="45"/>
      <c r="M1312" s="227" t="s">
        <v>1</v>
      </c>
      <c r="N1312" s="228" t="s">
        <v>44</v>
      </c>
      <c r="O1312" s="92"/>
      <c r="P1312" s="229">
        <f>O1312*H1312</f>
        <v>0</v>
      </c>
      <c r="Q1312" s="229">
        <v>0</v>
      </c>
      <c r="R1312" s="229">
        <f>Q1312*H1312</f>
        <v>0</v>
      </c>
      <c r="S1312" s="229">
        <v>0.086999999999999994</v>
      </c>
      <c r="T1312" s="230">
        <f>S1312*H1312</f>
        <v>0.17399999999999999</v>
      </c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R1312" s="231" t="s">
        <v>185</v>
      </c>
      <c r="AT1312" s="231" t="s">
        <v>180</v>
      </c>
      <c r="AU1312" s="231" t="s">
        <v>88</v>
      </c>
      <c r="AY1312" s="18" t="s">
        <v>178</v>
      </c>
      <c r="BE1312" s="232">
        <f>IF(N1312="základní",J1312,0)</f>
        <v>0</v>
      </c>
      <c r="BF1312" s="232">
        <f>IF(N1312="snížená",J1312,0)</f>
        <v>0</v>
      </c>
      <c r="BG1312" s="232">
        <f>IF(N1312="zákl. přenesená",J1312,0)</f>
        <v>0</v>
      </c>
      <c r="BH1312" s="232">
        <f>IF(N1312="sníž. přenesená",J1312,0)</f>
        <v>0</v>
      </c>
      <c r="BI1312" s="232">
        <f>IF(N1312="nulová",J1312,0)</f>
        <v>0</v>
      </c>
      <c r="BJ1312" s="18" t="s">
        <v>84</v>
      </c>
      <c r="BK1312" s="232">
        <f>ROUND(I1312*H1312,2)</f>
        <v>0</v>
      </c>
      <c r="BL1312" s="18" t="s">
        <v>185</v>
      </c>
      <c r="BM1312" s="231" t="s">
        <v>1538</v>
      </c>
    </row>
    <row r="1313" s="2" customFormat="1">
      <c r="A1313" s="39"/>
      <c r="B1313" s="40"/>
      <c r="C1313" s="41"/>
      <c r="D1313" s="233" t="s">
        <v>187</v>
      </c>
      <c r="E1313" s="41"/>
      <c r="F1313" s="234" t="s">
        <v>1537</v>
      </c>
      <c r="G1313" s="41"/>
      <c r="H1313" s="41"/>
      <c r="I1313" s="235"/>
      <c r="J1313" s="41"/>
      <c r="K1313" s="41"/>
      <c r="L1313" s="45"/>
      <c r="M1313" s="236"/>
      <c r="N1313" s="237"/>
      <c r="O1313" s="92"/>
      <c r="P1313" s="92"/>
      <c r="Q1313" s="92"/>
      <c r="R1313" s="92"/>
      <c r="S1313" s="92"/>
      <c r="T1313" s="93"/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T1313" s="18" t="s">
        <v>187</v>
      </c>
      <c r="AU1313" s="18" t="s">
        <v>88</v>
      </c>
    </row>
    <row r="1314" s="2" customFormat="1">
      <c r="A1314" s="39"/>
      <c r="B1314" s="40"/>
      <c r="C1314" s="41"/>
      <c r="D1314" s="238" t="s">
        <v>189</v>
      </c>
      <c r="E1314" s="41"/>
      <c r="F1314" s="239" t="s">
        <v>1539</v>
      </c>
      <c r="G1314" s="41"/>
      <c r="H1314" s="41"/>
      <c r="I1314" s="235"/>
      <c r="J1314" s="41"/>
      <c r="K1314" s="41"/>
      <c r="L1314" s="45"/>
      <c r="M1314" s="236"/>
      <c r="N1314" s="237"/>
      <c r="O1314" s="92"/>
      <c r="P1314" s="92"/>
      <c r="Q1314" s="92"/>
      <c r="R1314" s="92"/>
      <c r="S1314" s="92"/>
      <c r="T1314" s="93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T1314" s="18" t="s">
        <v>189</v>
      </c>
      <c r="AU1314" s="18" t="s">
        <v>88</v>
      </c>
    </row>
    <row r="1315" s="13" customFormat="1">
      <c r="A1315" s="13"/>
      <c r="B1315" s="240"/>
      <c r="C1315" s="241"/>
      <c r="D1315" s="233" t="s">
        <v>191</v>
      </c>
      <c r="E1315" s="242" t="s">
        <v>1</v>
      </c>
      <c r="F1315" s="243" t="s">
        <v>1540</v>
      </c>
      <c r="G1315" s="241"/>
      <c r="H1315" s="242" t="s">
        <v>1</v>
      </c>
      <c r="I1315" s="244"/>
      <c r="J1315" s="241"/>
      <c r="K1315" s="241"/>
      <c r="L1315" s="245"/>
      <c r="M1315" s="246"/>
      <c r="N1315" s="247"/>
      <c r="O1315" s="247"/>
      <c r="P1315" s="247"/>
      <c r="Q1315" s="247"/>
      <c r="R1315" s="247"/>
      <c r="S1315" s="247"/>
      <c r="T1315" s="248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9" t="s">
        <v>191</v>
      </c>
      <c r="AU1315" s="249" t="s">
        <v>88</v>
      </c>
      <c r="AV1315" s="13" t="s">
        <v>84</v>
      </c>
      <c r="AW1315" s="13" t="s">
        <v>35</v>
      </c>
      <c r="AX1315" s="13" t="s">
        <v>79</v>
      </c>
      <c r="AY1315" s="249" t="s">
        <v>178</v>
      </c>
    </row>
    <row r="1316" s="14" customFormat="1">
      <c r="A1316" s="14"/>
      <c r="B1316" s="250"/>
      <c r="C1316" s="251"/>
      <c r="D1316" s="233" t="s">
        <v>191</v>
      </c>
      <c r="E1316" s="252" t="s">
        <v>1</v>
      </c>
      <c r="F1316" s="253" t="s">
        <v>224</v>
      </c>
      <c r="G1316" s="251"/>
      <c r="H1316" s="254">
        <v>2</v>
      </c>
      <c r="I1316" s="255"/>
      <c r="J1316" s="251"/>
      <c r="K1316" s="251"/>
      <c r="L1316" s="256"/>
      <c r="M1316" s="257"/>
      <c r="N1316" s="258"/>
      <c r="O1316" s="258"/>
      <c r="P1316" s="258"/>
      <c r="Q1316" s="258"/>
      <c r="R1316" s="258"/>
      <c r="S1316" s="258"/>
      <c r="T1316" s="259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60" t="s">
        <v>191</v>
      </c>
      <c r="AU1316" s="260" t="s">
        <v>88</v>
      </c>
      <c r="AV1316" s="14" t="s">
        <v>88</v>
      </c>
      <c r="AW1316" s="14" t="s">
        <v>35</v>
      </c>
      <c r="AX1316" s="14" t="s">
        <v>84</v>
      </c>
      <c r="AY1316" s="260" t="s">
        <v>178</v>
      </c>
    </row>
    <row r="1317" s="2" customFormat="1" ht="24.15" customHeight="1">
      <c r="A1317" s="39"/>
      <c r="B1317" s="40"/>
      <c r="C1317" s="220" t="s">
        <v>1541</v>
      </c>
      <c r="D1317" s="220" t="s">
        <v>180</v>
      </c>
      <c r="E1317" s="221" t="s">
        <v>1542</v>
      </c>
      <c r="F1317" s="222" t="s">
        <v>1543</v>
      </c>
      <c r="G1317" s="223" t="s">
        <v>270</v>
      </c>
      <c r="H1317" s="224">
        <v>6.5</v>
      </c>
      <c r="I1317" s="225"/>
      <c r="J1317" s="226">
        <f>ROUND(I1317*H1317,2)</f>
        <v>0</v>
      </c>
      <c r="K1317" s="222" t="s">
        <v>184</v>
      </c>
      <c r="L1317" s="45"/>
      <c r="M1317" s="227" t="s">
        <v>1</v>
      </c>
      <c r="N1317" s="228" t="s">
        <v>44</v>
      </c>
      <c r="O1317" s="92"/>
      <c r="P1317" s="229">
        <f>O1317*H1317</f>
        <v>0</v>
      </c>
      <c r="Q1317" s="229">
        <v>0</v>
      </c>
      <c r="R1317" s="229">
        <f>Q1317*H1317</f>
        <v>0</v>
      </c>
      <c r="S1317" s="229">
        <v>0.025000000000000001</v>
      </c>
      <c r="T1317" s="230">
        <f>S1317*H1317</f>
        <v>0.16250000000000001</v>
      </c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R1317" s="231" t="s">
        <v>185</v>
      </c>
      <c r="AT1317" s="231" t="s">
        <v>180</v>
      </c>
      <c r="AU1317" s="231" t="s">
        <v>88</v>
      </c>
      <c r="AY1317" s="18" t="s">
        <v>178</v>
      </c>
      <c r="BE1317" s="232">
        <f>IF(N1317="základní",J1317,0)</f>
        <v>0</v>
      </c>
      <c r="BF1317" s="232">
        <f>IF(N1317="snížená",J1317,0)</f>
        <v>0</v>
      </c>
      <c r="BG1317" s="232">
        <f>IF(N1317="zákl. přenesená",J1317,0)</f>
        <v>0</v>
      </c>
      <c r="BH1317" s="232">
        <f>IF(N1317="sníž. přenesená",J1317,0)</f>
        <v>0</v>
      </c>
      <c r="BI1317" s="232">
        <f>IF(N1317="nulová",J1317,0)</f>
        <v>0</v>
      </c>
      <c r="BJ1317" s="18" t="s">
        <v>84</v>
      </c>
      <c r="BK1317" s="232">
        <f>ROUND(I1317*H1317,2)</f>
        <v>0</v>
      </c>
      <c r="BL1317" s="18" t="s">
        <v>185</v>
      </c>
      <c r="BM1317" s="231" t="s">
        <v>1544</v>
      </c>
    </row>
    <row r="1318" s="2" customFormat="1">
      <c r="A1318" s="39"/>
      <c r="B1318" s="40"/>
      <c r="C1318" s="41"/>
      <c r="D1318" s="233" t="s">
        <v>187</v>
      </c>
      <c r="E1318" s="41"/>
      <c r="F1318" s="234" t="s">
        <v>1545</v>
      </c>
      <c r="G1318" s="41"/>
      <c r="H1318" s="41"/>
      <c r="I1318" s="235"/>
      <c r="J1318" s="41"/>
      <c r="K1318" s="41"/>
      <c r="L1318" s="45"/>
      <c r="M1318" s="236"/>
      <c r="N1318" s="237"/>
      <c r="O1318" s="92"/>
      <c r="P1318" s="92"/>
      <c r="Q1318" s="92"/>
      <c r="R1318" s="92"/>
      <c r="S1318" s="92"/>
      <c r="T1318" s="93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T1318" s="18" t="s">
        <v>187</v>
      </c>
      <c r="AU1318" s="18" t="s">
        <v>88</v>
      </c>
    </row>
    <row r="1319" s="2" customFormat="1">
      <c r="A1319" s="39"/>
      <c r="B1319" s="40"/>
      <c r="C1319" s="41"/>
      <c r="D1319" s="238" t="s">
        <v>189</v>
      </c>
      <c r="E1319" s="41"/>
      <c r="F1319" s="239" t="s">
        <v>1546</v>
      </c>
      <c r="G1319" s="41"/>
      <c r="H1319" s="41"/>
      <c r="I1319" s="235"/>
      <c r="J1319" s="41"/>
      <c r="K1319" s="41"/>
      <c r="L1319" s="45"/>
      <c r="M1319" s="236"/>
      <c r="N1319" s="237"/>
      <c r="O1319" s="92"/>
      <c r="P1319" s="92"/>
      <c r="Q1319" s="92"/>
      <c r="R1319" s="92"/>
      <c r="S1319" s="92"/>
      <c r="T1319" s="93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T1319" s="18" t="s">
        <v>189</v>
      </c>
      <c r="AU1319" s="18" t="s">
        <v>88</v>
      </c>
    </row>
    <row r="1320" s="13" customFormat="1">
      <c r="A1320" s="13"/>
      <c r="B1320" s="240"/>
      <c r="C1320" s="241"/>
      <c r="D1320" s="233" t="s">
        <v>191</v>
      </c>
      <c r="E1320" s="242" t="s">
        <v>1</v>
      </c>
      <c r="F1320" s="243" t="s">
        <v>1547</v>
      </c>
      <c r="G1320" s="241"/>
      <c r="H1320" s="242" t="s">
        <v>1</v>
      </c>
      <c r="I1320" s="244"/>
      <c r="J1320" s="241"/>
      <c r="K1320" s="241"/>
      <c r="L1320" s="245"/>
      <c r="M1320" s="246"/>
      <c r="N1320" s="247"/>
      <c r="O1320" s="247"/>
      <c r="P1320" s="247"/>
      <c r="Q1320" s="247"/>
      <c r="R1320" s="247"/>
      <c r="S1320" s="247"/>
      <c r="T1320" s="248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9" t="s">
        <v>191</v>
      </c>
      <c r="AU1320" s="249" t="s">
        <v>88</v>
      </c>
      <c r="AV1320" s="13" t="s">
        <v>84</v>
      </c>
      <c r="AW1320" s="13" t="s">
        <v>35</v>
      </c>
      <c r="AX1320" s="13" t="s">
        <v>79</v>
      </c>
      <c r="AY1320" s="249" t="s">
        <v>178</v>
      </c>
    </row>
    <row r="1321" s="14" customFormat="1">
      <c r="A1321" s="14"/>
      <c r="B1321" s="250"/>
      <c r="C1321" s="251"/>
      <c r="D1321" s="233" t="s">
        <v>191</v>
      </c>
      <c r="E1321" s="252" t="s">
        <v>1</v>
      </c>
      <c r="F1321" s="253" t="s">
        <v>1548</v>
      </c>
      <c r="G1321" s="251"/>
      <c r="H1321" s="254">
        <v>6.5</v>
      </c>
      <c r="I1321" s="255"/>
      <c r="J1321" s="251"/>
      <c r="K1321" s="251"/>
      <c r="L1321" s="256"/>
      <c r="M1321" s="257"/>
      <c r="N1321" s="258"/>
      <c r="O1321" s="258"/>
      <c r="P1321" s="258"/>
      <c r="Q1321" s="258"/>
      <c r="R1321" s="258"/>
      <c r="S1321" s="258"/>
      <c r="T1321" s="259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60" t="s">
        <v>191</v>
      </c>
      <c r="AU1321" s="260" t="s">
        <v>88</v>
      </c>
      <c r="AV1321" s="14" t="s">
        <v>88</v>
      </c>
      <c r="AW1321" s="14" t="s">
        <v>35</v>
      </c>
      <c r="AX1321" s="14" t="s">
        <v>84</v>
      </c>
      <c r="AY1321" s="260" t="s">
        <v>178</v>
      </c>
    </row>
    <row r="1322" s="2" customFormat="1" ht="24.15" customHeight="1">
      <c r="A1322" s="39"/>
      <c r="B1322" s="40"/>
      <c r="C1322" s="220" t="s">
        <v>1549</v>
      </c>
      <c r="D1322" s="220" t="s">
        <v>180</v>
      </c>
      <c r="E1322" s="221" t="s">
        <v>1550</v>
      </c>
      <c r="F1322" s="222" t="s">
        <v>1551</v>
      </c>
      <c r="G1322" s="223" t="s">
        <v>636</v>
      </c>
      <c r="H1322" s="224">
        <v>9</v>
      </c>
      <c r="I1322" s="225"/>
      <c r="J1322" s="226">
        <f>ROUND(I1322*H1322,2)</f>
        <v>0</v>
      </c>
      <c r="K1322" s="222" t="s">
        <v>184</v>
      </c>
      <c r="L1322" s="45"/>
      <c r="M1322" s="227" t="s">
        <v>1</v>
      </c>
      <c r="N1322" s="228" t="s">
        <v>44</v>
      </c>
      <c r="O1322" s="92"/>
      <c r="P1322" s="229">
        <f>O1322*H1322</f>
        <v>0</v>
      </c>
      <c r="Q1322" s="229">
        <v>0</v>
      </c>
      <c r="R1322" s="229">
        <f>Q1322*H1322</f>
        <v>0</v>
      </c>
      <c r="S1322" s="229">
        <v>0.082000000000000003</v>
      </c>
      <c r="T1322" s="230">
        <f>S1322*H1322</f>
        <v>0.73799999999999999</v>
      </c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R1322" s="231" t="s">
        <v>185</v>
      </c>
      <c r="AT1322" s="231" t="s">
        <v>180</v>
      </c>
      <c r="AU1322" s="231" t="s">
        <v>88</v>
      </c>
      <c r="AY1322" s="18" t="s">
        <v>178</v>
      </c>
      <c r="BE1322" s="232">
        <f>IF(N1322="základní",J1322,0)</f>
        <v>0</v>
      </c>
      <c r="BF1322" s="232">
        <f>IF(N1322="snížená",J1322,0)</f>
        <v>0</v>
      </c>
      <c r="BG1322" s="232">
        <f>IF(N1322="zákl. přenesená",J1322,0)</f>
        <v>0</v>
      </c>
      <c r="BH1322" s="232">
        <f>IF(N1322="sníž. přenesená",J1322,0)</f>
        <v>0</v>
      </c>
      <c r="BI1322" s="232">
        <f>IF(N1322="nulová",J1322,0)</f>
        <v>0</v>
      </c>
      <c r="BJ1322" s="18" t="s">
        <v>84</v>
      </c>
      <c r="BK1322" s="232">
        <f>ROUND(I1322*H1322,2)</f>
        <v>0</v>
      </c>
      <c r="BL1322" s="18" t="s">
        <v>185</v>
      </c>
      <c r="BM1322" s="231" t="s">
        <v>1552</v>
      </c>
    </row>
    <row r="1323" s="2" customFormat="1">
      <c r="A1323" s="39"/>
      <c r="B1323" s="40"/>
      <c r="C1323" s="41"/>
      <c r="D1323" s="233" t="s">
        <v>187</v>
      </c>
      <c r="E1323" s="41"/>
      <c r="F1323" s="234" t="s">
        <v>1553</v>
      </c>
      <c r="G1323" s="41"/>
      <c r="H1323" s="41"/>
      <c r="I1323" s="235"/>
      <c r="J1323" s="41"/>
      <c r="K1323" s="41"/>
      <c r="L1323" s="45"/>
      <c r="M1323" s="236"/>
      <c r="N1323" s="237"/>
      <c r="O1323" s="92"/>
      <c r="P1323" s="92"/>
      <c r="Q1323" s="92"/>
      <c r="R1323" s="92"/>
      <c r="S1323" s="92"/>
      <c r="T1323" s="93"/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T1323" s="18" t="s">
        <v>187</v>
      </c>
      <c r="AU1323" s="18" t="s">
        <v>88</v>
      </c>
    </row>
    <row r="1324" s="2" customFormat="1">
      <c r="A1324" s="39"/>
      <c r="B1324" s="40"/>
      <c r="C1324" s="41"/>
      <c r="D1324" s="238" t="s">
        <v>189</v>
      </c>
      <c r="E1324" s="41"/>
      <c r="F1324" s="239" t="s">
        <v>1554</v>
      </c>
      <c r="G1324" s="41"/>
      <c r="H1324" s="41"/>
      <c r="I1324" s="235"/>
      <c r="J1324" s="41"/>
      <c r="K1324" s="41"/>
      <c r="L1324" s="45"/>
      <c r="M1324" s="236"/>
      <c r="N1324" s="237"/>
      <c r="O1324" s="92"/>
      <c r="P1324" s="92"/>
      <c r="Q1324" s="92"/>
      <c r="R1324" s="92"/>
      <c r="S1324" s="92"/>
      <c r="T1324" s="93"/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T1324" s="18" t="s">
        <v>189</v>
      </c>
      <c r="AU1324" s="18" t="s">
        <v>88</v>
      </c>
    </row>
    <row r="1325" s="13" customFormat="1">
      <c r="A1325" s="13"/>
      <c r="B1325" s="240"/>
      <c r="C1325" s="241"/>
      <c r="D1325" s="233" t="s">
        <v>191</v>
      </c>
      <c r="E1325" s="242" t="s">
        <v>1</v>
      </c>
      <c r="F1325" s="243" t="s">
        <v>201</v>
      </c>
      <c r="G1325" s="241"/>
      <c r="H1325" s="242" t="s">
        <v>1</v>
      </c>
      <c r="I1325" s="244"/>
      <c r="J1325" s="241"/>
      <c r="K1325" s="241"/>
      <c r="L1325" s="245"/>
      <c r="M1325" s="246"/>
      <c r="N1325" s="247"/>
      <c r="O1325" s="247"/>
      <c r="P1325" s="247"/>
      <c r="Q1325" s="247"/>
      <c r="R1325" s="247"/>
      <c r="S1325" s="247"/>
      <c r="T1325" s="248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9" t="s">
        <v>191</v>
      </c>
      <c r="AU1325" s="249" t="s">
        <v>88</v>
      </c>
      <c r="AV1325" s="13" t="s">
        <v>84</v>
      </c>
      <c r="AW1325" s="13" t="s">
        <v>35</v>
      </c>
      <c r="AX1325" s="13" t="s">
        <v>79</v>
      </c>
      <c r="AY1325" s="249" t="s">
        <v>178</v>
      </c>
    </row>
    <row r="1326" s="14" customFormat="1">
      <c r="A1326" s="14"/>
      <c r="B1326" s="250"/>
      <c r="C1326" s="251"/>
      <c r="D1326" s="233" t="s">
        <v>191</v>
      </c>
      <c r="E1326" s="252" t="s">
        <v>1</v>
      </c>
      <c r="F1326" s="253" t="s">
        <v>1555</v>
      </c>
      <c r="G1326" s="251"/>
      <c r="H1326" s="254">
        <v>9</v>
      </c>
      <c r="I1326" s="255"/>
      <c r="J1326" s="251"/>
      <c r="K1326" s="251"/>
      <c r="L1326" s="256"/>
      <c r="M1326" s="257"/>
      <c r="N1326" s="258"/>
      <c r="O1326" s="258"/>
      <c r="P1326" s="258"/>
      <c r="Q1326" s="258"/>
      <c r="R1326" s="258"/>
      <c r="S1326" s="258"/>
      <c r="T1326" s="259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60" t="s">
        <v>191</v>
      </c>
      <c r="AU1326" s="260" t="s">
        <v>88</v>
      </c>
      <c r="AV1326" s="14" t="s">
        <v>88</v>
      </c>
      <c r="AW1326" s="14" t="s">
        <v>35</v>
      </c>
      <c r="AX1326" s="14" t="s">
        <v>84</v>
      </c>
      <c r="AY1326" s="260" t="s">
        <v>178</v>
      </c>
    </row>
    <row r="1327" s="2" customFormat="1" ht="24.15" customHeight="1">
      <c r="A1327" s="39"/>
      <c r="B1327" s="40"/>
      <c r="C1327" s="220" t="s">
        <v>1556</v>
      </c>
      <c r="D1327" s="220" t="s">
        <v>180</v>
      </c>
      <c r="E1327" s="221" t="s">
        <v>1557</v>
      </c>
      <c r="F1327" s="222" t="s">
        <v>1558</v>
      </c>
      <c r="G1327" s="223" t="s">
        <v>636</v>
      </c>
      <c r="H1327" s="224">
        <v>11</v>
      </c>
      <c r="I1327" s="225"/>
      <c r="J1327" s="226">
        <f>ROUND(I1327*H1327,2)</f>
        <v>0</v>
      </c>
      <c r="K1327" s="222" t="s">
        <v>184</v>
      </c>
      <c r="L1327" s="45"/>
      <c r="M1327" s="227" t="s">
        <v>1</v>
      </c>
      <c r="N1327" s="228" t="s">
        <v>44</v>
      </c>
      <c r="O1327" s="92"/>
      <c r="P1327" s="229">
        <f>O1327*H1327</f>
        <v>0</v>
      </c>
      <c r="Q1327" s="229">
        <v>0</v>
      </c>
      <c r="R1327" s="229">
        <f>Q1327*H1327</f>
        <v>0</v>
      </c>
      <c r="S1327" s="229">
        <v>0.0040000000000000001</v>
      </c>
      <c r="T1327" s="230">
        <f>S1327*H1327</f>
        <v>0.043999999999999997</v>
      </c>
      <c r="U1327" s="39"/>
      <c r="V1327" s="39"/>
      <c r="W1327" s="39"/>
      <c r="X1327" s="39"/>
      <c r="Y1327" s="39"/>
      <c r="Z1327" s="39"/>
      <c r="AA1327" s="39"/>
      <c r="AB1327" s="39"/>
      <c r="AC1327" s="39"/>
      <c r="AD1327" s="39"/>
      <c r="AE1327" s="39"/>
      <c r="AR1327" s="231" t="s">
        <v>185</v>
      </c>
      <c r="AT1327" s="231" t="s">
        <v>180</v>
      </c>
      <c r="AU1327" s="231" t="s">
        <v>88</v>
      </c>
      <c r="AY1327" s="18" t="s">
        <v>178</v>
      </c>
      <c r="BE1327" s="232">
        <f>IF(N1327="základní",J1327,0)</f>
        <v>0</v>
      </c>
      <c r="BF1327" s="232">
        <f>IF(N1327="snížená",J1327,0)</f>
        <v>0</v>
      </c>
      <c r="BG1327" s="232">
        <f>IF(N1327="zákl. přenesená",J1327,0)</f>
        <v>0</v>
      </c>
      <c r="BH1327" s="232">
        <f>IF(N1327="sníž. přenesená",J1327,0)</f>
        <v>0</v>
      </c>
      <c r="BI1327" s="232">
        <f>IF(N1327="nulová",J1327,0)</f>
        <v>0</v>
      </c>
      <c r="BJ1327" s="18" t="s">
        <v>84</v>
      </c>
      <c r="BK1327" s="232">
        <f>ROUND(I1327*H1327,2)</f>
        <v>0</v>
      </c>
      <c r="BL1327" s="18" t="s">
        <v>185</v>
      </c>
      <c r="BM1327" s="231" t="s">
        <v>1559</v>
      </c>
    </row>
    <row r="1328" s="2" customFormat="1">
      <c r="A1328" s="39"/>
      <c r="B1328" s="40"/>
      <c r="C1328" s="41"/>
      <c r="D1328" s="233" t="s">
        <v>187</v>
      </c>
      <c r="E1328" s="41"/>
      <c r="F1328" s="234" t="s">
        <v>1560</v>
      </c>
      <c r="G1328" s="41"/>
      <c r="H1328" s="41"/>
      <c r="I1328" s="235"/>
      <c r="J1328" s="41"/>
      <c r="K1328" s="41"/>
      <c r="L1328" s="45"/>
      <c r="M1328" s="236"/>
      <c r="N1328" s="237"/>
      <c r="O1328" s="92"/>
      <c r="P1328" s="92"/>
      <c r="Q1328" s="92"/>
      <c r="R1328" s="92"/>
      <c r="S1328" s="92"/>
      <c r="T1328" s="93"/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T1328" s="18" t="s">
        <v>187</v>
      </c>
      <c r="AU1328" s="18" t="s">
        <v>88</v>
      </c>
    </row>
    <row r="1329" s="2" customFormat="1">
      <c r="A1329" s="39"/>
      <c r="B1329" s="40"/>
      <c r="C1329" s="41"/>
      <c r="D1329" s="238" t="s">
        <v>189</v>
      </c>
      <c r="E1329" s="41"/>
      <c r="F1329" s="239" t="s">
        <v>1561</v>
      </c>
      <c r="G1329" s="41"/>
      <c r="H1329" s="41"/>
      <c r="I1329" s="235"/>
      <c r="J1329" s="41"/>
      <c r="K1329" s="41"/>
      <c r="L1329" s="45"/>
      <c r="M1329" s="236"/>
      <c r="N1329" s="237"/>
      <c r="O1329" s="92"/>
      <c r="P1329" s="92"/>
      <c r="Q1329" s="92"/>
      <c r="R1329" s="92"/>
      <c r="S1329" s="92"/>
      <c r="T1329" s="93"/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T1329" s="18" t="s">
        <v>189</v>
      </c>
      <c r="AU1329" s="18" t="s">
        <v>88</v>
      </c>
    </row>
    <row r="1330" s="13" customFormat="1">
      <c r="A1330" s="13"/>
      <c r="B1330" s="240"/>
      <c r="C1330" s="241"/>
      <c r="D1330" s="233" t="s">
        <v>191</v>
      </c>
      <c r="E1330" s="242" t="s">
        <v>1</v>
      </c>
      <c r="F1330" s="243" t="s">
        <v>201</v>
      </c>
      <c r="G1330" s="241"/>
      <c r="H1330" s="242" t="s">
        <v>1</v>
      </c>
      <c r="I1330" s="244"/>
      <c r="J1330" s="241"/>
      <c r="K1330" s="241"/>
      <c r="L1330" s="245"/>
      <c r="M1330" s="246"/>
      <c r="N1330" s="247"/>
      <c r="O1330" s="247"/>
      <c r="P1330" s="247"/>
      <c r="Q1330" s="247"/>
      <c r="R1330" s="247"/>
      <c r="S1330" s="247"/>
      <c r="T1330" s="248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9" t="s">
        <v>191</v>
      </c>
      <c r="AU1330" s="249" t="s">
        <v>88</v>
      </c>
      <c r="AV1330" s="13" t="s">
        <v>84</v>
      </c>
      <c r="AW1330" s="13" t="s">
        <v>35</v>
      </c>
      <c r="AX1330" s="13" t="s">
        <v>79</v>
      </c>
      <c r="AY1330" s="249" t="s">
        <v>178</v>
      </c>
    </row>
    <row r="1331" s="14" customFormat="1">
      <c r="A1331" s="14"/>
      <c r="B1331" s="250"/>
      <c r="C1331" s="251"/>
      <c r="D1331" s="233" t="s">
        <v>191</v>
      </c>
      <c r="E1331" s="252" t="s">
        <v>1</v>
      </c>
      <c r="F1331" s="253" t="s">
        <v>1555</v>
      </c>
      <c r="G1331" s="251"/>
      <c r="H1331" s="254">
        <v>9</v>
      </c>
      <c r="I1331" s="255"/>
      <c r="J1331" s="251"/>
      <c r="K1331" s="251"/>
      <c r="L1331" s="256"/>
      <c r="M1331" s="257"/>
      <c r="N1331" s="258"/>
      <c r="O1331" s="258"/>
      <c r="P1331" s="258"/>
      <c r="Q1331" s="258"/>
      <c r="R1331" s="258"/>
      <c r="S1331" s="258"/>
      <c r="T1331" s="259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60" t="s">
        <v>191</v>
      </c>
      <c r="AU1331" s="260" t="s">
        <v>88</v>
      </c>
      <c r="AV1331" s="14" t="s">
        <v>88</v>
      </c>
      <c r="AW1331" s="14" t="s">
        <v>35</v>
      </c>
      <c r="AX1331" s="14" t="s">
        <v>79</v>
      </c>
      <c r="AY1331" s="260" t="s">
        <v>178</v>
      </c>
    </row>
    <row r="1332" s="14" customFormat="1">
      <c r="A1332" s="14"/>
      <c r="B1332" s="250"/>
      <c r="C1332" s="251"/>
      <c r="D1332" s="233" t="s">
        <v>191</v>
      </c>
      <c r="E1332" s="252" t="s">
        <v>1</v>
      </c>
      <c r="F1332" s="253" t="s">
        <v>1562</v>
      </c>
      <c r="G1332" s="251"/>
      <c r="H1332" s="254">
        <v>2</v>
      </c>
      <c r="I1332" s="255"/>
      <c r="J1332" s="251"/>
      <c r="K1332" s="251"/>
      <c r="L1332" s="256"/>
      <c r="M1332" s="257"/>
      <c r="N1332" s="258"/>
      <c r="O1332" s="258"/>
      <c r="P1332" s="258"/>
      <c r="Q1332" s="258"/>
      <c r="R1332" s="258"/>
      <c r="S1332" s="258"/>
      <c r="T1332" s="259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60" t="s">
        <v>191</v>
      </c>
      <c r="AU1332" s="260" t="s">
        <v>88</v>
      </c>
      <c r="AV1332" s="14" t="s">
        <v>88</v>
      </c>
      <c r="AW1332" s="14" t="s">
        <v>35</v>
      </c>
      <c r="AX1332" s="14" t="s">
        <v>79</v>
      </c>
      <c r="AY1332" s="260" t="s">
        <v>178</v>
      </c>
    </row>
    <row r="1333" s="15" customFormat="1">
      <c r="A1333" s="15"/>
      <c r="B1333" s="261"/>
      <c r="C1333" s="262"/>
      <c r="D1333" s="233" t="s">
        <v>191</v>
      </c>
      <c r="E1333" s="263" t="s">
        <v>1</v>
      </c>
      <c r="F1333" s="264" t="s">
        <v>195</v>
      </c>
      <c r="G1333" s="262"/>
      <c r="H1333" s="265">
        <v>11</v>
      </c>
      <c r="I1333" s="266"/>
      <c r="J1333" s="262"/>
      <c r="K1333" s="262"/>
      <c r="L1333" s="267"/>
      <c r="M1333" s="268"/>
      <c r="N1333" s="269"/>
      <c r="O1333" s="269"/>
      <c r="P1333" s="269"/>
      <c r="Q1333" s="269"/>
      <c r="R1333" s="269"/>
      <c r="S1333" s="269"/>
      <c r="T1333" s="270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T1333" s="271" t="s">
        <v>191</v>
      </c>
      <c r="AU1333" s="271" t="s">
        <v>88</v>
      </c>
      <c r="AV1333" s="15" t="s">
        <v>185</v>
      </c>
      <c r="AW1333" s="15" t="s">
        <v>35</v>
      </c>
      <c r="AX1333" s="15" t="s">
        <v>84</v>
      </c>
      <c r="AY1333" s="271" t="s">
        <v>178</v>
      </c>
    </row>
    <row r="1334" s="2" customFormat="1" ht="24.15" customHeight="1">
      <c r="A1334" s="39"/>
      <c r="B1334" s="40"/>
      <c r="C1334" s="220" t="s">
        <v>1563</v>
      </c>
      <c r="D1334" s="220" t="s">
        <v>180</v>
      </c>
      <c r="E1334" s="221" t="s">
        <v>1564</v>
      </c>
      <c r="F1334" s="222" t="s">
        <v>1565</v>
      </c>
      <c r="G1334" s="223" t="s">
        <v>636</v>
      </c>
      <c r="H1334" s="224">
        <v>3</v>
      </c>
      <c r="I1334" s="225"/>
      <c r="J1334" s="226">
        <f>ROUND(I1334*H1334,2)</f>
        <v>0</v>
      </c>
      <c r="K1334" s="222" t="s">
        <v>184</v>
      </c>
      <c r="L1334" s="45"/>
      <c r="M1334" s="227" t="s">
        <v>1</v>
      </c>
      <c r="N1334" s="228" t="s">
        <v>44</v>
      </c>
      <c r="O1334" s="92"/>
      <c r="P1334" s="229">
        <f>O1334*H1334</f>
        <v>0</v>
      </c>
      <c r="Q1334" s="229">
        <v>0</v>
      </c>
      <c r="R1334" s="229">
        <f>Q1334*H1334</f>
        <v>0</v>
      </c>
      <c r="S1334" s="229">
        <v>0.108</v>
      </c>
      <c r="T1334" s="230">
        <f>S1334*H1334</f>
        <v>0.32400000000000001</v>
      </c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R1334" s="231" t="s">
        <v>185</v>
      </c>
      <c r="AT1334" s="231" t="s">
        <v>180</v>
      </c>
      <c r="AU1334" s="231" t="s">
        <v>88</v>
      </c>
      <c r="AY1334" s="18" t="s">
        <v>178</v>
      </c>
      <c r="BE1334" s="232">
        <f>IF(N1334="základní",J1334,0)</f>
        <v>0</v>
      </c>
      <c r="BF1334" s="232">
        <f>IF(N1334="snížená",J1334,0)</f>
        <v>0</v>
      </c>
      <c r="BG1334" s="232">
        <f>IF(N1334="zákl. přenesená",J1334,0)</f>
        <v>0</v>
      </c>
      <c r="BH1334" s="232">
        <f>IF(N1334="sníž. přenesená",J1334,0)</f>
        <v>0</v>
      </c>
      <c r="BI1334" s="232">
        <f>IF(N1334="nulová",J1334,0)</f>
        <v>0</v>
      </c>
      <c r="BJ1334" s="18" t="s">
        <v>84</v>
      </c>
      <c r="BK1334" s="232">
        <f>ROUND(I1334*H1334,2)</f>
        <v>0</v>
      </c>
      <c r="BL1334" s="18" t="s">
        <v>185</v>
      </c>
      <c r="BM1334" s="231" t="s">
        <v>1566</v>
      </c>
    </row>
    <row r="1335" s="2" customFormat="1">
      <c r="A1335" s="39"/>
      <c r="B1335" s="40"/>
      <c r="C1335" s="41"/>
      <c r="D1335" s="233" t="s">
        <v>187</v>
      </c>
      <c r="E1335" s="41"/>
      <c r="F1335" s="234" t="s">
        <v>1567</v>
      </c>
      <c r="G1335" s="41"/>
      <c r="H1335" s="41"/>
      <c r="I1335" s="235"/>
      <c r="J1335" s="41"/>
      <c r="K1335" s="41"/>
      <c r="L1335" s="45"/>
      <c r="M1335" s="236"/>
      <c r="N1335" s="237"/>
      <c r="O1335" s="92"/>
      <c r="P1335" s="92"/>
      <c r="Q1335" s="92"/>
      <c r="R1335" s="92"/>
      <c r="S1335" s="92"/>
      <c r="T1335" s="93"/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T1335" s="18" t="s">
        <v>187</v>
      </c>
      <c r="AU1335" s="18" t="s">
        <v>88</v>
      </c>
    </row>
    <row r="1336" s="2" customFormat="1">
      <c r="A1336" s="39"/>
      <c r="B1336" s="40"/>
      <c r="C1336" s="41"/>
      <c r="D1336" s="238" t="s">
        <v>189</v>
      </c>
      <c r="E1336" s="41"/>
      <c r="F1336" s="239" t="s">
        <v>1568</v>
      </c>
      <c r="G1336" s="41"/>
      <c r="H1336" s="41"/>
      <c r="I1336" s="235"/>
      <c r="J1336" s="41"/>
      <c r="K1336" s="41"/>
      <c r="L1336" s="45"/>
      <c r="M1336" s="236"/>
      <c r="N1336" s="237"/>
      <c r="O1336" s="92"/>
      <c r="P1336" s="92"/>
      <c r="Q1336" s="92"/>
      <c r="R1336" s="92"/>
      <c r="S1336" s="92"/>
      <c r="T1336" s="93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T1336" s="18" t="s">
        <v>189</v>
      </c>
      <c r="AU1336" s="18" t="s">
        <v>88</v>
      </c>
    </row>
    <row r="1337" s="13" customFormat="1">
      <c r="A1337" s="13"/>
      <c r="B1337" s="240"/>
      <c r="C1337" s="241"/>
      <c r="D1337" s="233" t="s">
        <v>191</v>
      </c>
      <c r="E1337" s="242" t="s">
        <v>1</v>
      </c>
      <c r="F1337" s="243" t="s">
        <v>1569</v>
      </c>
      <c r="G1337" s="241"/>
      <c r="H1337" s="242" t="s">
        <v>1</v>
      </c>
      <c r="I1337" s="244"/>
      <c r="J1337" s="241"/>
      <c r="K1337" s="241"/>
      <c r="L1337" s="245"/>
      <c r="M1337" s="246"/>
      <c r="N1337" s="247"/>
      <c r="O1337" s="247"/>
      <c r="P1337" s="247"/>
      <c r="Q1337" s="247"/>
      <c r="R1337" s="247"/>
      <c r="S1337" s="247"/>
      <c r="T1337" s="248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9" t="s">
        <v>191</v>
      </c>
      <c r="AU1337" s="249" t="s">
        <v>88</v>
      </c>
      <c r="AV1337" s="13" t="s">
        <v>84</v>
      </c>
      <c r="AW1337" s="13" t="s">
        <v>35</v>
      </c>
      <c r="AX1337" s="13" t="s">
        <v>79</v>
      </c>
      <c r="AY1337" s="249" t="s">
        <v>178</v>
      </c>
    </row>
    <row r="1338" s="14" customFormat="1">
      <c r="A1338" s="14"/>
      <c r="B1338" s="250"/>
      <c r="C1338" s="251"/>
      <c r="D1338" s="233" t="s">
        <v>191</v>
      </c>
      <c r="E1338" s="252" t="s">
        <v>1</v>
      </c>
      <c r="F1338" s="253" t="s">
        <v>1123</v>
      </c>
      <c r="G1338" s="251"/>
      <c r="H1338" s="254">
        <v>3</v>
      </c>
      <c r="I1338" s="255"/>
      <c r="J1338" s="251"/>
      <c r="K1338" s="251"/>
      <c r="L1338" s="256"/>
      <c r="M1338" s="257"/>
      <c r="N1338" s="258"/>
      <c r="O1338" s="258"/>
      <c r="P1338" s="258"/>
      <c r="Q1338" s="258"/>
      <c r="R1338" s="258"/>
      <c r="S1338" s="258"/>
      <c r="T1338" s="259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60" t="s">
        <v>191</v>
      </c>
      <c r="AU1338" s="260" t="s">
        <v>88</v>
      </c>
      <c r="AV1338" s="14" t="s">
        <v>88</v>
      </c>
      <c r="AW1338" s="14" t="s">
        <v>35</v>
      </c>
      <c r="AX1338" s="14" t="s">
        <v>84</v>
      </c>
      <c r="AY1338" s="260" t="s">
        <v>178</v>
      </c>
    </row>
    <row r="1339" s="2" customFormat="1" ht="16.5" customHeight="1">
      <c r="A1339" s="39"/>
      <c r="B1339" s="40"/>
      <c r="C1339" s="220" t="s">
        <v>1570</v>
      </c>
      <c r="D1339" s="220" t="s">
        <v>180</v>
      </c>
      <c r="E1339" s="221" t="s">
        <v>1571</v>
      </c>
      <c r="F1339" s="222" t="s">
        <v>1572</v>
      </c>
      <c r="G1339" s="223" t="s">
        <v>636</v>
      </c>
      <c r="H1339" s="224">
        <v>28</v>
      </c>
      <c r="I1339" s="225"/>
      <c r="J1339" s="226">
        <f>ROUND(I1339*H1339,2)</f>
        <v>0</v>
      </c>
      <c r="K1339" s="222" t="s">
        <v>184</v>
      </c>
      <c r="L1339" s="45"/>
      <c r="M1339" s="227" t="s">
        <v>1</v>
      </c>
      <c r="N1339" s="228" t="s">
        <v>44</v>
      </c>
      <c r="O1339" s="92"/>
      <c r="P1339" s="229">
        <f>O1339*H1339</f>
        <v>0</v>
      </c>
      <c r="Q1339" s="229">
        <v>0</v>
      </c>
      <c r="R1339" s="229">
        <f>Q1339*H1339</f>
        <v>0</v>
      </c>
      <c r="S1339" s="229">
        <v>0.00010000000000000001</v>
      </c>
      <c r="T1339" s="230">
        <f>S1339*H1339</f>
        <v>0.0028</v>
      </c>
      <c r="U1339" s="39"/>
      <c r="V1339" s="39"/>
      <c r="W1339" s="39"/>
      <c r="X1339" s="39"/>
      <c r="Y1339" s="39"/>
      <c r="Z1339" s="39"/>
      <c r="AA1339" s="39"/>
      <c r="AB1339" s="39"/>
      <c r="AC1339" s="39"/>
      <c r="AD1339" s="39"/>
      <c r="AE1339" s="39"/>
      <c r="AR1339" s="231" t="s">
        <v>185</v>
      </c>
      <c r="AT1339" s="231" t="s">
        <v>180</v>
      </c>
      <c r="AU1339" s="231" t="s">
        <v>88</v>
      </c>
      <c r="AY1339" s="18" t="s">
        <v>178</v>
      </c>
      <c r="BE1339" s="232">
        <f>IF(N1339="základní",J1339,0)</f>
        <v>0</v>
      </c>
      <c r="BF1339" s="232">
        <f>IF(N1339="snížená",J1339,0)</f>
        <v>0</v>
      </c>
      <c r="BG1339" s="232">
        <f>IF(N1339="zákl. přenesená",J1339,0)</f>
        <v>0</v>
      </c>
      <c r="BH1339" s="232">
        <f>IF(N1339="sníž. přenesená",J1339,0)</f>
        <v>0</v>
      </c>
      <c r="BI1339" s="232">
        <f>IF(N1339="nulová",J1339,0)</f>
        <v>0</v>
      </c>
      <c r="BJ1339" s="18" t="s">
        <v>84</v>
      </c>
      <c r="BK1339" s="232">
        <f>ROUND(I1339*H1339,2)</f>
        <v>0</v>
      </c>
      <c r="BL1339" s="18" t="s">
        <v>185</v>
      </c>
      <c r="BM1339" s="231" t="s">
        <v>1573</v>
      </c>
    </row>
    <row r="1340" s="2" customFormat="1">
      <c r="A1340" s="39"/>
      <c r="B1340" s="40"/>
      <c r="C1340" s="41"/>
      <c r="D1340" s="233" t="s">
        <v>187</v>
      </c>
      <c r="E1340" s="41"/>
      <c r="F1340" s="234" t="s">
        <v>1574</v>
      </c>
      <c r="G1340" s="41"/>
      <c r="H1340" s="41"/>
      <c r="I1340" s="235"/>
      <c r="J1340" s="41"/>
      <c r="K1340" s="41"/>
      <c r="L1340" s="45"/>
      <c r="M1340" s="236"/>
      <c r="N1340" s="237"/>
      <c r="O1340" s="92"/>
      <c r="P1340" s="92"/>
      <c r="Q1340" s="92"/>
      <c r="R1340" s="92"/>
      <c r="S1340" s="92"/>
      <c r="T1340" s="93"/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T1340" s="18" t="s">
        <v>187</v>
      </c>
      <c r="AU1340" s="18" t="s">
        <v>88</v>
      </c>
    </row>
    <row r="1341" s="2" customFormat="1">
      <c r="A1341" s="39"/>
      <c r="B1341" s="40"/>
      <c r="C1341" s="41"/>
      <c r="D1341" s="238" t="s">
        <v>189</v>
      </c>
      <c r="E1341" s="41"/>
      <c r="F1341" s="239" t="s">
        <v>1575</v>
      </c>
      <c r="G1341" s="41"/>
      <c r="H1341" s="41"/>
      <c r="I1341" s="235"/>
      <c r="J1341" s="41"/>
      <c r="K1341" s="41"/>
      <c r="L1341" s="45"/>
      <c r="M1341" s="236"/>
      <c r="N1341" s="237"/>
      <c r="O1341" s="92"/>
      <c r="P1341" s="92"/>
      <c r="Q1341" s="92"/>
      <c r="R1341" s="92"/>
      <c r="S1341" s="92"/>
      <c r="T1341" s="93"/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T1341" s="18" t="s">
        <v>189</v>
      </c>
      <c r="AU1341" s="18" t="s">
        <v>88</v>
      </c>
    </row>
    <row r="1342" s="13" customFormat="1">
      <c r="A1342" s="13"/>
      <c r="B1342" s="240"/>
      <c r="C1342" s="241"/>
      <c r="D1342" s="233" t="s">
        <v>191</v>
      </c>
      <c r="E1342" s="242" t="s">
        <v>1</v>
      </c>
      <c r="F1342" s="243" t="s">
        <v>1576</v>
      </c>
      <c r="G1342" s="241"/>
      <c r="H1342" s="242" t="s">
        <v>1</v>
      </c>
      <c r="I1342" s="244"/>
      <c r="J1342" s="241"/>
      <c r="K1342" s="241"/>
      <c r="L1342" s="245"/>
      <c r="M1342" s="246"/>
      <c r="N1342" s="247"/>
      <c r="O1342" s="247"/>
      <c r="P1342" s="247"/>
      <c r="Q1342" s="247"/>
      <c r="R1342" s="247"/>
      <c r="S1342" s="247"/>
      <c r="T1342" s="248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9" t="s">
        <v>191</v>
      </c>
      <c r="AU1342" s="249" t="s">
        <v>88</v>
      </c>
      <c r="AV1342" s="13" t="s">
        <v>84</v>
      </c>
      <c r="AW1342" s="13" t="s">
        <v>35</v>
      </c>
      <c r="AX1342" s="13" t="s">
        <v>79</v>
      </c>
      <c r="AY1342" s="249" t="s">
        <v>178</v>
      </c>
    </row>
    <row r="1343" s="13" customFormat="1">
      <c r="A1343" s="13"/>
      <c r="B1343" s="240"/>
      <c r="C1343" s="241"/>
      <c r="D1343" s="233" t="s">
        <v>191</v>
      </c>
      <c r="E1343" s="242" t="s">
        <v>1</v>
      </c>
      <c r="F1343" s="243" t="s">
        <v>1577</v>
      </c>
      <c r="G1343" s="241"/>
      <c r="H1343" s="242" t="s">
        <v>1</v>
      </c>
      <c r="I1343" s="244"/>
      <c r="J1343" s="241"/>
      <c r="K1343" s="241"/>
      <c r="L1343" s="245"/>
      <c r="M1343" s="246"/>
      <c r="N1343" s="247"/>
      <c r="O1343" s="247"/>
      <c r="P1343" s="247"/>
      <c r="Q1343" s="247"/>
      <c r="R1343" s="247"/>
      <c r="S1343" s="247"/>
      <c r="T1343" s="248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49" t="s">
        <v>191</v>
      </c>
      <c r="AU1343" s="249" t="s">
        <v>88</v>
      </c>
      <c r="AV1343" s="13" t="s">
        <v>84</v>
      </c>
      <c r="AW1343" s="13" t="s">
        <v>35</v>
      </c>
      <c r="AX1343" s="13" t="s">
        <v>79</v>
      </c>
      <c r="AY1343" s="249" t="s">
        <v>178</v>
      </c>
    </row>
    <row r="1344" s="14" customFormat="1">
      <c r="A1344" s="14"/>
      <c r="B1344" s="250"/>
      <c r="C1344" s="251"/>
      <c r="D1344" s="233" t="s">
        <v>191</v>
      </c>
      <c r="E1344" s="252" t="s">
        <v>1</v>
      </c>
      <c r="F1344" s="253" t="s">
        <v>1578</v>
      </c>
      <c r="G1344" s="251"/>
      <c r="H1344" s="254">
        <v>28</v>
      </c>
      <c r="I1344" s="255"/>
      <c r="J1344" s="251"/>
      <c r="K1344" s="251"/>
      <c r="L1344" s="256"/>
      <c r="M1344" s="257"/>
      <c r="N1344" s="258"/>
      <c r="O1344" s="258"/>
      <c r="P1344" s="258"/>
      <c r="Q1344" s="258"/>
      <c r="R1344" s="258"/>
      <c r="S1344" s="258"/>
      <c r="T1344" s="259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60" t="s">
        <v>191</v>
      </c>
      <c r="AU1344" s="260" t="s">
        <v>88</v>
      </c>
      <c r="AV1344" s="14" t="s">
        <v>88</v>
      </c>
      <c r="AW1344" s="14" t="s">
        <v>35</v>
      </c>
      <c r="AX1344" s="14" t="s">
        <v>84</v>
      </c>
      <c r="AY1344" s="260" t="s">
        <v>178</v>
      </c>
    </row>
    <row r="1345" s="2" customFormat="1" ht="24.15" customHeight="1">
      <c r="A1345" s="39"/>
      <c r="B1345" s="40"/>
      <c r="C1345" s="220" t="s">
        <v>1579</v>
      </c>
      <c r="D1345" s="220" t="s">
        <v>180</v>
      </c>
      <c r="E1345" s="221" t="s">
        <v>1580</v>
      </c>
      <c r="F1345" s="222" t="s">
        <v>1581</v>
      </c>
      <c r="G1345" s="223" t="s">
        <v>636</v>
      </c>
      <c r="H1345" s="224">
        <v>2</v>
      </c>
      <c r="I1345" s="225"/>
      <c r="J1345" s="226">
        <f>ROUND(I1345*H1345,2)</f>
        <v>0</v>
      </c>
      <c r="K1345" s="222" t="s">
        <v>184</v>
      </c>
      <c r="L1345" s="45"/>
      <c r="M1345" s="227" t="s">
        <v>1</v>
      </c>
      <c r="N1345" s="228" t="s">
        <v>44</v>
      </c>
      <c r="O1345" s="92"/>
      <c r="P1345" s="229">
        <f>O1345*H1345</f>
        <v>0</v>
      </c>
      <c r="Q1345" s="229">
        <v>0</v>
      </c>
      <c r="R1345" s="229">
        <f>Q1345*H1345</f>
        <v>0</v>
      </c>
      <c r="S1345" s="229">
        <v>0.38</v>
      </c>
      <c r="T1345" s="230">
        <f>S1345*H1345</f>
        <v>0.76000000000000001</v>
      </c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R1345" s="231" t="s">
        <v>185</v>
      </c>
      <c r="AT1345" s="231" t="s">
        <v>180</v>
      </c>
      <c r="AU1345" s="231" t="s">
        <v>88</v>
      </c>
      <c r="AY1345" s="18" t="s">
        <v>178</v>
      </c>
      <c r="BE1345" s="232">
        <f>IF(N1345="základní",J1345,0)</f>
        <v>0</v>
      </c>
      <c r="BF1345" s="232">
        <f>IF(N1345="snížená",J1345,0)</f>
        <v>0</v>
      </c>
      <c r="BG1345" s="232">
        <f>IF(N1345="zákl. přenesená",J1345,0)</f>
        <v>0</v>
      </c>
      <c r="BH1345" s="232">
        <f>IF(N1345="sníž. přenesená",J1345,0)</f>
        <v>0</v>
      </c>
      <c r="BI1345" s="232">
        <f>IF(N1345="nulová",J1345,0)</f>
        <v>0</v>
      </c>
      <c r="BJ1345" s="18" t="s">
        <v>84</v>
      </c>
      <c r="BK1345" s="232">
        <f>ROUND(I1345*H1345,2)</f>
        <v>0</v>
      </c>
      <c r="BL1345" s="18" t="s">
        <v>185</v>
      </c>
      <c r="BM1345" s="231" t="s">
        <v>1582</v>
      </c>
    </row>
    <row r="1346" s="2" customFormat="1">
      <c r="A1346" s="39"/>
      <c r="B1346" s="40"/>
      <c r="C1346" s="41"/>
      <c r="D1346" s="233" t="s">
        <v>187</v>
      </c>
      <c r="E1346" s="41"/>
      <c r="F1346" s="234" t="s">
        <v>1581</v>
      </c>
      <c r="G1346" s="41"/>
      <c r="H1346" s="41"/>
      <c r="I1346" s="235"/>
      <c r="J1346" s="41"/>
      <c r="K1346" s="41"/>
      <c r="L1346" s="45"/>
      <c r="M1346" s="236"/>
      <c r="N1346" s="237"/>
      <c r="O1346" s="92"/>
      <c r="P1346" s="92"/>
      <c r="Q1346" s="92"/>
      <c r="R1346" s="92"/>
      <c r="S1346" s="92"/>
      <c r="T1346" s="93"/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T1346" s="18" t="s">
        <v>187</v>
      </c>
      <c r="AU1346" s="18" t="s">
        <v>88</v>
      </c>
    </row>
    <row r="1347" s="2" customFormat="1">
      <c r="A1347" s="39"/>
      <c r="B1347" s="40"/>
      <c r="C1347" s="41"/>
      <c r="D1347" s="238" t="s">
        <v>189</v>
      </c>
      <c r="E1347" s="41"/>
      <c r="F1347" s="239" t="s">
        <v>1583</v>
      </c>
      <c r="G1347" s="41"/>
      <c r="H1347" s="41"/>
      <c r="I1347" s="235"/>
      <c r="J1347" s="41"/>
      <c r="K1347" s="41"/>
      <c r="L1347" s="45"/>
      <c r="M1347" s="236"/>
      <c r="N1347" s="237"/>
      <c r="O1347" s="92"/>
      <c r="P1347" s="92"/>
      <c r="Q1347" s="92"/>
      <c r="R1347" s="92"/>
      <c r="S1347" s="92"/>
      <c r="T1347" s="93"/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T1347" s="18" t="s">
        <v>189</v>
      </c>
      <c r="AU1347" s="18" t="s">
        <v>88</v>
      </c>
    </row>
    <row r="1348" s="2" customFormat="1" ht="24.15" customHeight="1">
      <c r="A1348" s="39"/>
      <c r="B1348" s="40"/>
      <c r="C1348" s="220" t="s">
        <v>1584</v>
      </c>
      <c r="D1348" s="220" t="s">
        <v>180</v>
      </c>
      <c r="E1348" s="221" t="s">
        <v>1585</v>
      </c>
      <c r="F1348" s="222" t="s">
        <v>1586</v>
      </c>
      <c r="G1348" s="223" t="s">
        <v>270</v>
      </c>
      <c r="H1348" s="224">
        <v>211</v>
      </c>
      <c r="I1348" s="225"/>
      <c r="J1348" s="226">
        <f>ROUND(I1348*H1348,2)</f>
        <v>0</v>
      </c>
      <c r="K1348" s="222" t="s">
        <v>184</v>
      </c>
      <c r="L1348" s="45"/>
      <c r="M1348" s="227" t="s">
        <v>1</v>
      </c>
      <c r="N1348" s="228" t="s">
        <v>44</v>
      </c>
      <c r="O1348" s="92"/>
      <c r="P1348" s="229">
        <f>O1348*H1348</f>
        <v>0</v>
      </c>
      <c r="Q1348" s="229">
        <v>0</v>
      </c>
      <c r="R1348" s="229">
        <f>Q1348*H1348</f>
        <v>0</v>
      </c>
      <c r="S1348" s="229">
        <v>0</v>
      </c>
      <c r="T1348" s="230">
        <f>S1348*H1348</f>
        <v>0</v>
      </c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R1348" s="231" t="s">
        <v>185</v>
      </c>
      <c r="AT1348" s="231" t="s">
        <v>180</v>
      </c>
      <c r="AU1348" s="231" t="s">
        <v>88</v>
      </c>
      <c r="AY1348" s="18" t="s">
        <v>178</v>
      </c>
      <c r="BE1348" s="232">
        <f>IF(N1348="základní",J1348,0)</f>
        <v>0</v>
      </c>
      <c r="BF1348" s="232">
        <f>IF(N1348="snížená",J1348,0)</f>
        <v>0</v>
      </c>
      <c r="BG1348" s="232">
        <f>IF(N1348="zákl. přenesená",J1348,0)</f>
        <v>0</v>
      </c>
      <c r="BH1348" s="232">
        <f>IF(N1348="sníž. přenesená",J1348,0)</f>
        <v>0</v>
      </c>
      <c r="BI1348" s="232">
        <f>IF(N1348="nulová",J1348,0)</f>
        <v>0</v>
      </c>
      <c r="BJ1348" s="18" t="s">
        <v>84</v>
      </c>
      <c r="BK1348" s="232">
        <f>ROUND(I1348*H1348,2)</f>
        <v>0</v>
      </c>
      <c r="BL1348" s="18" t="s">
        <v>185</v>
      </c>
      <c r="BM1348" s="231" t="s">
        <v>1587</v>
      </c>
    </row>
    <row r="1349" s="2" customFormat="1">
      <c r="A1349" s="39"/>
      <c r="B1349" s="40"/>
      <c r="C1349" s="41"/>
      <c r="D1349" s="233" t="s">
        <v>187</v>
      </c>
      <c r="E1349" s="41"/>
      <c r="F1349" s="234" t="s">
        <v>1588</v>
      </c>
      <c r="G1349" s="41"/>
      <c r="H1349" s="41"/>
      <c r="I1349" s="235"/>
      <c r="J1349" s="41"/>
      <c r="K1349" s="41"/>
      <c r="L1349" s="45"/>
      <c r="M1349" s="236"/>
      <c r="N1349" s="237"/>
      <c r="O1349" s="92"/>
      <c r="P1349" s="92"/>
      <c r="Q1349" s="92"/>
      <c r="R1349" s="92"/>
      <c r="S1349" s="92"/>
      <c r="T1349" s="93"/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T1349" s="18" t="s">
        <v>187</v>
      </c>
      <c r="AU1349" s="18" t="s">
        <v>88</v>
      </c>
    </row>
    <row r="1350" s="2" customFormat="1">
      <c r="A1350" s="39"/>
      <c r="B1350" s="40"/>
      <c r="C1350" s="41"/>
      <c r="D1350" s="238" t="s">
        <v>189</v>
      </c>
      <c r="E1350" s="41"/>
      <c r="F1350" s="239" t="s">
        <v>1589</v>
      </c>
      <c r="G1350" s="41"/>
      <c r="H1350" s="41"/>
      <c r="I1350" s="235"/>
      <c r="J1350" s="41"/>
      <c r="K1350" s="41"/>
      <c r="L1350" s="45"/>
      <c r="M1350" s="236"/>
      <c r="N1350" s="237"/>
      <c r="O1350" s="92"/>
      <c r="P1350" s="92"/>
      <c r="Q1350" s="92"/>
      <c r="R1350" s="92"/>
      <c r="S1350" s="92"/>
      <c r="T1350" s="93"/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T1350" s="18" t="s">
        <v>189</v>
      </c>
      <c r="AU1350" s="18" t="s">
        <v>88</v>
      </c>
    </row>
    <row r="1351" s="13" customFormat="1">
      <c r="A1351" s="13"/>
      <c r="B1351" s="240"/>
      <c r="C1351" s="241"/>
      <c r="D1351" s="233" t="s">
        <v>191</v>
      </c>
      <c r="E1351" s="242" t="s">
        <v>1</v>
      </c>
      <c r="F1351" s="243" t="s">
        <v>201</v>
      </c>
      <c r="G1351" s="241"/>
      <c r="H1351" s="242" t="s">
        <v>1</v>
      </c>
      <c r="I1351" s="244"/>
      <c r="J1351" s="241"/>
      <c r="K1351" s="241"/>
      <c r="L1351" s="245"/>
      <c r="M1351" s="246"/>
      <c r="N1351" s="247"/>
      <c r="O1351" s="247"/>
      <c r="P1351" s="247"/>
      <c r="Q1351" s="247"/>
      <c r="R1351" s="247"/>
      <c r="S1351" s="247"/>
      <c r="T1351" s="248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9" t="s">
        <v>191</v>
      </c>
      <c r="AU1351" s="249" t="s">
        <v>88</v>
      </c>
      <c r="AV1351" s="13" t="s">
        <v>84</v>
      </c>
      <c r="AW1351" s="13" t="s">
        <v>35</v>
      </c>
      <c r="AX1351" s="13" t="s">
        <v>79</v>
      </c>
      <c r="AY1351" s="249" t="s">
        <v>178</v>
      </c>
    </row>
    <row r="1352" s="13" customFormat="1">
      <c r="A1352" s="13"/>
      <c r="B1352" s="240"/>
      <c r="C1352" s="241"/>
      <c r="D1352" s="233" t="s">
        <v>191</v>
      </c>
      <c r="E1352" s="242" t="s">
        <v>1</v>
      </c>
      <c r="F1352" s="243" t="s">
        <v>1590</v>
      </c>
      <c r="G1352" s="241"/>
      <c r="H1352" s="242" t="s">
        <v>1</v>
      </c>
      <c r="I1352" s="244"/>
      <c r="J1352" s="241"/>
      <c r="K1352" s="241"/>
      <c r="L1352" s="245"/>
      <c r="M1352" s="246"/>
      <c r="N1352" s="247"/>
      <c r="O1352" s="247"/>
      <c r="P1352" s="247"/>
      <c r="Q1352" s="247"/>
      <c r="R1352" s="247"/>
      <c r="S1352" s="247"/>
      <c r="T1352" s="248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9" t="s">
        <v>191</v>
      </c>
      <c r="AU1352" s="249" t="s">
        <v>88</v>
      </c>
      <c r="AV1352" s="13" t="s">
        <v>84</v>
      </c>
      <c r="AW1352" s="13" t="s">
        <v>35</v>
      </c>
      <c r="AX1352" s="13" t="s">
        <v>79</v>
      </c>
      <c r="AY1352" s="249" t="s">
        <v>178</v>
      </c>
    </row>
    <row r="1353" s="14" customFormat="1">
      <c r="A1353" s="14"/>
      <c r="B1353" s="250"/>
      <c r="C1353" s="251"/>
      <c r="D1353" s="233" t="s">
        <v>191</v>
      </c>
      <c r="E1353" s="252" t="s">
        <v>1</v>
      </c>
      <c r="F1353" s="253" t="s">
        <v>1591</v>
      </c>
      <c r="G1353" s="251"/>
      <c r="H1353" s="254">
        <v>211</v>
      </c>
      <c r="I1353" s="255"/>
      <c r="J1353" s="251"/>
      <c r="K1353" s="251"/>
      <c r="L1353" s="256"/>
      <c r="M1353" s="257"/>
      <c r="N1353" s="258"/>
      <c r="O1353" s="258"/>
      <c r="P1353" s="258"/>
      <c r="Q1353" s="258"/>
      <c r="R1353" s="258"/>
      <c r="S1353" s="258"/>
      <c r="T1353" s="259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60" t="s">
        <v>191</v>
      </c>
      <c r="AU1353" s="260" t="s">
        <v>88</v>
      </c>
      <c r="AV1353" s="14" t="s">
        <v>88</v>
      </c>
      <c r="AW1353" s="14" t="s">
        <v>35</v>
      </c>
      <c r="AX1353" s="14" t="s">
        <v>84</v>
      </c>
      <c r="AY1353" s="260" t="s">
        <v>178</v>
      </c>
    </row>
    <row r="1354" s="2" customFormat="1" ht="21.75" customHeight="1">
      <c r="A1354" s="39"/>
      <c r="B1354" s="40"/>
      <c r="C1354" s="220" t="s">
        <v>1592</v>
      </c>
      <c r="D1354" s="220" t="s">
        <v>180</v>
      </c>
      <c r="E1354" s="221" t="s">
        <v>1593</v>
      </c>
      <c r="F1354" s="222" t="s">
        <v>1594</v>
      </c>
      <c r="G1354" s="223" t="s">
        <v>294</v>
      </c>
      <c r="H1354" s="224">
        <v>6.75</v>
      </c>
      <c r="I1354" s="225"/>
      <c r="J1354" s="226">
        <f>ROUND(I1354*H1354,2)</f>
        <v>0</v>
      </c>
      <c r="K1354" s="222" t="s">
        <v>184</v>
      </c>
      <c r="L1354" s="45"/>
      <c r="M1354" s="227" t="s">
        <v>1</v>
      </c>
      <c r="N1354" s="228" t="s">
        <v>44</v>
      </c>
      <c r="O1354" s="92"/>
      <c r="P1354" s="229">
        <f>O1354*H1354</f>
        <v>0</v>
      </c>
      <c r="Q1354" s="229">
        <v>0</v>
      </c>
      <c r="R1354" s="229">
        <f>Q1354*H1354</f>
        <v>0</v>
      </c>
      <c r="S1354" s="229">
        <v>2.3999999999999999</v>
      </c>
      <c r="T1354" s="230">
        <f>S1354*H1354</f>
        <v>16.199999999999999</v>
      </c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R1354" s="231" t="s">
        <v>185</v>
      </c>
      <c r="AT1354" s="231" t="s">
        <v>180</v>
      </c>
      <c r="AU1354" s="231" t="s">
        <v>88</v>
      </c>
      <c r="AY1354" s="18" t="s">
        <v>178</v>
      </c>
      <c r="BE1354" s="232">
        <f>IF(N1354="základní",J1354,0)</f>
        <v>0</v>
      </c>
      <c r="BF1354" s="232">
        <f>IF(N1354="snížená",J1354,0)</f>
        <v>0</v>
      </c>
      <c r="BG1354" s="232">
        <f>IF(N1354="zákl. přenesená",J1354,0)</f>
        <v>0</v>
      </c>
      <c r="BH1354" s="232">
        <f>IF(N1354="sníž. přenesená",J1354,0)</f>
        <v>0</v>
      </c>
      <c r="BI1354" s="232">
        <f>IF(N1354="nulová",J1354,0)</f>
        <v>0</v>
      </c>
      <c r="BJ1354" s="18" t="s">
        <v>84</v>
      </c>
      <c r="BK1354" s="232">
        <f>ROUND(I1354*H1354,2)</f>
        <v>0</v>
      </c>
      <c r="BL1354" s="18" t="s">
        <v>185</v>
      </c>
      <c r="BM1354" s="231" t="s">
        <v>1595</v>
      </c>
    </row>
    <row r="1355" s="2" customFormat="1">
      <c r="A1355" s="39"/>
      <c r="B1355" s="40"/>
      <c r="C1355" s="41"/>
      <c r="D1355" s="233" t="s">
        <v>187</v>
      </c>
      <c r="E1355" s="41"/>
      <c r="F1355" s="234" t="s">
        <v>1596</v>
      </c>
      <c r="G1355" s="41"/>
      <c r="H1355" s="41"/>
      <c r="I1355" s="235"/>
      <c r="J1355" s="41"/>
      <c r="K1355" s="41"/>
      <c r="L1355" s="45"/>
      <c r="M1355" s="236"/>
      <c r="N1355" s="237"/>
      <c r="O1355" s="92"/>
      <c r="P1355" s="92"/>
      <c r="Q1355" s="92"/>
      <c r="R1355" s="92"/>
      <c r="S1355" s="92"/>
      <c r="T1355" s="93"/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T1355" s="18" t="s">
        <v>187</v>
      </c>
      <c r="AU1355" s="18" t="s">
        <v>88</v>
      </c>
    </row>
    <row r="1356" s="2" customFormat="1">
      <c r="A1356" s="39"/>
      <c r="B1356" s="40"/>
      <c r="C1356" s="41"/>
      <c r="D1356" s="238" t="s">
        <v>189</v>
      </c>
      <c r="E1356" s="41"/>
      <c r="F1356" s="239" t="s">
        <v>1597</v>
      </c>
      <c r="G1356" s="41"/>
      <c r="H1356" s="41"/>
      <c r="I1356" s="235"/>
      <c r="J1356" s="41"/>
      <c r="K1356" s="41"/>
      <c r="L1356" s="45"/>
      <c r="M1356" s="236"/>
      <c r="N1356" s="237"/>
      <c r="O1356" s="92"/>
      <c r="P1356" s="92"/>
      <c r="Q1356" s="92"/>
      <c r="R1356" s="92"/>
      <c r="S1356" s="92"/>
      <c r="T1356" s="93"/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T1356" s="18" t="s">
        <v>189</v>
      </c>
      <c r="AU1356" s="18" t="s">
        <v>88</v>
      </c>
    </row>
    <row r="1357" s="13" customFormat="1">
      <c r="A1357" s="13"/>
      <c r="B1357" s="240"/>
      <c r="C1357" s="241"/>
      <c r="D1357" s="233" t="s">
        <v>191</v>
      </c>
      <c r="E1357" s="242" t="s">
        <v>1</v>
      </c>
      <c r="F1357" s="243" t="s">
        <v>1598</v>
      </c>
      <c r="G1357" s="241"/>
      <c r="H1357" s="242" t="s">
        <v>1</v>
      </c>
      <c r="I1357" s="244"/>
      <c r="J1357" s="241"/>
      <c r="K1357" s="241"/>
      <c r="L1357" s="245"/>
      <c r="M1357" s="246"/>
      <c r="N1357" s="247"/>
      <c r="O1357" s="247"/>
      <c r="P1357" s="247"/>
      <c r="Q1357" s="247"/>
      <c r="R1357" s="247"/>
      <c r="S1357" s="247"/>
      <c r="T1357" s="248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9" t="s">
        <v>191</v>
      </c>
      <c r="AU1357" s="249" t="s">
        <v>88</v>
      </c>
      <c r="AV1357" s="13" t="s">
        <v>84</v>
      </c>
      <c r="AW1357" s="13" t="s">
        <v>35</v>
      </c>
      <c r="AX1357" s="13" t="s">
        <v>79</v>
      </c>
      <c r="AY1357" s="249" t="s">
        <v>178</v>
      </c>
    </row>
    <row r="1358" s="14" customFormat="1">
      <c r="A1358" s="14"/>
      <c r="B1358" s="250"/>
      <c r="C1358" s="251"/>
      <c r="D1358" s="233" t="s">
        <v>191</v>
      </c>
      <c r="E1358" s="252" t="s">
        <v>1</v>
      </c>
      <c r="F1358" s="253" t="s">
        <v>1599</v>
      </c>
      <c r="G1358" s="251"/>
      <c r="H1358" s="254">
        <v>6.75</v>
      </c>
      <c r="I1358" s="255"/>
      <c r="J1358" s="251"/>
      <c r="K1358" s="251"/>
      <c r="L1358" s="256"/>
      <c r="M1358" s="257"/>
      <c r="N1358" s="258"/>
      <c r="O1358" s="258"/>
      <c r="P1358" s="258"/>
      <c r="Q1358" s="258"/>
      <c r="R1358" s="258"/>
      <c r="S1358" s="258"/>
      <c r="T1358" s="259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60" t="s">
        <v>191</v>
      </c>
      <c r="AU1358" s="260" t="s">
        <v>88</v>
      </c>
      <c r="AV1358" s="14" t="s">
        <v>88</v>
      </c>
      <c r="AW1358" s="14" t="s">
        <v>35</v>
      </c>
      <c r="AX1358" s="14" t="s">
        <v>84</v>
      </c>
      <c r="AY1358" s="260" t="s">
        <v>178</v>
      </c>
    </row>
    <row r="1359" s="2" customFormat="1" ht="21.75" customHeight="1">
      <c r="A1359" s="39"/>
      <c r="B1359" s="40"/>
      <c r="C1359" s="220" t="s">
        <v>1600</v>
      </c>
      <c r="D1359" s="220" t="s">
        <v>180</v>
      </c>
      <c r="E1359" s="221" t="s">
        <v>1601</v>
      </c>
      <c r="F1359" s="222" t="s">
        <v>1602</v>
      </c>
      <c r="G1359" s="223" t="s">
        <v>636</v>
      </c>
      <c r="H1359" s="224">
        <v>2</v>
      </c>
      <c r="I1359" s="225"/>
      <c r="J1359" s="226">
        <f>ROUND(I1359*H1359,2)</f>
        <v>0</v>
      </c>
      <c r="K1359" s="222" t="s">
        <v>1</v>
      </c>
      <c r="L1359" s="45"/>
      <c r="M1359" s="227" t="s">
        <v>1</v>
      </c>
      <c r="N1359" s="228" t="s">
        <v>44</v>
      </c>
      <c r="O1359" s="92"/>
      <c r="P1359" s="229">
        <f>O1359*H1359</f>
        <v>0</v>
      </c>
      <c r="Q1359" s="229">
        <v>0</v>
      </c>
      <c r="R1359" s="229">
        <f>Q1359*H1359</f>
        <v>0</v>
      </c>
      <c r="S1359" s="229">
        <v>0</v>
      </c>
      <c r="T1359" s="230">
        <f>S1359*H1359</f>
        <v>0</v>
      </c>
      <c r="U1359" s="39"/>
      <c r="V1359" s="39"/>
      <c r="W1359" s="39"/>
      <c r="X1359" s="39"/>
      <c r="Y1359" s="39"/>
      <c r="Z1359" s="39"/>
      <c r="AA1359" s="39"/>
      <c r="AB1359" s="39"/>
      <c r="AC1359" s="39"/>
      <c r="AD1359" s="39"/>
      <c r="AE1359" s="39"/>
      <c r="AR1359" s="231" t="s">
        <v>185</v>
      </c>
      <c r="AT1359" s="231" t="s">
        <v>180</v>
      </c>
      <c r="AU1359" s="231" t="s">
        <v>88</v>
      </c>
      <c r="AY1359" s="18" t="s">
        <v>178</v>
      </c>
      <c r="BE1359" s="232">
        <f>IF(N1359="základní",J1359,0)</f>
        <v>0</v>
      </c>
      <c r="BF1359" s="232">
        <f>IF(N1359="snížená",J1359,0)</f>
        <v>0</v>
      </c>
      <c r="BG1359" s="232">
        <f>IF(N1359="zákl. přenesená",J1359,0)</f>
        <v>0</v>
      </c>
      <c r="BH1359" s="232">
        <f>IF(N1359="sníž. přenesená",J1359,0)</f>
        <v>0</v>
      </c>
      <c r="BI1359" s="232">
        <f>IF(N1359="nulová",J1359,0)</f>
        <v>0</v>
      </c>
      <c r="BJ1359" s="18" t="s">
        <v>84</v>
      </c>
      <c r="BK1359" s="232">
        <f>ROUND(I1359*H1359,2)</f>
        <v>0</v>
      </c>
      <c r="BL1359" s="18" t="s">
        <v>185</v>
      </c>
      <c r="BM1359" s="231" t="s">
        <v>1603</v>
      </c>
    </row>
    <row r="1360" s="2" customFormat="1">
      <c r="A1360" s="39"/>
      <c r="B1360" s="40"/>
      <c r="C1360" s="41"/>
      <c r="D1360" s="233" t="s">
        <v>187</v>
      </c>
      <c r="E1360" s="41"/>
      <c r="F1360" s="234" t="s">
        <v>1602</v>
      </c>
      <c r="G1360" s="41"/>
      <c r="H1360" s="41"/>
      <c r="I1360" s="235"/>
      <c r="J1360" s="41"/>
      <c r="K1360" s="41"/>
      <c r="L1360" s="45"/>
      <c r="M1360" s="236"/>
      <c r="N1360" s="237"/>
      <c r="O1360" s="92"/>
      <c r="P1360" s="92"/>
      <c r="Q1360" s="92"/>
      <c r="R1360" s="92"/>
      <c r="S1360" s="92"/>
      <c r="T1360" s="93"/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T1360" s="18" t="s">
        <v>187</v>
      </c>
      <c r="AU1360" s="18" t="s">
        <v>88</v>
      </c>
    </row>
    <row r="1361" s="2" customFormat="1" ht="24.15" customHeight="1">
      <c r="A1361" s="39"/>
      <c r="B1361" s="40"/>
      <c r="C1361" s="220" t="s">
        <v>1604</v>
      </c>
      <c r="D1361" s="220" t="s">
        <v>180</v>
      </c>
      <c r="E1361" s="221" t="s">
        <v>1605</v>
      </c>
      <c r="F1361" s="222" t="s">
        <v>1606</v>
      </c>
      <c r="G1361" s="223" t="s">
        <v>636</v>
      </c>
      <c r="H1361" s="224">
        <v>1</v>
      </c>
      <c r="I1361" s="225"/>
      <c r="J1361" s="226">
        <f>ROUND(I1361*H1361,2)</f>
        <v>0</v>
      </c>
      <c r="K1361" s="222" t="s">
        <v>1</v>
      </c>
      <c r="L1361" s="45"/>
      <c r="M1361" s="227" t="s">
        <v>1</v>
      </c>
      <c r="N1361" s="228" t="s">
        <v>44</v>
      </c>
      <c r="O1361" s="92"/>
      <c r="P1361" s="229">
        <f>O1361*H1361</f>
        <v>0</v>
      </c>
      <c r="Q1361" s="229">
        <v>0</v>
      </c>
      <c r="R1361" s="229">
        <f>Q1361*H1361</f>
        <v>0</v>
      </c>
      <c r="S1361" s="229">
        <v>0</v>
      </c>
      <c r="T1361" s="230">
        <f>S1361*H1361</f>
        <v>0</v>
      </c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R1361" s="231" t="s">
        <v>185</v>
      </c>
      <c r="AT1361" s="231" t="s">
        <v>180</v>
      </c>
      <c r="AU1361" s="231" t="s">
        <v>88</v>
      </c>
      <c r="AY1361" s="18" t="s">
        <v>178</v>
      </c>
      <c r="BE1361" s="232">
        <f>IF(N1361="základní",J1361,0)</f>
        <v>0</v>
      </c>
      <c r="BF1361" s="232">
        <f>IF(N1361="snížená",J1361,0)</f>
        <v>0</v>
      </c>
      <c r="BG1361" s="232">
        <f>IF(N1361="zákl. přenesená",J1361,0)</f>
        <v>0</v>
      </c>
      <c r="BH1361" s="232">
        <f>IF(N1361="sníž. přenesená",J1361,0)</f>
        <v>0</v>
      </c>
      <c r="BI1361" s="232">
        <f>IF(N1361="nulová",J1361,0)</f>
        <v>0</v>
      </c>
      <c r="BJ1361" s="18" t="s">
        <v>84</v>
      </c>
      <c r="BK1361" s="232">
        <f>ROUND(I1361*H1361,2)</f>
        <v>0</v>
      </c>
      <c r="BL1361" s="18" t="s">
        <v>185</v>
      </c>
      <c r="BM1361" s="231" t="s">
        <v>1607</v>
      </c>
    </row>
    <row r="1362" s="2" customFormat="1">
      <c r="A1362" s="39"/>
      <c r="B1362" s="40"/>
      <c r="C1362" s="41"/>
      <c r="D1362" s="233" t="s">
        <v>187</v>
      </c>
      <c r="E1362" s="41"/>
      <c r="F1362" s="234" t="s">
        <v>1606</v>
      </c>
      <c r="G1362" s="41"/>
      <c r="H1362" s="41"/>
      <c r="I1362" s="235"/>
      <c r="J1362" s="41"/>
      <c r="K1362" s="41"/>
      <c r="L1362" s="45"/>
      <c r="M1362" s="236"/>
      <c r="N1362" s="237"/>
      <c r="O1362" s="92"/>
      <c r="P1362" s="92"/>
      <c r="Q1362" s="92"/>
      <c r="R1362" s="92"/>
      <c r="S1362" s="92"/>
      <c r="T1362" s="93"/>
      <c r="U1362" s="39"/>
      <c r="V1362" s="39"/>
      <c r="W1362" s="39"/>
      <c r="X1362" s="39"/>
      <c r="Y1362" s="39"/>
      <c r="Z1362" s="39"/>
      <c r="AA1362" s="39"/>
      <c r="AB1362" s="39"/>
      <c r="AC1362" s="39"/>
      <c r="AD1362" s="39"/>
      <c r="AE1362" s="39"/>
      <c r="AT1362" s="18" t="s">
        <v>187</v>
      </c>
      <c r="AU1362" s="18" t="s">
        <v>88</v>
      </c>
    </row>
    <row r="1363" s="2" customFormat="1" ht="24.15" customHeight="1">
      <c r="A1363" s="39"/>
      <c r="B1363" s="40"/>
      <c r="C1363" s="220" t="s">
        <v>1608</v>
      </c>
      <c r="D1363" s="220" t="s">
        <v>180</v>
      </c>
      <c r="E1363" s="221" t="s">
        <v>1609</v>
      </c>
      <c r="F1363" s="222" t="s">
        <v>1610</v>
      </c>
      <c r="G1363" s="223" t="s">
        <v>270</v>
      </c>
      <c r="H1363" s="224">
        <v>0.29999999999999999</v>
      </c>
      <c r="I1363" s="225"/>
      <c r="J1363" s="226">
        <f>ROUND(I1363*H1363,2)</f>
        <v>0</v>
      </c>
      <c r="K1363" s="222" t="s">
        <v>184</v>
      </c>
      <c r="L1363" s="45"/>
      <c r="M1363" s="227" t="s">
        <v>1</v>
      </c>
      <c r="N1363" s="228" t="s">
        <v>44</v>
      </c>
      <c r="O1363" s="92"/>
      <c r="P1363" s="229">
        <f>O1363*H1363</f>
        <v>0</v>
      </c>
      <c r="Q1363" s="229">
        <v>0.0024399999999999999</v>
      </c>
      <c r="R1363" s="229">
        <f>Q1363*H1363</f>
        <v>0.0007319999999999999</v>
      </c>
      <c r="S1363" s="229">
        <v>0.056000000000000001</v>
      </c>
      <c r="T1363" s="230">
        <f>S1363*H1363</f>
        <v>0.016799999999999999</v>
      </c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R1363" s="231" t="s">
        <v>185</v>
      </c>
      <c r="AT1363" s="231" t="s">
        <v>180</v>
      </c>
      <c r="AU1363" s="231" t="s">
        <v>88</v>
      </c>
      <c r="AY1363" s="18" t="s">
        <v>178</v>
      </c>
      <c r="BE1363" s="232">
        <f>IF(N1363="základní",J1363,0)</f>
        <v>0</v>
      </c>
      <c r="BF1363" s="232">
        <f>IF(N1363="snížená",J1363,0)</f>
        <v>0</v>
      </c>
      <c r="BG1363" s="232">
        <f>IF(N1363="zákl. přenesená",J1363,0)</f>
        <v>0</v>
      </c>
      <c r="BH1363" s="232">
        <f>IF(N1363="sníž. přenesená",J1363,0)</f>
        <v>0</v>
      </c>
      <c r="BI1363" s="232">
        <f>IF(N1363="nulová",J1363,0)</f>
        <v>0</v>
      </c>
      <c r="BJ1363" s="18" t="s">
        <v>84</v>
      </c>
      <c r="BK1363" s="232">
        <f>ROUND(I1363*H1363,2)</f>
        <v>0</v>
      </c>
      <c r="BL1363" s="18" t="s">
        <v>185</v>
      </c>
      <c r="BM1363" s="231" t="s">
        <v>1611</v>
      </c>
    </row>
    <row r="1364" s="2" customFormat="1">
      <c r="A1364" s="39"/>
      <c r="B1364" s="40"/>
      <c r="C1364" s="41"/>
      <c r="D1364" s="233" t="s">
        <v>187</v>
      </c>
      <c r="E1364" s="41"/>
      <c r="F1364" s="234" t="s">
        <v>1612</v>
      </c>
      <c r="G1364" s="41"/>
      <c r="H1364" s="41"/>
      <c r="I1364" s="235"/>
      <c r="J1364" s="41"/>
      <c r="K1364" s="41"/>
      <c r="L1364" s="45"/>
      <c r="M1364" s="236"/>
      <c r="N1364" s="237"/>
      <c r="O1364" s="92"/>
      <c r="P1364" s="92"/>
      <c r="Q1364" s="92"/>
      <c r="R1364" s="92"/>
      <c r="S1364" s="92"/>
      <c r="T1364" s="93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  <c r="AE1364" s="39"/>
      <c r="AT1364" s="18" t="s">
        <v>187</v>
      </c>
      <c r="AU1364" s="18" t="s">
        <v>88</v>
      </c>
    </row>
    <row r="1365" s="2" customFormat="1">
      <c r="A1365" s="39"/>
      <c r="B1365" s="40"/>
      <c r="C1365" s="41"/>
      <c r="D1365" s="238" t="s">
        <v>189</v>
      </c>
      <c r="E1365" s="41"/>
      <c r="F1365" s="239" t="s">
        <v>1613</v>
      </c>
      <c r="G1365" s="41"/>
      <c r="H1365" s="41"/>
      <c r="I1365" s="235"/>
      <c r="J1365" s="41"/>
      <c r="K1365" s="41"/>
      <c r="L1365" s="45"/>
      <c r="M1365" s="236"/>
      <c r="N1365" s="237"/>
      <c r="O1365" s="92"/>
      <c r="P1365" s="92"/>
      <c r="Q1365" s="92"/>
      <c r="R1365" s="92"/>
      <c r="S1365" s="92"/>
      <c r="T1365" s="93"/>
      <c r="U1365" s="39"/>
      <c r="V1365" s="39"/>
      <c r="W1365" s="39"/>
      <c r="X1365" s="39"/>
      <c r="Y1365" s="39"/>
      <c r="Z1365" s="39"/>
      <c r="AA1365" s="39"/>
      <c r="AB1365" s="39"/>
      <c r="AC1365" s="39"/>
      <c r="AD1365" s="39"/>
      <c r="AE1365" s="39"/>
      <c r="AT1365" s="18" t="s">
        <v>189</v>
      </c>
      <c r="AU1365" s="18" t="s">
        <v>88</v>
      </c>
    </row>
    <row r="1366" s="13" customFormat="1">
      <c r="A1366" s="13"/>
      <c r="B1366" s="240"/>
      <c r="C1366" s="241"/>
      <c r="D1366" s="233" t="s">
        <v>191</v>
      </c>
      <c r="E1366" s="242" t="s">
        <v>1</v>
      </c>
      <c r="F1366" s="243" t="s">
        <v>1614</v>
      </c>
      <c r="G1366" s="241"/>
      <c r="H1366" s="242" t="s">
        <v>1</v>
      </c>
      <c r="I1366" s="244"/>
      <c r="J1366" s="241"/>
      <c r="K1366" s="241"/>
      <c r="L1366" s="245"/>
      <c r="M1366" s="246"/>
      <c r="N1366" s="247"/>
      <c r="O1366" s="247"/>
      <c r="P1366" s="247"/>
      <c r="Q1366" s="247"/>
      <c r="R1366" s="247"/>
      <c r="S1366" s="247"/>
      <c r="T1366" s="248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9" t="s">
        <v>191</v>
      </c>
      <c r="AU1366" s="249" t="s">
        <v>88</v>
      </c>
      <c r="AV1366" s="13" t="s">
        <v>84</v>
      </c>
      <c r="AW1366" s="13" t="s">
        <v>35</v>
      </c>
      <c r="AX1366" s="13" t="s">
        <v>79</v>
      </c>
      <c r="AY1366" s="249" t="s">
        <v>178</v>
      </c>
    </row>
    <row r="1367" s="13" customFormat="1">
      <c r="A1367" s="13"/>
      <c r="B1367" s="240"/>
      <c r="C1367" s="241"/>
      <c r="D1367" s="233" t="s">
        <v>191</v>
      </c>
      <c r="E1367" s="242" t="s">
        <v>1</v>
      </c>
      <c r="F1367" s="243" t="s">
        <v>1615</v>
      </c>
      <c r="G1367" s="241"/>
      <c r="H1367" s="242" t="s">
        <v>1</v>
      </c>
      <c r="I1367" s="244"/>
      <c r="J1367" s="241"/>
      <c r="K1367" s="241"/>
      <c r="L1367" s="245"/>
      <c r="M1367" s="246"/>
      <c r="N1367" s="247"/>
      <c r="O1367" s="247"/>
      <c r="P1367" s="247"/>
      <c r="Q1367" s="247"/>
      <c r="R1367" s="247"/>
      <c r="S1367" s="247"/>
      <c r="T1367" s="248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49" t="s">
        <v>191</v>
      </c>
      <c r="AU1367" s="249" t="s">
        <v>88</v>
      </c>
      <c r="AV1367" s="13" t="s">
        <v>84</v>
      </c>
      <c r="AW1367" s="13" t="s">
        <v>35</v>
      </c>
      <c r="AX1367" s="13" t="s">
        <v>79</v>
      </c>
      <c r="AY1367" s="249" t="s">
        <v>178</v>
      </c>
    </row>
    <row r="1368" s="14" customFormat="1">
      <c r="A1368" s="14"/>
      <c r="B1368" s="250"/>
      <c r="C1368" s="251"/>
      <c r="D1368" s="233" t="s">
        <v>191</v>
      </c>
      <c r="E1368" s="252" t="s">
        <v>1</v>
      </c>
      <c r="F1368" s="253" t="s">
        <v>1616</v>
      </c>
      <c r="G1368" s="251"/>
      <c r="H1368" s="254">
        <v>0.29999999999999999</v>
      </c>
      <c r="I1368" s="255"/>
      <c r="J1368" s="251"/>
      <c r="K1368" s="251"/>
      <c r="L1368" s="256"/>
      <c r="M1368" s="257"/>
      <c r="N1368" s="258"/>
      <c r="O1368" s="258"/>
      <c r="P1368" s="258"/>
      <c r="Q1368" s="258"/>
      <c r="R1368" s="258"/>
      <c r="S1368" s="258"/>
      <c r="T1368" s="259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60" t="s">
        <v>191</v>
      </c>
      <c r="AU1368" s="260" t="s">
        <v>88</v>
      </c>
      <c r="AV1368" s="14" t="s">
        <v>88</v>
      </c>
      <c r="AW1368" s="14" t="s">
        <v>35</v>
      </c>
      <c r="AX1368" s="14" t="s">
        <v>84</v>
      </c>
      <c r="AY1368" s="260" t="s">
        <v>178</v>
      </c>
    </row>
    <row r="1369" s="2" customFormat="1" ht="24.15" customHeight="1">
      <c r="A1369" s="39"/>
      <c r="B1369" s="40"/>
      <c r="C1369" s="220" t="s">
        <v>1617</v>
      </c>
      <c r="D1369" s="220" t="s">
        <v>180</v>
      </c>
      <c r="E1369" s="221" t="s">
        <v>1618</v>
      </c>
      <c r="F1369" s="222" t="s">
        <v>1619</v>
      </c>
      <c r="G1369" s="223" t="s">
        <v>183</v>
      </c>
      <c r="H1369" s="224">
        <v>193</v>
      </c>
      <c r="I1369" s="225"/>
      <c r="J1369" s="226">
        <f>ROUND(I1369*H1369,2)</f>
        <v>0</v>
      </c>
      <c r="K1369" s="222" t="s">
        <v>184</v>
      </c>
      <c r="L1369" s="45"/>
      <c r="M1369" s="227" t="s">
        <v>1</v>
      </c>
      <c r="N1369" s="228" t="s">
        <v>44</v>
      </c>
      <c r="O1369" s="92"/>
      <c r="P1369" s="229">
        <f>O1369*H1369</f>
        <v>0</v>
      </c>
      <c r="Q1369" s="229">
        <v>0</v>
      </c>
      <c r="R1369" s="229">
        <f>Q1369*H1369</f>
        <v>0</v>
      </c>
      <c r="S1369" s="229">
        <v>0</v>
      </c>
      <c r="T1369" s="230">
        <f>S1369*H1369</f>
        <v>0</v>
      </c>
      <c r="U1369" s="39"/>
      <c r="V1369" s="39"/>
      <c r="W1369" s="39"/>
      <c r="X1369" s="39"/>
      <c r="Y1369" s="39"/>
      <c r="Z1369" s="39"/>
      <c r="AA1369" s="39"/>
      <c r="AB1369" s="39"/>
      <c r="AC1369" s="39"/>
      <c r="AD1369" s="39"/>
      <c r="AE1369" s="39"/>
      <c r="AR1369" s="231" t="s">
        <v>185</v>
      </c>
      <c r="AT1369" s="231" t="s">
        <v>180</v>
      </c>
      <c r="AU1369" s="231" t="s">
        <v>88</v>
      </c>
      <c r="AY1369" s="18" t="s">
        <v>178</v>
      </c>
      <c r="BE1369" s="232">
        <f>IF(N1369="základní",J1369,0)</f>
        <v>0</v>
      </c>
      <c r="BF1369" s="232">
        <f>IF(N1369="snížená",J1369,0)</f>
        <v>0</v>
      </c>
      <c r="BG1369" s="232">
        <f>IF(N1369="zákl. přenesená",J1369,0)</f>
        <v>0</v>
      </c>
      <c r="BH1369" s="232">
        <f>IF(N1369="sníž. přenesená",J1369,0)</f>
        <v>0</v>
      </c>
      <c r="BI1369" s="232">
        <f>IF(N1369="nulová",J1369,0)</f>
        <v>0</v>
      </c>
      <c r="BJ1369" s="18" t="s">
        <v>84</v>
      </c>
      <c r="BK1369" s="232">
        <f>ROUND(I1369*H1369,2)</f>
        <v>0</v>
      </c>
      <c r="BL1369" s="18" t="s">
        <v>185</v>
      </c>
      <c r="BM1369" s="231" t="s">
        <v>1620</v>
      </c>
    </row>
    <row r="1370" s="2" customFormat="1">
      <c r="A1370" s="39"/>
      <c r="B1370" s="40"/>
      <c r="C1370" s="41"/>
      <c r="D1370" s="233" t="s">
        <v>187</v>
      </c>
      <c r="E1370" s="41"/>
      <c r="F1370" s="234" t="s">
        <v>1621</v>
      </c>
      <c r="G1370" s="41"/>
      <c r="H1370" s="41"/>
      <c r="I1370" s="235"/>
      <c r="J1370" s="41"/>
      <c r="K1370" s="41"/>
      <c r="L1370" s="45"/>
      <c r="M1370" s="236"/>
      <c r="N1370" s="237"/>
      <c r="O1370" s="92"/>
      <c r="P1370" s="92"/>
      <c r="Q1370" s="92"/>
      <c r="R1370" s="92"/>
      <c r="S1370" s="92"/>
      <c r="T1370" s="93"/>
      <c r="U1370" s="39"/>
      <c r="V1370" s="39"/>
      <c r="W1370" s="39"/>
      <c r="X1370" s="39"/>
      <c r="Y1370" s="39"/>
      <c r="Z1370" s="39"/>
      <c r="AA1370" s="39"/>
      <c r="AB1370" s="39"/>
      <c r="AC1370" s="39"/>
      <c r="AD1370" s="39"/>
      <c r="AE1370" s="39"/>
      <c r="AT1370" s="18" t="s">
        <v>187</v>
      </c>
      <c r="AU1370" s="18" t="s">
        <v>88</v>
      </c>
    </row>
    <row r="1371" s="2" customFormat="1">
      <c r="A1371" s="39"/>
      <c r="B1371" s="40"/>
      <c r="C1371" s="41"/>
      <c r="D1371" s="238" t="s">
        <v>189</v>
      </c>
      <c r="E1371" s="41"/>
      <c r="F1371" s="239" t="s">
        <v>1622</v>
      </c>
      <c r="G1371" s="41"/>
      <c r="H1371" s="41"/>
      <c r="I1371" s="235"/>
      <c r="J1371" s="41"/>
      <c r="K1371" s="41"/>
      <c r="L1371" s="45"/>
      <c r="M1371" s="236"/>
      <c r="N1371" s="237"/>
      <c r="O1371" s="92"/>
      <c r="P1371" s="92"/>
      <c r="Q1371" s="92"/>
      <c r="R1371" s="92"/>
      <c r="S1371" s="92"/>
      <c r="T1371" s="93"/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T1371" s="18" t="s">
        <v>189</v>
      </c>
      <c r="AU1371" s="18" t="s">
        <v>88</v>
      </c>
    </row>
    <row r="1372" s="13" customFormat="1">
      <c r="A1372" s="13"/>
      <c r="B1372" s="240"/>
      <c r="C1372" s="241"/>
      <c r="D1372" s="233" t="s">
        <v>191</v>
      </c>
      <c r="E1372" s="242" t="s">
        <v>1</v>
      </c>
      <c r="F1372" s="243" t="s">
        <v>201</v>
      </c>
      <c r="G1372" s="241"/>
      <c r="H1372" s="242" t="s">
        <v>1</v>
      </c>
      <c r="I1372" s="244"/>
      <c r="J1372" s="241"/>
      <c r="K1372" s="241"/>
      <c r="L1372" s="245"/>
      <c r="M1372" s="246"/>
      <c r="N1372" s="247"/>
      <c r="O1372" s="247"/>
      <c r="P1372" s="247"/>
      <c r="Q1372" s="247"/>
      <c r="R1372" s="247"/>
      <c r="S1372" s="247"/>
      <c r="T1372" s="248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9" t="s">
        <v>191</v>
      </c>
      <c r="AU1372" s="249" t="s">
        <v>88</v>
      </c>
      <c r="AV1372" s="13" t="s">
        <v>84</v>
      </c>
      <c r="AW1372" s="13" t="s">
        <v>35</v>
      </c>
      <c r="AX1372" s="13" t="s">
        <v>79</v>
      </c>
      <c r="AY1372" s="249" t="s">
        <v>178</v>
      </c>
    </row>
    <row r="1373" s="13" customFormat="1">
      <c r="A1373" s="13"/>
      <c r="B1373" s="240"/>
      <c r="C1373" s="241"/>
      <c r="D1373" s="233" t="s">
        <v>191</v>
      </c>
      <c r="E1373" s="242" t="s">
        <v>1</v>
      </c>
      <c r="F1373" s="243" t="s">
        <v>202</v>
      </c>
      <c r="G1373" s="241"/>
      <c r="H1373" s="242" t="s">
        <v>1</v>
      </c>
      <c r="I1373" s="244"/>
      <c r="J1373" s="241"/>
      <c r="K1373" s="241"/>
      <c r="L1373" s="245"/>
      <c r="M1373" s="246"/>
      <c r="N1373" s="247"/>
      <c r="O1373" s="247"/>
      <c r="P1373" s="247"/>
      <c r="Q1373" s="247"/>
      <c r="R1373" s="247"/>
      <c r="S1373" s="247"/>
      <c r="T1373" s="248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9" t="s">
        <v>191</v>
      </c>
      <c r="AU1373" s="249" t="s">
        <v>88</v>
      </c>
      <c r="AV1373" s="13" t="s">
        <v>84</v>
      </c>
      <c r="AW1373" s="13" t="s">
        <v>35</v>
      </c>
      <c r="AX1373" s="13" t="s">
        <v>79</v>
      </c>
      <c r="AY1373" s="249" t="s">
        <v>178</v>
      </c>
    </row>
    <row r="1374" s="14" customFormat="1">
      <c r="A1374" s="14"/>
      <c r="B1374" s="250"/>
      <c r="C1374" s="251"/>
      <c r="D1374" s="233" t="s">
        <v>191</v>
      </c>
      <c r="E1374" s="252" t="s">
        <v>1</v>
      </c>
      <c r="F1374" s="253" t="s">
        <v>203</v>
      </c>
      <c r="G1374" s="251"/>
      <c r="H1374" s="254">
        <v>193</v>
      </c>
      <c r="I1374" s="255"/>
      <c r="J1374" s="251"/>
      <c r="K1374" s="251"/>
      <c r="L1374" s="256"/>
      <c r="M1374" s="257"/>
      <c r="N1374" s="258"/>
      <c r="O1374" s="258"/>
      <c r="P1374" s="258"/>
      <c r="Q1374" s="258"/>
      <c r="R1374" s="258"/>
      <c r="S1374" s="258"/>
      <c r="T1374" s="259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60" t="s">
        <v>191</v>
      </c>
      <c r="AU1374" s="260" t="s">
        <v>88</v>
      </c>
      <c r="AV1374" s="14" t="s">
        <v>88</v>
      </c>
      <c r="AW1374" s="14" t="s">
        <v>35</v>
      </c>
      <c r="AX1374" s="14" t="s">
        <v>84</v>
      </c>
      <c r="AY1374" s="260" t="s">
        <v>178</v>
      </c>
    </row>
    <row r="1375" s="2" customFormat="1" ht="24.15" customHeight="1">
      <c r="A1375" s="39"/>
      <c r="B1375" s="40"/>
      <c r="C1375" s="220" t="s">
        <v>1623</v>
      </c>
      <c r="D1375" s="220" t="s">
        <v>180</v>
      </c>
      <c r="E1375" s="221" t="s">
        <v>1624</v>
      </c>
      <c r="F1375" s="222" t="s">
        <v>1625</v>
      </c>
      <c r="G1375" s="223" t="s">
        <v>183</v>
      </c>
      <c r="H1375" s="224">
        <v>240.5</v>
      </c>
      <c r="I1375" s="225"/>
      <c r="J1375" s="226">
        <f>ROUND(I1375*H1375,2)</f>
        <v>0</v>
      </c>
      <c r="K1375" s="222" t="s">
        <v>184</v>
      </c>
      <c r="L1375" s="45"/>
      <c r="M1375" s="227" t="s">
        <v>1</v>
      </c>
      <c r="N1375" s="228" t="s">
        <v>44</v>
      </c>
      <c r="O1375" s="92"/>
      <c r="P1375" s="229">
        <f>O1375*H1375</f>
        <v>0</v>
      </c>
      <c r="Q1375" s="229">
        <v>0</v>
      </c>
      <c r="R1375" s="229">
        <f>Q1375*H1375</f>
        <v>0</v>
      </c>
      <c r="S1375" s="229">
        <v>0</v>
      </c>
      <c r="T1375" s="230">
        <f>S1375*H1375</f>
        <v>0</v>
      </c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  <c r="AE1375" s="39"/>
      <c r="AR1375" s="231" t="s">
        <v>185</v>
      </c>
      <c r="AT1375" s="231" t="s">
        <v>180</v>
      </c>
      <c r="AU1375" s="231" t="s">
        <v>88</v>
      </c>
      <c r="AY1375" s="18" t="s">
        <v>178</v>
      </c>
      <c r="BE1375" s="232">
        <f>IF(N1375="základní",J1375,0)</f>
        <v>0</v>
      </c>
      <c r="BF1375" s="232">
        <f>IF(N1375="snížená",J1375,0)</f>
        <v>0</v>
      </c>
      <c r="BG1375" s="232">
        <f>IF(N1375="zákl. přenesená",J1375,0)</f>
        <v>0</v>
      </c>
      <c r="BH1375" s="232">
        <f>IF(N1375="sníž. přenesená",J1375,0)</f>
        <v>0</v>
      </c>
      <c r="BI1375" s="232">
        <f>IF(N1375="nulová",J1375,0)</f>
        <v>0</v>
      </c>
      <c r="BJ1375" s="18" t="s">
        <v>84</v>
      </c>
      <c r="BK1375" s="232">
        <f>ROUND(I1375*H1375,2)</f>
        <v>0</v>
      </c>
      <c r="BL1375" s="18" t="s">
        <v>185</v>
      </c>
      <c r="BM1375" s="231" t="s">
        <v>1626</v>
      </c>
    </row>
    <row r="1376" s="2" customFormat="1">
      <c r="A1376" s="39"/>
      <c r="B1376" s="40"/>
      <c r="C1376" s="41"/>
      <c r="D1376" s="233" t="s">
        <v>187</v>
      </c>
      <c r="E1376" s="41"/>
      <c r="F1376" s="234" t="s">
        <v>1627</v>
      </c>
      <c r="G1376" s="41"/>
      <c r="H1376" s="41"/>
      <c r="I1376" s="235"/>
      <c r="J1376" s="41"/>
      <c r="K1376" s="41"/>
      <c r="L1376" s="45"/>
      <c r="M1376" s="236"/>
      <c r="N1376" s="237"/>
      <c r="O1376" s="92"/>
      <c r="P1376" s="92"/>
      <c r="Q1376" s="92"/>
      <c r="R1376" s="92"/>
      <c r="S1376" s="92"/>
      <c r="T1376" s="93"/>
      <c r="U1376" s="39"/>
      <c r="V1376" s="39"/>
      <c r="W1376" s="39"/>
      <c r="X1376" s="39"/>
      <c r="Y1376" s="39"/>
      <c r="Z1376" s="39"/>
      <c r="AA1376" s="39"/>
      <c r="AB1376" s="39"/>
      <c r="AC1376" s="39"/>
      <c r="AD1376" s="39"/>
      <c r="AE1376" s="39"/>
      <c r="AT1376" s="18" t="s">
        <v>187</v>
      </c>
      <c r="AU1376" s="18" t="s">
        <v>88</v>
      </c>
    </row>
    <row r="1377" s="2" customFormat="1">
      <c r="A1377" s="39"/>
      <c r="B1377" s="40"/>
      <c r="C1377" s="41"/>
      <c r="D1377" s="238" t="s">
        <v>189</v>
      </c>
      <c r="E1377" s="41"/>
      <c r="F1377" s="239" t="s">
        <v>1628</v>
      </c>
      <c r="G1377" s="41"/>
      <c r="H1377" s="41"/>
      <c r="I1377" s="235"/>
      <c r="J1377" s="41"/>
      <c r="K1377" s="41"/>
      <c r="L1377" s="45"/>
      <c r="M1377" s="236"/>
      <c r="N1377" s="237"/>
      <c r="O1377" s="92"/>
      <c r="P1377" s="92"/>
      <c r="Q1377" s="92"/>
      <c r="R1377" s="92"/>
      <c r="S1377" s="92"/>
      <c r="T1377" s="93"/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  <c r="AE1377" s="39"/>
      <c r="AT1377" s="18" t="s">
        <v>189</v>
      </c>
      <c r="AU1377" s="18" t="s">
        <v>88</v>
      </c>
    </row>
    <row r="1378" s="13" customFormat="1">
      <c r="A1378" s="13"/>
      <c r="B1378" s="240"/>
      <c r="C1378" s="241"/>
      <c r="D1378" s="233" t="s">
        <v>191</v>
      </c>
      <c r="E1378" s="242" t="s">
        <v>1</v>
      </c>
      <c r="F1378" s="243" t="s">
        <v>201</v>
      </c>
      <c r="G1378" s="241"/>
      <c r="H1378" s="242" t="s">
        <v>1</v>
      </c>
      <c r="I1378" s="244"/>
      <c r="J1378" s="241"/>
      <c r="K1378" s="241"/>
      <c r="L1378" s="245"/>
      <c r="M1378" s="246"/>
      <c r="N1378" s="247"/>
      <c r="O1378" s="247"/>
      <c r="P1378" s="247"/>
      <c r="Q1378" s="247"/>
      <c r="R1378" s="247"/>
      <c r="S1378" s="247"/>
      <c r="T1378" s="248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9" t="s">
        <v>191</v>
      </c>
      <c r="AU1378" s="249" t="s">
        <v>88</v>
      </c>
      <c r="AV1378" s="13" t="s">
        <v>84</v>
      </c>
      <c r="AW1378" s="13" t="s">
        <v>35</v>
      </c>
      <c r="AX1378" s="13" t="s">
        <v>79</v>
      </c>
      <c r="AY1378" s="249" t="s">
        <v>178</v>
      </c>
    </row>
    <row r="1379" s="13" customFormat="1">
      <c r="A1379" s="13"/>
      <c r="B1379" s="240"/>
      <c r="C1379" s="241"/>
      <c r="D1379" s="233" t="s">
        <v>191</v>
      </c>
      <c r="E1379" s="242" t="s">
        <v>1</v>
      </c>
      <c r="F1379" s="243" t="s">
        <v>202</v>
      </c>
      <c r="G1379" s="241"/>
      <c r="H1379" s="242" t="s">
        <v>1</v>
      </c>
      <c r="I1379" s="244"/>
      <c r="J1379" s="241"/>
      <c r="K1379" s="241"/>
      <c r="L1379" s="245"/>
      <c r="M1379" s="246"/>
      <c r="N1379" s="247"/>
      <c r="O1379" s="247"/>
      <c r="P1379" s="247"/>
      <c r="Q1379" s="247"/>
      <c r="R1379" s="247"/>
      <c r="S1379" s="247"/>
      <c r="T1379" s="248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49" t="s">
        <v>191</v>
      </c>
      <c r="AU1379" s="249" t="s">
        <v>88</v>
      </c>
      <c r="AV1379" s="13" t="s">
        <v>84</v>
      </c>
      <c r="AW1379" s="13" t="s">
        <v>35</v>
      </c>
      <c r="AX1379" s="13" t="s">
        <v>79</v>
      </c>
      <c r="AY1379" s="249" t="s">
        <v>178</v>
      </c>
    </row>
    <row r="1380" s="14" customFormat="1">
      <c r="A1380" s="14"/>
      <c r="B1380" s="250"/>
      <c r="C1380" s="251"/>
      <c r="D1380" s="233" t="s">
        <v>191</v>
      </c>
      <c r="E1380" s="252" t="s">
        <v>1</v>
      </c>
      <c r="F1380" s="253" t="s">
        <v>210</v>
      </c>
      <c r="G1380" s="251"/>
      <c r="H1380" s="254">
        <v>234</v>
      </c>
      <c r="I1380" s="255"/>
      <c r="J1380" s="251"/>
      <c r="K1380" s="251"/>
      <c r="L1380" s="256"/>
      <c r="M1380" s="257"/>
      <c r="N1380" s="258"/>
      <c r="O1380" s="258"/>
      <c r="P1380" s="258"/>
      <c r="Q1380" s="258"/>
      <c r="R1380" s="258"/>
      <c r="S1380" s="258"/>
      <c r="T1380" s="259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60" t="s">
        <v>191</v>
      </c>
      <c r="AU1380" s="260" t="s">
        <v>88</v>
      </c>
      <c r="AV1380" s="14" t="s">
        <v>88</v>
      </c>
      <c r="AW1380" s="14" t="s">
        <v>35</v>
      </c>
      <c r="AX1380" s="14" t="s">
        <v>79</v>
      </c>
      <c r="AY1380" s="260" t="s">
        <v>178</v>
      </c>
    </row>
    <row r="1381" s="14" customFormat="1">
      <c r="A1381" s="14"/>
      <c r="B1381" s="250"/>
      <c r="C1381" s="251"/>
      <c r="D1381" s="233" t="s">
        <v>191</v>
      </c>
      <c r="E1381" s="252" t="s">
        <v>1</v>
      </c>
      <c r="F1381" s="253" t="s">
        <v>211</v>
      </c>
      <c r="G1381" s="251"/>
      <c r="H1381" s="254">
        <v>6.5</v>
      </c>
      <c r="I1381" s="255"/>
      <c r="J1381" s="251"/>
      <c r="K1381" s="251"/>
      <c r="L1381" s="256"/>
      <c r="M1381" s="257"/>
      <c r="N1381" s="258"/>
      <c r="O1381" s="258"/>
      <c r="P1381" s="258"/>
      <c r="Q1381" s="258"/>
      <c r="R1381" s="258"/>
      <c r="S1381" s="258"/>
      <c r="T1381" s="259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60" t="s">
        <v>191</v>
      </c>
      <c r="AU1381" s="260" t="s">
        <v>88</v>
      </c>
      <c r="AV1381" s="14" t="s">
        <v>88</v>
      </c>
      <c r="AW1381" s="14" t="s">
        <v>35</v>
      </c>
      <c r="AX1381" s="14" t="s">
        <v>79</v>
      </c>
      <c r="AY1381" s="260" t="s">
        <v>178</v>
      </c>
    </row>
    <row r="1382" s="15" customFormat="1">
      <c r="A1382" s="15"/>
      <c r="B1382" s="261"/>
      <c r="C1382" s="262"/>
      <c r="D1382" s="233" t="s">
        <v>191</v>
      </c>
      <c r="E1382" s="263" t="s">
        <v>1</v>
      </c>
      <c r="F1382" s="264" t="s">
        <v>195</v>
      </c>
      <c r="G1382" s="262"/>
      <c r="H1382" s="265">
        <v>240.5</v>
      </c>
      <c r="I1382" s="266"/>
      <c r="J1382" s="262"/>
      <c r="K1382" s="262"/>
      <c r="L1382" s="267"/>
      <c r="M1382" s="268"/>
      <c r="N1382" s="269"/>
      <c r="O1382" s="269"/>
      <c r="P1382" s="269"/>
      <c r="Q1382" s="269"/>
      <c r="R1382" s="269"/>
      <c r="S1382" s="269"/>
      <c r="T1382" s="270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T1382" s="271" t="s">
        <v>191</v>
      </c>
      <c r="AU1382" s="271" t="s">
        <v>88</v>
      </c>
      <c r="AV1382" s="15" t="s">
        <v>185</v>
      </c>
      <c r="AW1382" s="15" t="s">
        <v>35</v>
      </c>
      <c r="AX1382" s="15" t="s">
        <v>84</v>
      </c>
      <c r="AY1382" s="271" t="s">
        <v>178</v>
      </c>
    </row>
    <row r="1383" s="2" customFormat="1" ht="24.15" customHeight="1">
      <c r="A1383" s="39"/>
      <c r="B1383" s="40"/>
      <c r="C1383" s="220" t="s">
        <v>1629</v>
      </c>
      <c r="D1383" s="220" t="s">
        <v>180</v>
      </c>
      <c r="E1383" s="221" t="s">
        <v>1630</v>
      </c>
      <c r="F1383" s="222" t="s">
        <v>1631</v>
      </c>
      <c r="G1383" s="223" t="s">
        <v>183</v>
      </c>
      <c r="H1383" s="224">
        <v>36.799999999999997</v>
      </c>
      <c r="I1383" s="225"/>
      <c r="J1383" s="226">
        <f>ROUND(I1383*H1383,2)</f>
        <v>0</v>
      </c>
      <c r="K1383" s="222" t="s">
        <v>184</v>
      </c>
      <c r="L1383" s="45"/>
      <c r="M1383" s="227" t="s">
        <v>1</v>
      </c>
      <c r="N1383" s="228" t="s">
        <v>44</v>
      </c>
      <c r="O1383" s="92"/>
      <c r="P1383" s="229">
        <f>O1383*H1383</f>
        <v>0</v>
      </c>
      <c r="Q1383" s="229">
        <v>0</v>
      </c>
      <c r="R1383" s="229">
        <f>Q1383*H1383</f>
        <v>0</v>
      </c>
      <c r="S1383" s="229">
        <v>0</v>
      </c>
      <c r="T1383" s="230">
        <f>S1383*H1383</f>
        <v>0</v>
      </c>
      <c r="U1383" s="39"/>
      <c r="V1383" s="39"/>
      <c r="W1383" s="39"/>
      <c r="X1383" s="39"/>
      <c r="Y1383" s="39"/>
      <c r="Z1383" s="39"/>
      <c r="AA1383" s="39"/>
      <c r="AB1383" s="39"/>
      <c r="AC1383" s="39"/>
      <c r="AD1383" s="39"/>
      <c r="AE1383" s="39"/>
      <c r="AR1383" s="231" t="s">
        <v>185</v>
      </c>
      <c r="AT1383" s="231" t="s">
        <v>180</v>
      </c>
      <c r="AU1383" s="231" t="s">
        <v>88</v>
      </c>
      <c r="AY1383" s="18" t="s">
        <v>178</v>
      </c>
      <c r="BE1383" s="232">
        <f>IF(N1383="základní",J1383,0)</f>
        <v>0</v>
      </c>
      <c r="BF1383" s="232">
        <f>IF(N1383="snížená",J1383,0)</f>
        <v>0</v>
      </c>
      <c r="BG1383" s="232">
        <f>IF(N1383="zákl. přenesená",J1383,0)</f>
        <v>0</v>
      </c>
      <c r="BH1383" s="232">
        <f>IF(N1383="sníž. přenesená",J1383,0)</f>
        <v>0</v>
      </c>
      <c r="BI1383" s="232">
        <f>IF(N1383="nulová",J1383,0)</f>
        <v>0</v>
      </c>
      <c r="BJ1383" s="18" t="s">
        <v>84</v>
      </c>
      <c r="BK1383" s="232">
        <f>ROUND(I1383*H1383,2)</f>
        <v>0</v>
      </c>
      <c r="BL1383" s="18" t="s">
        <v>185</v>
      </c>
      <c r="BM1383" s="231" t="s">
        <v>1632</v>
      </c>
    </row>
    <row r="1384" s="2" customFormat="1">
      <c r="A1384" s="39"/>
      <c r="B1384" s="40"/>
      <c r="C1384" s="41"/>
      <c r="D1384" s="233" t="s">
        <v>187</v>
      </c>
      <c r="E1384" s="41"/>
      <c r="F1384" s="234" t="s">
        <v>1633</v>
      </c>
      <c r="G1384" s="41"/>
      <c r="H1384" s="41"/>
      <c r="I1384" s="235"/>
      <c r="J1384" s="41"/>
      <c r="K1384" s="41"/>
      <c r="L1384" s="45"/>
      <c r="M1384" s="236"/>
      <c r="N1384" s="237"/>
      <c r="O1384" s="92"/>
      <c r="P1384" s="92"/>
      <c r="Q1384" s="92"/>
      <c r="R1384" s="92"/>
      <c r="S1384" s="92"/>
      <c r="T1384" s="93"/>
      <c r="U1384" s="39"/>
      <c r="V1384" s="39"/>
      <c r="W1384" s="39"/>
      <c r="X1384" s="39"/>
      <c r="Y1384" s="39"/>
      <c r="Z1384" s="39"/>
      <c r="AA1384" s="39"/>
      <c r="AB1384" s="39"/>
      <c r="AC1384" s="39"/>
      <c r="AD1384" s="39"/>
      <c r="AE1384" s="39"/>
      <c r="AT1384" s="18" t="s">
        <v>187</v>
      </c>
      <c r="AU1384" s="18" t="s">
        <v>88</v>
      </c>
    </row>
    <row r="1385" s="2" customFormat="1">
      <c r="A1385" s="39"/>
      <c r="B1385" s="40"/>
      <c r="C1385" s="41"/>
      <c r="D1385" s="238" t="s">
        <v>189</v>
      </c>
      <c r="E1385" s="41"/>
      <c r="F1385" s="239" t="s">
        <v>1634</v>
      </c>
      <c r="G1385" s="41"/>
      <c r="H1385" s="41"/>
      <c r="I1385" s="235"/>
      <c r="J1385" s="41"/>
      <c r="K1385" s="41"/>
      <c r="L1385" s="45"/>
      <c r="M1385" s="236"/>
      <c r="N1385" s="237"/>
      <c r="O1385" s="92"/>
      <c r="P1385" s="92"/>
      <c r="Q1385" s="92"/>
      <c r="R1385" s="92"/>
      <c r="S1385" s="92"/>
      <c r="T1385" s="93"/>
      <c r="U1385" s="39"/>
      <c r="V1385" s="39"/>
      <c r="W1385" s="39"/>
      <c r="X1385" s="39"/>
      <c r="Y1385" s="39"/>
      <c r="Z1385" s="39"/>
      <c r="AA1385" s="39"/>
      <c r="AB1385" s="39"/>
      <c r="AC1385" s="39"/>
      <c r="AD1385" s="39"/>
      <c r="AE1385" s="39"/>
      <c r="AT1385" s="18" t="s">
        <v>189</v>
      </c>
      <c r="AU1385" s="18" t="s">
        <v>88</v>
      </c>
    </row>
    <row r="1386" s="13" customFormat="1">
      <c r="A1386" s="13"/>
      <c r="B1386" s="240"/>
      <c r="C1386" s="241"/>
      <c r="D1386" s="233" t="s">
        <v>191</v>
      </c>
      <c r="E1386" s="242" t="s">
        <v>1</v>
      </c>
      <c r="F1386" s="243" t="s">
        <v>201</v>
      </c>
      <c r="G1386" s="241"/>
      <c r="H1386" s="242" t="s">
        <v>1</v>
      </c>
      <c r="I1386" s="244"/>
      <c r="J1386" s="241"/>
      <c r="K1386" s="241"/>
      <c r="L1386" s="245"/>
      <c r="M1386" s="246"/>
      <c r="N1386" s="247"/>
      <c r="O1386" s="247"/>
      <c r="P1386" s="247"/>
      <c r="Q1386" s="247"/>
      <c r="R1386" s="247"/>
      <c r="S1386" s="247"/>
      <c r="T1386" s="248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9" t="s">
        <v>191</v>
      </c>
      <c r="AU1386" s="249" t="s">
        <v>88</v>
      </c>
      <c r="AV1386" s="13" t="s">
        <v>84</v>
      </c>
      <c r="AW1386" s="13" t="s">
        <v>35</v>
      </c>
      <c r="AX1386" s="13" t="s">
        <v>79</v>
      </c>
      <c r="AY1386" s="249" t="s">
        <v>178</v>
      </c>
    </row>
    <row r="1387" s="14" customFormat="1">
      <c r="A1387" s="14"/>
      <c r="B1387" s="250"/>
      <c r="C1387" s="251"/>
      <c r="D1387" s="233" t="s">
        <v>191</v>
      </c>
      <c r="E1387" s="252" t="s">
        <v>1</v>
      </c>
      <c r="F1387" s="253" t="s">
        <v>217</v>
      </c>
      <c r="G1387" s="251"/>
      <c r="H1387" s="254">
        <v>10</v>
      </c>
      <c r="I1387" s="255"/>
      <c r="J1387" s="251"/>
      <c r="K1387" s="251"/>
      <c r="L1387" s="256"/>
      <c r="M1387" s="257"/>
      <c r="N1387" s="258"/>
      <c r="O1387" s="258"/>
      <c r="P1387" s="258"/>
      <c r="Q1387" s="258"/>
      <c r="R1387" s="258"/>
      <c r="S1387" s="258"/>
      <c r="T1387" s="259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60" t="s">
        <v>191</v>
      </c>
      <c r="AU1387" s="260" t="s">
        <v>88</v>
      </c>
      <c r="AV1387" s="14" t="s">
        <v>88</v>
      </c>
      <c r="AW1387" s="14" t="s">
        <v>35</v>
      </c>
      <c r="AX1387" s="14" t="s">
        <v>79</v>
      </c>
      <c r="AY1387" s="260" t="s">
        <v>178</v>
      </c>
    </row>
    <row r="1388" s="14" customFormat="1">
      <c r="A1388" s="14"/>
      <c r="B1388" s="250"/>
      <c r="C1388" s="251"/>
      <c r="D1388" s="233" t="s">
        <v>191</v>
      </c>
      <c r="E1388" s="252" t="s">
        <v>1</v>
      </c>
      <c r="F1388" s="253" t="s">
        <v>1635</v>
      </c>
      <c r="G1388" s="251"/>
      <c r="H1388" s="254">
        <v>16</v>
      </c>
      <c r="I1388" s="255"/>
      <c r="J1388" s="251"/>
      <c r="K1388" s="251"/>
      <c r="L1388" s="256"/>
      <c r="M1388" s="257"/>
      <c r="N1388" s="258"/>
      <c r="O1388" s="258"/>
      <c r="P1388" s="258"/>
      <c r="Q1388" s="258"/>
      <c r="R1388" s="258"/>
      <c r="S1388" s="258"/>
      <c r="T1388" s="259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60" t="s">
        <v>191</v>
      </c>
      <c r="AU1388" s="260" t="s">
        <v>88</v>
      </c>
      <c r="AV1388" s="14" t="s">
        <v>88</v>
      </c>
      <c r="AW1388" s="14" t="s">
        <v>35</v>
      </c>
      <c r="AX1388" s="14" t="s">
        <v>79</v>
      </c>
      <c r="AY1388" s="260" t="s">
        <v>178</v>
      </c>
    </row>
    <row r="1389" s="14" customFormat="1">
      <c r="A1389" s="14"/>
      <c r="B1389" s="250"/>
      <c r="C1389" s="251"/>
      <c r="D1389" s="233" t="s">
        <v>191</v>
      </c>
      <c r="E1389" s="252" t="s">
        <v>1</v>
      </c>
      <c r="F1389" s="253" t="s">
        <v>1636</v>
      </c>
      <c r="G1389" s="251"/>
      <c r="H1389" s="254">
        <v>10.800000000000001</v>
      </c>
      <c r="I1389" s="255"/>
      <c r="J1389" s="251"/>
      <c r="K1389" s="251"/>
      <c r="L1389" s="256"/>
      <c r="M1389" s="257"/>
      <c r="N1389" s="258"/>
      <c r="O1389" s="258"/>
      <c r="P1389" s="258"/>
      <c r="Q1389" s="258"/>
      <c r="R1389" s="258"/>
      <c r="S1389" s="258"/>
      <c r="T1389" s="259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60" t="s">
        <v>191</v>
      </c>
      <c r="AU1389" s="260" t="s">
        <v>88</v>
      </c>
      <c r="AV1389" s="14" t="s">
        <v>88</v>
      </c>
      <c r="AW1389" s="14" t="s">
        <v>35</v>
      </c>
      <c r="AX1389" s="14" t="s">
        <v>79</v>
      </c>
      <c r="AY1389" s="260" t="s">
        <v>178</v>
      </c>
    </row>
    <row r="1390" s="15" customFormat="1">
      <c r="A1390" s="15"/>
      <c r="B1390" s="261"/>
      <c r="C1390" s="262"/>
      <c r="D1390" s="233" t="s">
        <v>191</v>
      </c>
      <c r="E1390" s="263" t="s">
        <v>1</v>
      </c>
      <c r="F1390" s="264" t="s">
        <v>195</v>
      </c>
      <c r="G1390" s="262"/>
      <c r="H1390" s="265">
        <v>36.799999999999997</v>
      </c>
      <c r="I1390" s="266"/>
      <c r="J1390" s="262"/>
      <c r="K1390" s="262"/>
      <c r="L1390" s="267"/>
      <c r="M1390" s="268"/>
      <c r="N1390" s="269"/>
      <c r="O1390" s="269"/>
      <c r="P1390" s="269"/>
      <c r="Q1390" s="269"/>
      <c r="R1390" s="269"/>
      <c r="S1390" s="269"/>
      <c r="T1390" s="270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T1390" s="271" t="s">
        <v>191</v>
      </c>
      <c r="AU1390" s="271" t="s">
        <v>88</v>
      </c>
      <c r="AV1390" s="15" t="s">
        <v>185</v>
      </c>
      <c r="AW1390" s="15" t="s">
        <v>35</v>
      </c>
      <c r="AX1390" s="15" t="s">
        <v>84</v>
      </c>
      <c r="AY1390" s="271" t="s">
        <v>178</v>
      </c>
    </row>
    <row r="1391" s="12" customFormat="1" ht="22.8" customHeight="1">
      <c r="A1391" s="12"/>
      <c r="B1391" s="204"/>
      <c r="C1391" s="205"/>
      <c r="D1391" s="206" t="s">
        <v>78</v>
      </c>
      <c r="E1391" s="218" t="s">
        <v>1637</v>
      </c>
      <c r="F1391" s="218" t="s">
        <v>1638</v>
      </c>
      <c r="G1391" s="205"/>
      <c r="H1391" s="205"/>
      <c r="I1391" s="208"/>
      <c r="J1391" s="219">
        <f>BK1391</f>
        <v>0</v>
      </c>
      <c r="K1391" s="205"/>
      <c r="L1391" s="210"/>
      <c r="M1391" s="211"/>
      <c r="N1391" s="212"/>
      <c r="O1391" s="212"/>
      <c r="P1391" s="213">
        <f>SUM(P1392:P1501)</f>
        <v>0</v>
      </c>
      <c r="Q1391" s="212"/>
      <c r="R1391" s="213">
        <f>SUM(R1392:R1501)</f>
        <v>0</v>
      </c>
      <c r="S1391" s="212"/>
      <c r="T1391" s="214">
        <f>SUM(T1392:T1501)</f>
        <v>0</v>
      </c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R1391" s="215" t="s">
        <v>84</v>
      </c>
      <c r="AT1391" s="216" t="s">
        <v>78</v>
      </c>
      <c r="AU1391" s="216" t="s">
        <v>84</v>
      </c>
      <c r="AY1391" s="215" t="s">
        <v>178</v>
      </c>
      <c r="BK1391" s="217">
        <f>SUM(BK1392:BK1501)</f>
        <v>0</v>
      </c>
    </row>
    <row r="1392" s="2" customFormat="1" ht="21.75" customHeight="1">
      <c r="A1392" s="39"/>
      <c r="B1392" s="40"/>
      <c r="C1392" s="220" t="s">
        <v>1639</v>
      </c>
      <c r="D1392" s="220" t="s">
        <v>180</v>
      </c>
      <c r="E1392" s="221" t="s">
        <v>1640</v>
      </c>
      <c r="F1392" s="222" t="s">
        <v>1641</v>
      </c>
      <c r="G1392" s="223" t="s">
        <v>415</v>
      </c>
      <c r="H1392" s="224">
        <v>1259.3219999999999</v>
      </c>
      <c r="I1392" s="225"/>
      <c r="J1392" s="226">
        <f>ROUND(I1392*H1392,2)</f>
        <v>0</v>
      </c>
      <c r="K1392" s="222" t="s">
        <v>184</v>
      </c>
      <c r="L1392" s="45"/>
      <c r="M1392" s="227" t="s">
        <v>1</v>
      </c>
      <c r="N1392" s="228" t="s">
        <v>44</v>
      </c>
      <c r="O1392" s="92"/>
      <c r="P1392" s="229">
        <f>O1392*H1392</f>
        <v>0</v>
      </c>
      <c r="Q1392" s="229">
        <v>0</v>
      </c>
      <c r="R1392" s="229">
        <f>Q1392*H1392</f>
        <v>0</v>
      </c>
      <c r="S1392" s="229">
        <v>0</v>
      </c>
      <c r="T1392" s="230">
        <f>S1392*H1392</f>
        <v>0</v>
      </c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  <c r="AE1392" s="39"/>
      <c r="AR1392" s="231" t="s">
        <v>185</v>
      </c>
      <c r="AT1392" s="231" t="s">
        <v>180</v>
      </c>
      <c r="AU1392" s="231" t="s">
        <v>88</v>
      </c>
      <c r="AY1392" s="18" t="s">
        <v>178</v>
      </c>
      <c r="BE1392" s="232">
        <f>IF(N1392="základní",J1392,0)</f>
        <v>0</v>
      </c>
      <c r="BF1392" s="232">
        <f>IF(N1392="snížená",J1392,0)</f>
        <v>0</v>
      </c>
      <c r="BG1392" s="232">
        <f>IF(N1392="zákl. přenesená",J1392,0)</f>
        <v>0</v>
      </c>
      <c r="BH1392" s="232">
        <f>IF(N1392="sníž. přenesená",J1392,0)</f>
        <v>0</v>
      </c>
      <c r="BI1392" s="232">
        <f>IF(N1392="nulová",J1392,0)</f>
        <v>0</v>
      </c>
      <c r="BJ1392" s="18" t="s">
        <v>84</v>
      </c>
      <c r="BK1392" s="232">
        <f>ROUND(I1392*H1392,2)</f>
        <v>0</v>
      </c>
      <c r="BL1392" s="18" t="s">
        <v>185</v>
      </c>
      <c r="BM1392" s="231" t="s">
        <v>1642</v>
      </c>
    </row>
    <row r="1393" s="2" customFormat="1">
      <c r="A1393" s="39"/>
      <c r="B1393" s="40"/>
      <c r="C1393" s="41"/>
      <c r="D1393" s="233" t="s">
        <v>187</v>
      </c>
      <c r="E1393" s="41"/>
      <c r="F1393" s="234" t="s">
        <v>1643</v>
      </c>
      <c r="G1393" s="41"/>
      <c r="H1393" s="41"/>
      <c r="I1393" s="235"/>
      <c r="J1393" s="41"/>
      <c r="K1393" s="41"/>
      <c r="L1393" s="45"/>
      <c r="M1393" s="236"/>
      <c r="N1393" s="237"/>
      <c r="O1393" s="92"/>
      <c r="P1393" s="92"/>
      <c r="Q1393" s="92"/>
      <c r="R1393" s="92"/>
      <c r="S1393" s="92"/>
      <c r="T1393" s="93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T1393" s="18" t="s">
        <v>187</v>
      </c>
      <c r="AU1393" s="18" t="s">
        <v>88</v>
      </c>
    </row>
    <row r="1394" s="2" customFormat="1">
      <c r="A1394" s="39"/>
      <c r="B1394" s="40"/>
      <c r="C1394" s="41"/>
      <c r="D1394" s="238" t="s">
        <v>189</v>
      </c>
      <c r="E1394" s="41"/>
      <c r="F1394" s="239" t="s">
        <v>1644</v>
      </c>
      <c r="G1394" s="41"/>
      <c r="H1394" s="41"/>
      <c r="I1394" s="235"/>
      <c r="J1394" s="41"/>
      <c r="K1394" s="41"/>
      <c r="L1394" s="45"/>
      <c r="M1394" s="236"/>
      <c r="N1394" s="237"/>
      <c r="O1394" s="92"/>
      <c r="P1394" s="92"/>
      <c r="Q1394" s="92"/>
      <c r="R1394" s="92"/>
      <c r="S1394" s="92"/>
      <c r="T1394" s="93"/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  <c r="AE1394" s="39"/>
      <c r="AT1394" s="18" t="s">
        <v>189</v>
      </c>
      <c r="AU1394" s="18" t="s">
        <v>88</v>
      </c>
    </row>
    <row r="1395" s="13" customFormat="1">
      <c r="A1395" s="13"/>
      <c r="B1395" s="240"/>
      <c r="C1395" s="241"/>
      <c r="D1395" s="233" t="s">
        <v>191</v>
      </c>
      <c r="E1395" s="242" t="s">
        <v>1</v>
      </c>
      <c r="F1395" s="243" t="s">
        <v>1645</v>
      </c>
      <c r="G1395" s="241"/>
      <c r="H1395" s="242" t="s">
        <v>1</v>
      </c>
      <c r="I1395" s="244"/>
      <c r="J1395" s="241"/>
      <c r="K1395" s="241"/>
      <c r="L1395" s="245"/>
      <c r="M1395" s="246"/>
      <c r="N1395" s="247"/>
      <c r="O1395" s="247"/>
      <c r="P1395" s="247"/>
      <c r="Q1395" s="247"/>
      <c r="R1395" s="247"/>
      <c r="S1395" s="247"/>
      <c r="T1395" s="248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9" t="s">
        <v>191</v>
      </c>
      <c r="AU1395" s="249" t="s">
        <v>88</v>
      </c>
      <c r="AV1395" s="13" t="s">
        <v>84</v>
      </c>
      <c r="AW1395" s="13" t="s">
        <v>35</v>
      </c>
      <c r="AX1395" s="13" t="s">
        <v>79</v>
      </c>
      <c r="AY1395" s="249" t="s">
        <v>178</v>
      </c>
    </row>
    <row r="1396" s="14" customFormat="1">
      <c r="A1396" s="14"/>
      <c r="B1396" s="250"/>
      <c r="C1396" s="251"/>
      <c r="D1396" s="233" t="s">
        <v>191</v>
      </c>
      <c r="E1396" s="252" t="s">
        <v>1</v>
      </c>
      <c r="F1396" s="253" t="s">
        <v>1646</v>
      </c>
      <c r="G1396" s="251"/>
      <c r="H1396" s="254">
        <v>0.59999999999999998</v>
      </c>
      <c r="I1396" s="255"/>
      <c r="J1396" s="251"/>
      <c r="K1396" s="251"/>
      <c r="L1396" s="256"/>
      <c r="M1396" s="257"/>
      <c r="N1396" s="258"/>
      <c r="O1396" s="258"/>
      <c r="P1396" s="258"/>
      <c r="Q1396" s="258"/>
      <c r="R1396" s="258"/>
      <c r="S1396" s="258"/>
      <c r="T1396" s="259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60" t="s">
        <v>191</v>
      </c>
      <c r="AU1396" s="260" t="s">
        <v>88</v>
      </c>
      <c r="AV1396" s="14" t="s">
        <v>88</v>
      </c>
      <c r="AW1396" s="14" t="s">
        <v>35</v>
      </c>
      <c r="AX1396" s="14" t="s">
        <v>79</v>
      </c>
      <c r="AY1396" s="260" t="s">
        <v>178</v>
      </c>
    </row>
    <row r="1397" s="14" customFormat="1">
      <c r="A1397" s="14"/>
      <c r="B1397" s="250"/>
      <c r="C1397" s="251"/>
      <c r="D1397" s="233" t="s">
        <v>191</v>
      </c>
      <c r="E1397" s="252" t="s">
        <v>1</v>
      </c>
      <c r="F1397" s="253" t="s">
        <v>1647</v>
      </c>
      <c r="G1397" s="251"/>
      <c r="H1397" s="254">
        <v>36.57</v>
      </c>
      <c r="I1397" s="255"/>
      <c r="J1397" s="251"/>
      <c r="K1397" s="251"/>
      <c r="L1397" s="256"/>
      <c r="M1397" s="257"/>
      <c r="N1397" s="258"/>
      <c r="O1397" s="258"/>
      <c r="P1397" s="258"/>
      <c r="Q1397" s="258"/>
      <c r="R1397" s="258"/>
      <c r="S1397" s="258"/>
      <c r="T1397" s="259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60" t="s">
        <v>191</v>
      </c>
      <c r="AU1397" s="260" t="s">
        <v>88</v>
      </c>
      <c r="AV1397" s="14" t="s">
        <v>88</v>
      </c>
      <c r="AW1397" s="14" t="s">
        <v>35</v>
      </c>
      <c r="AX1397" s="14" t="s">
        <v>79</v>
      </c>
      <c r="AY1397" s="260" t="s">
        <v>178</v>
      </c>
    </row>
    <row r="1398" s="14" customFormat="1">
      <c r="A1398" s="14"/>
      <c r="B1398" s="250"/>
      <c r="C1398" s="251"/>
      <c r="D1398" s="233" t="s">
        <v>191</v>
      </c>
      <c r="E1398" s="252" t="s">
        <v>1</v>
      </c>
      <c r="F1398" s="253" t="s">
        <v>1648</v>
      </c>
      <c r="G1398" s="251"/>
      <c r="H1398" s="254">
        <v>48.759999999999998</v>
      </c>
      <c r="I1398" s="255"/>
      <c r="J1398" s="251"/>
      <c r="K1398" s="251"/>
      <c r="L1398" s="256"/>
      <c r="M1398" s="257"/>
      <c r="N1398" s="258"/>
      <c r="O1398" s="258"/>
      <c r="P1398" s="258"/>
      <c r="Q1398" s="258"/>
      <c r="R1398" s="258"/>
      <c r="S1398" s="258"/>
      <c r="T1398" s="259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60" t="s">
        <v>191</v>
      </c>
      <c r="AU1398" s="260" t="s">
        <v>88</v>
      </c>
      <c r="AV1398" s="14" t="s">
        <v>88</v>
      </c>
      <c r="AW1398" s="14" t="s">
        <v>35</v>
      </c>
      <c r="AX1398" s="14" t="s">
        <v>79</v>
      </c>
      <c r="AY1398" s="260" t="s">
        <v>178</v>
      </c>
    </row>
    <row r="1399" s="14" customFormat="1">
      <c r="A1399" s="14"/>
      <c r="B1399" s="250"/>
      <c r="C1399" s="251"/>
      <c r="D1399" s="233" t="s">
        <v>191</v>
      </c>
      <c r="E1399" s="252" t="s">
        <v>1</v>
      </c>
      <c r="F1399" s="253" t="s">
        <v>1649</v>
      </c>
      <c r="G1399" s="251"/>
      <c r="H1399" s="254">
        <v>56.350000000000001</v>
      </c>
      <c r="I1399" s="255"/>
      <c r="J1399" s="251"/>
      <c r="K1399" s="251"/>
      <c r="L1399" s="256"/>
      <c r="M1399" s="257"/>
      <c r="N1399" s="258"/>
      <c r="O1399" s="258"/>
      <c r="P1399" s="258"/>
      <c r="Q1399" s="258"/>
      <c r="R1399" s="258"/>
      <c r="S1399" s="258"/>
      <c r="T1399" s="259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60" t="s">
        <v>191</v>
      </c>
      <c r="AU1399" s="260" t="s">
        <v>88</v>
      </c>
      <c r="AV1399" s="14" t="s">
        <v>88</v>
      </c>
      <c r="AW1399" s="14" t="s">
        <v>35</v>
      </c>
      <c r="AX1399" s="14" t="s">
        <v>79</v>
      </c>
      <c r="AY1399" s="260" t="s">
        <v>178</v>
      </c>
    </row>
    <row r="1400" s="14" customFormat="1">
      <c r="A1400" s="14"/>
      <c r="B1400" s="250"/>
      <c r="C1400" s="251"/>
      <c r="D1400" s="233" t="s">
        <v>191</v>
      </c>
      <c r="E1400" s="252" t="s">
        <v>1</v>
      </c>
      <c r="F1400" s="253" t="s">
        <v>1650</v>
      </c>
      <c r="G1400" s="251"/>
      <c r="H1400" s="254">
        <v>319.24000000000001</v>
      </c>
      <c r="I1400" s="255"/>
      <c r="J1400" s="251"/>
      <c r="K1400" s="251"/>
      <c r="L1400" s="256"/>
      <c r="M1400" s="257"/>
      <c r="N1400" s="258"/>
      <c r="O1400" s="258"/>
      <c r="P1400" s="258"/>
      <c r="Q1400" s="258"/>
      <c r="R1400" s="258"/>
      <c r="S1400" s="258"/>
      <c r="T1400" s="259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60" t="s">
        <v>191</v>
      </c>
      <c r="AU1400" s="260" t="s">
        <v>88</v>
      </c>
      <c r="AV1400" s="14" t="s">
        <v>88</v>
      </c>
      <c r="AW1400" s="14" t="s">
        <v>35</v>
      </c>
      <c r="AX1400" s="14" t="s">
        <v>79</v>
      </c>
      <c r="AY1400" s="260" t="s">
        <v>178</v>
      </c>
    </row>
    <row r="1401" s="14" customFormat="1">
      <c r="A1401" s="14"/>
      <c r="B1401" s="250"/>
      <c r="C1401" s="251"/>
      <c r="D1401" s="233" t="s">
        <v>191</v>
      </c>
      <c r="E1401" s="252" t="s">
        <v>1</v>
      </c>
      <c r="F1401" s="253" t="s">
        <v>1651</v>
      </c>
      <c r="G1401" s="251"/>
      <c r="H1401" s="254">
        <v>136.38999999999999</v>
      </c>
      <c r="I1401" s="255"/>
      <c r="J1401" s="251"/>
      <c r="K1401" s="251"/>
      <c r="L1401" s="256"/>
      <c r="M1401" s="257"/>
      <c r="N1401" s="258"/>
      <c r="O1401" s="258"/>
      <c r="P1401" s="258"/>
      <c r="Q1401" s="258"/>
      <c r="R1401" s="258"/>
      <c r="S1401" s="258"/>
      <c r="T1401" s="259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60" t="s">
        <v>191</v>
      </c>
      <c r="AU1401" s="260" t="s">
        <v>88</v>
      </c>
      <c r="AV1401" s="14" t="s">
        <v>88</v>
      </c>
      <c r="AW1401" s="14" t="s">
        <v>35</v>
      </c>
      <c r="AX1401" s="14" t="s">
        <v>79</v>
      </c>
      <c r="AY1401" s="260" t="s">
        <v>178</v>
      </c>
    </row>
    <row r="1402" s="14" customFormat="1">
      <c r="A1402" s="14"/>
      <c r="B1402" s="250"/>
      <c r="C1402" s="251"/>
      <c r="D1402" s="233" t="s">
        <v>191</v>
      </c>
      <c r="E1402" s="252" t="s">
        <v>1</v>
      </c>
      <c r="F1402" s="253" t="s">
        <v>1652</v>
      </c>
      <c r="G1402" s="251"/>
      <c r="H1402" s="254">
        <v>7.5899999999999999</v>
      </c>
      <c r="I1402" s="255"/>
      <c r="J1402" s="251"/>
      <c r="K1402" s="251"/>
      <c r="L1402" s="256"/>
      <c r="M1402" s="257"/>
      <c r="N1402" s="258"/>
      <c r="O1402" s="258"/>
      <c r="P1402" s="258"/>
      <c r="Q1402" s="258"/>
      <c r="R1402" s="258"/>
      <c r="S1402" s="258"/>
      <c r="T1402" s="259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60" t="s">
        <v>191</v>
      </c>
      <c r="AU1402" s="260" t="s">
        <v>88</v>
      </c>
      <c r="AV1402" s="14" t="s">
        <v>88</v>
      </c>
      <c r="AW1402" s="14" t="s">
        <v>35</v>
      </c>
      <c r="AX1402" s="14" t="s">
        <v>79</v>
      </c>
      <c r="AY1402" s="260" t="s">
        <v>178</v>
      </c>
    </row>
    <row r="1403" s="14" customFormat="1">
      <c r="A1403" s="14"/>
      <c r="B1403" s="250"/>
      <c r="C1403" s="251"/>
      <c r="D1403" s="233" t="s">
        <v>191</v>
      </c>
      <c r="E1403" s="252" t="s">
        <v>1</v>
      </c>
      <c r="F1403" s="253" t="s">
        <v>1653</v>
      </c>
      <c r="G1403" s="251"/>
      <c r="H1403" s="254">
        <v>155.185</v>
      </c>
      <c r="I1403" s="255"/>
      <c r="J1403" s="251"/>
      <c r="K1403" s="251"/>
      <c r="L1403" s="256"/>
      <c r="M1403" s="257"/>
      <c r="N1403" s="258"/>
      <c r="O1403" s="258"/>
      <c r="P1403" s="258"/>
      <c r="Q1403" s="258"/>
      <c r="R1403" s="258"/>
      <c r="S1403" s="258"/>
      <c r="T1403" s="259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60" t="s">
        <v>191</v>
      </c>
      <c r="AU1403" s="260" t="s">
        <v>88</v>
      </c>
      <c r="AV1403" s="14" t="s">
        <v>88</v>
      </c>
      <c r="AW1403" s="14" t="s">
        <v>35</v>
      </c>
      <c r="AX1403" s="14" t="s">
        <v>79</v>
      </c>
      <c r="AY1403" s="260" t="s">
        <v>178</v>
      </c>
    </row>
    <row r="1404" s="14" customFormat="1">
      <c r="A1404" s="14"/>
      <c r="B1404" s="250"/>
      <c r="C1404" s="251"/>
      <c r="D1404" s="233" t="s">
        <v>191</v>
      </c>
      <c r="E1404" s="252" t="s">
        <v>1</v>
      </c>
      <c r="F1404" s="253" t="s">
        <v>1654</v>
      </c>
      <c r="G1404" s="251"/>
      <c r="H1404" s="254">
        <v>2.8700000000000001</v>
      </c>
      <c r="I1404" s="255"/>
      <c r="J1404" s="251"/>
      <c r="K1404" s="251"/>
      <c r="L1404" s="256"/>
      <c r="M1404" s="257"/>
      <c r="N1404" s="258"/>
      <c r="O1404" s="258"/>
      <c r="P1404" s="258"/>
      <c r="Q1404" s="258"/>
      <c r="R1404" s="258"/>
      <c r="S1404" s="258"/>
      <c r="T1404" s="259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60" t="s">
        <v>191</v>
      </c>
      <c r="AU1404" s="260" t="s">
        <v>88</v>
      </c>
      <c r="AV1404" s="14" t="s">
        <v>88</v>
      </c>
      <c r="AW1404" s="14" t="s">
        <v>35</v>
      </c>
      <c r="AX1404" s="14" t="s">
        <v>79</v>
      </c>
      <c r="AY1404" s="260" t="s">
        <v>178</v>
      </c>
    </row>
    <row r="1405" s="14" customFormat="1">
      <c r="A1405" s="14"/>
      <c r="B1405" s="250"/>
      <c r="C1405" s="251"/>
      <c r="D1405" s="233" t="s">
        <v>191</v>
      </c>
      <c r="E1405" s="252" t="s">
        <v>1</v>
      </c>
      <c r="F1405" s="253" t="s">
        <v>1655</v>
      </c>
      <c r="G1405" s="251"/>
      <c r="H1405" s="254">
        <v>0.56399999999999995</v>
      </c>
      <c r="I1405" s="255"/>
      <c r="J1405" s="251"/>
      <c r="K1405" s="251"/>
      <c r="L1405" s="256"/>
      <c r="M1405" s="257"/>
      <c r="N1405" s="258"/>
      <c r="O1405" s="258"/>
      <c r="P1405" s="258"/>
      <c r="Q1405" s="258"/>
      <c r="R1405" s="258"/>
      <c r="S1405" s="258"/>
      <c r="T1405" s="259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60" t="s">
        <v>191</v>
      </c>
      <c r="AU1405" s="260" t="s">
        <v>88</v>
      </c>
      <c r="AV1405" s="14" t="s">
        <v>88</v>
      </c>
      <c r="AW1405" s="14" t="s">
        <v>35</v>
      </c>
      <c r="AX1405" s="14" t="s">
        <v>79</v>
      </c>
      <c r="AY1405" s="260" t="s">
        <v>178</v>
      </c>
    </row>
    <row r="1406" s="14" customFormat="1">
      <c r="A1406" s="14"/>
      <c r="B1406" s="250"/>
      <c r="C1406" s="251"/>
      <c r="D1406" s="233" t="s">
        <v>191</v>
      </c>
      <c r="E1406" s="252" t="s">
        <v>1</v>
      </c>
      <c r="F1406" s="253" t="s">
        <v>1656</v>
      </c>
      <c r="G1406" s="251"/>
      <c r="H1406" s="254">
        <v>0.17399999999999999</v>
      </c>
      <c r="I1406" s="255"/>
      <c r="J1406" s="251"/>
      <c r="K1406" s="251"/>
      <c r="L1406" s="256"/>
      <c r="M1406" s="257"/>
      <c r="N1406" s="258"/>
      <c r="O1406" s="258"/>
      <c r="P1406" s="258"/>
      <c r="Q1406" s="258"/>
      <c r="R1406" s="258"/>
      <c r="S1406" s="258"/>
      <c r="T1406" s="259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60" t="s">
        <v>191</v>
      </c>
      <c r="AU1406" s="260" t="s">
        <v>88</v>
      </c>
      <c r="AV1406" s="14" t="s">
        <v>88</v>
      </c>
      <c r="AW1406" s="14" t="s">
        <v>35</v>
      </c>
      <c r="AX1406" s="14" t="s">
        <v>79</v>
      </c>
      <c r="AY1406" s="260" t="s">
        <v>178</v>
      </c>
    </row>
    <row r="1407" s="14" customFormat="1">
      <c r="A1407" s="14"/>
      <c r="B1407" s="250"/>
      <c r="C1407" s="251"/>
      <c r="D1407" s="233" t="s">
        <v>191</v>
      </c>
      <c r="E1407" s="252" t="s">
        <v>1</v>
      </c>
      <c r="F1407" s="253" t="s">
        <v>1657</v>
      </c>
      <c r="G1407" s="251"/>
      <c r="H1407" s="254">
        <v>0.32500000000000001</v>
      </c>
      <c r="I1407" s="255"/>
      <c r="J1407" s="251"/>
      <c r="K1407" s="251"/>
      <c r="L1407" s="256"/>
      <c r="M1407" s="257"/>
      <c r="N1407" s="258"/>
      <c r="O1407" s="258"/>
      <c r="P1407" s="258"/>
      <c r="Q1407" s="258"/>
      <c r="R1407" s="258"/>
      <c r="S1407" s="258"/>
      <c r="T1407" s="259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60" t="s">
        <v>191</v>
      </c>
      <c r="AU1407" s="260" t="s">
        <v>88</v>
      </c>
      <c r="AV1407" s="14" t="s">
        <v>88</v>
      </c>
      <c r="AW1407" s="14" t="s">
        <v>35</v>
      </c>
      <c r="AX1407" s="14" t="s">
        <v>79</v>
      </c>
      <c r="AY1407" s="260" t="s">
        <v>178</v>
      </c>
    </row>
    <row r="1408" s="14" customFormat="1">
      <c r="A1408" s="14"/>
      <c r="B1408" s="250"/>
      <c r="C1408" s="251"/>
      <c r="D1408" s="233" t="s">
        <v>191</v>
      </c>
      <c r="E1408" s="252" t="s">
        <v>1</v>
      </c>
      <c r="F1408" s="253" t="s">
        <v>1658</v>
      </c>
      <c r="G1408" s="251"/>
      <c r="H1408" s="254">
        <v>0.68300000000000005</v>
      </c>
      <c r="I1408" s="255"/>
      <c r="J1408" s="251"/>
      <c r="K1408" s="251"/>
      <c r="L1408" s="256"/>
      <c r="M1408" s="257"/>
      <c r="N1408" s="258"/>
      <c r="O1408" s="258"/>
      <c r="P1408" s="258"/>
      <c r="Q1408" s="258"/>
      <c r="R1408" s="258"/>
      <c r="S1408" s="258"/>
      <c r="T1408" s="259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60" t="s">
        <v>191</v>
      </c>
      <c r="AU1408" s="260" t="s">
        <v>88</v>
      </c>
      <c r="AV1408" s="14" t="s">
        <v>88</v>
      </c>
      <c r="AW1408" s="14" t="s">
        <v>35</v>
      </c>
      <c r="AX1408" s="14" t="s">
        <v>79</v>
      </c>
      <c r="AY1408" s="260" t="s">
        <v>178</v>
      </c>
    </row>
    <row r="1409" s="14" customFormat="1">
      <c r="A1409" s="14"/>
      <c r="B1409" s="250"/>
      <c r="C1409" s="251"/>
      <c r="D1409" s="233" t="s">
        <v>191</v>
      </c>
      <c r="E1409" s="252" t="s">
        <v>1</v>
      </c>
      <c r="F1409" s="253" t="s">
        <v>1659</v>
      </c>
      <c r="G1409" s="251"/>
      <c r="H1409" s="254">
        <v>0.32400000000000001</v>
      </c>
      <c r="I1409" s="255"/>
      <c r="J1409" s="251"/>
      <c r="K1409" s="251"/>
      <c r="L1409" s="256"/>
      <c r="M1409" s="257"/>
      <c r="N1409" s="258"/>
      <c r="O1409" s="258"/>
      <c r="P1409" s="258"/>
      <c r="Q1409" s="258"/>
      <c r="R1409" s="258"/>
      <c r="S1409" s="258"/>
      <c r="T1409" s="259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60" t="s">
        <v>191</v>
      </c>
      <c r="AU1409" s="260" t="s">
        <v>88</v>
      </c>
      <c r="AV1409" s="14" t="s">
        <v>88</v>
      </c>
      <c r="AW1409" s="14" t="s">
        <v>35</v>
      </c>
      <c r="AX1409" s="14" t="s">
        <v>79</v>
      </c>
      <c r="AY1409" s="260" t="s">
        <v>178</v>
      </c>
    </row>
    <row r="1410" s="14" customFormat="1">
      <c r="A1410" s="14"/>
      <c r="B1410" s="250"/>
      <c r="C1410" s="251"/>
      <c r="D1410" s="233" t="s">
        <v>191</v>
      </c>
      <c r="E1410" s="252" t="s">
        <v>1</v>
      </c>
      <c r="F1410" s="253" t="s">
        <v>1660</v>
      </c>
      <c r="G1410" s="251"/>
      <c r="H1410" s="254">
        <v>16.199999999999999</v>
      </c>
      <c r="I1410" s="255"/>
      <c r="J1410" s="251"/>
      <c r="K1410" s="251"/>
      <c r="L1410" s="256"/>
      <c r="M1410" s="257"/>
      <c r="N1410" s="258"/>
      <c r="O1410" s="258"/>
      <c r="P1410" s="258"/>
      <c r="Q1410" s="258"/>
      <c r="R1410" s="258"/>
      <c r="S1410" s="258"/>
      <c r="T1410" s="259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60" t="s">
        <v>191</v>
      </c>
      <c r="AU1410" s="260" t="s">
        <v>88</v>
      </c>
      <c r="AV1410" s="14" t="s">
        <v>88</v>
      </c>
      <c r="AW1410" s="14" t="s">
        <v>35</v>
      </c>
      <c r="AX1410" s="14" t="s">
        <v>79</v>
      </c>
      <c r="AY1410" s="260" t="s">
        <v>178</v>
      </c>
    </row>
    <row r="1411" s="14" customFormat="1">
      <c r="A1411" s="14"/>
      <c r="B1411" s="250"/>
      <c r="C1411" s="251"/>
      <c r="D1411" s="233" t="s">
        <v>191</v>
      </c>
      <c r="E1411" s="252" t="s">
        <v>1</v>
      </c>
      <c r="F1411" s="253" t="s">
        <v>1661</v>
      </c>
      <c r="G1411" s="251"/>
      <c r="H1411" s="254">
        <v>0.017000000000000001</v>
      </c>
      <c r="I1411" s="255"/>
      <c r="J1411" s="251"/>
      <c r="K1411" s="251"/>
      <c r="L1411" s="256"/>
      <c r="M1411" s="257"/>
      <c r="N1411" s="258"/>
      <c r="O1411" s="258"/>
      <c r="P1411" s="258"/>
      <c r="Q1411" s="258"/>
      <c r="R1411" s="258"/>
      <c r="S1411" s="258"/>
      <c r="T1411" s="259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60" t="s">
        <v>191</v>
      </c>
      <c r="AU1411" s="260" t="s">
        <v>88</v>
      </c>
      <c r="AV1411" s="14" t="s">
        <v>88</v>
      </c>
      <c r="AW1411" s="14" t="s">
        <v>35</v>
      </c>
      <c r="AX1411" s="14" t="s">
        <v>79</v>
      </c>
      <c r="AY1411" s="260" t="s">
        <v>178</v>
      </c>
    </row>
    <row r="1412" s="16" customFormat="1">
      <c r="A1412" s="16"/>
      <c r="B1412" s="272"/>
      <c r="C1412" s="273"/>
      <c r="D1412" s="233" t="s">
        <v>191</v>
      </c>
      <c r="E1412" s="274" t="s">
        <v>95</v>
      </c>
      <c r="F1412" s="275" t="s">
        <v>389</v>
      </c>
      <c r="G1412" s="273"/>
      <c r="H1412" s="276">
        <v>781.84199999999998</v>
      </c>
      <c r="I1412" s="277"/>
      <c r="J1412" s="273"/>
      <c r="K1412" s="273"/>
      <c r="L1412" s="278"/>
      <c r="M1412" s="279"/>
      <c r="N1412" s="280"/>
      <c r="O1412" s="280"/>
      <c r="P1412" s="280"/>
      <c r="Q1412" s="280"/>
      <c r="R1412" s="280"/>
      <c r="S1412" s="280"/>
      <c r="T1412" s="281"/>
      <c r="U1412" s="16"/>
      <c r="V1412" s="16"/>
      <c r="W1412" s="16"/>
      <c r="X1412" s="16"/>
      <c r="Y1412" s="16"/>
      <c r="Z1412" s="16"/>
      <c r="AA1412" s="16"/>
      <c r="AB1412" s="16"/>
      <c r="AC1412" s="16"/>
      <c r="AD1412" s="16"/>
      <c r="AE1412" s="16"/>
      <c r="AT1412" s="282" t="s">
        <v>191</v>
      </c>
      <c r="AU1412" s="282" t="s">
        <v>88</v>
      </c>
      <c r="AV1412" s="16" t="s">
        <v>204</v>
      </c>
      <c r="AW1412" s="16" t="s">
        <v>35</v>
      </c>
      <c r="AX1412" s="16" t="s">
        <v>79</v>
      </c>
      <c r="AY1412" s="282" t="s">
        <v>178</v>
      </c>
    </row>
    <row r="1413" s="13" customFormat="1">
      <c r="A1413" s="13"/>
      <c r="B1413" s="240"/>
      <c r="C1413" s="241"/>
      <c r="D1413" s="233" t="s">
        <v>191</v>
      </c>
      <c r="E1413" s="242" t="s">
        <v>1</v>
      </c>
      <c r="F1413" s="243" t="s">
        <v>1662</v>
      </c>
      <c r="G1413" s="241"/>
      <c r="H1413" s="242" t="s">
        <v>1</v>
      </c>
      <c r="I1413" s="244"/>
      <c r="J1413" s="241"/>
      <c r="K1413" s="241"/>
      <c r="L1413" s="245"/>
      <c r="M1413" s="246"/>
      <c r="N1413" s="247"/>
      <c r="O1413" s="247"/>
      <c r="P1413" s="247"/>
      <c r="Q1413" s="247"/>
      <c r="R1413" s="247"/>
      <c r="S1413" s="247"/>
      <c r="T1413" s="248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9" t="s">
        <v>191</v>
      </c>
      <c r="AU1413" s="249" t="s">
        <v>88</v>
      </c>
      <c r="AV1413" s="13" t="s">
        <v>84</v>
      </c>
      <c r="AW1413" s="13" t="s">
        <v>35</v>
      </c>
      <c r="AX1413" s="13" t="s">
        <v>79</v>
      </c>
      <c r="AY1413" s="249" t="s">
        <v>178</v>
      </c>
    </row>
    <row r="1414" s="14" customFormat="1">
      <c r="A1414" s="14"/>
      <c r="B1414" s="250"/>
      <c r="C1414" s="251"/>
      <c r="D1414" s="233" t="s">
        <v>191</v>
      </c>
      <c r="E1414" s="252" t="s">
        <v>1</v>
      </c>
      <c r="F1414" s="253" t="s">
        <v>1663</v>
      </c>
      <c r="G1414" s="251"/>
      <c r="H1414" s="254">
        <v>159.16</v>
      </c>
      <c r="I1414" s="255"/>
      <c r="J1414" s="251"/>
      <c r="K1414" s="251"/>
      <c r="L1414" s="256"/>
      <c r="M1414" s="257"/>
      <c r="N1414" s="258"/>
      <c r="O1414" s="258"/>
      <c r="P1414" s="258"/>
      <c r="Q1414" s="258"/>
      <c r="R1414" s="258"/>
      <c r="S1414" s="258"/>
      <c r="T1414" s="259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60" t="s">
        <v>191</v>
      </c>
      <c r="AU1414" s="260" t="s">
        <v>88</v>
      </c>
      <c r="AV1414" s="14" t="s">
        <v>88</v>
      </c>
      <c r="AW1414" s="14" t="s">
        <v>35</v>
      </c>
      <c r="AX1414" s="14" t="s">
        <v>79</v>
      </c>
      <c r="AY1414" s="260" t="s">
        <v>178</v>
      </c>
    </row>
    <row r="1415" s="14" customFormat="1">
      <c r="A1415" s="14"/>
      <c r="B1415" s="250"/>
      <c r="C1415" s="251"/>
      <c r="D1415" s="233" t="s">
        <v>191</v>
      </c>
      <c r="E1415" s="252" t="s">
        <v>1</v>
      </c>
      <c r="F1415" s="253" t="s">
        <v>1664</v>
      </c>
      <c r="G1415" s="251"/>
      <c r="H1415" s="254">
        <v>79.579999999999998</v>
      </c>
      <c r="I1415" s="255"/>
      <c r="J1415" s="251"/>
      <c r="K1415" s="251"/>
      <c r="L1415" s="256"/>
      <c r="M1415" s="257"/>
      <c r="N1415" s="258"/>
      <c r="O1415" s="258"/>
      <c r="P1415" s="258"/>
      <c r="Q1415" s="258"/>
      <c r="R1415" s="258"/>
      <c r="S1415" s="258"/>
      <c r="T1415" s="259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60" t="s">
        <v>191</v>
      </c>
      <c r="AU1415" s="260" t="s">
        <v>88</v>
      </c>
      <c r="AV1415" s="14" t="s">
        <v>88</v>
      </c>
      <c r="AW1415" s="14" t="s">
        <v>35</v>
      </c>
      <c r="AX1415" s="14" t="s">
        <v>79</v>
      </c>
      <c r="AY1415" s="260" t="s">
        <v>178</v>
      </c>
    </row>
    <row r="1416" s="16" customFormat="1">
      <c r="A1416" s="16"/>
      <c r="B1416" s="272"/>
      <c r="C1416" s="273"/>
      <c r="D1416" s="233" t="s">
        <v>191</v>
      </c>
      <c r="E1416" s="274" t="s">
        <v>1</v>
      </c>
      <c r="F1416" s="275" t="s">
        <v>389</v>
      </c>
      <c r="G1416" s="273"/>
      <c r="H1416" s="276">
        <v>238.74000000000001</v>
      </c>
      <c r="I1416" s="277"/>
      <c r="J1416" s="273"/>
      <c r="K1416" s="273"/>
      <c r="L1416" s="278"/>
      <c r="M1416" s="279"/>
      <c r="N1416" s="280"/>
      <c r="O1416" s="280"/>
      <c r="P1416" s="280"/>
      <c r="Q1416" s="280"/>
      <c r="R1416" s="280"/>
      <c r="S1416" s="280"/>
      <c r="T1416" s="281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6"/>
      <c r="AT1416" s="282" t="s">
        <v>191</v>
      </c>
      <c r="AU1416" s="282" t="s">
        <v>88</v>
      </c>
      <c r="AV1416" s="16" t="s">
        <v>204</v>
      </c>
      <c r="AW1416" s="16" t="s">
        <v>35</v>
      </c>
      <c r="AX1416" s="16" t="s">
        <v>79</v>
      </c>
      <c r="AY1416" s="282" t="s">
        <v>178</v>
      </c>
    </row>
    <row r="1417" s="13" customFormat="1">
      <c r="A1417" s="13"/>
      <c r="B1417" s="240"/>
      <c r="C1417" s="241"/>
      <c r="D1417" s="233" t="s">
        <v>191</v>
      </c>
      <c r="E1417" s="242" t="s">
        <v>1</v>
      </c>
      <c r="F1417" s="243" t="s">
        <v>1665</v>
      </c>
      <c r="G1417" s="241"/>
      <c r="H1417" s="242" t="s">
        <v>1</v>
      </c>
      <c r="I1417" s="244"/>
      <c r="J1417" s="241"/>
      <c r="K1417" s="241"/>
      <c r="L1417" s="245"/>
      <c r="M1417" s="246"/>
      <c r="N1417" s="247"/>
      <c r="O1417" s="247"/>
      <c r="P1417" s="247"/>
      <c r="Q1417" s="247"/>
      <c r="R1417" s="247"/>
      <c r="S1417" s="247"/>
      <c r="T1417" s="248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49" t="s">
        <v>191</v>
      </c>
      <c r="AU1417" s="249" t="s">
        <v>88</v>
      </c>
      <c r="AV1417" s="13" t="s">
        <v>84</v>
      </c>
      <c r="AW1417" s="13" t="s">
        <v>35</v>
      </c>
      <c r="AX1417" s="13" t="s">
        <v>79</v>
      </c>
      <c r="AY1417" s="249" t="s">
        <v>178</v>
      </c>
    </row>
    <row r="1418" s="14" customFormat="1">
      <c r="A1418" s="14"/>
      <c r="B1418" s="250"/>
      <c r="C1418" s="251"/>
      <c r="D1418" s="233" t="s">
        <v>191</v>
      </c>
      <c r="E1418" s="252" t="s">
        <v>1</v>
      </c>
      <c r="F1418" s="253" t="s">
        <v>1663</v>
      </c>
      <c r="G1418" s="251"/>
      <c r="H1418" s="254">
        <v>159.16</v>
      </c>
      <c r="I1418" s="255"/>
      <c r="J1418" s="251"/>
      <c r="K1418" s="251"/>
      <c r="L1418" s="256"/>
      <c r="M1418" s="257"/>
      <c r="N1418" s="258"/>
      <c r="O1418" s="258"/>
      <c r="P1418" s="258"/>
      <c r="Q1418" s="258"/>
      <c r="R1418" s="258"/>
      <c r="S1418" s="258"/>
      <c r="T1418" s="259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60" t="s">
        <v>191</v>
      </c>
      <c r="AU1418" s="260" t="s">
        <v>88</v>
      </c>
      <c r="AV1418" s="14" t="s">
        <v>88</v>
      </c>
      <c r="AW1418" s="14" t="s">
        <v>35</v>
      </c>
      <c r="AX1418" s="14" t="s">
        <v>79</v>
      </c>
      <c r="AY1418" s="260" t="s">
        <v>178</v>
      </c>
    </row>
    <row r="1419" s="14" customFormat="1">
      <c r="A1419" s="14"/>
      <c r="B1419" s="250"/>
      <c r="C1419" s="251"/>
      <c r="D1419" s="233" t="s">
        <v>191</v>
      </c>
      <c r="E1419" s="252" t="s">
        <v>1</v>
      </c>
      <c r="F1419" s="253" t="s">
        <v>1664</v>
      </c>
      <c r="G1419" s="251"/>
      <c r="H1419" s="254">
        <v>79.579999999999998</v>
      </c>
      <c r="I1419" s="255"/>
      <c r="J1419" s="251"/>
      <c r="K1419" s="251"/>
      <c r="L1419" s="256"/>
      <c r="M1419" s="257"/>
      <c r="N1419" s="258"/>
      <c r="O1419" s="258"/>
      <c r="P1419" s="258"/>
      <c r="Q1419" s="258"/>
      <c r="R1419" s="258"/>
      <c r="S1419" s="258"/>
      <c r="T1419" s="259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60" t="s">
        <v>191</v>
      </c>
      <c r="AU1419" s="260" t="s">
        <v>88</v>
      </c>
      <c r="AV1419" s="14" t="s">
        <v>88</v>
      </c>
      <c r="AW1419" s="14" t="s">
        <v>35</v>
      </c>
      <c r="AX1419" s="14" t="s">
        <v>79</v>
      </c>
      <c r="AY1419" s="260" t="s">
        <v>178</v>
      </c>
    </row>
    <row r="1420" s="16" customFormat="1">
      <c r="A1420" s="16"/>
      <c r="B1420" s="272"/>
      <c r="C1420" s="273"/>
      <c r="D1420" s="233" t="s">
        <v>191</v>
      </c>
      <c r="E1420" s="274" t="s">
        <v>1</v>
      </c>
      <c r="F1420" s="275" t="s">
        <v>389</v>
      </c>
      <c r="G1420" s="273"/>
      <c r="H1420" s="276">
        <v>238.74000000000001</v>
      </c>
      <c r="I1420" s="277"/>
      <c r="J1420" s="273"/>
      <c r="K1420" s="273"/>
      <c r="L1420" s="278"/>
      <c r="M1420" s="279"/>
      <c r="N1420" s="280"/>
      <c r="O1420" s="280"/>
      <c r="P1420" s="280"/>
      <c r="Q1420" s="280"/>
      <c r="R1420" s="280"/>
      <c r="S1420" s="280"/>
      <c r="T1420" s="281"/>
      <c r="U1420" s="16"/>
      <c r="V1420" s="16"/>
      <c r="W1420" s="16"/>
      <c r="X1420" s="16"/>
      <c r="Y1420" s="16"/>
      <c r="Z1420" s="16"/>
      <c r="AA1420" s="16"/>
      <c r="AB1420" s="16"/>
      <c r="AC1420" s="16"/>
      <c r="AD1420" s="16"/>
      <c r="AE1420" s="16"/>
      <c r="AT1420" s="282" t="s">
        <v>191</v>
      </c>
      <c r="AU1420" s="282" t="s">
        <v>88</v>
      </c>
      <c r="AV1420" s="16" t="s">
        <v>204</v>
      </c>
      <c r="AW1420" s="16" t="s">
        <v>35</v>
      </c>
      <c r="AX1420" s="16" t="s">
        <v>79</v>
      </c>
      <c r="AY1420" s="282" t="s">
        <v>178</v>
      </c>
    </row>
    <row r="1421" s="15" customFormat="1">
      <c r="A1421" s="15"/>
      <c r="B1421" s="261"/>
      <c r="C1421" s="262"/>
      <c r="D1421" s="233" t="s">
        <v>191</v>
      </c>
      <c r="E1421" s="263" t="s">
        <v>1</v>
      </c>
      <c r="F1421" s="264" t="s">
        <v>195</v>
      </c>
      <c r="G1421" s="262"/>
      <c r="H1421" s="265">
        <v>1259.3219999999999</v>
      </c>
      <c r="I1421" s="266"/>
      <c r="J1421" s="262"/>
      <c r="K1421" s="262"/>
      <c r="L1421" s="267"/>
      <c r="M1421" s="268"/>
      <c r="N1421" s="269"/>
      <c r="O1421" s="269"/>
      <c r="P1421" s="269"/>
      <c r="Q1421" s="269"/>
      <c r="R1421" s="269"/>
      <c r="S1421" s="269"/>
      <c r="T1421" s="270"/>
      <c r="U1421" s="15"/>
      <c r="V1421" s="15"/>
      <c r="W1421" s="15"/>
      <c r="X1421" s="15"/>
      <c r="Y1421" s="15"/>
      <c r="Z1421" s="15"/>
      <c r="AA1421" s="15"/>
      <c r="AB1421" s="15"/>
      <c r="AC1421" s="15"/>
      <c r="AD1421" s="15"/>
      <c r="AE1421" s="15"/>
      <c r="AT1421" s="271" t="s">
        <v>191</v>
      </c>
      <c r="AU1421" s="271" t="s">
        <v>88</v>
      </c>
      <c r="AV1421" s="15" t="s">
        <v>185</v>
      </c>
      <c r="AW1421" s="15" t="s">
        <v>35</v>
      </c>
      <c r="AX1421" s="15" t="s">
        <v>84</v>
      </c>
      <c r="AY1421" s="271" t="s">
        <v>178</v>
      </c>
    </row>
    <row r="1422" s="2" customFormat="1" ht="24.15" customHeight="1">
      <c r="A1422" s="39"/>
      <c r="B1422" s="40"/>
      <c r="C1422" s="220" t="s">
        <v>1666</v>
      </c>
      <c r="D1422" s="220" t="s">
        <v>180</v>
      </c>
      <c r="E1422" s="221" t="s">
        <v>1667</v>
      </c>
      <c r="F1422" s="222" t="s">
        <v>1668</v>
      </c>
      <c r="G1422" s="223" t="s">
        <v>415</v>
      </c>
      <c r="H1422" s="224">
        <v>15332.477999999999</v>
      </c>
      <c r="I1422" s="225"/>
      <c r="J1422" s="226">
        <f>ROUND(I1422*H1422,2)</f>
        <v>0</v>
      </c>
      <c r="K1422" s="222" t="s">
        <v>184</v>
      </c>
      <c r="L1422" s="45"/>
      <c r="M1422" s="227" t="s">
        <v>1</v>
      </c>
      <c r="N1422" s="228" t="s">
        <v>44</v>
      </c>
      <c r="O1422" s="92"/>
      <c r="P1422" s="229">
        <f>O1422*H1422</f>
        <v>0</v>
      </c>
      <c r="Q1422" s="229">
        <v>0</v>
      </c>
      <c r="R1422" s="229">
        <f>Q1422*H1422</f>
        <v>0</v>
      </c>
      <c r="S1422" s="229">
        <v>0</v>
      </c>
      <c r="T1422" s="230">
        <f>S1422*H1422</f>
        <v>0</v>
      </c>
      <c r="U1422" s="39"/>
      <c r="V1422" s="39"/>
      <c r="W1422" s="39"/>
      <c r="X1422" s="39"/>
      <c r="Y1422" s="39"/>
      <c r="Z1422" s="39"/>
      <c r="AA1422" s="39"/>
      <c r="AB1422" s="39"/>
      <c r="AC1422" s="39"/>
      <c r="AD1422" s="39"/>
      <c r="AE1422" s="39"/>
      <c r="AR1422" s="231" t="s">
        <v>185</v>
      </c>
      <c r="AT1422" s="231" t="s">
        <v>180</v>
      </c>
      <c r="AU1422" s="231" t="s">
        <v>88</v>
      </c>
      <c r="AY1422" s="18" t="s">
        <v>178</v>
      </c>
      <c r="BE1422" s="232">
        <f>IF(N1422="základní",J1422,0)</f>
        <v>0</v>
      </c>
      <c r="BF1422" s="232">
        <f>IF(N1422="snížená",J1422,0)</f>
        <v>0</v>
      </c>
      <c r="BG1422" s="232">
        <f>IF(N1422="zákl. přenesená",J1422,0)</f>
        <v>0</v>
      </c>
      <c r="BH1422" s="232">
        <f>IF(N1422="sníž. přenesená",J1422,0)</f>
        <v>0</v>
      </c>
      <c r="BI1422" s="232">
        <f>IF(N1422="nulová",J1422,0)</f>
        <v>0</v>
      </c>
      <c r="BJ1422" s="18" t="s">
        <v>84</v>
      </c>
      <c r="BK1422" s="232">
        <f>ROUND(I1422*H1422,2)</f>
        <v>0</v>
      </c>
      <c r="BL1422" s="18" t="s">
        <v>185</v>
      </c>
      <c r="BM1422" s="231" t="s">
        <v>1669</v>
      </c>
    </row>
    <row r="1423" s="2" customFormat="1">
      <c r="A1423" s="39"/>
      <c r="B1423" s="40"/>
      <c r="C1423" s="41"/>
      <c r="D1423" s="233" t="s">
        <v>187</v>
      </c>
      <c r="E1423" s="41"/>
      <c r="F1423" s="234" t="s">
        <v>1670</v>
      </c>
      <c r="G1423" s="41"/>
      <c r="H1423" s="41"/>
      <c r="I1423" s="235"/>
      <c r="J1423" s="41"/>
      <c r="K1423" s="41"/>
      <c r="L1423" s="45"/>
      <c r="M1423" s="236"/>
      <c r="N1423" s="237"/>
      <c r="O1423" s="92"/>
      <c r="P1423" s="92"/>
      <c r="Q1423" s="92"/>
      <c r="R1423" s="92"/>
      <c r="S1423" s="92"/>
      <c r="T1423" s="93"/>
      <c r="U1423" s="39"/>
      <c r="V1423" s="39"/>
      <c r="W1423" s="39"/>
      <c r="X1423" s="39"/>
      <c r="Y1423" s="39"/>
      <c r="Z1423" s="39"/>
      <c r="AA1423" s="39"/>
      <c r="AB1423" s="39"/>
      <c r="AC1423" s="39"/>
      <c r="AD1423" s="39"/>
      <c r="AE1423" s="39"/>
      <c r="AT1423" s="18" t="s">
        <v>187</v>
      </c>
      <c r="AU1423" s="18" t="s">
        <v>88</v>
      </c>
    </row>
    <row r="1424" s="2" customFormat="1">
      <c r="A1424" s="39"/>
      <c r="B1424" s="40"/>
      <c r="C1424" s="41"/>
      <c r="D1424" s="238" t="s">
        <v>189</v>
      </c>
      <c r="E1424" s="41"/>
      <c r="F1424" s="239" t="s">
        <v>1671</v>
      </c>
      <c r="G1424" s="41"/>
      <c r="H1424" s="41"/>
      <c r="I1424" s="235"/>
      <c r="J1424" s="41"/>
      <c r="K1424" s="41"/>
      <c r="L1424" s="45"/>
      <c r="M1424" s="236"/>
      <c r="N1424" s="237"/>
      <c r="O1424" s="92"/>
      <c r="P1424" s="92"/>
      <c r="Q1424" s="92"/>
      <c r="R1424" s="92"/>
      <c r="S1424" s="92"/>
      <c r="T1424" s="93"/>
      <c r="U1424" s="39"/>
      <c r="V1424" s="39"/>
      <c r="W1424" s="39"/>
      <c r="X1424" s="39"/>
      <c r="Y1424" s="39"/>
      <c r="Z1424" s="39"/>
      <c r="AA1424" s="39"/>
      <c r="AB1424" s="39"/>
      <c r="AC1424" s="39"/>
      <c r="AD1424" s="39"/>
      <c r="AE1424" s="39"/>
      <c r="AT1424" s="18" t="s">
        <v>189</v>
      </c>
      <c r="AU1424" s="18" t="s">
        <v>88</v>
      </c>
    </row>
    <row r="1425" s="13" customFormat="1">
      <c r="A1425" s="13"/>
      <c r="B1425" s="240"/>
      <c r="C1425" s="241"/>
      <c r="D1425" s="233" t="s">
        <v>191</v>
      </c>
      <c r="E1425" s="242" t="s">
        <v>1</v>
      </c>
      <c r="F1425" s="243" t="s">
        <v>1645</v>
      </c>
      <c r="G1425" s="241"/>
      <c r="H1425" s="242" t="s">
        <v>1</v>
      </c>
      <c r="I1425" s="244"/>
      <c r="J1425" s="241"/>
      <c r="K1425" s="241"/>
      <c r="L1425" s="245"/>
      <c r="M1425" s="246"/>
      <c r="N1425" s="247"/>
      <c r="O1425" s="247"/>
      <c r="P1425" s="247"/>
      <c r="Q1425" s="247"/>
      <c r="R1425" s="247"/>
      <c r="S1425" s="247"/>
      <c r="T1425" s="248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49" t="s">
        <v>191</v>
      </c>
      <c r="AU1425" s="249" t="s">
        <v>88</v>
      </c>
      <c r="AV1425" s="13" t="s">
        <v>84</v>
      </c>
      <c r="AW1425" s="13" t="s">
        <v>35</v>
      </c>
      <c r="AX1425" s="13" t="s">
        <v>79</v>
      </c>
      <c r="AY1425" s="249" t="s">
        <v>178</v>
      </c>
    </row>
    <row r="1426" s="14" customFormat="1">
      <c r="A1426" s="14"/>
      <c r="B1426" s="250"/>
      <c r="C1426" s="251"/>
      <c r="D1426" s="233" t="s">
        <v>191</v>
      </c>
      <c r="E1426" s="252" t="s">
        <v>1</v>
      </c>
      <c r="F1426" s="253" t="s">
        <v>1672</v>
      </c>
      <c r="G1426" s="251"/>
      <c r="H1426" s="254">
        <v>14854.998</v>
      </c>
      <c r="I1426" s="255"/>
      <c r="J1426" s="251"/>
      <c r="K1426" s="251"/>
      <c r="L1426" s="256"/>
      <c r="M1426" s="257"/>
      <c r="N1426" s="258"/>
      <c r="O1426" s="258"/>
      <c r="P1426" s="258"/>
      <c r="Q1426" s="258"/>
      <c r="R1426" s="258"/>
      <c r="S1426" s="258"/>
      <c r="T1426" s="259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60" t="s">
        <v>191</v>
      </c>
      <c r="AU1426" s="260" t="s">
        <v>88</v>
      </c>
      <c r="AV1426" s="14" t="s">
        <v>88</v>
      </c>
      <c r="AW1426" s="14" t="s">
        <v>35</v>
      </c>
      <c r="AX1426" s="14" t="s">
        <v>79</v>
      </c>
      <c r="AY1426" s="260" t="s">
        <v>178</v>
      </c>
    </row>
    <row r="1427" s="13" customFormat="1">
      <c r="A1427" s="13"/>
      <c r="B1427" s="240"/>
      <c r="C1427" s="241"/>
      <c r="D1427" s="233" t="s">
        <v>191</v>
      </c>
      <c r="E1427" s="242" t="s">
        <v>1</v>
      </c>
      <c r="F1427" s="243" t="s">
        <v>1662</v>
      </c>
      <c r="G1427" s="241"/>
      <c r="H1427" s="242" t="s">
        <v>1</v>
      </c>
      <c r="I1427" s="244"/>
      <c r="J1427" s="241"/>
      <c r="K1427" s="241"/>
      <c r="L1427" s="245"/>
      <c r="M1427" s="246"/>
      <c r="N1427" s="247"/>
      <c r="O1427" s="247"/>
      <c r="P1427" s="247"/>
      <c r="Q1427" s="247"/>
      <c r="R1427" s="247"/>
      <c r="S1427" s="247"/>
      <c r="T1427" s="248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49" t="s">
        <v>191</v>
      </c>
      <c r="AU1427" s="249" t="s">
        <v>88</v>
      </c>
      <c r="AV1427" s="13" t="s">
        <v>84</v>
      </c>
      <c r="AW1427" s="13" t="s">
        <v>35</v>
      </c>
      <c r="AX1427" s="13" t="s">
        <v>79</v>
      </c>
      <c r="AY1427" s="249" t="s">
        <v>178</v>
      </c>
    </row>
    <row r="1428" s="14" customFormat="1">
      <c r="A1428" s="14"/>
      <c r="B1428" s="250"/>
      <c r="C1428" s="251"/>
      <c r="D1428" s="233" t="s">
        <v>191</v>
      </c>
      <c r="E1428" s="252" t="s">
        <v>1</v>
      </c>
      <c r="F1428" s="253" t="s">
        <v>1673</v>
      </c>
      <c r="G1428" s="251"/>
      <c r="H1428" s="254">
        <v>238.74000000000001</v>
      </c>
      <c r="I1428" s="255"/>
      <c r="J1428" s="251"/>
      <c r="K1428" s="251"/>
      <c r="L1428" s="256"/>
      <c r="M1428" s="257"/>
      <c r="N1428" s="258"/>
      <c r="O1428" s="258"/>
      <c r="P1428" s="258"/>
      <c r="Q1428" s="258"/>
      <c r="R1428" s="258"/>
      <c r="S1428" s="258"/>
      <c r="T1428" s="259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60" t="s">
        <v>191</v>
      </c>
      <c r="AU1428" s="260" t="s">
        <v>88</v>
      </c>
      <c r="AV1428" s="14" t="s">
        <v>88</v>
      </c>
      <c r="AW1428" s="14" t="s">
        <v>35</v>
      </c>
      <c r="AX1428" s="14" t="s">
        <v>79</v>
      </c>
      <c r="AY1428" s="260" t="s">
        <v>178</v>
      </c>
    </row>
    <row r="1429" s="13" customFormat="1">
      <c r="A1429" s="13"/>
      <c r="B1429" s="240"/>
      <c r="C1429" s="241"/>
      <c r="D1429" s="233" t="s">
        <v>191</v>
      </c>
      <c r="E1429" s="242" t="s">
        <v>1</v>
      </c>
      <c r="F1429" s="243" t="s">
        <v>1665</v>
      </c>
      <c r="G1429" s="241"/>
      <c r="H1429" s="242" t="s">
        <v>1</v>
      </c>
      <c r="I1429" s="244"/>
      <c r="J1429" s="241"/>
      <c r="K1429" s="241"/>
      <c r="L1429" s="245"/>
      <c r="M1429" s="246"/>
      <c r="N1429" s="247"/>
      <c r="O1429" s="247"/>
      <c r="P1429" s="247"/>
      <c r="Q1429" s="247"/>
      <c r="R1429" s="247"/>
      <c r="S1429" s="247"/>
      <c r="T1429" s="248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9" t="s">
        <v>191</v>
      </c>
      <c r="AU1429" s="249" t="s">
        <v>88</v>
      </c>
      <c r="AV1429" s="13" t="s">
        <v>84</v>
      </c>
      <c r="AW1429" s="13" t="s">
        <v>35</v>
      </c>
      <c r="AX1429" s="13" t="s">
        <v>79</v>
      </c>
      <c r="AY1429" s="249" t="s">
        <v>178</v>
      </c>
    </row>
    <row r="1430" s="14" customFormat="1">
      <c r="A1430" s="14"/>
      <c r="B1430" s="250"/>
      <c r="C1430" s="251"/>
      <c r="D1430" s="233" t="s">
        <v>191</v>
      </c>
      <c r="E1430" s="252" t="s">
        <v>1</v>
      </c>
      <c r="F1430" s="253" t="s">
        <v>1673</v>
      </c>
      <c r="G1430" s="251"/>
      <c r="H1430" s="254">
        <v>238.74000000000001</v>
      </c>
      <c r="I1430" s="255"/>
      <c r="J1430" s="251"/>
      <c r="K1430" s="251"/>
      <c r="L1430" s="256"/>
      <c r="M1430" s="257"/>
      <c r="N1430" s="258"/>
      <c r="O1430" s="258"/>
      <c r="P1430" s="258"/>
      <c r="Q1430" s="258"/>
      <c r="R1430" s="258"/>
      <c r="S1430" s="258"/>
      <c r="T1430" s="259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60" t="s">
        <v>191</v>
      </c>
      <c r="AU1430" s="260" t="s">
        <v>88</v>
      </c>
      <c r="AV1430" s="14" t="s">
        <v>88</v>
      </c>
      <c r="AW1430" s="14" t="s">
        <v>35</v>
      </c>
      <c r="AX1430" s="14" t="s">
        <v>79</v>
      </c>
      <c r="AY1430" s="260" t="s">
        <v>178</v>
      </c>
    </row>
    <row r="1431" s="15" customFormat="1">
      <c r="A1431" s="15"/>
      <c r="B1431" s="261"/>
      <c r="C1431" s="262"/>
      <c r="D1431" s="233" t="s">
        <v>191</v>
      </c>
      <c r="E1431" s="263" t="s">
        <v>1</v>
      </c>
      <c r="F1431" s="264" t="s">
        <v>195</v>
      </c>
      <c r="G1431" s="262"/>
      <c r="H1431" s="265">
        <v>15332.477999999999</v>
      </c>
      <c r="I1431" s="266"/>
      <c r="J1431" s="262"/>
      <c r="K1431" s="262"/>
      <c r="L1431" s="267"/>
      <c r="M1431" s="268"/>
      <c r="N1431" s="269"/>
      <c r="O1431" s="269"/>
      <c r="P1431" s="269"/>
      <c r="Q1431" s="269"/>
      <c r="R1431" s="269"/>
      <c r="S1431" s="269"/>
      <c r="T1431" s="270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  <c r="AE1431" s="15"/>
      <c r="AT1431" s="271" t="s">
        <v>191</v>
      </c>
      <c r="AU1431" s="271" t="s">
        <v>88</v>
      </c>
      <c r="AV1431" s="15" t="s">
        <v>185</v>
      </c>
      <c r="AW1431" s="15" t="s">
        <v>35</v>
      </c>
      <c r="AX1431" s="15" t="s">
        <v>84</v>
      </c>
      <c r="AY1431" s="271" t="s">
        <v>178</v>
      </c>
    </row>
    <row r="1432" s="2" customFormat="1" ht="16.5" customHeight="1">
      <c r="A1432" s="39"/>
      <c r="B1432" s="40"/>
      <c r="C1432" s="220" t="s">
        <v>1674</v>
      </c>
      <c r="D1432" s="220" t="s">
        <v>180</v>
      </c>
      <c r="E1432" s="221" t="s">
        <v>1675</v>
      </c>
      <c r="F1432" s="222" t="s">
        <v>1676</v>
      </c>
      <c r="G1432" s="223" t="s">
        <v>415</v>
      </c>
      <c r="H1432" s="224">
        <v>144.43700000000001</v>
      </c>
      <c r="I1432" s="225"/>
      <c r="J1432" s="226">
        <f>ROUND(I1432*H1432,2)</f>
        <v>0</v>
      </c>
      <c r="K1432" s="222" t="s">
        <v>184</v>
      </c>
      <c r="L1432" s="45"/>
      <c r="M1432" s="227" t="s">
        <v>1</v>
      </c>
      <c r="N1432" s="228" t="s">
        <v>44</v>
      </c>
      <c r="O1432" s="92"/>
      <c r="P1432" s="229">
        <f>O1432*H1432</f>
        <v>0</v>
      </c>
      <c r="Q1432" s="229">
        <v>0</v>
      </c>
      <c r="R1432" s="229">
        <f>Q1432*H1432</f>
        <v>0</v>
      </c>
      <c r="S1432" s="229">
        <v>0</v>
      </c>
      <c r="T1432" s="230">
        <f>S1432*H1432</f>
        <v>0</v>
      </c>
      <c r="U1432" s="39"/>
      <c r="V1432" s="39"/>
      <c r="W1432" s="39"/>
      <c r="X1432" s="39"/>
      <c r="Y1432" s="39"/>
      <c r="Z1432" s="39"/>
      <c r="AA1432" s="39"/>
      <c r="AB1432" s="39"/>
      <c r="AC1432" s="39"/>
      <c r="AD1432" s="39"/>
      <c r="AE1432" s="39"/>
      <c r="AR1432" s="231" t="s">
        <v>185</v>
      </c>
      <c r="AT1432" s="231" t="s">
        <v>180</v>
      </c>
      <c r="AU1432" s="231" t="s">
        <v>88</v>
      </c>
      <c r="AY1432" s="18" t="s">
        <v>178</v>
      </c>
      <c r="BE1432" s="232">
        <f>IF(N1432="základní",J1432,0)</f>
        <v>0</v>
      </c>
      <c r="BF1432" s="232">
        <f>IF(N1432="snížená",J1432,0)</f>
        <v>0</v>
      </c>
      <c r="BG1432" s="232">
        <f>IF(N1432="zákl. přenesená",J1432,0)</f>
        <v>0</v>
      </c>
      <c r="BH1432" s="232">
        <f>IF(N1432="sníž. přenesená",J1432,0)</f>
        <v>0</v>
      </c>
      <c r="BI1432" s="232">
        <f>IF(N1432="nulová",J1432,0)</f>
        <v>0</v>
      </c>
      <c r="BJ1432" s="18" t="s">
        <v>84</v>
      </c>
      <c r="BK1432" s="232">
        <f>ROUND(I1432*H1432,2)</f>
        <v>0</v>
      </c>
      <c r="BL1432" s="18" t="s">
        <v>185</v>
      </c>
      <c r="BM1432" s="231" t="s">
        <v>1677</v>
      </c>
    </row>
    <row r="1433" s="2" customFormat="1">
      <c r="A1433" s="39"/>
      <c r="B1433" s="40"/>
      <c r="C1433" s="41"/>
      <c r="D1433" s="233" t="s">
        <v>187</v>
      </c>
      <c r="E1433" s="41"/>
      <c r="F1433" s="234" t="s">
        <v>1678</v>
      </c>
      <c r="G1433" s="41"/>
      <c r="H1433" s="41"/>
      <c r="I1433" s="235"/>
      <c r="J1433" s="41"/>
      <c r="K1433" s="41"/>
      <c r="L1433" s="45"/>
      <c r="M1433" s="236"/>
      <c r="N1433" s="237"/>
      <c r="O1433" s="92"/>
      <c r="P1433" s="92"/>
      <c r="Q1433" s="92"/>
      <c r="R1433" s="92"/>
      <c r="S1433" s="92"/>
      <c r="T1433" s="93"/>
      <c r="U1433" s="39"/>
      <c r="V1433" s="39"/>
      <c r="W1433" s="39"/>
      <c r="X1433" s="39"/>
      <c r="Y1433" s="39"/>
      <c r="Z1433" s="39"/>
      <c r="AA1433" s="39"/>
      <c r="AB1433" s="39"/>
      <c r="AC1433" s="39"/>
      <c r="AD1433" s="39"/>
      <c r="AE1433" s="39"/>
      <c r="AT1433" s="18" t="s">
        <v>187</v>
      </c>
      <c r="AU1433" s="18" t="s">
        <v>88</v>
      </c>
    </row>
    <row r="1434" s="2" customFormat="1">
      <c r="A1434" s="39"/>
      <c r="B1434" s="40"/>
      <c r="C1434" s="41"/>
      <c r="D1434" s="238" t="s">
        <v>189</v>
      </c>
      <c r="E1434" s="41"/>
      <c r="F1434" s="239" t="s">
        <v>1679</v>
      </c>
      <c r="G1434" s="41"/>
      <c r="H1434" s="41"/>
      <c r="I1434" s="235"/>
      <c r="J1434" s="41"/>
      <c r="K1434" s="41"/>
      <c r="L1434" s="45"/>
      <c r="M1434" s="236"/>
      <c r="N1434" s="237"/>
      <c r="O1434" s="92"/>
      <c r="P1434" s="92"/>
      <c r="Q1434" s="92"/>
      <c r="R1434" s="92"/>
      <c r="S1434" s="92"/>
      <c r="T1434" s="93"/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T1434" s="18" t="s">
        <v>189</v>
      </c>
      <c r="AU1434" s="18" t="s">
        <v>88</v>
      </c>
    </row>
    <row r="1435" s="13" customFormat="1">
      <c r="A1435" s="13"/>
      <c r="B1435" s="240"/>
      <c r="C1435" s="241"/>
      <c r="D1435" s="233" t="s">
        <v>191</v>
      </c>
      <c r="E1435" s="242" t="s">
        <v>1</v>
      </c>
      <c r="F1435" s="243" t="s">
        <v>1680</v>
      </c>
      <c r="G1435" s="241"/>
      <c r="H1435" s="242" t="s">
        <v>1</v>
      </c>
      <c r="I1435" s="244"/>
      <c r="J1435" s="241"/>
      <c r="K1435" s="241"/>
      <c r="L1435" s="245"/>
      <c r="M1435" s="246"/>
      <c r="N1435" s="247"/>
      <c r="O1435" s="247"/>
      <c r="P1435" s="247"/>
      <c r="Q1435" s="247"/>
      <c r="R1435" s="247"/>
      <c r="S1435" s="247"/>
      <c r="T1435" s="248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49" t="s">
        <v>191</v>
      </c>
      <c r="AU1435" s="249" t="s">
        <v>88</v>
      </c>
      <c r="AV1435" s="13" t="s">
        <v>84</v>
      </c>
      <c r="AW1435" s="13" t="s">
        <v>35</v>
      </c>
      <c r="AX1435" s="13" t="s">
        <v>79</v>
      </c>
      <c r="AY1435" s="249" t="s">
        <v>178</v>
      </c>
    </row>
    <row r="1436" s="14" customFormat="1">
      <c r="A1436" s="14"/>
      <c r="B1436" s="250"/>
      <c r="C1436" s="251"/>
      <c r="D1436" s="233" t="s">
        <v>191</v>
      </c>
      <c r="E1436" s="252" t="s">
        <v>1</v>
      </c>
      <c r="F1436" s="253" t="s">
        <v>1681</v>
      </c>
      <c r="G1436" s="251"/>
      <c r="H1436" s="254">
        <v>0.16300000000000001</v>
      </c>
      <c r="I1436" s="255"/>
      <c r="J1436" s="251"/>
      <c r="K1436" s="251"/>
      <c r="L1436" s="256"/>
      <c r="M1436" s="257"/>
      <c r="N1436" s="258"/>
      <c r="O1436" s="258"/>
      <c r="P1436" s="258"/>
      <c r="Q1436" s="258"/>
      <c r="R1436" s="258"/>
      <c r="S1436" s="258"/>
      <c r="T1436" s="259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60" t="s">
        <v>191</v>
      </c>
      <c r="AU1436" s="260" t="s">
        <v>88</v>
      </c>
      <c r="AV1436" s="14" t="s">
        <v>88</v>
      </c>
      <c r="AW1436" s="14" t="s">
        <v>35</v>
      </c>
      <c r="AX1436" s="14" t="s">
        <v>79</v>
      </c>
      <c r="AY1436" s="260" t="s">
        <v>178</v>
      </c>
    </row>
    <row r="1437" s="14" customFormat="1">
      <c r="A1437" s="14"/>
      <c r="B1437" s="250"/>
      <c r="C1437" s="251"/>
      <c r="D1437" s="233" t="s">
        <v>191</v>
      </c>
      <c r="E1437" s="252" t="s">
        <v>1</v>
      </c>
      <c r="F1437" s="253" t="s">
        <v>1682</v>
      </c>
      <c r="G1437" s="251"/>
      <c r="H1437" s="254">
        <v>0.10000000000000001</v>
      </c>
      <c r="I1437" s="255"/>
      <c r="J1437" s="251"/>
      <c r="K1437" s="251"/>
      <c r="L1437" s="256"/>
      <c r="M1437" s="257"/>
      <c r="N1437" s="258"/>
      <c r="O1437" s="258"/>
      <c r="P1437" s="258"/>
      <c r="Q1437" s="258"/>
      <c r="R1437" s="258"/>
      <c r="S1437" s="258"/>
      <c r="T1437" s="259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60" t="s">
        <v>191</v>
      </c>
      <c r="AU1437" s="260" t="s">
        <v>88</v>
      </c>
      <c r="AV1437" s="14" t="s">
        <v>88</v>
      </c>
      <c r="AW1437" s="14" t="s">
        <v>35</v>
      </c>
      <c r="AX1437" s="14" t="s">
        <v>79</v>
      </c>
      <c r="AY1437" s="260" t="s">
        <v>178</v>
      </c>
    </row>
    <row r="1438" s="14" customFormat="1">
      <c r="A1438" s="14"/>
      <c r="B1438" s="250"/>
      <c r="C1438" s="251"/>
      <c r="D1438" s="233" t="s">
        <v>191</v>
      </c>
      <c r="E1438" s="252" t="s">
        <v>1</v>
      </c>
      <c r="F1438" s="253" t="s">
        <v>1683</v>
      </c>
      <c r="G1438" s="251"/>
      <c r="H1438" s="254">
        <v>0.055</v>
      </c>
      <c r="I1438" s="255"/>
      <c r="J1438" s="251"/>
      <c r="K1438" s="251"/>
      <c r="L1438" s="256"/>
      <c r="M1438" s="257"/>
      <c r="N1438" s="258"/>
      <c r="O1438" s="258"/>
      <c r="P1438" s="258"/>
      <c r="Q1438" s="258"/>
      <c r="R1438" s="258"/>
      <c r="S1438" s="258"/>
      <c r="T1438" s="259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60" t="s">
        <v>191</v>
      </c>
      <c r="AU1438" s="260" t="s">
        <v>88</v>
      </c>
      <c r="AV1438" s="14" t="s">
        <v>88</v>
      </c>
      <c r="AW1438" s="14" t="s">
        <v>35</v>
      </c>
      <c r="AX1438" s="14" t="s">
        <v>79</v>
      </c>
      <c r="AY1438" s="260" t="s">
        <v>178</v>
      </c>
    </row>
    <row r="1439" s="14" customFormat="1">
      <c r="A1439" s="14"/>
      <c r="B1439" s="250"/>
      <c r="C1439" s="251"/>
      <c r="D1439" s="233" t="s">
        <v>191</v>
      </c>
      <c r="E1439" s="252" t="s">
        <v>1</v>
      </c>
      <c r="F1439" s="253" t="s">
        <v>1684</v>
      </c>
      <c r="G1439" s="251"/>
      <c r="H1439" s="254">
        <v>0.043999999999999997</v>
      </c>
      <c r="I1439" s="255"/>
      <c r="J1439" s="251"/>
      <c r="K1439" s="251"/>
      <c r="L1439" s="256"/>
      <c r="M1439" s="257"/>
      <c r="N1439" s="258"/>
      <c r="O1439" s="258"/>
      <c r="P1439" s="258"/>
      <c r="Q1439" s="258"/>
      <c r="R1439" s="258"/>
      <c r="S1439" s="258"/>
      <c r="T1439" s="259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60" t="s">
        <v>191</v>
      </c>
      <c r="AU1439" s="260" t="s">
        <v>88</v>
      </c>
      <c r="AV1439" s="14" t="s">
        <v>88</v>
      </c>
      <c r="AW1439" s="14" t="s">
        <v>35</v>
      </c>
      <c r="AX1439" s="14" t="s">
        <v>79</v>
      </c>
      <c r="AY1439" s="260" t="s">
        <v>178</v>
      </c>
    </row>
    <row r="1440" s="15" customFormat="1">
      <c r="A1440" s="15"/>
      <c r="B1440" s="261"/>
      <c r="C1440" s="262"/>
      <c r="D1440" s="233" t="s">
        <v>191</v>
      </c>
      <c r="E1440" s="263" t="s">
        <v>97</v>
      </c>
      <c r="F1440" s="264" t="s">
        <v>195</v>
      </c>
      <c r="G1440" s="262"/>
      <c r="H1440" s="265">
        <v>0.36199999999999999</v>
      </c>
      <c r="I1440" s="266"/>
      <c r="J1440" s="262"/>
      <c r="K1440" s="262"/>
      <c r="L1440" s="267"/>
      <c r="M1440" s="268"/>
      <c r="N1440" s="269"/>
      <c r="O1440" s="269"/>
      <c r="P1440" s="269"/>
      <c r="Q1440" s="269"/>
      <c r="R1440" s="269"/>
      <c r="S1440" s="269"/>
      <c r="T1440" s="270"/>
      <c r="U1440" s="15"/>
      <c r="V1440" s="15"/>
      <c r="W1440" s="15"/>
      <c r="X1440" s="15"/>
      <c r="Y1440" s="15"/>
      <c r="Z1440" s="15"/>
      <c r="AA1440" s="15"/>
      <c r="AB1440" s="15"/>
      <c r="AC1440" s="15"/>
      <c r="AD1440" s="15"/>
      <c r="AE1440" s="15"/>
      <c r="AT1440" s="271" t="s">
        <v>191</v>
      </c>
      <c r="AU1440" s="271" t="s">
        <v>88</v>
      </c>
      <c r="AV1440" s="15" t="s">
        <v>185</v>
      </c>
      <c r="AW1440" s="15" t="s">
        <v>35</v>
      </c>
      <c r="AX1440" s="15" t="s">
        <v>79</v>
      </c>
      <c r="AY1440" s="271" t="s">
        <v>178</v>
      </c>
    </row>
    <row r="1441" s="13" customFormat="1">
      <c r="A1441" s="13"/>
      <c r="B1441" s="240"/>
      <c r="C1441" s="241"/>
      <c r="D1441" s="233" t="s">
        <v>191</v>
      </c>
      <c r="E1441" s="242" t="s">
        <v>1</v>
      </c>
      <c r="F1441" s="243" t="s">
        <v>1685</v>
      </c>
      <c r="G1441" s="241"/>
      <c r="H1441" s="242" t="s">
        <v>1</v>
      </c>
      <c r="I1441" s="244"/>
      <c r="J1441" s="241"/>
      <c r="K1441" s="241"/>
      <c r="L1441" s="245"/>
      <c r="M1441" s="246"/>
      <c r="N1441" s="247"/>
      <c r="O1441" s="247"/>
      <c r="P1441" s="247"/>
      <c r="Q1441" s="247"/>
      <c r="R1441" s="247"/>
      <c r="S1441" s="247"/>
      <c r="T1441" s="248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9" t="s">
        <v>191</v>
      </c>
      <c r="AU1441" s="249" t="s">
        <v>88</v>
      </c>
      <c r="AV1441" s="13" t="s">
        <v>84</v>
      </c>
      <c r="AW1441" s="13" t="s">
        <v>35</v>
      </c>
      <c r="AX1441" s="13" t="s">
        <v>79</v>
      </c>
      <c r="AY1441" s="249" t="s">
        <v>178</v>
      </c>
    </row>
    <row r="1442" s="14" customFormat="1">
      <c r="A1442" s="14"/>
      <c r="B1442" s="250"/>
      <c r="C1442" s="251"/>
      <c r="D1442" s="233" t="s">
        <v>191</v>
      </c>
      <c r="E1442" s="252" t="s">
        <v>1</v>
      </c>
      <c r="F1442" s="253" t="s">
        <v>1686</v>
      </c>
      <c r="G1442" s="251"/>
      <c r="H1442" s="254">
        <v>49.215000000000003</v>
      </c>
      <c r="I1442" s="255"/>
      <c r="J1442" s="251"/>
      <c r="K1442" s="251"/>
      <c r="L1442" s="256"/>
      <c r="M1442" s="257"/>
      <c r="N1442" s="258"/>
      <c r="O1442" s="258"/>
      <c r="P1442" s="258"/>
      <c r="Q1442" s="258"/>
      <c r="R1442" s="258"/>
      <c r="S1442" s="258"/>
      <c r="T1442" s="259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60" t="s">
        <v>191</v>
      </c>
      <c r="AU1442" s="260" t="s">
        <v>88</v>
      </c>
      <c r="AV1442" s="14" t="s">
        <v>88</v>
      </c>
      <c r="AW1442" s="14" t="s">
        <v>35</v>
      </c>
      <c r="AX1442" s="14" t="s">
        <v>79</v>
      </c>
      <c r="AY1442" s="260" t="s">
        <v>178</v>
      </c>
    </row>
    <row r="1443" s="14" customFormat="1">
      <c r="A1443" s="14"/>
      <c r="B1443" s="250"/>
      <c r="C1443" s="251"/>
      <c r="D1443" s="233" t="s">
        <v>191</v>
      </c>
      <c r="E1443" s="252" t="s">
        <v>1</v>
      </c>
      <c r="F1443" s="253" t="s">
        <v>1687</v>
      </c>
      <c r="G1443" s="251"/>
      <c r="H1443" s="254">
        <v>60.840000000000003</v>
      </c>
      <c r="I1443" s="255"/>
      <c r="J1443" s="251"/>
      <c r="K1443" s="251"/>
      <c r="L1443" s="256"/>
      <c r="M1443" s="257"/>
      <c r="N1443" s="258"/>
      <c r="O1443" s="258"/>
      <c r="P1443" s="258"/>
      <c r="Q1443" s="258"/>
      <c r="R1443" s="258"/>
      <c r="S1443" s="258"/>
      <c r="T1443" s="259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60" t="s">
        <v>191</v>
      </c>
      <c r="AU1443" s="260" t="s">
        <v>88</v>
      </c>
      <c r="AV1443" s="14" t="s">
        <v>88</v>
      </c>
      <c r="AW1443" s="14" t="s">
        <v>35</v>
      </c>
      <c r="AX1443" s="14" t="s">
        <v>79</v>
      </c>
      <c r="AY1443" s="260" t="s">
        <v>178</v>
      </c>
    </row>
    <row r="1444" s="14" customFormat="1">
      <c r="A1444" s="14"/>
      <c r="B1444" s="250"/>
      <c r="C1444" s="251"/>
      <c r="D1444" s="233" t="s">
        <v>191</v>
      </c>
      <c r="E1444" s="252" t="s">
        <v>1</v>
      </c>
      <c r="F1444" s="253" t="s">
        <v>1688</v>
      </c>
      <c r="G1444" s="251"/>
      <c r="H1444" s="254">
        <v>3.2000000000000002</v>
      </c>
      <c r="I1444" s="255"/>
      <c r="J1444" s="251"/>
      <c r="K1444" s="251"/>
      <c r="L1444" s="256"/>
      <c r="M1444" s="257"/>
      <c r="N1444" s="258"/>
      <c r="O1444" s="258"/>
      <c r="P1444" s="258"/>
      <c r="Q1444" s="258"/>
      <c r="R1444" s="258"/>
      <c r="S1444" s="258"/>
      <c r="T1444" s="259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60" t="s">
        <v>191</v>
      </c>
      <c r="AU1444" s="260" t="s">
        <v>88</v>
      </c>
      <c r="AV1444" s="14" t="s">
        <v>88</v>
      </c>
      <c r="AW1444" s="14" t="s">
        <v>35</v>
      </c>
      <c r="AX1444" s="14" t="s">
        <v>79</v>
      </c>
      <c r="AY1444" s="260" t="s">
        <v>178</v>
      </c>
    </row>
    <row r="1445" s="14" customFormat="1">
      <c r="A1445" s="14"/>
      <c r="B1445" s="250"/>
      <c r="C1445" s="251"/>
      <c r="D1445" s="233" t="s">
        <v>191</v>
      </c>
      <c r="E1445" s="252" t="s">
        <v>1</v>
      </c>
      <c r="F1445" s="253" t="s">
        <v>1689</v>
      </c>
      <c r="G1445" s="251"/>
      <c r="H1445" s="254">
        <v>30.82</v>
      </c>
      <c r="I1445" s="255"/>
      <c r="J1445" s="251"/>
      <c r="K1445" s="251"/>
      <c r="L1445" s="256"/>
      <c r="M1445" s="257"/>
      <c r="N1445" s="258"/>
      <c r="O1445" s="258"/>
      <c r="P1445" s="258"/>
      <c r="Q1445" s="258"/>
      <c r="R1445" s="258"/>
      <c r="S1445" s="258"/>
      <c r="T1445" s="259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60" t="s">
        <v>191</v>
      </c>
      <c r="AU1445" s="260" t="s">
        <v>88</v>
      </c>
      <c r="AV1445" s="14" t="s">
        <v>88</v>
      </c>
      <c r="AW1445" s="14" t="s">
        <v>35</v>
      </c>
      <c r="AX1445" s="14" t="s">
        <v>79</v>
      </c>
      <c r="AY1445" s="260" t="s">
        <v>178</v>
      </c>
    </row>
    <row r="1446" s="16" customFormat="1">
      <c r="A1446" s="16"/>
      <c r="B1446" s="272"/>
      <c r="C1446" s="273"/>
      <c r="D1446" s="233" t="s">
        <v>191</v>
      </c>
      <c r="E1446" s="274" t="s">
        <v>1</v>
      </c>
      <c r="F1446" s="275" t="s">
        <v>389</v>
      </c>
      <c r="G1446" s="273"/>
      <c r="H1446" s="276">
        <v>144.07499999999999</v>
      </c>
      <c r="I1446" s="277"/>
      <c r="J1446" s="273"/>
      <c r="K1446" s="273"/>
      <c r="L1446" s="278"/>
      <c r="M1446" s="279"/>
      <c r="N1446" s="280"/>
      <c r="O1446" s="280"/>
      <c r="P1446" s="280"/>
      <c r="Q1446" s="280"/>
      <c r="R1446" s="280"/>
      <c r="S1446" s="280"/>
      <c r="T1446" s="281"/>
      <c r="U1446" s="16"/>
      <c r="V1446" s="16"/>
      <c r="W1446" s="16"/>
      <c r="X1446" s="16"/>
      <c r="Y1446" s="16"/>
      <c r="Z1446" s="16"/>
      <c r="AA1446" s="16"/>
      <c r="AB1446" s="16"/>
      <c r="AC1446" s="16"/>
      <c r="AD1446" s="16"/>
      <c r="AE1446" s="16"/>
      <c r="AT1446" s="282" t="s">
        <v>191</v>
      </c>
      <c r="AU1446" s="282" t="s">
        <v>88</v>
      </c>
      <c r="AV1446" s="16" t="s">
        <v>204</v>
      </c>
      <c r="AW1446" s="16" t="s">
        <v>35</v>
      </c>
      <c r="AX1446" s="16" t="s">
        <v>79</v>
      </c>
      <c r="AY1446" s="282" t="s">
        <v>178</v>
      </c>
    </row>
    <row r="1447" s="14" customFormat="1">
      <c r="A1447" s="14"/>
      <c r="B1447" s="250"/>
      <c r="C1447" s="251"/>
      <c r="D1447" s="233" t="s">
        <v>191</v>
      </c>
      <c r="E1447" s="252" t="s">
        <v>1</v>
      </c>
      <c r="F1447" s="253" t="s">
        <v>97</v>
      </c>
      <c r="G1447" s="251"/>
      <c r="H1447" s="254">
        <v>0.36199999999999999</v>
      </c>
      <c r="I1447" s="255"/>
      <c r="J1447" s="251"/>
      <c r="K1447" s="251"/>
      <c r="L1447" s="256"/>
      <c r="M1447" s="257"/>
      <c r="N1447" s="258"/>
      <c r="O1447" s="258"/>
      <c r="P1447" s="258"/>
      <c r="Q1447" s="258"/>
      <c r="R1447" s="258"/>
      <c r="S1447" s="258"/>
      <c r="T1447" s="259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60" t="s">
        <v>191</v>
      </c>
      <c r="AU1447" s="260" t="s">
        <v>88</v>
      </c>
      <c r="AV1447" s="14" t="s">
        <v>88</v>
      </c>
      <c r="AW1447" s="14" t="s">
        <v>35</v>
      </c>
      <c r="AX1447" s="14" t="s">
        <v>79</v>
      </c>
      <c r="AY1447" s="260" t="s">
        <v>178</v>
      </c>
    </row>
    <row r="1448" s="15" customFormat="1">
      <c r="A1448" s="15"/>
      <c r="B1448" s="261"/>
      <c r="C1448" s="262"/>
      <c r="D1448" s="233" t="s">
        <v>191</v>
      </c>
      <c r="E1448" s="263" t="s">
        <v>1</v>
      </c>
      <c r="F1448" s="264" t="s">
        <v>195</v>
      </c>
      <c r="G1448" s="262"/>
      <c r="H1448" s="265">
        <v>144.43700000000001</v>
      </c>
      <c r="I1448" s="266"/>
      <c r="J1448" s="262"/>
      <c r="K1448" s="262"/>
      <c r="L1448" s="267"/>
      <c r="M1448" s="268"/>
      <c r="N1448" s="269"/>
      <c r="O1448" s="269"/>
      <c r="P1448" s="269"/>
      <c r="Q1448" s="269"/>
      <c r="R1448" s="269"/>
      <c r="S1448" s="269"/>
      <c r="T1448" s="270"/>
      <c r="U1448" s="15"/>
      <c r="V1448" s="15"/>
      <c r="W1448" s="15"/>
      <c r="X1448" s="15"/>
      <c r="Y1448" s="15"/>
      <c r="Z1448" s="15"/>
      <c r="AA1448" s="15"/>
      <c r="AB1448" s="15"/>
      <c r="AC1448" s="15"/>
      <c r="AD1448" s="15"/>
      <c r="AE1448" s="15"/>
      <c r="AT1448" s="271" t="s">
        <v>191</v>
      </c>
      <c r="AU1448" s="271" t="s">
        <v>88</v>
      </c>
      <c r="AV1448" s="15" t="s">
        <v>185</v>
      </c>
      <c r="AW1448" s="15" t="s">
        <v>35</v>
      </c>
      <c r="AX1448" s="15" t="s">
        <v>84</v>
      </c>
      <c r="AY1448" s="271" t="s">
        <v>178</v>
      </c>
    </row>
    <row r="1449" s="2" customFormat="1" ht="24.15" customHeight="1">
      <c r="A1449" s="39"/>
      <c r="B1449" s="40"/>
      <c r="C1449" s="220" t="s">
        <v>1690</v>
      </c>
      <c r="D1449" s="220" t="s">
        <v>180</v>
      </c>
      <c r="E1449" s="221" t="s">
        <v>1691</v>
      </c>
      <c r="F1449" s="222" t="s">
        <v>1692</v>
      </c>
      <c r="G1449" s="223" t="s">
        <v>415</v>
      </c>
      <c r="H1449" s="224">
        <v>3.258</v>
      </c>
      <c r="I1449" s="225"/>
      <c r="J1449" s="226">
        <f>ROUND(I1449*H1449,2)</f>
        <v>0</v>
      </c>
      <c r="K1449" s="222" t="s">
        <v>184</v>
      </c>
      <c r="L1449" s="45"/>
      <c r="M1449" s="227" t="s">
        <v>1</v>
      </c>
      <c r="N1449" s="228" t="s">
        <v>44</v>
      </c>
      <c r="O1449" s="92"/>
      <c r="P1449" s="229">
        <f>O1449*H1449</f>
        <v>0</v>
      </c>
      <c r="Q1449" s="229">
        <v>0</v>
      </c>
      <c r="R1449" s="229">
        <f>Q1449*H1449</f>
        <v>0</v>
      </c>
      <c r="S1449" s="229">
        <v>0</v>
      </c>
      <c r="T1449" s="230">
        <f>S1449*H1449</f>
        <v>0</v>
      </c>
      <c r="U1449" s="39"/>
      <c r="V1449" s="39"/>
      <c r="W1449" s="39"/>
      <c r="X1449" s="39"/>
      <c r="Y1449" s="39"/>
      <c r="Z1449" s="39"/>
      <c r="AA1449" s="39"/>
      <c r="AB1449" s="39"/>
      <c r="AC1449" s="39"/>
      <c r="AD1449" s="39"/>
      <c r="AE1449" s="39"/>
      <c r="AR1449" s="231" t="s">
        <v>185</v>
      </c>
      <c r="AT1449" s="231" t="s">
        <v>180</v>
      </c>
      <c r="AU1449" s="231" t="s">
        <v>88</v>
      </c>
      <c r="AY1449" s="18" t="s">
        <v>178</v>
      </c>
      <c r="BE1449" s="232">
        <f>IF(N1449="základní",J1449,0)</f>
        <v>0</v>
      </c>
      <c r="BF1449" s="232">
        <f>IF(N1449="snížená",J1449,0)</f>
        <v>0</v>
      </c>
      <c r="BG1449" s="232">
        <f>IF(N1449="zákl. přenesená",J1449,0)</f>
        <v>0</v>
      </c>
      <c r="BH1449" s="232">
        <f>IF(N1449="sníž. přenesená",J1449,0)</f>
        <v>0</v>
      </c>
      <c r="BI1449" s="232">
        <f>IF(N1449="nulová",J1449,0)</f>
        <v>0</v>
      </c>
      <c r="BJ1449" s="18" t="s">
        <v>84</v>
      </c>
      <c r="BK1449" s="232">
        <f>ROUND(I1449*H1449,2)</f>
        <v>0</v>
      </c>
      <c r="BL1449" s="18" t="s">
        <v>185</v>
      </c>
      <c r="BM1449" s="231" t="s">
        <v>1693</v>
      </c>
    </row>
    <row r="1450" s="2" customFormat="1">
      <c r="A1450" s="39"/>
      <c r="B1450" s="40"/>
      <c r="C1450" s="41"/>
      <c r="D1450" s="233" t="s">
        <v>187</v>
      </c>
      <c r="E1450" s="41"/>
      <c r="F1450" s="234" t="s">
        <v>1694</v>
      </c>
      <c r="G1450" s="41"/>
      <c r="H1450" s="41"/>
      <c r="I1450" s="235"/>
      <c r="J1450" s="41"/>
      <c r="K1450" s="41"/>
      <c r="L1450" s="45"/>
      <c r="M1450" s="236"/>
      <c r="N1450" s="237"/>
      <c r="O1450" s="92"/>
      <c r="P1450" s="92"/>
      <c r="Q1450" s="92"/>
      <c r="R1450" s="92"/>
      <c r="S1450" s="92"/>
      <c r="T1450" s="93"/>
      <c r="U1450" s="39"/>
      <c r="V1450" s="39"/>
      <c r="W1450" s="39"/>
      <c r="X1450" s="39"/>
      <c r="Y1450" s="39"/>
      <c r="Z1450" s="39"/>
      <c r="AA1450" s="39"/>
      <c r="AB1450" s="39"/>
      <c r="AC1450" s="39"/>
      <c r="AD1450" s="39"/>
      <c r="AE1450" s="39"/>
      <c r="AT1450" s="18" t="s">
        <v>187</v>
      </c>
      <c r="AU1450" s="18" t="s">
        <v>88</v>
      </c>
    </row>
    <row r="1451" s="2" customFormat="1">
      <c r="A1451" s="39"/>
      <c r="B1451" s="40"/>
      <c r="C1451" s="41"/>
      <c r="D1451" s="238" t="s">
        <v>189</v>
      </c>
      <c r="E1451" s="41"/>
      <c r="F1451" s="239" t="s">
        <v>1695</v>
      </c>
      <c r="G1451" s="41"/>
      <c r="H1451" s="41"/>
      <c r="I1451" s="235"/>
      <c r="J1451" s="41"/>
      <c r="K1451" s="41"/>
      <c r="L1451" s="45"/>
      <c r="M1451" s="236"/>
      <c r="N1451" s="237"/>
      <c r="O1451" s="92"/>
      <c r="P1451" s="92"/>
      <c r="Q1451" s="92"/>
      <c r="R1451" s="92"/>
      <c r="S1451" s="92"/>
      <c r="T1451" s="93"/>
      <c r="U1451" s="39"/>
      <c r="V1451" s="39"/>
      <c r="W1451" s="39"/>
      <c r="X1451" s="39"/>
      <c r="Y1451" s="39"/>
      <c r="Z1451" s="39"/>
      <c r="AA1451" s="39"/>
      <c r="AB1451" s="39"/>
      <c r="AC1451" s="39"/>
      <c r="AD1451" s="39"/>
      <c r="AE1451" s="39"/>
      <c r="AT1451" s="18" t="s">
        <v>189</v>
      </c>
      <c r="AU1451" s="18" t="s">
        <v>88</v>
      </c>
    </row>
    <row r="1452" s="13" customFormat="1">
      <c r="A1452" s="13"/>
      <c r="B1452" s="240"/>
      <c r="C1452" s="241"/>
      <c r="D1452" s="233" t="s">
        <v>191</v>
      </c>
      <c r="E1452" s="242" t="s">
        <v>1</v>
      </c>
      <c r="F1452" s="243" t="s">
        <v>1696</v>
      </c>
      <c r="G1452" s="241"/>
      <c r="H1452" s="242" t="s">
        <v>1</v>
      </c>
      <c r="I1452" s="244"/>
      <c r="J1452" s="241"/>
      <c r="K1452" s="241"/>
      <c r="L1452" s="245"/>
      <c r="M1452" s="246"/>
      <c r="N1452" s="247"/>
      <c r="O1452" s="247"/>
      <c r="P1452" s="247"/>
      <c r="Q1452" s="247"/>
      <c r="R1452" s="247"/>
      <c r="S1452" s="247"/>
      <c r="T1452" s="248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49" t="s">
        <v>191</v>
      </c>
      <c r="AU1452" s="249" t="s">
        <v>88</v>
      </c>
      <c r="AV1452" s="13" t="s">
        <v>84</v>
      </c>
      <c r="AW1452" s="13" t="s">
        <v>35</v>
      </c>
      <c r="AX1452" s="13" t="s">
        <v>79</v>
      </c>
      <c r="AY1452" s="249" t="s">
        <v>178</v>
      </c>
    </row>
    <row r="1453" s="14" customFormat="1">
      <c r="A1453" s="14"/>
      <c r="B1453" s="250"/>
      <c r="C1453" s="251"/>
      <c r="D1453" s="233" t="s">
        <v>191</v>
      </c>
      <c r="E1453" s="252" t="s">
        <v>1</v>
      </c>
      <c r="F1453" s="253" t="s">
        <v>1697</v>
      </c>
      <c r="G1453" s="251"/>
      <c r="H1453" s="254">
        <v>3.258</v>
      </c>
      <c r="I1453" s="255"/>
      <c r="J1453" s="251"/>
      <c r="K1453" s="251"/>
      <c r="L1453" s="256"/>
      <c r="M1453" s="257"/>
      <c r="N1453" s="258"/>
      <c r="O1453" s="258"/>
      <c r="P1453" s="258"/>
      <c r="Q1453" s="258"/>
      <c r="R1453" s="258"/>
      <c r="S1453" s="258"/>
      <c r="T1453" s="259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60" t="s">
        <v>191</v>
      </c>
      <c r="AU1453" s="260" t="s">
        <v>88</v>
      </c>
      <c r="AV1453" s="14" t="s">
        <v>88</v>
      </c>
      <c r="AW1453" s="14" t="s">
        <v>35</v>
      </c>
      <c r="AX1453" s="14" t="s">
        <v>84</v>
      </c>
      <c r="AY1453" s="260" t="s">
        <v>178</v>
      </c>
    </row>
    <row r="1454" s="2" customFormat="1" ht="24.15" customHeight="1">
      <c r="A1454" s="39"/>
      <c r="B1454" s="40"/>
      <c r="C1454" s="220" t="s">
        <v>1698</v>
      </c>
      <c r="D1454" s="220" t="s">
        <v>180</v>
      </c>
      <c r="E1454" s="221" t="s">
        <v>1699</v>
      </c>
      <c r="F1454" s="222" t="s">
        <v>1700</v>
      </c>
      <c r="G1454" s="223" t="s">
        <v>415</v>
      </c>
      <c r="H1454" s="224">
        <v>238.74000000000001</v>
      </c>
      <c r="I1454" s="225"/>
      <c r="J1454" s="226">
        <f>ROUND(I1454*H1454,2)</f>
        <v>0</v>
      </c>
      <c r="K1454" s="222" t="s">
        <v>184</v>
      </c>
      <c r="L1454" s="45"/>
      <c r="M1454" s="227" t="s">
        <v>1</v>
      </c>
      <c r="N1454" s="228" t="s">
        <v>44</v>
      </c>
      <c r="O1454" s="92"/>
      <c r="P1454" s="229">
        <f>O1454*H1454</f>
        <v>0</v>
      </c>
      <c r="Q1454" s="229">
        <v>0</v>
      </c>
      <c r="R1454" s="229">
        <f>Q1454*H1454</f>
        <v>0</v>
      </c>
      <c r="S1454" s="229">
        <v>0</v>
      </c>
      <c r="T1454" s="230">
        <f>S1454*H1454</f>
        <v>0</v>
      </c>
      <c r="U1454" s="39"/>
      <c r="V1454" s="39"/>
      <c r="W1454" s="39"/>
      <c r="X1454" s="39"/>
      <c r="Y1454" s="39"/>
      <c r="Z1454" s="39"/>
      <c r="AA1454" s="39"/>
      <c r="AB1454" s="39"/>
      <c r="AC1454" s="39"/>
      <c r="AD1454" s="39"/>
      <c r="AE1454" s="39"/>
      <c r="AR1454" s="231" t="s">
        <v>185</v>
      </c>
      <c r="AT1454" s="231" t="s">
        <v>180</v>
      </c>
      <c r="AU1454" s="231" t="s">
        <v>88</v>
      </c>
      <c r="AY1454" s="18" t="s">
        <v>178</v>
      </c>
      <c r="BE1454" s="232">
        <f>IF(N1454="základní",J1454,0)</f>
        <v>0</v>
      </c>
      <c r="BF1454" s="232">
        <f>IF(N1454="snížená",J1454,0)</f>
        <v>0</v>
      </c>
      <c r="BG1454" s="232">
        <f>IF(N1454="zákl. přenesená",J1454,0)</f>
        <v>0</v>
      </c>
      <c r="BH1454" s="232">
        <f>IF(N1454="sníž. přenesená",J1454,0)</f>
        <v>0</v>
      </c>
      <c r="BI1454" s="232">
        <f>IF(N1454="nulová",J1454,0)</f>
        <v>0</v>
      </c>
      <c r="BJ1454" s="18" t="s">
        <v>84</v>
      </c>
      <c r="BK1454" s="232">
        <f>ROUND(I1454*H1454,2)</f>
        <v>0</v>
      </c>
      <c r="BL1454" s="18" t="s">
        <v>185</v>
      </c>
      <c r="BM1454" s="231" t="s">
        <v>1701</v>
      </c>
    </row>
    <row r="1455" s="2" customFormat="1">
      <c r="A1455" s="39"/>
      <c r="B1455" s="40"/>
      <c r="C1455" s="41"/>
      <c r="D1455" s="233" t="s">
        <v>187</v>
      </c>
      <c r="E1455" s="41"/>
      <c r="F1455" s="234" t="s">
        <v>1702</v>
      </c>
      <c r="G1455" s="41"/>
      <c r="H1455" s="41"/>
      <c r="I1455" s="235"/>
      <c r="J1455" s="41"/>
      <c r="K1455" s="41"/>
      <c r="L1455" s="45"/>
      <c r="M1455" s="236"/>
      <c r="N1455" s="237"/>
      <c r="O1455" s="92"/>
      <c r="P1455" s="92"/>
      <c r="Q1455" s="92"/>
      <c r="R1455" s="92"/>
      <c r="S1455" s="92"/>
      <c r="T1455" s="93"/>
      <c r="U1455" s="39"/>
      <c r="V1455" s="39"/>
      <c r="W1455" s="39"/>
      <c r="X1455" s="39"/>
      <c r="Y1455" s="39"/>
      <c r="Z1455" s="39"/>
      <c r="AA1455" s="39"/>
      <c r="AB1455" s="39"/>
      <c r="AC1455" s="39"/>
      <c r="AD1455" s="39"/>
      <c r="AE1455" s="39"/>
      <c r="AT1455" s="18" t="s">
        <v>187</v>
      </c>
      <c r="AU1455" s="18" t="s">
        <v>88</v>
      </c>
    </row>
    <row r="1456" s="2" customFormat="1">
      <c r="A1456" s="39"/>
      <c r="B1456" s="40"/>
      <c r="C1456" s="41"/>
      <c r="D1456" s="238" t="s">
        <v>189</v>
      </c>
      <c r="E1456" s="41"/>
      <c r="F1456" s="239" t="s">
        <v>1703</v>
      </c>
      <c r="G1456" s="41"/>
      <c r="H1456" s="41"/>
      <c r="I1456" s="235"/>
      <c r="J1456" s="41"/>
      <c r="K1456" s="41"/>
      <c r="L1456" s="45"/>
      <c r="M1456" s="236"/>
      <c r="N1456" s="237"/>
      <c r="O1456" s="92"/>
      <c r="P1456" s="92"/>
      <c r="Q1456" s="92"/>
      <c r="R1456" s="92"/>
      <c r="S1456" s="92"/>
      <c r="T1456" s="93"/>
      <c r="U1456" s="39"/>
      <c r="V1456" s="39"/>
      <c r="W1456" s="39"/>
      <c r="X1456" s="39"/>
      <c r="Y1456" s="39"/>
      <c r="Z1456" s="39"/>
      <c r="AA1456" s="39"/>
      <c r="AB1456" s="39"/>
      <c r="AC1456" s="39"/>
      <c r="AD1456" s="39"/>
      <c r="AE1456" s="39"/>
      <c r="AT1456" s="18" t="s">
        <v>189</v>
      </c>
      <c r="AU1456" s="18" t="s">
        <v>88</v>
      </c>
    </row>
    <row r="1457" s="13" customFormat="1">
      <c r="A1457" s="13"/>
      <c r="B1457" s="240"/>
      <c r="C1457" s="241"/>
      <c r="D1457" s="233" t="s">
        <v>191</v>
      </c>
      <c r="E1457" s="242" t="s">
        <v>1</v>
      </c>
      <c r="F1457" s="243" t="s">
        <v>1665</v>
      </c>
      <c r="G1457" s="241"/>
      <c r="H1457" s="242" t="s">
        <v>1</v>
      </c>
      <c r="I1457" s="244"/>
      <c r="J1457" s="241"/>
      <c r="K1457" s="241"/>
      <c r="L1457" s="245"/>
      <c r="M1457" s="246"/>
      <c r="N1457" s="247"/>
      <c r="O1457" s="247"/>
      <c r="P1457" s="247"/>
      <c r="Q1457" s="247"/>
      <c r="R1457" s="247"/>
      <c r="S1457" s="247"/>
      <c r="T1457" s="248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49" t="s">
        <v>191</v>
      </c>
      <c r="AU1457" s="249" t="s">
        <v>88</v>
      </c>
      <c r="AV1457" s="13" t="s">
        <v>84</v>
      </c>
      <c r="AW1457" s="13" t="s">
        <v>35</v>
      </c>
      <c r="AX1457" s="13" t="s">
        <v>79</v>
      </c>
      <c r="AY1457" s="249" t="s">
        <v>178</v>
      </c>
    </row>
    <row r="1458" s="14" customFormat="1">
      <c r="A1458" s="14"/>
      <c r="B1458" s="250"/>
      <c r="C1458" s="251"/>
      <c r="D1458" s="233" t="s">
        <v>191</v>
      </c>
      <c r="E1458" s="252" t="s">
        <v>1</v>
      </c>
      <c r="F1458" s="253" t="s">
        <v>1663</v>
      </c>
      <c r="G1458" s="251"/>
      <c r="H1458" s="254">
        <v>159.16</v>
      </c>
      <c r="I1458" s="255"/>
      <c r="J1458" s="251"/>
      <c r="K1458" s="251"/>
      <c r="L1458" s="256"/>
      <c r="M1458" s="257"/>
      <c r="N1458" s="258"/>
      <c r="O1458" s="258"/>
      <c r="P1458" s="258"/>
      <c r="Q1458" s="258"/>
      <c r="R1458" s="258"/>
      <c r="S1458" s="258"/>
      <c r="T1458" s="259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60" t="s">
        <v>191</v>
      </c>
      <c r="AU1458" s="260" t="s">
        <v>88</v>
      </c>
      <c r="AV1458" s="14" t="s">
        <v>88</v>
      </c>
      <c r="AW1458" s="14" t="s">
        <v>35</v>
      </c>
      <c r="AX1458" s="14" t="s">
        <v>79</v>
      </c>
      <c r="AY1458" s="260" t="s">
        <v>178</v>
      </c>
    </row>
    <row r="1459" s="14" customFormat="1">
      <c r="A1459" s="14"/>
      <c r="B1459" s="250"/>
      <c r="C1459" s="251"/>
      <c r="D1459" s="233" t="s">
        <v>191</v>
      </c>
      <c r="E1459" s="252" t="s">
        <v>1</v>
      </c>
      <c r="F1459" s="253" t="s">
        <v>1664</v>
      </c>
      <c r="G1459" s="251"/>
      <c r="H1459" s="254">
        <v>79.579999999999998</v>
      </c>
      <c r="I1459" s="255"/>
      <c r="J1459" s="251"/>
      <c r="K1459" s="251"/>
      <c r="L1459" s="256"/>
      <c r="M1459" s="257"/>
      <c r="N1459" s="258"/>
      <c r="O1459" s="258"/>
      <c r="P1459" s="258"/>
      <c r="Q1459" s="258"/>
      <c r="R1459" s="258"/>
      <c r="S1459" s="258"/>
      <c r="T1459" s="259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60" t="s">
        <v>191</v>
      </c>
      <c r="AU1459" s="260" t="s">
        <v>88</v>
      </c>
      <c r="AV1459" s="14" t="s">
        <v>88</v>
      </c>
      <c r="AW1459" s="14" t="s">
        <v>35</v>
      </c>
      <c r="AX1459" s="14" t="s">
        <v>79</v>
      </c>
      <c r="AY1459" s="260" t="s">
        <v>178</v>
      </c>
    </row>
    <row r="1460" s="15" customFormat="1">
      <c r="A1460" s="15"/>
      <c r="B1460" s="261"/>
      <c r="C1460" s="262"/>
      <c r="D1460" s="233" t="s">
        <v>191</v>
      </c>
      <c r="E1460" s="263" t="s">
        <v>1</v>
      </c>
      <c r="F1460" s="264" t="s">
        <v>195</v>
      </c>
      <c r="G1460" s="262"/>
      <c r="H1460" s="265">
        <v>238.74000000000001</v>
      </c>
      <c r="I1460" s="266"/>
      <c r="J1460" s="262"/>
      <c r="K1460" s="262"/>
      <c r="L1460" s="267"/>
      <c r="M1460" s="268"/>
      <c r="N1460" s="269"/>
      <c r="O1460" s="269"/>
      <c r="P1460" s="269"/>
      <c r="Q1460" s="269"/>
      <c r="R1460" s="269"/>
      <c r="S1460" s="269"/>
      <c r="T1460" s="270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T1460" s="271" t="s">
        <v>191</v>
      </c>
      <c r="AU1460" s="271" t="s">
        <v>88</v>
      </c>
      <c r="AV1460" s="15" t="s">
        <v>185</v>
      </c>
      <c r="AW1460" s="15" t="s">
        <v>35</v>
      </c>
      <c r="AX1460" s="15" t="s">
        <v>84</v>
      </c>
      <c r="AY1460" s="271" t="s">
        <v>178</v>
      </c>
    </row>
    <row r="1461" s="2" customFormat="1" ht="33" customHeight="1">
      <c r="A1461" s="39"/>
      <c r="B1461" s="40"/>
      <c r="C1461" s="220" t="s">
        <v>1704</v>
      </c>
      <c r="D1461" s="220" t="s">
        <v>180</v>
      </c>
      <c r="E1461" s="221" t="s">
        <v>1705</v>
      </c>
      <c r="F1461" s="222" t="s">
        <v>1706</v>
      </c>
      <c r="G1461" s="223" t="s">
        <v>415</v>
      </c>
      <c r="H1461" s="224">
        <v>164.28100000000001</v>
      </c>
      <c r="I1461" s="225"/>
      <c r="J1461" s="226">
        <f>ROUND(I1461*H1461,2)</f>
        <v>0</v>
      </c>
      <c r="K1461" s="222" t="s">
        <v>184</v>
      </c>
      <c r="L1461" s="45"/>
      <c r="M1461" s="227" t="s">
        <v>1</v>
      </c>
      <c r="N1461" s="228" t="s">
        <v>44</v>
      </c>
      <c r="O1461" s="92"/>
      <c r="P1461" s="229">
        <f>O1461*H1461</f>
        <v>0</v>
      </c>
      <c r="Q1461" s="229">
        <v>0</v>
      </c>
      <c r="R1461" s="229">
        <f>Q1461*H1461</f>
        <v>0</v>
      </c>
      <c r="S1461" s="229">
        <v>0</v>
      </c>
      <c r="T1461" s="230">
        <f>S1461*H1461</f>
        <v>0</v>
      </c>
      <c r="U1461" s="39"/>
      <c r="V1461" s="39"/>
      <c r="W1461" s="39"/>
      <c r="X1461" s="39"/>
      <c r="Y1461" s="39"/>
      <c r="Z1461" s="39"/>
      <c r="AA1461" s="39"/>
      <c r="AB1461" s="39"/>
      <c r="AC1461" s="39"/>
      <c r="AD1461" s="39"/>
      <c r="AE1461" s="39"/>
      <c r="AR1461" s="231" t="s">
        <v>185</v>
      </c>
      <c r="AT1461" s="231" t="s">
        <v>180</v>
      </c>
      <c r="AU1461" s="231" t="s">
        <v>88</v>
      </c>
      <c r="AY1461" s="18" t="s">
        <v>178</v>
      </c>
      <c r="BE1461" s="232">
        <f>IF(N1461="základní",J1461,0)</f>
        <v>0</v>
      </c>
      <c r="BF1461" s="232">
        <f>IF(N1461="snížená",J1461,0)</f>
        <v>0</v>
      </c>
      <c r="BG1461" s="232">
        <f>IF(N1461="zákl. přenesená",J1461,0)</f>
        <v>0</v>
      </c>
      <c r="BH1461" s="232">
        <f>IF(N1461="sníž. přenesená",J1461,0)</f>
        <v>0</v>
      </c>
      <c r="BI1461" s="232">
        <f>IF(N1461="nulová",J1461,0)</f>
        <v>0</v>
      </c>
      <c r="BJ1461" s="18" t="s">
        <v>84</v>
      </c>
      <c r="BK1461" s="232">
        <f>ROUND(I1461*H1461,2)</f>
        <v>0</v>
      </c>
      <c r="BL1461" s="18" t="s">
        <v>185</v>
      </c>
      <c r="BM1461" s="231" t="s">
        <v>1707</v>
      </c>
    </row>
    <row r="1462" s="2" customFormat="1">
      <c r="A1462" s="39"/>
      <c r="B1462" s="40"/>
      <c r="C1462" s="41"/>
      <c r="D1462" s="233" t="s">
        <v>187</v>
      </c>
      <c r="E1462" s="41"/>
      <c r="F1462" s="234" t="s">
        <v>1708</v>
      </c>
      <c r="G1462" s="41"/>
      <c r="H1462" s="41"/>
      <c r="I1462" s="235"/>
      <c r="J1462" s="41"/>
      <c r="K1462" s="41"/>
      <c r="L1462" s="45"/>
      <c r="M1462" s="236"/>
      <c r="N1462" s="237"/>
      <c r="O1462" s="92"/>
      <c r="P1462" s="92"/>
      <c r="Q1462" s="92"/>
      <c r="R1462" s="92"/>
      <c r="S1462" s="92"/>
      <c r="T1462" s="93"/>
      <c r="U1462" s="39"/>
      <c r="V1462" s="39"/>
      <c r="W1462" s="39"/>
      <c r="X1462" s="39"/>
      <c r="Y1462" s="39"/>
      <c r="Z1462" s="39"/>
      <c r="AA1462" s="39"/>
      <c r="AB1462" s="39"/>
      <c r="AC1462" s="39"/>
      <c r="AD1462" s="39"/>
      <c r="AE1462" s="39"/>
      <c r="AT1462" s="18" t="s">
        <v>187</v>
      </c>
      <c r="AU1462" s="18" t="s">
        <v>88</v>
      </c>
    </row>
    <row r="1463" s="2" customFormat="1">
      <c r="A1463" s="39"/>
      <c r="B1463" s="40"/>
      <c r="C1463" s="41"/>
      <c r="D1463" s="238" t="s">
        <v>189</v>
      </c>
      <c r="E1463" s="41"/>
      <c r="F1463" s="239" t="s">
        <v>1709</v>
      </c>
      <c r="G1463" s="41"/>
      <c r="H1463" s="41"/>
      <c r="I1463" s="235"/>
      <c r="J1463" s="41"/>
      <c r="K1463" s="41"/>
      <c r="L1463" s="45"/>
      <c r="M1463" s="236"/>
      <c r="N1463" s="237"/>
      <c r="O1463" s="92"/>
      <c r="P1463" s="92"/>
      <c r="Q1463" s="92"/>
      <c r="R1463" s="92"/>
      <c r="S1463" s="92"/>
      <c r="T1463" s="93"/>
      <c r="U1463" s="39"/>
      <c r="V1463" s="39"/>
      <c r="W1463" s="39"/>
      <c r="X1463" s="39"/>
      <c r="Y1463" s="39"/>
      <c r="Z1463" s="39"/>
      <c r="AA1463" s="39"/>
      <c r="AB1463" s="39"/>
      <c r="AC1463" s="39"/>
      <c r="AD1463" s="39"/>
      <c r="AE1463" s="39"/>
      <c r="AT1463" s="18" t="s">
        <v>189</v>
      </c>
      <c r="AU1463" s="18" t="s">
        <v>88</v>
      </c>
    </row>
    <row r="1464" s="14" customFormat="1">
      <c r="A1464" s="14"/>
      <c r="B1464" s="250"/>
      <c r="C1464" s="251"/>
      <c r="D1464" s="233" t="s">
        <v>191</v>
      </c>
      <c r="E1464" s="252" t="s">
        <v>1</v>
      </c>
      <c r="F1464" s="253" t="s">
        <v>1652</v>
      </c>
      <c r="G1464" s="251"/>
      <c r="H1464" s="254">
        <v>7.5899999999999999</v>
      </c>
      <c r="I1464" s="255"/>
      <c r="J1464" s="251"/>
      <c r="K1464" s="251"/>
      <c r="L1464" s="256"/>
      <c r="M1464" s="257"/>
      <c r="N1464" s="258"/>
      <c r="O1464" s="258"/>
      <c r="P1464" s="258"/>
      <c r="Q1464" s="258"/>
      <c r="R1464" s="258"/>
      <c r="S1464" s="258"/>
      <c r="T1464" s="259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T1464" s="260" t="s">
        <v>191</v>
      </c>
      <c r="AU1464" s="260" t="s">
        <v>88</v>
      </c>
      <c r="AV1464" s="14" t="s">
        <v>88</v>
      </c>
      <c r="AW1464" s="14" t="s">
        <v>35</v>
      </c>
      <c r="AX1464" s="14" t="s">
        <v>79</v>
      </c>
      <c r="AY1464" s="260" t="s">
        <v>178</v>
      </c>
    </row>
    <row r="1465" s="14" customFormat="1">
      <c r="A1465" s="14"/>
      <c r="B1465" s="250"/>
      <c r="C1465" s="251"/>
      <c r="D1465" s="233" t="s">
        <v>191</v>
      </c>
      <c r="E1465" s="252" t="s">
        <v>1</v>
      </c>
      <c r="F1465" s="253" t="s">
        <v>1653</v>
      </c>
      <c r="G1465" s="251"/>
      <c r="H1465" s="254">
        <v>155.185</v>
      </c>
      <c r="I1465" s="255"/>
      <c r="J1465" s="251"/>
      <c r="K1465" s="251"/>
      <c r="L1465" s="256"/>
      <c r="M1465" s="257"/>
      <c r="N1465" s="258"/>
      <c r="O1465" s="258"/>
      <c r="P1465" s="258"/>
      <c r="Q1465" s="258"/>
      <c r="R1465" s="258"/>
      <c r="S1465" s="258"/>
      <c r="T1465" s="259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60" t="s">
        <v>191</v>
      </c>
      <c r="AU1465" s="260" t="s">
        <v>88</v>
      </c>
      <c r="AV1465" s="14" t="s">
        <v>88</v>
      </c>
      <c r="AW1465" s="14" t="s">
        <v>35</v>
      </c>
      <c r="AX1465" s="14" t="s">
        <v>79</v>
      </c>
      <c r="AY1465" s="260" t="s">
        <v>178</v>
      </c>
    </row>
    <row r="1466" s="14" customFormat="1">
      <c r="A1466" s="14"/>
      <c r="B1466" s="250"/>
      <c r="C1466" s="251"/>
      <c r="D1466" s="233" t="s">
        <v>191</v>
      </c>
      <c r="E1466" s="252" t="s">
        <v>1</v>
      </c>
      <c r="F1466" s="253" t="s">
        <v>1656</v>
      </c>
      <c r="G1466" s="251"/>
      <c r="H1466" s="254">
        <v>0.17399999999999999</v>
      </c>
      <c r="I1466" s="255"/>
      <c r="J1466" s="251"/>
      <c r="K1466" s="251"/>
      <c r="L1466" s="256"/>
      <c r="M1466" s="257"/>
      <c r="N1466" s="258"/>
      <c r="O1466" s="258"/>
      <c r="P1466" s="258"/>
      <c r="Q1466" s="258"/>
      <c r="R1466" s="258"/>
      <c r="S1466" s="258"/>
      <c r="T1466" s="259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T1466" s="260" t="s">
        <v>191</v>
      </c>
      <c r="AU1466" s="260" t="s">
        <v>88</v>
      </c>
      <c r="AV1466" s="14" t="s">
        <v>88</v>
      </c>
      <c r="AW1466" s="14" t="s">
        <v>35</v>
      </c>
      <c r="AX1466" s="14" t="s">
        <v>79</v>
      </c>
      <c r="AY1466" s="260" t="s">
        <v>178</v>
      </c>
    </row>
    <row r="1467" s="14" customFormat="1">
      <c r="A1467" s="14"/>
      <c r="B1467" s="250"/>
      <c r="C1467" s="251"/>
      <c r="D1467" s="233" t="s">
        <v>191</v>
      </c>
      <c r="E1467" s="252" t="s">
        <v>1</v>
      </c>
      <c r="F1467" s="253" t="s">
        <v>1657</v>
      </c>
      <c r="G1467" s="251"/>
      <c r="H1467" s="254">
        <v>0.32500000000000001</v>
      </c>
      <c r="I1467" s="255"/>
      <c r="J1467" s="251"/>
      <c r="K1467" s="251"/>
      <c r="L1467" s="256"/>
      <c r="M1467" s="257"/>
      <c r="N1467" s="258"/>
      <c r="O1467" s="258"/>
      <c r="P1467" s="258"/>
      <c r="Q1467" s="258"/>
      <c r="R1467" s="258"/>
      <c r="S1467" s="258"/>
      <c r="T1467" s="259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60" t="s">
        <v>191</v>
      </c>
      <c r="AU1467" s="260" t="s">
        <v>88</v>
      </c>
      <c r="AV1467" s="14" t="s">
        <v>88</v>
      </c>
      <c r="AW1467" s="14" t="s">
        <v>35</v>
      </c>
      <c r="AX1467" s="14" t="s">
        <v>79</v>
      </c>
      <c r="AY1467" s="260" t="s">
        <v>178</v>
      </c>
    </row>
    <row r="1468" s="14" customFormat="1">
      <c r="A1468" s="14"/>
      <c r="B1468" s="250"/>
      <c r="C1468" s="251"/>
      <c r="D1468" s="233" t="s">
        <v>191</v>
      </c>
      <c r="E1468" s="252" t="s">
        <v>1</v>
      </c>
      <c r="F1468" s="253" t="s">
        <v>1658</v>
      </c>
      <c r="G1468" s="251"/>
      <c r="H1468" s="254">
        <v>0.68300000000000005</v>
      </c>
      <c r="I1468" s="255"/>
      <c r="J1468" s="251"/>
      <c r="K1468" s="251"/>
      <c r="L1468" s="256"/>
      <c r="M1468" s="257"/>
      <c r="N1468" s="258"/>
      <c r="O1468" s="258"/>
      <c r="P1468" s="258"/>
      <c r="Q1468" s="258"/>
      <c r="R1468" s="258"/>
      <c r="S1468" s="258"/>
      <c r="T1468" s="259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60" t="s">
        <v>191</v>
      </c>
      <c r="AU1468" s="260" t="s">
        <v>88</v>
      </c>
      <c r="AV1468" s="14" t="s">
        <v>88</v>
      </c>
      <c r="AW1468" s="14" t="s">
        <v>35</v>
      </c>
      <c r="AX1468" s="14" t="s">
        <v>79</v>
      </c>
      <c r="AY1468" s="260" t="s">
        <v>178</v>
      </c>
    </row>
    <row r="1469" s="14" customFormat="1">
      <c r="A1469" s="14"/>
      <c r="B1469" s="250"/>
      <c r="C1469" s="251"/>
      <c r="D1469" s="233" t="s">
        <v>191</v>
      </c>
      <c r="E1469" s="252" t="s">
        <v>1</v>
      </c>
      <c r="F1469" s="253" t="s">
        <v>1659</v>
      </c>
      <c r="G1469" s="251"/>
      <c r="H1469" s="254">
        <v>0.32400000000000001</v>
      </c>
      <c r="I1469" s="255"/>
      <c r="J1469" s="251"/>
      <c r="K1469" s="251"/>
      <c r="L1469" s="256"/>
      <c r="M1469" s="257"/>
      <c r="N1469" s="258"/>
      <c r="O1469" s="258"/>
      <c r="P1469" s="258"/>
      <c r="Q1469" s="258"/>
      <c r="R1469" s="258"/>
      <c r="S1469" s="258"/>
      <c r="T1469" s="259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60" t="s">
        <v>191</v>
      </c>
      <c r="AU1469" s="260" t="s">
        <v>88</v>
      </c>
      <c r="AV1469" s="14" t="s">
        <v>88</v>
      </c>
      <c r="AW1469" s="14" t="s">
        <v>35</v>
      </c>
      <c r="AX1469" s="14" t="s">
        <v>79</v>
      </c>
      <c r="AY1469" s="260" t="s">
        <v>178</v>
      </c>
    </row>
    <row r="1470" s="15" customFormat="1">
      <c r="A1470" s="15"/>
      <c r="B1470" s="261"/>
      <c r="C1470" s="262"/>
      <c r="D1470" s="233" t="s">
        <v>191</v>
      </c>
      <c r="E1470" s="263" t="s">
        <v>1</v>
      </c>
      <c r="F1470" s="264" t="s">
        <v>195</v>
      </c>
      <c r="G1470" s="262"/>
      <c r="H1470" s="265">
        <v>164.28100000000001</v>
      </c>
      <c r="I1470" s="266"/>
      <c r="J1470" s="262"/>
      <c r="K1470" s="262"/>
      <c r="L1470" s="267"/>
      <c r="M1470" s="268"/>
      <c r="N1470" s="269"/>
      <c r="O1470" s="269"/>
      <c r="P1470" s="269"/>
      <c r="Q1470" s="269"/>
      <c r="R1470" s="269"/>
      <c r="S1470" s="269"/>
      <c r="T1470" s="270"/>
      <c r="U1470" s="15"/>
      <c r="V1470" s="15"/>
      <c r="W1470" s="15"/>
      <c r="X1470" s="15"/>
      <c r="Y1470" s="15"/>
      <c r="Z1470" s="15"/>
      <c r="AA1470" s="15"/>
      <c r="AB1470" s="15"/>
      <c r="AC1470" s="15"/>
      <c r="AD1470" s="15"/>
      <c r="AE1470" s="15"/>
      <c r="AT1470" s="271" t="s">
        <v>191</v>
      </c>
      <c r="AU1470" s="271" t="s">
        <v>88</v>
      </c>
      <c r="AV1470" s="15" t="s">
        <v>185</v>
      </c>
      <c r="AW1470" s="15" t="s">
        <v>35</v>
      </c>
      <c r="AX1470" s="15" t="s">
        <v>84</v>
      </c>
      <c r="AY1470" s="271" t="s">
        <v>178</v>
      </c>
    </row>
    <row r="1471" s="2" customFormat="1" ht="33" customHeight="1">
      <c r="A1471" s="39"/>
      <c r="B1471" s="40"/>
      <c r="C1471" s="220" t="s">
        <v>1710</v>
      </c>
      <c r="D1471" s="220" t="s">
        <v>180</v>
      </c>
      <c r="E1471" s="221" t="s">
        <v>1711</v>
      </c>
      <c r="F1471" s="222" t="s">
        <v>1712</v>
      </c>
      <c r="G1471" s="223" t="s">
        <v>415</v>
      </c>
      <c r="H1471" s="224">
        <v>16.780999999999999</v>
      </c>
      <c r="I1471" s="225"/>
      <c r="J1471" s="226">
        <f>ROUND(I1471*H1471,2)</f>
        <v>0</v>
      </c>
      <c r="K1471" s="222" t="s">
        <v>184</v>
      </c>
      <c r="L1471" s="45"/>
      <c r="M1471" s="227" t="s">
        <v>1</v>
      </c>
      <c r="N1471" s="228" t="s">
        <v>44</v>
      </c>
      <c r="O1471" s="92"/>
      <c r="P1471" s="229">
        <f>O1471*H1471</f>
        <v>0</v>
      </c>
      <c r="Q1471" s="229">
        <v>0</v>
      </c>
      <c r="R1471" s="229">
        <f>Q1471*H1471</f>
        <v>0</v>
      </c>
      <c r="S1471" s="229">
        <v>0</v>
      </c>
      <c r="T1471" s="230">
        <f>S1471*H1471</f>
        <v>0</v>
      </c>
      <c r="U1471" s="39"/>
      <c r="V1471" s="39"/>
      <c r="W1471" s="39"/>
      <c r="X1471" s="39"/>
      <c r="Y1471" s="39"/>
      <c r="Z1471" s="39"/>
      <c r="AA1471" s="39"/>
      <c r="AB1471" s="39"/>
      <c r="AC1471" s="39"/>
      <c r="AD1471" s="39"/>
      <c r="AE1471" s="39"/>
      <c r="AR1471" s="231" t="s">
        <v>185</v>
      </c>
      <c r="AT1471" s="231" t="s">
        <v>180</v>
      </c>
      <c r="AU1471" s="231" t="s">
        <v>88</v>
      </c>
      <c r="AY1471" s="18" t="s">
        <v>178</v>
      </c>
      <c r="BE1471" s="232">
        <f>IF(N1471="základní",J1471,0)</f>
        <v>0</v>
      </c>
      <c r="BF1471" s="232">
        <f>IF(N1471="snížená",J1471,0)</f>
        <v>0</v>
      </c>
      <c r="BG1471" s="232">
        <f>IF(N1471="zákl. přenesená",J1471,0)</f>
        <v>0</v>
      </c>
      <c r="BH1471" s="232">
        <f>IF(N1471="sníž. přenesená",J1471,0)</f>
        <v>0</v>
      </c>
      <c r="BI1471" s="232">
        <f>IF(N1471="nulová",J1471,0)</f>
        <v>0</v>
      </c>
      <c r="BJ1471" s="18" t="s">
        <v>84</v>
      </c>
      <c r="BK1471" s="232">
        <f>ROUND(I1471*H1471,2)</f>
        <v>0</v>
      </c>
      <c r="BL1471" s="18" t="s">
        <v>185</v>
      </c>
      <c r="BM1471" s="231" t="s">
        <v>1713</v>
      </c>
    </row>
    <row r="1472" s="2" customFormat="1">
      <c r="A1472" s="39"/>
      <c r="B1472" s="40"/>
      <c r="C1472" s="41"/>
      <c r="D1472" s="233" t="s">
        <v>187</v>
      </c>
      <c r="E1472" s="41"/>
      <c r="F1472" s="234" t="s">
        <v>1714</v>
      </c>
      <c r="G1472" s="41"/>
      <c r="H1472" s="41"/>
      <c r="I1472" s="235"/>
      <c r="J1472" s="41"/>
      <c r="K1472" s="41"/>
      <c r="L1472" s="45"/>
      <c r="M1472" s="236"/>
      <c r="N1472" s="237"/>
      <c r="O1472" s="92"/>
      <c r="P1472" s="92"/>
      <c r="Q1472" s="92"/>
      <c r="R1472" s="92"/>
      <c r="S1472" s="92"/>
      <c r="T1472" s="93"/>
      <c r="U1472" s="39"/>
      <c r="V1472" s="39"/>
      <c r="W1472" s="39"/>
      <c r="X1472" s="39"/>
      <c r="Y1472" s="39"/>
      <c r="Z1472" s="39"/>
      <c r="AA1472" s="39"/>
      <c r="AB1472" s="39"/>
      <c r="AC1472" s="39"/>
      <c r="AD1472" s="39"/>
      <c r="AE1472" s="39"/>
      <c r="AT1472" s="18" t="s">
        <v>187</v>
      </c>
      <c r="AU1472" s="18" t="s">
        <v>88</v>
      </c>
    </row>
    <row r="1473" s="2" customFormat="1">
      <c r="A1473" s="39"/>
      <c r="B1473" s="40"/>
      <c r="C1473" s="41"/>
      <c r="D1473" s="238" t="s">
        <v>189</v>
      </c>
      <c r="E1473" s="41"/>
      <c r="F1473" s="239" t="s">
        <v>1715</v>
      </c>
      <c r="G1473" s="41"/>
      <c r="H1473" s="41"/>
      <c r="I1473" s="235"/>
      <c r="J1473" s="41"/>
      <c r="K1473" s="41"/>
      <c r="L1473" s="45"/>
      <c r="M1473" s="236"/>
      <c r="N1473" s="237"/>
      <c r="O1473" s="92"/>
      <c r="P1473" s="92"/>
      <c r="Q1473" s="92"/>
      <c r="R1473" s="92"/>
      <c r="S1473" s="92"/>
      <c r="T1473" s="93"/>
      <c r="U1473" s="39"/>
      <c r="V1473" s="39"/>
      <c r="W1473" s="39"/>
      <c r="X1473" s="39"/>
      <c r="Y1473" s="39"/>
      <c r="Z1473" s="39"/>
      <c r="AA1473" s="39"/>
      <c r="AB1473" s="39"/>
      <c r="AC1473" s="39"/>
      <c r="AD1473" s="39"/>
      <c r="AE1473" s="39"/>
      <c r="AT1473" s="18" t="s">
        <v>189</v>
      </c>
      <c r="AU1473" s="18" t="s">
        <v>88</v>
      </c>
    </row>
    <row r="1474" s="14" customFormat="1">
      <c r="A1474" s="14"/>
      <c r="B1474" s="250"/>
      <c r="C1474" s="251"/>
      <c r="D1474" s="233" t="s">
        <v>191</v>
      </c>
      <c r="E1474" s="252" t="s">
        <v>1</v>
      </c>
      <c r="F1474" s="253" t="s">
        <v>1655</v>
      </c>
      <c r="G1474" s="251"/>
      <c r="H1474" s="254">
        <v>0.56399999999999995</v>
      </c>
      <c r="I1474" s="255"/>
      <c r="J1474" s="251"/>
      <c r="K1474" s="251"/>
      <c r="L1474" s="256"/>
      <c r="M1474" s="257"/>
      <c r="N1474" s="258"/>
      <c r="O1474" s="258"/>
      <c r="P1474" s="258"/>
      <c r="Q1474" s="258"/>
      <c r="R1474" s="258"/>
      <c r="S1474" s="258"/>
      <c r="T1474" s="259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60" t="s">
        <v>191</v>
      </c>
      <c r="AU1474" s="260" t="s">
        <v>88</v>
      </c>
      <c r="AV1474" s="14" t="s">
        <v>88</v>
      </c>
      <c r="AW1474" s="14" t="s">
        <v>35</v>
      </c>
      <c r="AX1474" s="14" t="s">
        <v>79</v>
      </c>
      <c r="AY1474" s="260" t="s">
        <v>178</v>
      </c>
    </row>
    <row r="1475" s="14" customFormat="1">
      <c r="A1475" s="14"/>
      <c r="B1475" s="250"/>
      <c r="C1475" s="251"/>
      <c r="D1475" s="233" t="s">
        <v>191</v>
      </c>
      <c r="E1475" s="252" t="s">
        <v>1</v>
      </c>
      <c r="F1475" s="253" t="s">
        <v>1660</v>
      </c>
      <c r="G1475" s="251"/>
      <c r="H1475" s="254">
        <v>16.199999999999999</v>
      </c>
      <c r="I1475" s="255"/>
      <c r="J1475" s="251"/>
      <c r="K1475" s="251"/>
      <c r="L1475" s="256"/>
      <c r="M1475" s="257"/>
      <c r="N1475" s="258"/>
      <c r="O1475" s="258"/>
      <c r="P1475" s="258"/>
      <c r="Q1475" s="258"/>
      <c r="R1475" s="258"/>
      <c r="S1475" s="258"/>
      <c r="T1475" s="259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60" t="s">
        <v>191</v>
      </c>
      <c r="AU1475" s="260" t="s">
        <v>88</v>
      </c>
      <c r="AV1475" s="14" t="s">
        <v>88</v>
      </c>
      <c r="AW1475" s="14" t="s">
        <v>35</v>
      </c>
      <c r="AX1475" s="14" t="s">
        <v>79</v>
      </c>
      <c r="AY1475" s="260" t="s">
        <v>178</v>
      </c>
    </row>
    <row r="1476" s="14" customFormat="1">
      <c r="A1476" s="14"/>
      <c r="B1476" s="250"/>
      <c r="C1476" s="251"/>
      <c r="D1476" s="233" t="s">
        <v>191</v>
      </c>
      <c r="E1476" s="252" t="s">
        <v>1</v>
      </c>
      <c r="F1476" s="253" t="s">
        <v>1661</v>
      </c>
      <c r="G1476" s="251"/>
      <c r="H1476" s="254">
        <v>0.017000000000000001</v>
      </c>
      <c r="I1476" s="255"/>
      <c r="J1476" s="251"/>
      <c r="K1476" s="251"/>
      <c r="L1476" s="256"/>
      <c r="M1476" s="257"/>
      <c r="N1476" s="258"/>
      <c r="O1476" s="258"/>
      <c r="P1476" s="258"/>
      <c r="Q1476" s="258"/>
      <c r="R1476" s="258"/>
      <c r="S1476" s="258"/>
      <c r="T1476" s="259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60" t="s">
        <v>191</v>
      </c>
      <c r="AU1476" s="260" t="s">
        <v>88</v>
      </c>
      <c r="AV1476" s="14" t="s">
        <v>88</v>
      </c>
      <c r="AW1476" s="14" t="s">
        <v>35</v>
      </c>
      <c r="AX1476" s="14" t="s">
        <v>79</v>
      </c>
      <c r="AY1476" s="260" t="s">
        <v>178</v>
      </c>
    </row>
    <row r="1477" s="15" customFormat="1">
      <c r="A1477" s="15"/>
      <c r="B1477" s="261"/>
      <c r="C1477" s="262"/>
      <c r="D1477" s="233" t="s">
        <v>191</v>
      </c>
      <c r="E1477" s="263" t="s">
        <v>1</v>
      </c>
      <c r="F1477" s="264" t="s">
        <v>195</v>
      </c>
      <c r="G1477" s="262"/>
      <c r="H1477" s="265">
        <v>16.780999999999999</v>
      </c>
      <c r="I1477" s="266"/>
      <c r="J1477" s="262"/>
      <c r="K1477" s="262"/>
      <c r="L1477" s="267"/>
      <c r="M1477" s="268"/>
      <c r="N1477" s="269"/>
      <c r="O1477" s="269"/>
      <c r="P1477" s="269"/>
      <c r="Q1477" s="269"/>
      <c r="R1477" s="269"/>
      <c r="S1477" s="269"/>
      <c r="T1477" s="270"/>
      <c r="U1477" s="15"/>
      <c r="V1477" s="15"/>
      <c r="W1477" s="15"/>
      <c r="X1477" s="15"/>
      <c r="Y1477" s="15"/>
      <c r="Z1477" s="15"/>
      <c r="AA1477" s="15"/>
      <c r="AB1477" s="15"/>
      <c r="AC1477" s="15"/>
      <c r="AD1477" s="15"/>
      <c r="AE1477" s="15"/>
      <c r="AT1477" s="271" t="s">
        <v>191</v>
      </c>
      <c r="AU1477" s="271" t="s">
        <v>88</v>
      </c>
      <c r="AV1477" s="15" t="s">
        <v>185</v>
      </c>
      <c r="AW1477" s="15" t="s">
        <v>35</v>
      </c>
      <c r="AX1477" s="15" t="s">
        <v>84</v>
      </c>
      <c r="AY1477" s="271" t="s">
        <v>178</v>
      </c>
    </row>
    <row r="1478" s="2" customFormat="1" ht="24.15" customHeight="1">
      <c r="A1478" s="39"/>
      <c r="B1478" s="40"/>
      <c r="C1478" s="220" t="s">
        <v>1716</v>
      </c>
      <c r="D1478" s="220" t="s">
        <v>180</v>
      </c>
      <c r="E1478" s="221" t="s">
        <v>1717</v>
      </c>
      <c r="F1478" s="222" t="s">
        <v>421</v>
      </c>
      <c r="G1478" s="223" t="s">
        <v>415</v>
      </c>
      <c r="H1478" s="224">
        <v>3.4700000000000002</v>
      </c>
      <c r="I1478" s="225"/>
      <c r="J1478" s="226">
        <f>ROUND(I1478*H1478,2)</f>
        <v>0</v>
      </c>
      <c r="K1478" s="222" t="s">
        <v>184</v>
      </c>
      <c r="L1478" s="45"/>
      <c r="M1478" s="227" t="s">
        <v>1</v>
      </c>
      <c r="N1478" s="228" t="s">
        <v>44</v>
      </c>
      <c r="O1478" s="92"/>
      <c r="P1478" s="229">
        <f>O1478*H1478</f>
        <v>0</v>
      </c>
      <c r="Q1478" s="229">
        <v>0</v>
      </c>
      <c r="R1478" s="229">
        <f>Q1478*H1478</f>
        <v>0</v>
      </c>
      <c r="S1478" s="229">
        <v>0</v>
      </c>
      <c r="T1478" s="230">
        <f>S1478*H1478</f>
        <v>0</v>
      </c>
      <c r="U1478" s="39"/>
      <c r="V1478" s="39"/>
      <c r="W1478" s="39"/>
      <c r="X1478" s="39"/>
      <c r="Y1478" s="39"/>
      <c r="Z1478" s="39"/>
      <c r="AA1478" s="39"/>
      <c r="AB1478" s="39"/>
      <c r="AC1478" s="39"/>
      <c r="AD1478" s="39"/>
      <c r="AE1478" s="39"/>
      <c r="AR1478" s="231" t="s">
        <v>185</v>
      </c>
      <c r="AT1478" s="231" t="s">
        <v>180</v>
      </c>
      <c r="AU1478" s="231" t="s">
        <v>88</v>
      </c>
      <c r="AY1478" s="18" t="s">
        <v>178</v>
      </c>
      <c r="BE1478" s="232">
        <f>IF(N1478="základní",J1478,0)</f>
        <v>0</v>
      </c>
      <c r="BF1478" s="232">
        <f>IF(N1478="snížená",J1478,0)</f>
        <v>0</v>
      </c>
      <c r="BG1478" s="232">
        <f>IF(N1478="zákl. přenesená",J1478,0)</f>
        <v>0</v>
      </c>
      <c r="BH1478" s="232">
        <f>IF(N1478="sníž. přenesená",J1478,0)</f>
        <v>0</v>
      </c>
      <c r="BI1478" s="232">
        <f>IF(N1478="nulová",J1478,0)</f>
        <v>0</v>
      </c>
      <c r="BJ1478" s="18" t="s">
        <v>84</v>
      </c>
      <c r="BK1478" s="232">
        <f>ROUND(I1478*H1478,2)</f>
        <v>0</v>
      </c>
      <c r="BL1478" s="18" t="s">
        <v>185</v>
      </c>
      <c r="BM1478" s="231" t="s">
        <v>1718</v>
      </c>
    </row>
    <row r="1479" s="2" customFormat="1">
      <c r="A1479" s="39"/>
      <c r="B1479" s="40"/>
      <c r="C1479" s="41"/>
      <c r="D1479" s="233" t="s">
        <v>187</v>
      </c>
      <c r="E1479" s="41"/>
      <c r="F1479" s="234" t="s">
        <v>1719</v>
      </c>
      <c r="G1479" s="41"/>
      <c r="H1479" s="41"/>
      <c r="I1479" s="235"/>
      <c r="J1479" s="41"/>
      <c r="K1479" s="41"/>
      <c r="L1479" s="45"/>
      <c r="M1479" s="236"/>
      <c r="N1479" s="237"/>
      <c r="O1479" s="92"/>
      <c r="P1479" s="92"/>
      <c r="Q1479" s="92"/>
      <c r="R1479" s="92"/>
      <c r="S1479" s="92"/>
      <c r="T1479" s="93"/>
      <c r="U1479" s="39"/>
      <c r="V1479" s="39"/>
      <c r="W1479" s="39"/>
      <c r="X1479" s="39"/>
      <c r="Y1479" s="39"/>
      <c r="Z1479" s="39"/>
      <c r="AA1479" s="39"/>
      <c r="AB1479" s="39"/>
      <c r="AC1479" s="39"/>
      <c r="AD1479" s="39"/>
      <c r="AE1479" s="39"/>
      <c r="AT1479" s="18" t="s">
        <v>187</v>
      </c>
      <c r="AU1479" s="18" t="s">
        <v>88</v>
      </c>
    </row>
    <row r="1480" s="2" customFormat="1">
      <c r="A1480" s="39"/>
      <c r="B1480" s="40"/>
      <c r="C1480" s="41"/>
      <c r="D1480" s="238" t="s">
        <v>189</v>
      </c>
      <c r="E1480" s="41"/>
      <c r="F1480" s="239" t="s">
        <v>1720</v>
      </c>
      <c r="G1480" s="41"/>
      <c r="H1480" s="41"/>
      <c r="I1480" s="235"/>
      <c r="J1480" s="41"/>
      <c r="K1480" s="41"/>
      <c r="L1480" s="45"/>
      <c r="M1480" s="236"/>
      <c r="N1480" s="237"/>
      <c r="O1480" s="92"/>
      <c r="P1480" s="92"/>
      <c r="Q1480" s="92"/>
      <c r="R1480" s="92"/>
      <c r="S1480" s="92"/>
      <c r="T1480" s="93"/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T1480" s="18" t="s">
        <v>189</v>
      </c>
      <c r="AU1480" s="18" t="s">
        <v>88</v>
      </c>
    </row>
    <row r="1481" s="14" customFormat="1">
      <c r="A1481" s="14"/>
      <c r="B1481" s="250"/>
      <c r="C1481" s="251"/>
      <c r="D1481" s="233" t="s">
        <v>191</v>
      </c>
      <c r="E1481" s="252" t="s">
        <v>1</v>
      </c>
      <c r="F1481" s="253" t="s">
        <v>1646</v>
      </c>
      <c r="G1481" s="251"/>
      <c r="H1481" s="254">
        <v>0.59999999999999998</v>
      </c>
      <c r="I1481" s="255"/>
      <c r="J1481" s="251"/>
      <c r="K1481" s="251"/>
      <c r="L1481" s="256"/>
      <c r="M1481" s="257"/>
      <c r="N1481" s="258"/>
      <c r="O1481" s="258"/>
      <c r="P1481" s="258"/>
      <c r="Q1481" s="258"/>
      <c r="R1481" s="258"/>
      <c r="S1481" s="258"/>
      <c r="T1481" s="259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60" t="s">
        <v>191</v>
      </c>
      <c r="AU1481" s="260" t="s">
        <v>88</v>
      </c>
      <c r="AV1481" s="14" t="s">
        <v>88</v>
      </c>
      <c r="AW1481" s="14" t="s">
        <v>35</v>
      </c>
      <c r="AX1481" s="14" t="s">
        <v>79</v>
      </c>
      <c r="AY1481" s="260" t="s">
        <v>178</v>
      </c>
    </row>
    <row r="1482" s="14" customFormat="1">
      <c r="A1482" s="14"/>
      <c r="B1482" s="250"/>
      <c r="C1482" s="251"/>
      <c r="D1482" s="233" t="s">
        <v>191</v>
      </c>
      <c r="E1482" s="252" t="s">
        <v>1</v>
      </c>
      <c r="F1482" s="253" t="s">
        <v>1654</v>
      </c>
      <c r="G1482" s="251"/>
      <c r="H1482" s="254">
        <v>2.8700000000000001</v>
      </c>
      <c r="I1482" s="255"/>
      <c r="J1482" s="251"/>
      <c r="K1482" s="251"/>
      <c r="L1482" s="256"/>
      <c r="M1482" s="257"/>
      <c r="N1482" s="258"/>
      <c r="O1482" s="258"/>
      <c r="P1482" s="258"/>
      <c r="Q1482" s="258"/>
      <c r="R1482" s="258"/>
      <c r="S1482" s="258"/>
      <c r="T1482" s="259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60" t="s">
        <v>191</v>
      </c>
      <c r="AU1482" s="260" t="s">
        <v>88</v>
      </c>
      <c r="AV1482" s="14" t="s">
        <v>88</v>
      </c>
      <c r="AW1482" s="14" t="s">
        <v>35</v>
      </c>
      <c r="AX1482" s="14" t="s">
        <v>79</v>
      </c>
      <c r="AY1482" s="260" t="s">
        <v>178</v>
      </c>
    </row>
    <row r="1483" s="15" customFormat="1">
      <c r="A1483" s="15"/>
      <c r="B1483" s="261"/>
      <c r="C1483" s="262"/>
      <c r="D1483" s="233" t="s">
        <v>191</v>
      </c>
      <c r="E1483" s="263" t="s">
        <v>1</v>
      </c>
      <c r="F1483" s="264" t="s">
        <v>195</v>
      </c>
      <c r="G1483" s="262"/>
      <c r="H1483" s="265">
        <v>3.4700000000000002</v>
      </c>
      <c r="I1483" s="266"/>
      <c r="J1483" s="262"/>
      <c r="K1483" s="262"/>
      <c r="L1483" s="267"/>
      <c r="M1483" s="268"/>
      <c r="N1483" s="269"/>
      <c r="O1483" s="269"/>
      <c r="P1483" s="269"/>
      <c r="Q1483" s="269"/>
      <c r="R1483" s="269"/>
      <c r="S1483" s="269"/>
      <c r="T1483" s="270"/>
      <c r="U1483" s="15"/>
      <c r="V1483" s="15"/>
      <c r="W1483" s="15"/>
      <c r="X1483" s="15"/>
      <c r="Y1483" s="15"/>
      <c r="Z1483" s="15"/>
      <c r="AA1483" s="15"/>
      <c r="AB1483" s="15"/>
      <c r="AC1483" s="15"/>
      <c r="AD1483" s="15"/>
      <c r="AE1483" s="15"/>
      <c r="AT1483" s="271" t="s">
        <v>191</v>
      </c>
      <c r="AU1483" s="271" t="s">
        <v>88</v>
      </c>
      <c r="AV1483" s="15" t="s">
        <v>185</v>
      </c>
      <c r="AW1483" s="15" t="s">
        <v>35</v>
      </c>
      <c r="AX1483" s="15" t="s">
        <v>84</v>
      </c>
      <c r="AY1483" s="271" t="s">
        <v>178</v>
      </c>
    </row>
    <row r="1484" s="2" customFormat="1" ht="37.8" customHeight="1">
      <c r="A1484" s="39"/>
      <c r="B1484" s="40"/>
      <c r="C1484" s="220" t="s">
        <v>1721</v>
      </c>
      <c r="D1484" s="220" t="s">
        <v>180</v>
      </c>
      <c r="E1484" s="221" t="s">
        <v>1722</v>
      </c>
      <c r="F1484" s="222" t="s">
        <v>1723</v>
      </c>
      <c r="G1484" s="223" t="s">
        <v>415</v>
      </c>
      <c r="H1484" s="224">
        <v>560.74000000000001</v>
      </c>
      <c r="I1484" s="225"/>
      <c r="J1484" s="226">
        <f>ROUND(I1484*H1484,2)</f>
        <v>0</v>
      </c>
      <c r="K1484" s="222" t="s">
        <v>184</v>
      </c>
      <c r="L1484" s="45"/>
      <c r="M1484" s="227" t="s">
        <v>1</v>
      </c>
      <c r="N1484" s="228" t="s">
        <v>44</v>
      </c>
      <c r="O1484" s="92"/>
      <c r="P1484" s="229">
        <f>O1484*H1484</f>
        <v>0</v>
      </c>
      <c r="Q1484" s="229">
        <v>0</v>
      </c>
      <c r="R1484" s="229">
        <f>Q1484*H1484</f>
        <v>0</v>
      </c>
      <c r="S1484" s="229">
        <v>0</v>
      </c>
      <c r="T1484" s="230">
        <f>S1484*H1484</f>
        <v>0</v>
      </c>
      <c r="U1484" s="39"/>
      <c r="V1484" s="39"/>
      <c r="W1484" s="39"/>
      <c r="X1484" s="39"/>
      <c r="Y1484" s="39"/>
      <c r="Z1484" s="39"/>
      <c r="AA1484" s="39"/>
      <c r="AB1484" s="39"/>
      <c r="AC1484" s="39"/>
      <c r="AD1484" s="39"/>
      <c r="AE1484" s="39"/>
      <c r="AR1484" s="231" t="s">
        <v>185</v>
      </c>
      <c r="AT1484" s="231" t="s">
        <v>180</v>
      </c>
      <c r="AU1484" s="231" t="s">
        <v>88</v>
      </c>
      <c r="AY1484" s="18" t="s">
        <v>178</v>
      </c>
      <c r="BE1484" s="232">
        <f>IF(N1484="základní",J1484,0)</f>
        <v>0</v>
      </c>
      <c r="BF1484" s="232">
        <f>IF(N1484="snížená",J1484,0)</f>
        <v>0</v>
      </c>
      <c r="BG1484" s="232">
        <f>IF(N1484="zákl. přenesená",J1484,0)</f>
        <v>0</v>
      </c>
      <c r="BH1484" s="232">
        <f>IF(N1484="sníž. přenesená",J1484,0)</f>
        <v>0</v>
      </c>
      <c r="BI1484" s="232">
        <f>IF(N1484="nulová",J1484,0)</f>
        <v>0</v>
      </c>
      <c r="BJ1484" s="18" t="s">
        <v>84</v>
      </c>
      <c r="BK1484" s="232">
        <f>ROUND(I1484*H1484,2)</f>
        <v>0</v>
      </c>
      <c r="BL1484" s="18" t="s">
        <v>185</v>
      </c>
      <c r="BM1484" s="231" t="s">
        <v>1724</v>
      </c>
    </row>
    <row r="1485" s="2" customFormat="1">
      <c r="A1485" s="39"/>
      <c r="B1485" s="40"/>
      <c r="C1485" s="41"/>
      <c r="D1485" s="233" t="s">
        <v>187</v>
      </c>
      <c r="E1485" s="41"/>
      <c r="F1485" s="234" t="s">
        <v>1725</v>
      </c>
      <c r="G1485" s="41"/>
      <c r="H1485" s="41"/>
      <c r="I1485" s="235"/>
      <c r="J1485" s="41"/>
      <c r="K1485" s="41"/>
      <c r="L1485" s="45"/>
      <c r="M1485" s="236"/>
      <c r="N1485" s="237"/>
      <c r="O1485" s="92"/>
      <c r="P1485" s="92"/>
      <c r="Q1485" s="92"/>
      <c r="R1485" s="92"/>
      <c r="S1485" s="92"/>
      <c r="T1485" s="93"/>
      <c r="U1485" s="39"/>
      <c r="V1485" s="39"/>
      <c r="W1485" s="39"/>
      <c r="X1485" s="39"/>
      <c r="Y1485" s="39"/>
      <c r="Z1485" s="39"/>
      <c r="AA1485" s="39"/>
      <c r="AB1485" s="39"/>
      <c r="AC1485" s="39"/>
      <c r="AD1485" s="39"/>
      <c r="AE1485" s="39"/>
      <c r="AT1485" s="18" t="s">
        <v>187</v>
      </c>
      <c r="AU1485" s="18" t="s">
        <v>88</v>
      </c>
    </row>
    <row r="1486" s="2" customFormat="1">
      <c r="A1486" s="39"/>
      <c r="B1486" s="40"/>
      <c r="C1486" s="41"/>
      <c r="D1486" s="238" t="s">
        <v>189</v>
      </c>
      <c r="E1486" s="41"/>
      <c r="F1486" s="239" t="s">
        <v>1726</v>
      </c>
      <c r="G1486" s="41"/>
      <c r="H1486" s="41"/>
      <c r="I1486" s="235"/>
      <c r="J1486" s="41"/>
      <c r="K1486" s="41"/>
      <c r="L1486" s="45"/>
      <c r="M1486" s="236"/>
      <c r="N1486" s="237"/>
      <c r="O1486" s="92"/>
      <c r="P1486" s="92"/>
      <c r="Q1486" s="92"/>
      <c r="R1486" s="92"/>
      <c r="S1486" s="92"/>
      <c r="T1486" s="93"/>
      <c r="U1486" s="39"/>
      <c r="V1486" s="39"/>
      <c r="W1486" s="39"/>
      <c r="X1486" s="39"/>
      <c r="Y1486" s="39"/>
      <c r="Z1486" s="39"/>
      <c r="AA1486" s="39"/>
      <c r="AB1486" s="39"/>
      <c r="AC1486" s="39"/>
      <c r="AD1486" s="39"/>
      <c r="AE1486" s="39"/>
      <c r="AT1486" s="18" t="s">
        <v>189</v>
      </c>
      <c r="AU1486" s="18" t="s">
        <v>88</v>
      </c>
    </row>
    <row r="1487" s="14" customFormat="1">
      <c r="A1487" s="14"/>
      <c r="B1487" s="250"/>
      <c r="C1487" s="251"/>
      <c r="D1487" s="233" t="s">
        <v>191</v>
      </c>
      <c r="E1487" s="252" t="s">
        <v>1</v>
      </c>
      <c r="F1487" s="253" t="s">
        <v>1648</v>
      </c>
      <c r="G1487" s="251"/>
      <c r="H1487" s="254">
        <v>48.759999999999998</v>
      </c>
      <c r="I1487" s="255"/>
      <c r="J1487" s="251"/>
      <c r="K1487" s="251"/>
      <c r="L1487" s="256"/>
      <c r="M1487" s="257"/>
      <c r="N1487" s="258"/>
      <c r="O1487" s="258"/>
      <c r="P1487" s="258"/>
      <c r="Q1487" s="258"/>
      <c r="R1487" s="258"/>
      <c r="S1487" s="258"/>
      <c r="T1487" s="259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60" t="s">
        <v>191</v>
      </c>
      <c r="AU1487" s="260" t="s">
        <v>88</v>
      </c>
      <c r="AV1487" s="14" t="s">
        <v>88</v>
      </c>
      <c r="AW1487" s="14" t="s">
        <v>35</v>
      </c>
      <c r="AX1487" s="14" t="s">
        <v>79</v>
      </c>
      <c r="AY1487" s="260" t="s">
        <v>178</v>
      </c>
    </row>
    <row r="1488" s="14" customFormat="1">
      <c r="A1488" s="14"/>
      <c r="B1488" s="250"/>
      <c r="C1488" s="251"/>
      <c r="D1488" s="233" t="s">
        <v>191</v>
      </c>
      <c r="E1488" s="252" t="s">
        <v>1</v>
      </c>
      <c r="F1488" s="253" t="s">
        <v>1649</v>
      </c>
      <c r="G1488" s="251"/>
      <c r="H1488" s="254">
        <v>56.350000000000001</v>
      </c>
      <c r="I1488" s="255"/>
      <c r="J1488" s="251"/>
      <c r="K1488" s="251"/>
      <c r="L1488" s="256"/>
      <c r="M1488" s="257"/>
      <c r="N1488" s="258"/>
      <c r="O1488" s="258"/>
      <c r="P1488" s="258"/>
      <c r="Q1488" s="258"/>
      <c r="R1488" s="258"/>
      <c r="S1488" s="258"/>
      <c r="T1488" s="259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60" t="s">
        <v>191</v>
      </c>
      <c r="AU1488" s="260" t="s">
        <v>88</v>
      </c>
      <c r="AV1488" s="14" t="s">
        <v>88</v>
      </c>
      <c r="AW1488" s="14" t="s">
        <v>35</v>
      </c>
      <c r="AX1488" s="14" t="s">
        <v>79</v>
      </c>
      <c r="AY1488" s="260" t="s">
        <v>178</v>
      </c>
    </row>
    <row r="1489" s="14" customFormat="1">
      <c r="A1489" s="14"/>
      <c r="B1489" s="250"/>
      <c r="C1489" s="251"/>
      <c r="D1489" s="233" t="s">
        <v>191</v>
      </c>
      <c r="E1489" s="252" t="s">
        <v>1</v>
      </c>
      <c r="F1489" s="253" t="s">
        <v>1650</v>
      </c>
      <c r="G1489" s="251"/>
      <c r="H1489" s="254">
        <v>319.24000000000001</v>
      </c>
      <c r="I1489" s="255"/>
      <c r="J1489" s="251"/>
      <c r="K1489" s="251"/>
      <c r="L1489" s="256"/>
      <c r="M1489" s="257"/>
      <c r="N1489" s="258"/>
      <c r="O1489" s="258"/>
      <c r="P1489" s="258"/>
      <c r="Q1489" s="258"/>
      <c r="R1489" s="258"/>
      <c r="S1489" s="258"/>
      <c r="T1489" s="259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60" t="s">
        <v>191</v>
      </c>
      <c r="AU1489" s="260" t="s">
        <v>88</v>
      </c>
      <c r="AV1489" s="14" t="s">
        <v>88</v>
      </c>
      <c r="AW1489" s="14" t="s">
        <v>35</v>
      </c>
      <c r="AX1489" s="14" t="s">
        <v>79</v>
      </c>
      <c r="AY1489" s="260" t="s">
        <v>178</v>
      </c>
    </row>
    <row r="1490" s="14" customFormat="1">
      <c r="A1490" s="14"/>
      <c r="B1490" s="250"/>
      <c r="C1490" s="251"/>
      <c r="D1490" s="233" t="s">
        <v>191</v>
      </c>
      <c r="E1490" s="252" t="s">
        <v>1</v>
      </c>
      <c r="F1490" s="253" t="s">
        <v>1651</v>
      </c>
      <c r="G1490" s="251"/>
      <c r="H1490" s="254">
        <v>136.38999999999999</v>
      </c>
      <c r="I1490" s="255"/>
      <c r="J1490" s="251"/>
      <c r="K1490" s="251"/>
      <c r="L1490" s="256"/>
      <c r="M1490" s="257"/>
      <c r="N1490" s="258"/>
      <c r="O1490" s="258"/>
      <c r="P1490" s="258"/>
      <c r="Q1490" s="258"/>
      <c r="R1490" s="258"/>
      <c r="S1490" s="258"/>
      <c r="T1490" s="259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60" t="s">
        <v>191</v>
      </c>
      <c r="AU1490" s="260" t="s">
        <v>88</v>
      </c>
      <c r="AV1490" s="14" t="s">
        <v>88</v>
      </c>
      <c r="AW1490" s="14" t="s">
        <v>35</v>
      </c>
      <c r="AX1490" s="14" t="s">
        <v>79</v>
      </c>
      <c r="AY1490" s="260" t="s">
        <v>178</v>
      </c>
    </row>
    <row r="1491" s="15" customFormat="1">
      <c r="A1491" s="15"/>
      <c r="B1491" s="261"/>
      <c r="C1491" s="262"/>
      <c r="D1491" s="233" t="s">
        <v>191</v>
      </c>
      <c r="E1491" s="263" t="s">
        <v>1</v>
      </c>
      <c r="F1491" s="264" t="s">
        <v>195</v>
      </c>
      <c r="G1491" s="262"/>
      <c r="H1491" s="265">
        <v>560.74000000000001</v>
      </c>
      <c r="I1491" s="266"/>
      <c r="J1491" s="262"/>
      <c r="K1491" s="262"/>
      <c r="L1491" s="267"/>
      <c r="M1491" s="268"/>
      <c r="N1491" s="269"/>
      <c r="O1491" s="269"/>
      <c r="P1491" s="269"/>
      <c r="Q1491" s="269"/>
      <c r="R1491" s="269"/>
      <c r="S1491" s="269"/>
      <c r="T1491" s="270"/>
      <c r="U1491" s="15"/>
      <c r="V1491" s="15"/>
      <c r="W1491" s="15"/>
      <c r="X1491" s="15"/>
      <c r="Y1491" s="15"/>
      <c r="Z1491" s="15"/>
      <c r="AA1491" s="15"/>
      <c r="AB1491" s="15"/>
      <c r="AC1491" s="15"/>
      <c r="AD1491" s="15"/>
      <c r="AE1491" s="15"/>
      <c r="AT1491" s="271" t="s">
        <v>191</v>
      </c>
      <c r="AU1491" s="271" t="s">
        <v>88</v>
      </c>
      <c r="AV1491" s="15" t="s">
        <v>185</v>
      </c>
      <c r="AW1491" s="15" t="s">
        <v>35</v>
      </c>
      <c r="AX1491" s="15" t="s">
        <v>84</v>
      </c>
      <c r="AY1491" s="271" t="s">
        <v>178</v>
      </c>
    </row>
    <row r="1492" s="2" customFormat="1" ht="33" customHeight="1">
      <c r="A1492" s="39"/>
      <c r="B1492" s="40"/>
      <c r="C1492" s="220" t="s">
        <v>1727</v>
      </c>
      <c r="D1492" s="220" t="s">
        <v>180</v>
      </c>
      <c r="E1492" s="221" t="s">
        <v>1728</v>
      </c>
      <c r="F1492" s="222" t="s">
        <v>1729</v>
      </c>
      <c r="G1492" s="223" t="s">
        <v>415</v>
      </c>
      <c r="H1492" s="224">
        <v>36.57</v>
      </c>
      <c r="I1492" s="225"/>
      <c r="J1492" s="226">
        <f>ROUND(I1492*H1492,2)</f>
        <v>0</v>
      </c>
      <c r="K1492" s="222" t="s">
        <v>1</v>
      </c>
      <c r="L1492" s="45"/>
      <c r="M1492" s="227" t="s">
        <v>1</v>
      </c>
      <c r="N1492" s="228" t="s">
        <v>44</v>
      </c>
      <c r="O1492" s="92"/>
      <c r="P1492" s="229">
        <f>O1492*H1492</f>
        <v>0</v>
      </c>
      <c r="Q1492" s="229">
        <v>0</v>
      </c>
      <c r="R1492" s="229">
        <f>Q1492*H1492</f>
        <v>0</v>
      </c>
      <c r="S1492" s="229">
        <v>0</v>
      </c>
      <c r="T1492" s="230">
        <f>S1492*H1492</f>
        <v>0</v>
      </c>
      <c r="U1492" s="39"/>
      <c r="V1492" s="39"/>
      <c r="W1492" s="39"/>
      <c r="X1492" s="39"/>
      <c r="Y1492" s="39"/>
      <c r="Z1492" s="39"/>
      <c r="AA1492" s="39"/>
      <c r="AB1492" s="39"/>
      <c r="AC1492" s="39"/>
      <c r="AD1492" s="39"/>
      <c r="AE1492" s="39"/>
      <c r="AR1492" s="231" t="s">
        <v>185</v>
      </c>
      <c r="AT1492" s="231" t="s">
        <v>180</v>
      </c>
      <c r="AU1492" s="231" t="s">
        <v>88</v>
      </c>
      <c r="AY1492" s="18" t="s">
        <v>178</v>
      </c>
      <c r="BE1492" s="232">
        <f>IF(N1492="základní",J1492,0)</f>
        <v>0</v>
      </c>
      <c r="BF1492" s="232">
        <f>IF(N1492="snížená",J1492,0)</f>
        <v>0</v>
      </c>
      <c r="BG1492" s="232">
        <f>IF(N1492="zákl. přenesená",J1492,0)</f>
        <v>0</v>
      </c>
      <c r="BH1492" s="232">
        <f>IF(N1492="sníž. přenesená",J1492,0)</f>
        <v>0</v>
      </c>
      <c r="BI1492" s="232">
        <f>IF(N1492="nulová",J1492,0)</f>
        <v>0</v>
      </c>
      <c r="BJ1492" s="18" t="s">
        <v>84</v>
      </c>
      <c r="BK1492" s="232">
        <f>ROUND(I1492*H1492,2)</f>
        <v>0</v>
      </c>
      <c r="BL1492" s="18" t="s">
        <v>185</v>
      </c>
      <c r="BM1492" s="231" t="s">
        <v>1730</v>
      </c>
    </row>
    <row r="1493" s="2" customFormat="1">
      <c r="A1493" s="39"/>
      <c r="B1493" s="40"/>
      <c r="C1493" s="41"/>
      <c r="D1493" s="233" t="s">
        <v>187</v>
      </c>
      <c r="E1493" s="41"/>
      <c r="F1493" s="234" t="s">
        <v>1729</v>
      </c>
      <c r="G1493" s="41"/>
      <c r="H1493" s="41"/>
      <c r="I1493" s="235"/>
      <c r="J1493" s="41"/>
      <c r="K1493" s="41"/>
      <c r="L1493" s="45"/>
      <c r="M1493" s="236"/>
      <c r="N1493" s="237"/>
      <c r="O1493" s="92"/>
      <c r="P1493" s="92"/>
      <c r="Q1493" s="92"/>
      <c r="R1493" s="92"/>
      <c r="S1493" s="92"/>
      <c r="T1493" s="93"/>
      <c r="U1493" s="39"/>
      <c r="V1493" s="39"/>
      <c r="W1493" s="39"/>
      <c r="X1493" s="39"/>
      <c r="Y1493" s="39"/>
      <c r="Z1493" s="39"/>
      <c r="AA1493" s="39"/>
      <c r="AB1493" s="39"/>
      <c r="AC1493" s="39"/>
      <c r="AD1493" s="39"/>
      <c r="AE1493" s="39"/>
      <c r="AT1493" s="18" t="s">
        <v>187</v>
      </c>
      <c r="AU1493" s="18" t="s">
        <v>88</v>
      </c>
    </row>
    <row r="1494" s="14" customFormat="1">
      <c r="A1494" s="14"/>
      <c r="B1494" s="250"/>
      <c r="C1494" s="251"/>
      <c r="D1494" s="233" t="s">
        <v>191</v>
      </c>
      <c r="E1494" s="252" t="s">
        <v>1</v>
      </c>
      <c r="F1494" s="253" t="s">
        <v>1647</v>
      </c>
      <c r="G1494" s="251"/>
      <c r="H1494" s="254">
        <v>36.57</v>
      </c>
      <c r="I1494" s="255"/>
      <c r="J1494" s="251"/>
      <c r="K1494" s="251"/>
      <c r="L1494" s="256"/>
      <c r="M1494" s="257"/>
      <c r="N1494" s="258"/>
      <c r="O1494" s="258"/>
      <c r="P1494" s="258"/>
      <c r="Q1494" s="258"/>
      <c r="R1494" s="258"/>
      <c r="S1494" s="258"/>
      <c r="T1494" s="259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60" t="s">
        <v>191</v>
      </c>
      <c r="AU1494" s="260" t="s">
        <v>88</v>
      </c>
      <c r="AV1494" s="14" t="s">
        <v>88</v>
      </c>
      <c r="AW1494" s="14" t="s">
        <v>35</v>
      </c>
      <c r="AX1494" s="14" t="s">
        <v>84</v>
      </c>
      <c r="AY1494" s="260" t="s">
        <v>178</v>
      </c>
    </row>
    <row r="1495" s="2" customFormat="1" ht="16.5" customHeight="1">
      <c r="A1495" s="39"/>
      <c r="B1495" s="40"/>
      <c r="C1495" s="220" t="s">
        <v>1731</v>
      </c>
      <c r="D1495" s="220" t="s">
        <v>180</v>
      </c>
      <c r="E1495" s="221" t="s">
        <v>1732</v>
      </c>
      <c r="F1495" s="222" t="s">
        <v>1733</v>
      </c>
      <c r="G1495" s="223" t="s">
        <v>415</v>
      </c>
      <c r="H1495" s="224">
        <v>0.36199999999999999</v>
      </c>
      <c r="I1495" s="225"/>
      <c r="J1495" s="226">
        <f>ROUND(I1495*H1495,2)</f>
        <v>0</v>
      </c>
      <c r="K1495" s="222" t="s">
        <v>1</v>
      </c>
      <c r="L1495" s="45"/>
      <c r="M1495" s="227" t="s">
        <v>1</v>
      </c>
      <c r="N1495" s="228" t="s">
        <v>44</v>
      </c>
      <c r="O1495" s="92"/>
      <c r="P1495" s="229">
        <f>O1495*H1495</f>
        <v>0</v>
      </c>
      <c r="Q1495" s="229">
        <v>0</v>
      </c>
      <c r="R1495" s="229">
        <f>Q1495*H1495</f>
        <v>0</v>
      </c>
      <c r="S1495" s="229">
        <v>0</v>
      </c>
      <c r="T1495" s="230">
        <f>S1495*H1495</f>
        <v>0</v>
      </c>
      <c r="U1495" s="39"/>
      <c r="V1495" s="39"/>
      <c r="W1495" s="39"/>
      <c r="X1495" s="39"/>
      <c r="Y1495" s="39"/>
      <c r="Z1495" s="39"/>
      <c r="AA1495" s="39"/>
      <c r="AB1495" s="39"/>
      <c r="AC1495" s="39"/>
      <c r="AD1495" s="39"/>
      <c r="AE1495" s="39"/>
      <c r="AR1495" s="231" t="s">
        <v>185</v>
      </c>
      <c r="AT1495" s="231" t="s">
        <v>180</v>
      </c>
      <c r="AU1495" s="231" t="s">
        <v>88</v>
      </c>
      <c r="AY1495" s="18" t="s">
        <v>178</v>
      </c>
      <c r="BE1495" s="232">
        <f>IF(N1495="základní",J1495,0)</f>
        <v>0</v>
      </c>
      <c r="BF1495" s="232">
        <f>IF(N1495="snížená",J1495,0)</f>
        <v>0</v>
      </c>
      <c r="BG1495" s="232">
        <f>IF(N1495="zákl. přenesená",J1495,0)</f>
        <v>0</v>
      </c>
      <c r="BH1495" s="232">
        <f>IF(N1495="sníž. přenesená",J1495,0)</f>
        <v>0</v>
      </c>
      <c r="BI1495" s="232">
        <f>IF(N1495="nulová",J1495,0)</f>
        <v>0</v>
      </c>
      <c r="BJ1495" s="18" t="s">
        <v>84</v>
      </c>
      <c r="BK1495" s="232">
        <f>ROUND(I1495*H1495,2)</f>
        <v>0</v>
      </c>
      <c r="BL1495" s="18" t="s">
        <v>185</v>
      </c>
      <c r="BM1495" s="231" t="s">
        <v>1734</v>
      </c>
    </row>
    <row r="1496" s="2" customFormat="1">
      <c r="A1496" s="39"/>
      <c r="B1496" s="40"/>
      <c r="C1496" s="41"/>
      <c r="D1496" s="233" t="s">
        <v>187</v>
      </c>
      <c r="E1496" s="41"/>
      <c r="F1496" s="234" t="s">
        <v>1733</v>
      </c>
      <c r="G1496" s="41"/>
      <c r="H1496" s="41"/>
      <c r="I1496" s="235"/>
      <c r="J1496" s="41"/>
      <c r="K1496" s="41"/>
      <c r="L1496" s="45"/>
      <c r="M1496" s="236"/>
      <c r="N1496" s="237"/>
      <c r="O1496" s="92"/>
      <c r="P1496" s="92"/>
      <c r="Q1496" s="92"/>
      <c r="R1496" s="92"/>
      <c r="S1496" s="92"/>
      <c r="T1496" s="93"/>
      <c r="U1496" s="39"/>
      <c r="V1496" s="39"/>
      <c r="W1496" s="39"/>
      <c r="X1496" s="39"/>
      <c r="Y1496" s="39"/>
      <c r="Z1496" s="39"/>
      <c r="AA1496" s="39"/>
      <c r="AB1496" s="39"/>
      <c r="AC1496" s="39"/>
      <c r="AD1496" s="39"/>
      <c r="AE1496" s="39"/>
      <c r="AT1496" s="18" t="s">
        <v>187</v>
      </c>
      <c r="AU1496" s="18" t="s">
        <v>88</v>
      </c>
    </row>
    <row r="1497" s="14" customFormat="1">
      <c r="A1497" s="14"/>
      <c r="B1497" s="250"/>
      <c r="C1497" s="251"/>
      <c r="D1497" s="233" t="s">
        <v>191</v>
      </c>
      <c r="E1497" s="252" t="s">
        <v>1</v>
      </c>
      <c r="F1497" s="253" t="s">
        <v>1681</v>
      </c>
      <c r="G1497" s="251"/>
      <c r="H1497" s="254">
        <v>0.16300000000000001</v>
      </c>
      <c r="I1497" s="255"/>
      <c r="J1497" s="251"/>
      <c r="K1497" s="251"/>
      <c r="L1497" s="256"/>
      <c r="M1497" s="257"/>
      <c r="N1497" s="258"/>
      <c r="O1497" s="258"/>
      <c r="P1497" s="258"/>
      <c r="Q1497" s="258"/>
      <c r="R1497" s="258"/>
      <c r="S1497" s="258"/>
      <c r="T1497" s="259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60" t="s">
        <v>191</v>
      </c>
      <c r="AU1497" s="260" t="s">
        <v>88</v>
      </c>
      <c r="AV1497" s="14" t="s">
        <v>88</v>
      </c>
      <c r="AW1497" s="14" t="s">
        <v>35</v>
      </c>
      <c r="AX1497" s="14" t="s">
        <v>79</v>
      </c>
      <c r="AY1497" s="260" t="s">
        <v>178</v>
      </c>
    </row>
    <row r="1498" s="14" customFormat="1">
      <c r="A1498" s="14"/>
      <c r="B1498" s="250"/>
      <c r="C1498" s="251"/>
      <c r="D1498" s="233" t="s">
        <v>191</v>
      </c>
      <c r="E1498" s="252" t="s">
        <v>1</v>
      </c>
      <c r="F1498" s="253" t="s">
        <v>1682</v>
      </c>
      <c r="G1498" s="251"/>
      <c r="H1498" s="254">
        <v>0.10000000000000001</v>
      </c>
      <c r="I1498" s="255"/>
      <c r="J1498" s="251"/>
      <c r="K1498" s="251"/>
      <c r="L1498" s="256"/>
      <c r="M1498" s="257"/>
      <c r="N1498" s="258"/>
      <c r="O1498" s="258"/>
      <c r="P1498" s="258"/>
      <c r="Q1498" s="258"/>
      <c r="R1498" s="258"/>
      <c r="S1498" s="258"/>
      <c r="T1498" s="259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T1498" s="260" t="s">
        <v>191</v>
      </c>
      <c r="AU1498" s="260" t="s">
        <v>88</v>
      </c>
      <c r="AV1498" s="14" t="s">
        <v>88</v>
      </c>
      <c r="AW1498" s="14" t="s">
        <v>35</v>
      </c>
      <c r="AX1498" s="14" t="s">
        <v>79</v>
      </c>
      <c r="AY1498" s="260" t="s">
        <v>178</v>
      </c>
    </row>
    <row r="1499" s="14" customFormat="1">
      <c r="A1499" s="14"/>
      <c r="B1499" s="250"/>
      <c r="C1499" s="251"/>
      <c r="D1499" s="233" t="s">
        <v>191</v>
      </c>
      <c r="E1499" s="252" t="s">
        <v>1</v>
      </c>
      <c r="F1499" s="253" t="s">
        <v>1683</v>
      </c>
      <c r="G1499" s="251"/>
      <c r="H1499" s="254">
        <v>0.055</v>
      </c>
      <c r="I1499" s="255"/>
      <c r="J1499" s="251"/>
      <c r="K1499" s="251"/>
      <c r="L1499" s="256"/>
      <c r="M1499" s="257"/>
      <c r="N1499" s="258"/>
      <c r="O1499" s="258"/>
      <c r="P1499" s="258"/>
      <c r="Q1499" s="258"/>
      <c r="R1499" s="258"/>
      <c r="S1499" s="258"/>
      <c r="T1499" s="259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60" t="s">
        <v>191</v>
      </c>
      <c r="AU1499" s="260" t="s">
        <v>88</v>
      </c>
      <c r="AV1499" s="14" t="s">
        <v>88</v>
      </c>
      <c r="AW1499" s="14" t="s">
        <v>35</v>
      </c>
      <c r="AX1499" s="14" t="s">
        <v>79</v>
      </c>
      <c r="AY1499" s="260" t="s">
        <v>178</v>
      </c>
    </row>
    <row r="1500" s="14" customFormat="1">
      <c r="A1500" s="14"/>
      <c r="B1500" s="250"/>
      <c r="C1500" s="251"/>
      <c r="D1500" s="233" t="s">
        <v>191</v>
      </c>
      <c r="E1500" s="252" t="s">
        <v>1</v>
      </c>
      <c r="F1500" s="253" t="s">
        <v>1684</v>
      </c>
      <c r="G1500" s="251"/>
      <c r="H1500" s="254">
        <v>0.043999999999999997</v>
      </c>
      <c r="I1500" s="255"/>
      <c r="J1500" s="251"/>
      <c r="K1500" s="251"/>
      <c r="L1500" s="256"/>
      <c r="M1500" s="257"/>
      <c r="N1500" s="258"/>
      <c r="O1500" s="258"/>
      <c r="P1500" s="258"/>
      <c r="Q1500" s="258"/>
      <c r="R1500" s="258"/>
      <c r="S1500" s="258"/>
      <c r="T1500" s="259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60" t="s">
        <v>191</v>
      </c>
      <c r="AU1500" s="260" t="s">
        <v>88</v>
      </c>
      <c r="AV1500" s="14" t="s">
        <v>88</v>
      </c>
      <c r="AW1500" s="14" t="s">
        <v>35</v>
      </c>
      <c r="AX1500" s="14" t="s">
        <v>79</v>
      </c>
      <c r="AY1500" s="260" t="s">
        <v>178</v>
      </c>
    </row>
    <row r="1501" s="15" customFormat="1">
      <c r="A1501" s="15"/>
      <c r="B1501" s="261"/>
      <c r="C1501" s="262"/>
      <c r="D1501" s="233" t="s">
        <v>191</v>
      </c>
      <c r="E1501" s="263" t="s">
        <v>1</v>
      </c>
      <c r="F1501" s="264" t="s">
        <v>195</v>
      </c>
      <c r="G1501" s="262"/>
      <c r="H1501" s="265">
        <v>0.36199999999999999</v>
      </c>
      <c r="I1501" s="266"/>
      <c r="J1501" s="262"/>
      <c r="K1501" s="262"/>
      <c r="L1501" s="267"/>
      <c r="M1501" s="268"/>
      <c r="N1501" s="269"/>
      <c r="O1501" s="269"/>
      <c r="P1501" s="269"/>
      <c r="Q1501" s="269"/>
      <c r="R1501" s="269"/>
      <c r="S1501" s="269"/>
      <c r="T1501" s="270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  <c r="AE1501" s="15"/>
      <c r="AT1501" s="271" t="s">
        <v>191</v>
      </c>
      <c r="AU1501" s="271" t="s">
        <v>88</v>
      </c>
      <c r="AV1501" s="15" t="s">
        <v>185</v>
      </c>
      <c r="AW1501" s="15" t="s">
        <v>35</v>
      </c>
      <c r="AX1501" s="15" t="s">
        <v>84</v>
      </c>
      <c r="AY1501" s="271" t="s">
        <v>178</v>
      </c>
    </row>
    <row r="1502" s="12" customFormat="1" ht="22.8" customHeight="1">
      <c r="A1502" s="12"/>
      <c r="B1502" s="204"/>
      <c r="C1502" s="205"/>
      <c r="D1502" s="206" t="s">
        <v>78</v>
      </c>
      <c r="E1502" s="218" t="s">
        <v>1735</v>
      </c>
      <c r="F1502" s="218" t="s">
        <v>1736</v>
      </c>
      <c r="G1502" s="205"/>
      <c r="H1502" s="205"/>
      <c r="I1502" s="208"/>
      <c r="J1502" s="219">
        <f>BK1502</f>
        <v>0</v>
      </c>
      <c r="K1502" s="205"/>
      <c r="L1502" s="210"/>
      <c r="M1502" s="211"/>
      <c r="N1502" s="212"/>
      <c r="O1502" s="212"/>
      <c r="P1502" s="213">
        <f>SUM(P1503:P1505)</f>
        <v>0</v>
      </c>
      <c r="Q1502" s="212"/>
      <c r="R1502" s="213">
        <f>SUM(R1503:R1505)</f>
        <v>0</v>
      </c>
      <c r="S1502" s="212"/>
      <c r="T1502" s="214">
        <f>SUM(T1503:T1505)</f>
        <v>0</v>
      </c>
      <c r="U1502" s="12"/>
      <c r="V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R1502" s="215" t="s">
        <v>84</v>
      </c>
      <c r="AT1502" s="216" t="s">
        <v>78</v>
      </c>
      <c r="AU1502" s="216" t="s">
        <v>84</v>
      </c>
      <c r="AY1502" s="215" t="s">
        <v>178</v>
      </c>
      <c r="BK1502" s="217">
        <f>SUM(BK1503:BK1505)</f>
        <v>0</v>
      </c>
    </row>
    <row r="1503" s="2" customFormat="1" ht="24.15" customHeight="1">
      <c r="A1503" s="39"/>
      <c r="B1503" s="40"/>
      <c r="C1503" s="220" t="s">
        <v>1737</v>
      </c>
      <c r="D1503" s="220" t="s">
        <v>180</v>
      </c>
      <c r="E1503" s="221" t="s">
        <v>1738</v>
      </c>
      <c r="F1503" s="222" t="s">
        <v>1739</v>
      </c>
      <c r="G1503" s="223" t="s">
        <v>415</v>
      </c>
      <c r="H1503" s="224">
        <v>2415.4670000000001</v>
      </c>
      <c r="I1503" s="225"/>
      <c r="J1503" s="226">
        <f>ROUND(I1503*H1503,2)</f>
        <v>0</v>
      </c>
      <c r="K1503" s="222" t="s">
        <v>184</v>
      </c>
      <c r="L1503" s="45"/>
      <c r="M1503" s="227" t="s">
        <v>1</v>
      </c>
      <c r="N1503" s="228" t="s">
        <v>44</v>
      </c>
      <c r="O1503" s="92"/>
      <c r="P1503" s="229">
        <f>O1503*H1503</f>
        <v>0</v>
      </c>
      <c r="Q1503" s="229">
        <v>0</v>
      </c>
      <c r="R1503" s="229">
        <f>Q1503*H1503</f>
        <v>0</v>
      </c>
      <c r="S1503" s="229">
        <v>0</v>
      </c>
      <c r="T1503" s="230">
        <f>S1503*H1503</f>
        <v>0</v>
      </c>
      <c r="U1503" s="39"/>
      <c r="V1503" s="39"/>
      <c r="W1503" s="39"/>
      <c r="X1503" s="39"/>
      <c r="Y1503" s="39"/>
      <c r="Z1503" s="39"/>
      <c r="AA1503" s="39"/>
      <c r="AB1503" s="39"/>
      <c r="AC1503" s="39"/>
      <c r="AD1503" s="39"/>
      <c r="AE1503" s="39"/>
      <c r="AR1503" s="231" t="s">
        <v>185</v>
      </c>
      <c r="AT1503" s="231" t="s">
        <v>180</v>
      </c>
      <c r="AU1503" s="231" t="s">
        <v>88</v>
      </c>
      <c r="AY1503" s="18" t="s">
        <v>178</v>
      </c>
      <c r="BE1503" s="232">
        <f>IF(N1503="základní",J1503,0)</f>
        <v>0</v>
      </c>
      <c r="BF1503" s="232">
        <f>IF(N1503="snížená",J1503,0)</f>
        <v>0</v>
      </c>
      <c r="BG1503" s="232">
        <f>IF(N1503="zákl. přenesená",J1503,0)</f>
        <v>0</v>
      </c>
      <c r="BH1503" s="232">
        <f>IF(N1503="sníž. přenesená",J1503,0)</f>
        <v>0</v>
      </c>
      <c r="BI1503" s="232">
        <f>IF(N1503="nulová",J1503,0)</f>
        <v>0</v>
      </c>
      <c r="BJ1503" s="18" t="s">
        <v>84</v>
      </c>
      <c r="BK1503" s="232">
        <f>ROUND(I1503*H1503,2)</f>
        <v>0</v>
      </c>
      <c r="BL1503" s="18" t="s">
        <v>185</v>
      </c>
      <c r="BM1503" s="231" t="s">
        <v>1740</v>
      </c>
    </row>
    <row r="1504" s="2" customFormat="1">
      <c r="A1504" s="39"/>
      <c r="B1504" s="40"/>
      <c r="C1504" s="41"/>
      <c r="D1504" s="233" t="s">
        <v>187</v>
      </c>
      <c r="E1504" s="41"/>
      <c r="F1504" s="234" t="s">
        <v>1741</v>
      </c>
      <c r="G1504" s="41"/>
      <c r="H1504" s="41"/>
      <c r="I1504" s="235"/>
      <c r="J1504" s="41"/>
      <c r="K1504" s="41"/>
      <c r="L1504" s="45"/>
      <c r="M1504" s="236"/>
      <c r="N1504" s="237"/>
      <c r="O1504" s="92"/>
      <c r="P1504" s="92"/>
      <c r="Q1504" s="92"/>
      <c r="R1504" s="92"/>
      <c r="S1504" s="92"/>
      <c r="T1504" s="93"/>
      <c r="U1504" s="39"/>
      <c r="V1504" s="39"/>
      <c r="W1504" s="39"/>
      <c r="X1504" s="39"/>
      <c r="Y1504" s="39"/>
      <c r="Z1504" s="39"/>
      <c r="AA1504" s="39"/>
      <c r="AB1504" s="39"/>
      <c r="AC1504" s="39"/>
      <c r="AD1504" s="39"/>
      <c r="AE1504" s="39"/>
      <c r="AT1504" s="18" t="s">
        <v>187</v>
      </c>
      <c r="AU1504" s="18" t="s">
        <v>88</v>
      </c>
    </row>
    <row r="1505" s="2" customFormat="1">
      <c r="A1505" s="39"/>
      <c r="B1505" s="40"/>
      <c r="C1505" s="41"/>
      <c r="D1505" s="238" t="s">
        <v>189</v>
      </c>
      <c r="E1505" s="41"/>
      <c r="F1505" s="239" t="s">
        <v>1742</v>
      </c>
      <c r="G1505" s="41"/>
      <c r="H1505" s="41"/>
      <c r="I1505" s="235"/>
      <c r="J1505" s="41"/>
      <c r="K1505" s="41"/>
      <c r="L1505" s="45"/>
      <c r="M1505" s="236"/>
      <c r="N1505" s="237"/>
      <c r="O1505" s="92"/>
      <c r="P1505" s="92"/>
      <c r="Q1505" s="92"/>
      <c r="R1505" s="92"/>
      <c r="S1505" s="92"/>
      <c r="T1505" s="93"/>
      <c r="U1505" s="39"/>
      <c r="V1505" s="39"/>
      <c r="W1505" s="39"/>
      <c r="X1505" s="39"/>
      <c r="Y1505" s="39"/>
      <c r="Z1505" s="39"/>
      <c r="AA1505" s="39"/>
      <c r="AB1505" s="39"/>
      <c r="AC1505" s="39"/>
      <c r="AD1505" s="39"/>
      <c r="AE1505" s="39"/>
      <c r="AT1505" s="18" t="s">
        <v>189</v>
      </c>
      <c r="AU1505" s="18" t="s">
        <v>88</v>
      </c>
    </row>
    <row r="1506" s="12" customFormat="1" ht="25.92" customHeight="1">
      <c r="A1506" s="12"/>
      <c r="B1506" s="204"/>
      <c r="C1506" s="205"/>
      <c r="D1506" s="206" t="s">
        <v>78</v>
      </c>
      <c r="E1506" s="207" t="s">
        <v>1743</v>
      </c>
      <c r="F1506" s="207" t="s">
        <v>1744</v>
      </c>
      <c r="G1506" s="205"/>
      <c r="H1506" s="205"/>
      <c r="I1506" s="208"/>
      <c r="J1506" s="209">
        <f>BK1506</f>
        <v>0</v>
      </c>
      <c r="K1506" s="205"/>
      <c r="L1506" s="210"/>
      <c r="M1506" s="211"/>
      <c r="N1506" s="212"/>
      <c r="O1506" s="212"/>
      <c r="P1506" s="213">
        <f>P1507</f>
        <v>0</v>
      </c>
      <c r="Q1506" s="212"/>
      <c r="R1506" s="213">
        <f>R1507</f>
        <v>0.0052719999999999998</v>
      </c>
      <c r="S1506" s="212"/>
      <c r="T1506" s="214">
        <f>T1507</f>
        <v>0</v>
      </c>
      <c r="U1506" s="12"/>
      <c r="V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R1506" s="215" t="s">
        <v>88</v>
      </c>
      <c r="AT1506" s="216" t="s">
        <v>78</v>
      </c>
      <c r="AU1506" s="216" t="s">
        <v>79</v>
      </c>
      <c r="AY1506" s="215" t="s">
        <v>178</v>
      </c>
      <c r="BK1506" s="217">
        <f>BK1507</f>
        <v>0</v>
      </c>
    </row>
    <row r="1507" s="12" customFormat="1" ht="22.8" customHeight="1">
      <c r="A1507" s="12"/>
      <c r="B1507" s="204"/>
      <c r="C1507" s="205"/>
      <c r="D1507" s="206" t="s">
        <v>78</v>
      </c>
      <c r="E1507" s="218" t="s">
        <v>1745</v>
      </c>
      <c r="F1507" s="218" t="s">
        <v>1746</v>
      </c>
      <c r="G1507" s="205"/>
      <c r="H1507" s="205"/>
      <c r="I1507" s="208"/>
      <c r="J1507" s="219">
        <f>BK1507</f>
        <v>0</v>
      </c>
      <c r="K1507" s="205"/>
      <c r="L1507" s="210"/>
      <c r="M1507" s="211"/>
      <c r="N1507" s="212"/>
      <c r="O1507" s="212"/>
      <c r="P1507" s="213">
        <f>SUM(P1508:P1517)</f>
        <v>0</v>
      </c>
      <c r="Q1507" s="212"/>
      <c r="R1507" s="213">
        <f>SUM(R1508:R1517)</f>
        <v>0.0052719999999999998</v>
      </c>
      <c r="S1507" s="212"/>
      <c r="T1507" s="214">
        <f>SUM(T1508:T1517)</f>
        <v>0</v>
      </c>
      <c r="U1507" s="12"/>
      <c r="V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R1507" s="215" t="s">
        <v>88</v>
      </c>
      <c r="AT1507" s="216" t="s">
        <v>78</v>
      </c>
      <c r="AU1507" s="216" t="s">
        <v>84</v>
      </c>
      <c r="AY1507" s="215" t="s">
        <v>178</v>
      </c>
      <c r="BK1507" s="217">
        <f>SUM(BK1508:BK1517)</f>
        <v>0</v>
      </c>
    </row>
    <row r="1508" s="2" customFormat="1" ht="24.15" customHeight="1">
      <c r="A1508" s="39"/>
      <c r="B1508" s="40"/>
      <c r="C1508" s="220" t="s">
        <v>1747</v>
      </c>
      <c r="D1508" s="220" t="s">
        <v>180</v>
      </c>
      <c r="E1508" s="221" t="s">
        <v>1748</v>
      </c>
      <c r="F1508" s="222" t="s">
        <v>1749</v>
      </c>
      <c r="G1508" s="223" t="s">
        <v>183</v>
      </c>
      <c r="H1508" s="224">
        <v>13.18</v>
      </c>
      <c r="I1508" s="225"/>
      <c r="J1508" s="226">
        <f>ROUND(I1508*H1508,2)</f>
        <v>0</v>
      </c>
      <c r="K1508" s="222" t="s">
        <v>184</v>
      </c>
      <c r="L1508" s="45"/>
      <c r="M1508" s="227" t="s">
        <v>1</v>
      </c>
      <c r="N1508" s="228" t="s">
        <v>44</v>
      </c>
      <c r="O1508" s="92"/>
      <c r="P1508" s="229">
        <f>O1508*H1508</f>
        <v>0</v>
      </c>
      <c r="Q1508" s="229">
        <v>0.00040000000000000002</v>
      </c>
      <c r="R1508" s="229">
        <f>Q1508*H1508</f>
        <v>0.0052719999999999998</v>
      </c>
      <c r="S1508" s="229">
        <v>0</v>
      </c>
      <c r="T1508" s="230">
        <f>S1508*H1508</f>
        <v>0</v>
      </c>
      <c r="U1508" s="39"/>
      <c r="V1508" s="39"/>
      <c r="W1508" s="39"/>
      <c r="X1508" s="39"/>
      <c r="Y1508" s="39"/>
      <c r="Z1508" s="39"/>
      <c r="AA1508" s="39"/>
      <c r="AB1508" s="39"/>
      <c r="AC1508" s="39"/>
      <c r="AD1508" s="39"/>
      <c r="AE1508" s="39"/>
      <c r="AR1508" s="231" t="s">
        <v>319</v>
      </c>
      <c r="AT1508" s="231" t="s">
        <v>180</v>
      </c>
      <c r="AU1508" s="231" t="s">
        <v>88</v>
      </c>
      <c r="AY1508" s="18" t="s">
        <v>178</v>
      </c>
      <c r="BE1508" s="232">
        <f>IF(N1508="základní",J1508,0)</f>
        <v>0</v>
      </c>
      <c r="BF1508" s="232">
        <f>IF(N1508="snížená",J1508,0)</f>
        <v>0</v>
      </c>
      <c r="BG1508" s="232">
        <f>IF(N1508="zákl. přenesená",J1508,0)</f>
        <v>0</v>
      </c>
      <c r="BH1508" s="232">
        <f>IF(N1508="sníž. přenesená",J1508,0)</f>
        <v>0</v>
      </c>
      <c r="BI1508" s="232">
        <f>IF(N1508="nulová",J1508,0)</f>
        <v>0</v>
      </c>
      <c r="BJ1508" s="18" t="s">
        <v>84</v>
      </c>
      <c r="BK1508" s="232">
        <f>ROUND(I1508*H1508,2)</f>
        <v>0</v>
      </c>
      <c r="BL1508" s="18" t="s">
        <v>319</v>
      </c>
      <c r="BM1508" s="231" t="s">
        <v>1750</v>
      </c>
    </row>
    <row r="1509" s="2" customFormat="1">
      <c r="A1509" s="39"/>
      <c r="B1509" s="40"/>
      <c r="C1509" s="41"/>
      <c r="D1509" s="233" t="s">
        <v>187</v>
      </c>
      <c r="E1509" s="41"/>
      <c r="F1509" s="234" t="s">
        <v>1751</v>
      </c>
      <c r="G1509" s="41"/>
      <c r="H1509" s="41"/>
      <c r="I1509" s="235"/>
      <c r="J1509" s="41"/>
      <c r="K1509" s="41"/>
      <c r="L1509" s="45"/>
      <c r="M1509" s="236"/>
      <c r="N1509" s="237"/>
      <c r="O1509" s="92"/>
      <c r="P1509" s="92"/>
      <c r="Q1509" s="92"/>
      <c r="R1509" s="92"/>
      <c r="S1509" s="92"/>
      <c r="T1509" s="93"/>
      <c r="U1509" s="39"/>
      <c r="V1509" s="39"/>
      <c r="W1509" s="39"/>
      <c r="X1509" s="39"/>
      <c r="Y1509" s="39"/>
      <c r="Z1509" s="39"/>
      <c r="AA1509" s="39"/>
      <c r="AB1509" s="39"/>
      <c r="AC1509" s="39"/>
      <c r="AD1509" s="39"/>
      <c r="AE1509" s="39"/>
      <c r="AT1509" s="18" t="s">
        <v>187</v>
      </c>
      <c r="AU1509" s="18" t="s">
        <v>88</v>
      </c>
    </row>
    <row r="1510" s="2" customFormat="1">
      <c r="A1510" s="39"/>
      <c r="B1510" s="40"/>
      <c r="C1510" s="41"/>
      <c r="D1510" s="238" t="s">
        <v>189</v>
      </c>
      <c r="E1510" s="41"/>
      <c r="F1510" s="239" t="s">
        <v>1752</v>
      </c>
      <c r="G1510" s="41"/>
      <c r="H1510" s="41"/>
      <c r="I1510" s="235"/>
      <c r="J1510" s="41"/>
      <c r="K1510" s="41"/>
      <c r="L1510" s="45"/>
      <c r="M1510" s="236"/>
      <c r="N1510" s="237"/>
      <c r="O1510" s="92"/>
      <c r="P1510" s="92"/>
      <c r="Q1510" s="92"/>
      <c r="R1510" s="92"/>
      <c r="S1510" s="92"/>
      <c r="T1510" s="93"/>
      <c r="U1510" s="39"/>
      <c r="V1510" s="39"/>
      <c r="W1510" s="39"/>
      <c r="X1510" s="39"/>
      <c r="Y1510" s="39"/>
      <c r="Z1510" s="39"/>
      <c r="AA1510" s="39"/>
      <c r="AB1510" s="39"/>
      <c r="AC1510" s="39"/>
      <c r="AD1510" s="39"/>
      <c r="AE1510" s="39"/>
      <c r="AT1510" s="18" t="s">
        <v>189</v>
      </c>
      <c r="AU1510" s="18" t="s">
        <v>88</v>
      </c>
    </row>
    <row r="1511" s="13" customFormat="1">
      <c r="A1511" s="13"/>
      <c r="B1511" s="240"/>
      <c r="C1511" s="241"/>
      <c r="D1511" s="233" t="s">
        <v>191</v>
      </c>
      <c r="E1511" s="242" t="s">
        <v>1</v>
      </c>
      <c r="F1511" s="243" t="s">
        <v>1753</v>
      </c>
      <c r="G1511" s="241"/>
      <c r="H1511" s="242" t="s">
        <v>1</v>
      </c>
      <c r="I1511" s="244"/>
      <c r="J1511" s="241"/>
      <c r="K1511" s="241"/>
      <c r="L1511" s="245"/>
      <c r="M1511" s="246"/>
      <c r="N1511" s="247"/>
      <c r="O1511" s="247"/>
      <c r="P1511" s="247"/>
      <c r="Q1511" s="247"/>
      <c r="R1511" s="247"/>
      <c r="S1511" s="247"/>
      <c r="T1511" s="248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49" t="s">
        <v>191</v>
      </c>
      <c r="AU1511" s="249" t="s">
        <v>88</v>
      </c>
      <c r="AV1511" s="13" t="s">
        <v>84</v>
      </c>
      <c r="AW1511" s="13" t="s">
        <v>35</v>
      </c>
      <c r="AX1511" s="13" t="s">
        <v>79</v>
      </c>
      <c r="AY1511" s="249" t="s">
        <v>178</v>
      </c>
    </row>
    <row r="1512" s="14" customFormat="1">
      <c r="A1512" s="14"/>
      <c r="B1512" s="250"/>
      <c r="C1512" s="251"/>
      <c r="D1512" s="233" t="s">
        <v>191</v>
      </c>
      <c r="E1512" s="252" t="s">
        <v>1</v>
      </c>
      <c r="F1512" s="253" t="s">
        <v>1754</v>
      </c>
      <c r="G1512" s="251"/>
      <c r="H1512" s="254">
        <v>9.4000000000000004</v>
      </c>
      <c r="I1512" s="255"/>
      <c r="J1512" s="251"/>
      <c r="K1512" s="251"/>
      <c r="L1512" s="256"/>
      <c r="M1512" s="257"/>
      <c r="N1512" s="258"/>
      <c r="O1512" s="258"/>
      <c r="P1512" s="258"/>
      <c r="Q1512" s="258"/>
      <c r="R1512" s="258"/>
      <c r="S1512" s="258"/>
      <c r="T1512" s="259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60" t="s">
        <v>191</v>
      </c>
      <c r="AU1512" s="260" t="s">
        <v>88</v>
      </c>
      <c r="AV1512" s="14" t="s">
        <v>88</v>
      </c>
      <c r="AW1512" s="14" t="s">
        <v>35</v>
      </c>
      <c r="AX1512" s="14" t="s">
        <v>79</v>
      </c>
      <c r="AY1512" s="260" t="s">
        <v>178</v>
      </c>
    </row>
    <row r="1513" s="14" customFormat="1">
      <c r="A1513" s="14"/>
      <c r="B1513" s="250"/>
      <c r="C1513" s="251"/>
      <c r="D1513" s="233" t="s">
        <v>191</v>
      </c>
      <c r="E1513" s="252" t="s">
        <v>1</v>
      </c>
      <c r="F1513" s="253" t="s">
        <v>1755</v>
      </c>
      <c r="G1513" s="251"/>
      <c r="H1513" s="254">
        <v>3.7799999999999998</v>
      </c>
      <c r="I1513" s="255"/>
      <c r="J1513" s="251"/>
      <c r="K1513" s="251"/>
      <c r="L1513" s="256"/>
      <c r="M1513" s="257"/>
      <c r="N1513" s="258"/>
      <c r="O1513" s="258"/>
      <c r="P1513" s="258"/>
      <c r="Q1513" s="258"/>
      <c r="R1513" s="258"/>
      <c r="S1513" s="258"/>
      <c r="T1513" s="259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60" t="s">
        <v>191</v>
      </c>
      <c r="AU1513" s="260" t="s">
        <v>88</v>
      </c>
      <c r="AV1513" s="14" t="s">
        <v>88</v>
      </c>
      <c r="AW1513" s="14" t="s">
        <v>35</v>
      </c>
      <c r="AX1513" s="14" t="s">
        <v>79</v>
      </c>
      <c r="AY1513" s="260" t="s">
        <v>178</v>
      </c>
    </row>
    <row r="1514" s="15" customFormat="1">
      <c r="A1514" s="15"/>
      <c r="B1514" s="261"/>
      <c r="C1514" s="262"/>
      <c r="D1514" s="233" t="s">
        <v>191</v>
      </c>
      <c r="E1514" s="263" t="s">
        <v>1</v>
      </c>
      <c r="F1514" s="264" t="s">
        <v>195</v>
      </c>
      <c r="G1514" s="262"/>
      <c r="H1514" s="265">
        <v>13.18</v>
      </c>
      <c r="I1514" s="266"/>
      <c r="J1514" s="262"/>
      <c r="K1514" s="262"/>
      <c r="L1514" s="267"/>
      <c r="M1514" s="268"/>
      <c r="N1514" s="269"/>
      <c r="O1514" s="269"/>
      <c r="P1514" s="269"/>
      <c r="Q1514" s="269"/>
      <c r="R1514" s="269"/>
      <c r="S1514" s="269"/>
      <c r="T1514" s="270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  <c r="AE1514" s="15"/>
      <c r="AT1514" s="271" t="s">
        <v>191</v>
      </c>
      <c r="AU1514" s="271" t="s">
        <v>88</v>
      </c>
      <c r="AV1514" s="15" t="s">
        <v>185</v>
      </c>
      <c r="AW1514" s="15" t="s">
        <v>35</v>
      </c>
      <c r="AX1514" s="15" t="s">
        <v>84</v>
      </c>
      <c r="AY1514" s="271" t="s">
        <v>178</v>
      </c>
    </row>
    <row r="1515" s="2" customFormat="1" ht="24.15" customHeight="1">
      <c r="A1515" s="39"/>
      <c r="B1515" s="40"/>
      <c r="C1515" s="220" t="s">
        <v>1756</v>
      </c>
      <c r="D1515" s="220" t="s">
        <v>180</v>
      </c>
      <c r="E1515" s="221" t="s">
        <v>1757</v>
      </c>
      <c r="F1515" s="222" t="s">
        <v>1758</v>
      </c>
      <c r="G1515" s="223" t="s">
        <v>415</v>
      </c>
      <c r="H1515" s="224">
        <v>0.0050000000000000001</v>
      </c>
      <c r="I1515" s="225"/>
      <c r="J1515" s="226">
        <f>ROUND(I1515*H1515,2)</f>
        <v>0</v>
      </c>
      <c r="K1515" s="222" t="s">
        <v>184</v>
      </c>
      <c r="L1515" s="45"/>
      <c r="M1515" s="227" t="s">
        <v>1</v>
      </c>
      <c r="N1515" s="228" t="s">
        <v>44</v>
      </c>
      <c r="O1515" s="92"/>
      <c r="P1515" s="229">
        <f>O1515*H1515</f>
        <v>0</v>
      </c>
      <c r="Q1515" s="229">
        <v>0</v>
      </c>
      <c r="R1515" s="229">
        <f>Q1515*H1515</f>
        <v>0</v>
      </c>
      <c r="S1515" s="229">
        <v>0</v>
      </c>
      <c r="T1515" s="230">
        <f>S1515*H1515</f>
        <v>0</v>
      </c>
      <c r="U1515" s="39"/>
      <c r="V1515" s="39"/>
      <c r="W1515" s="39"/>
      <c r="X1515" s="39"/>
      <c r="Y1515" s="39"/>
      <c r="Z1515" s="39"/>
      <c r="AA1515" s="39"/>
      <c r="AB1515" s="39"/>
      <c r="AC1515" s="39"/>
      <c r="AD1515" s="39"/>
      <c r="AE1515" s="39"/>
      <c r="AR1515" s="231" t="s">
        <v>319</v>
      </c>
      <c r="AT1515" s="231" t="s">
        <v>180</v>
      </c>
      <c r="AU1515" s="231" t="s">
        <v>88</v>
      </c>
      <c r="AY1515" s="18" t="s">
        <v>178</v>
      </c>
      <c r="BE1515" s="232">
        <f>IF(N1515="základní",J1515,0)</f>
        <v>0</v>
      </c>
      <c r="BF1515" s="232">
        <f>IF(N1515="snížená",J1515,0)</f>
        <v>0</v>
      </c>
      <c r="BG1515" s="232">
        <f>IF(N1515="zákl. přenesená",J1515,0)</f>
        <v>0</v>
      </c>
      <c r="BH1515" s="232">
        <f>IF(N1515="sníž. přenesená",J1515,0)</f>
        <v>0</v>
      </c>
      <c r="BI1515" s="232">
        <f>IF(N1515="nulová",J1515,0)</f>
        <v>0</v>
      </c>
      <c r="BJ1515" s="18" t="s">
        <v>84</v>
      </c>
      <c r="BK1515" s="232">
        <f>ROUND(I1515*H1515,2)</f>
        <v>0</v>
      </c>
      <c r="BL1515" s="18" t="s">
        <v>319</v>
      </c>
      <c r="BM1515" s="231" t="s">
        <v>1759</v>
      </c>
    </row>
    <row r="1516" s="2" customFormat="1">
      <c r="A1516" s="39"/>
      <c r="B1516" s="40"/>
      <c r="C1516" s="41"/>
      <c r="D1516" s="233" t="s">
        <v>187</v>
      </c>
      <c r="E1516" s="41"/>
      <c r="F1516" s="234" t="s">
        <v>1760</v>
      </c>
      <c r="G1516" s="41"/>
      <c r="H1516" s="41"/>
      <c r="I1516" s="235"/>
      <c r="J1516" s="41"/>
      <c r="K1516" s="41"/>
      <c r="L1516" s="45"/>
      <c r="M1516" s="236"/>
      <c r="N1516" s="237"/>
      <c r="O1516" s="92"/>
      <c r="P1516" s="92"/>
      <c r="Q1516" s="92"/>
      <c r="R1516" s="92"/>
      <c r="S1516" s="92"/>
      <c r="T1516" s="93"/>
      <c r="U1516" s="39"/>
      <c r="V1516" s="39"/>
      <c r="W1516" s="39"/>
      <c r="X1516" s="39"/>
      <c r="Y1516" s="39"/>
      <c r="Z1516" s="39"/>
      <c r="AA1516" s="39"/>
      <c r="AB1516" s="39"/>
      <c r="AC1516" s="39"/>
      <c r="AD1516" s="39"/>
      <c r="AE1516" s="39"/>
      <c r="AT1516" s="18" t="s">
        <v>187</v>
      </c>
      <c r="AU1516" s="18" t="s">
        <v>88</v>
      </c>
    </row>
    <row r="1517" s="2" customFormat="1">
      <c r="A1517" s="39"/>
      <c r="B1517" s="40"/>
      <c r="C1517" s="41"/>
      <c r="D1517" s="238" t="s">
        <v>189</v>
      </c>
      <c r="E1517" s="41"/>
      <c r="F1517" s="239" t="s">
        <v>1761</v>
      </c>
      <c r="G1517" s="41"/>
      <c r="H1517" s="41"/>
      <c r="I1517" s="235"/>
      <c r="J1517" s="41"/>
      <c r="K1517" s="41"/>
      <c r="L1517" s="45"/>
      <c r="M1517" s="293"/>
      <c r="N1517" s="294"/>
      <c r="O1517" s="295"/>
      <c r="P1517" s="295"/>
      <c r="Q1517" s="295"/>
      <c r="R1517" s="295"/>
      <c r="S1517" s="295"/>
      <c r="T1517" s="296"/>
      <c r="U1517" s="39"/>
      <c r="V1517" s="39"/>
      <c r="W1517" s="39"/>
      <c r="X1517" s="39"/>
      <c r="Y1517" s="39"/>
      <c r="Z1517" s="39"/>
      <c r="AA1517" s="39"/>
      <c r="AB1517" s="39"/>
      <c r="AC1517" s="39"/>
      <c r="AD1517" s="39"/>
      <c r="AE1517" s="39"/>
      <c r="AT1517" s="18" t="s">
        <v>189</v>
      </c>
      <c r="AU1517" s="18" t="s">
        <v>88</v>
      </c>
    </row>
    <row r="1518" s="2" customFormat="1" ht="6.96" customHeight="1">
      <c r="A1518" s="39"/>
      <c r="B1518" s="67"/>
      <c r="C1518" s="68"/>
      <c r="D1518" s="68"/>
      <c r="E1518" s="68"/>
      <c r="F1518" s="68"/>
      <c r="G1518" s="68"/>
      <c r="H1518" s="68"/>
      <c r="I1518" s="68"/>
      <c r="J1518" s="68"/>
      <c r="K1518" s="68"/>
      <c r="L1518" s="45"/>
      <c r="M1518" s="39"/>
      <c r="O1518" s="39"/>
      <c r="P1518" s="39"/>
      <c r="Q1518" s="39"/>
      <c r="R1518" s="39"/>
      <c r="S1518" s="39"/>
      <c r="T1518" s="39"/>
      <c r="U1518" s="39"/>
      <c r="V1518" s="39"/>
      <c r="W1518" s="39"/>
      <c r="X1518" s="39"/>
      <c r="Y1518" s="39"/>
      <c r="Z1518" s="39"/>
      <c r="AA1518" s="39"/>
      <c r="AB1518" s="39"/>
      <c r="AC1518" s="39"/>
      <c r="AD1518" s="39"/>
      <c r="AE1518" s="39"/>
    </row>
  </sheetData>
  <sheetProtection sheet="1" autoFilter="0" formatColumns="0" formatRows="0" objects="1" scenarios="1" spinCount="100000" saltValue="81gvR/FWgYDwfWc5II9sxuIsPuqlXn5bYUs3KwmT0Uu2cBoL9UO+8cIuzvXtGcT3Zcn1FApx4Zb5+lStgWV2Ww==" hashValue="xl2JvCouoavo5Vlj+erqmK5pxL+/27GXBjfZ8dr3Jc0TgcUBLBLvANAV6jc+eEM4V6NC62vc5rvvHFiIQDUWtA==" algorithmName="SHA-512" password="CC35"/>
  <autoFilter ref="C127:K151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3" r:id="rId1" display="https://podminky.urs.cz/item/CS_URS_2026_01/111301111"/>
    <hyperlink ref="F140" r:id="rId2" display="https://podminky.urs.cz/item/CS_URS_2026_01/113106142"/>
    <hyperlink ref="F146" r:id="rId3" display="https://podminky.urs.cz/item/CS_URS_2026_01/113106144"/>
    <hyperlink ref="F154" r:id="rId4" display="https://podminky.urs.cz/item/CS_URS_2026_01/113106161"/>
    <hyperlink ref="F159" r:id="rId5" display="https://podminky.urs.cz/item/CS_URS_2026_01/113107112"/>
    <hyperlink ref="F165" r:id="rId6" display="https://podminky.urs.cz/item/CS_URS_2026_01/113154541"/>
    <hyperlink ref="F170" r:id="rId7" display="https://podminky.urs.cz/item/CS_URS_2026_01/113154542"/>
    <hyperlink ref="F175" r:id="rId8" display="https://podminky.urs.cz/item/CS_URS_2026_01/113154543"/>
    <hyperlink ref="F182" r:id="rId9" display="https://podminky.urs.cz/item/CS_URS_2026_01/113154548"/>
    <hyperlink ref="F192" r:id="rId10" display="https://podminky.urs.cz/item/CS_URS_2026_01/113154590"/>
    <hyperlink ref="F202" r:id="rId11" display="https://podminky.urs.cz/item/CS_URS_2026_01/113201111"/>
    <hyperlink ref="F207" r:id="rId12" display="https://podminky.urs.cz/item/CS_URS_2026_01/113202111"/>
    <hyperlink ref="F215" r:id="rId13" display="https://podminky.urs.cz/item/CS_URS_2026_01/113203111"/>
    <hyperlink ref="F222" r:id="rId14" display="https://podminky.urs.cz/item/CS_URS_2026_01/122252206"/>
    <hyperlink ref="F237" r:id="rId15" display="https://podminky.urs.cz/item/CS_URS_2026_01/129001101"/>
    <hyperlink ref="F246" r:id="rId16" display="https://podminky.urs.cz/item/CS_URS_2026_01/132251251"/>
    <hyperlink ref="F251" r:id="rId17" display="https://podminky.urs.cz/item/CS_URS_2026_01/132254101"/>
    <hyperlink ref="F257" r:id="rId18" display="https://podminky.urs.cz/item/CS_URS_2026_01/133251101"/>
    <hyperlink ref="F264" r:id="rId19" display="https://podminky.urs.cz/item/CS_URS_2026_01/151101101"/>
    <hyperlink ref="F268" r:id="rId20" display="https://podminky.urs.cz/item/CS_URS_2026_01/151101111"/>
    <hyperlink ref="F271" r:id="rId21" display="https://podminky.urs.cz/item/CS_URS_2026_01/162351104"/>
    <hyperlink ref="F279" r:id="rId22" display="https://podminky.urs.cz/item/CS_URS_2026_01/162702111"/>
    <hyperlink ref="F283" r:id="rId23" display="https://podminky.urs.cz/item/CS_URS_2026_01/162702119"/>
    <hyperlink ref="F288" r:id="rId24" display="https://podminky.urs.cz/item/CS_URS_2026_01/162751117"/>
    <hyperlink ref="F298" r:id="rId25" display="https://podminky.urs.cz/item/CS_URS_2026_01/162751119"/>
    <hyperlink ref="F303" r:id="rId26" display="https://podminky.urs.cz/item/CS_URS_2026_01/167151111"/>
    <hyperlink ref="F308" r:id="rId27" display="https://podminky.urs.cz/item/CS_URS_2026_01/171151112"/>
    <hyperlink ref="F318" r:id="rId28" display="https://podminky.urs.cz/item/CS_URS_2026_01/171201231"/>
    <hyperlink ref="F328" r:id="rId29" display="https://podminky.urs.cz/item/CS_URS_2026_01/171251201"/>
    <hyperlink ref="F333" r:id="rId30" display="https://podminky.urs.cz/item/CS_URS_2026_01/174151101"/>
    <hyperlink ref="F356" r:id="rId31" display="https://podminky.urs.cz/item/CS_URS_2026_01/175151101"/>
    <hyperlink ref="F366" r:id="rId32" display="https://podminky.urs.cz/item/CS_URS_2026_01/181152302"/>
    <hyperlink ref="F371" r:id="rId33" display="https://podminky.urs.cz/item/CS_URS_2026_01/181351113"/>
    <hyperlink ref="F380" r:id="rId34" display="https://podminky.urs.cz/item/CS_URS_2026_01/181351115"/>
    <hyperlink ref="F393" r:id="rId35" display="https://podminky.urs.cz/item/CS_URS_2026_01/181451311"/>
    <hyperlink ref="F403" r:id="rId36" display="https://podminky.urs.cz/item/CS_URS_2026_01/184853511"/>
    <hyperlink ref="F409" r:id="rId37" display="https://podminky.urs.cz/item/CS_URS_2026_01/184911151"/>
    <hyperlink ref="F415" r:id="rId38" display="https://podminky.urs.cz/item/CS_URS_2026_01/184911161"/>
    <hyperlink ref="F425" r:id="rId39" display="https://podminky.urs.cz/item/CS_URS_2026_01/185804312"/>
    <hyperlink ref="F430" r:id="rId40" display="https://podminky.urs.cz/item/CS_URS_2026_01/185851121"/>
    <hyperlink ref="F434" r:id="rId41" display="https://podminky.urs.cz/item/CS_URS_2026_01/185851129"/>
    <hyperlink ref="F439" r:id="rId42" display="https://podminky.urs.cz/item/CS_URS_2026_01/211531111"/>
    <hyperlink ref="F447" r:id="rId43" display="https://podminky.urs.cz/item/CS_URS_2026_01/211571111"/>
    <hyperlink ref="F453" r:id="rId44" display="https://podminky.urs.cz/item/CS_URS_2026_01/211971121"/>
    <hyperlink ref="F468" r:id="rId45" display="https://podminky.urs.cz/item/CS_URS_2026_01/212572111"/>
    <hyperlink ref="F473" r:id="rId46" display="https://podminky.urs.cz/item/CS_URS_2026_01/212755216"/>
    <hyperlink ref="F481" r:id="rId47" display="https://podminky.urs.cz/item/CS_URS_2026_01/339921131"/>
    <hyperlink ref="F491" r:id="rId48" display="https://podminky.urs.cz/item/CS_URS_2026_01/339921132"/>
    <hyperlink ref="F502" r:id="rId49" display="https://podminky.urs.cz/item/CS_URS_2026_01/451312111"/>
    <hyperlink ref="F508" r:id="rId50" display="https://podminky.urs.cz/item/CS_URS_2026_01/451573111"/>
    <hyperlink ref="F515" r:id="rId51" display="https://podminky.urs.cz/item/CS_URS_2026_01/465513127"/>
    <hyperlink ref="F522" r:id="rId52" display="https://podminky.urs.cz/item/CS_URS_2026_01/564571111"/>
    <hyperlink ref="F534" r:id="rId53" display="https://podminky.urs.cz/item/CS_URS_2026_01/564581111"/>
    <hyperlink ref="F551" r:id="rId54" display="https://podminky.urs.cz/item/CS_URS_2026_01/564851111"/>
    <hyperlink ref="F566" r:id="rId55" display="https://podminky.urs.cz/item/CS_URS_2026_01/564851112"/>
    <hyperlink ref="F572" r:id="rId56" display="https://podminky.urs.cz/item/CS_URS_2026_01/564861111"/>
    <hyperlink ref="F588" r:id="rId57" display="https://podminky.urs.cz/item/CS_URS_2026_01/564930412"/>
    <hyperlink ref="F594" r:id="rId58" display="https://podminky.urs.cz/item/CS_URS_2026_01/566201111"/>
    <hyperlink ref="F604" r:id="rId59" display="https://podminky.urs.cz/item/CS_URS_2026_01/567122109"/>
    <hyperlink ref="F609" r:id="rId60" display="https://podminky.urs.cz/item/CS_URS_2026_01/572141112"/>
    <hyperlink ref="F615" r:id="rId61" display="https://podminky.urs.cz/item/CS_URS_2026_01/573231109"/>
    <hyperlink ref="F626" r:id="rId62" display="https://podminky.urs.cz/item/CS_URS_2026_01/577144121"/>
    <hyperlink ref="F636" r:id="rId63" display="https://podminky.urs.cz/item/CS_URS_2026_01/577166121"/>
    <hyperlink ref="F643" r:id="rId64" display="https://podminky.urs.cz/item/CS_URS_2026_01/577186121"/>
    <hyperlink ref="F654" r:id="rId65" display="https://podminky.urs.cz/item/CS_URS_2026_01/591211111"/>
    <hyperlink ref="F660" r:id="rId66" display="https://podminky.urs.cz/item/CS_URS_2026_01/591241111"/>
    <hyperlink ref="F675" r:id="rId67" display="https://podminky.urs.cz/item/CS_URS_2026_01/596211111"/>
    <hyperlink ref="F693" r:id="rId68" display="https://podminky.urs.cz/item/CS_URS_2026_01/596212213"/>
    <hyperlink ref="F736" r:id="rId69" display="https://podminky.urs.cz/item/CS_URS_2026_01/596411135"/>
    <hyperlink ref="F751" r:id="rId70" display="https://podminky.urs.cz/item/CS_URS_2026_01/599632111"/>
    <hyperlink ref="F759" r:id="rId71" display="https://podminky.urs.cz/item/CS_URS_2026_01/871313121"/>
    <hyperlink ref="F770" r:id="rId72" display="https://podminky.urs.cz/item/CS_URS_2026_01/877315123"/>
    <hyperlink ref="F779" r:id="rId73" display="https://podminky.urs.cz/item/CS_URS_2026_01/890411851"/>
    <hyperlink ref="F785" r:id="rId74" display="https://podminky.urs.cz/item/CS_URS_2026_01/895270101"/>
    <hyperlink ref="F791" r:id="rId75" display="https://podminky.urs.cz/item/CS_URS_2026_01/895270131"/>
    <hyperlink ref="F797" r:id="rId76" display="https://podminky.urs.cz/item/CS_URS_2026_01/895270135"/>
    <hyperlink ref="F800" r:id="rId77" display="https://podminky.urs.cz/item/CS_URS_2026_01/895270151"/>
    <hyperlink ref="F803" r:id="rId78" display="https://podminky.urs.cz/item/CS_URS_2026_01/895270224"/>
    <hyperlink ref="F809" r:id="rId79" display="https://podminky.urs.cz/item/CS_URS_2026_01/895941302"/>
    <hyperlink ref="F821" r:id="rId80" display="https://podminky.urs.cz/item/CS_URS_2026_01/895941312"/>
    <hyperlink ref="F839" r:id="rId81" display="https://podminky.urs.cz/item/CS_URS_2026_01/895941323"/>
    <hyperlink ref="F848" r:id="rId82" display="https://podminky.urs.cz/item/CS_URS_2026_01/895941332"/>
    <hyperlink ref="F857" r:id="rId83" display="https://podminky.urs.cz/item/CS_URS_2026_01/899103112"/>
    <hyperlink ref="F866" r:id="rId84" display="https://podminky.urs.cz/item/CS_URS_2026_01/899104112"/>
    <hyperlink ref="F875" r:id="rId85" display="https://podminky.urs.cz/item/CS_URS_2026_01/899132121"/>
    <hyperlink ref="F882" r:id="rId86" display="https://podminky.urs.cz/item/CS_URS_2026_01/899132212"/>
    <hyperlink ref="F889" r:id="rId87" display="https://podminky.urs.cz/item/CS_URS_2026_01/899201211"/>
    <hyperlink ref="F895" r:id="rId88" display="https://podminky.urs.cz/item/CS_URS_2026_01/899204112"/>
    <hyperlink ref="F909" r:id="rId89" display="https://podminky.urs.cz/item/CS_URS_2026_01/899722113"/>
    <hyperlink ref="F914" r:id="rId90" display="https://podminky.urs.cz/item/CS_URS_2026_01/911111111"/>
    <hyperlink ref="F931" r:id="rId91" display="https://podminky.urs.cz/item/CS_URS_2026_01/912112111"/>
    <hyperlink ref="F941" r:id="rId92" display="https://podminky.urs.cz/item/CS_URS_2026_01/914111111"/>
    <hyperlink ref="F1012" r:id="rId93" display="https://podminky.urs.cz/item/CS_URS_2026_01/914111121"/>
    <hyperlink ref="F1025" r:id="rId94" display="https://podminky.urs.cz/item/CS_URS_2026_01/914511112"/>
    <hyperlink ref="F1046" r:id="rId95" display="https://podminky.urs.cz/item/CS_URS_2026_01/914531112"/>
    <hyperlink ref="F1055" r:id="rId96" display="https://podminky.urs.cz/item/CS_URS_2026_01/915111112"/>
    <hyperlink ref="F1061" r:id="rId97" display="https://podminky.urs.cz/item/CS_URS_2026_01/915111122"/>
    <hyperlink ref="F1070" r:id="rId98" display="https://podminky.urs.cz/item/CS_URS_2026_01/915111126"/>
    <hyperlink ref="F1076" r:id="rId99" display="https://podminky.urs.cz/item/CS_URS_2026_01/915121112"/>
    <hyperlink ref="F1082" r:id="rId100" display="https://podminky.urs.cz/item/CS_URS_2026_01/915121122"/>
    <hyperlink ref="F1088" r:id="rId101" display="https://podminky.urs.cz/item/CS_URS_2026_01/915131112"/>
    <hyperlink ref="F1099" r:id="rId102" display="https://podminky.urs.cz/item/CS_URS_2026_01/915211122"/>
    <hyperlink ref="F1108" r:id="rId103" display="https://podminky.urs.cz/item/CS_URS_2026_01/915221112"/>
    <hyperlink ref="F1114" r:id="rId104" display="https://podminky.urs.cz/item/CS_URS_2026_01/915221122"/>
    <hyperlink ref="F1120" r:id="rId105" display="https://podminky.urs.cz/item/CS_URS_2026_01/915231112"/>
    <hyperlink ref="F1126" r:id="rId106" display="https://podminky.urs.cz/item/CS_URS_2026_01/915351112"/>
    <hyperlink ref="F1132" r:id="rId107" display="https://podminky.urs.cz/item/CS_URS_2026_01/915611111"/>
    <hyperlink ref="F1141" r:id="rId108" display="https://podminky.urs.cz/item/CS_URS_2026_01/915621111"/>
    <hyperlink ref="F1145" r:id="rId109" display="https://podminky.urs.cz/item/CS_URS_2026_01/916111112"/>
    <hyperlink ref="F1151" r:id="rId110" display="https://podminky.urs.cz/item/CS_URS_2026_01/916111113"/>
    <hyperlink ref="F1161" r:id="rId111" display="https://podminky.urs.cz/item/CS_URS_2026_01/916111122"/>
    <hyperlink ref="F1167" r:id="rId112" display="https://podminky.urs.cz/item/CS_URS_2026_01/916111123"/>
    <hyperlink ref="F1182" r:id="rId113" display="https://podminky.urs.cz/item/CS_URS_2026_01/916131213"/>
    <hyperlink ref="F1213" r:id="rId114" display="https://podminky.urs.cz/item/CS_URS_2026_01/916132113"/>
    <hyperlink ref="F1223" r:id="rId115" display="https://podminky.urs.cz/item/CS_URS_2026_01/916231213"/>
    <hyperlink ref="F1246" r:id="rId116" display="https://podminky.urs.cz/item/CS_URS_2026_01/916241213"/>
    <hyperlink ref="F1267" r:id="rId117" display="https://podminky.urs.cz/item/CS_URS_2026_01/916991121"/>
    <hyperlink ref="F1297" r:id="rId118" display="https://podminky.urs.cz/item/CS_URS_2026_01/919726122"/>
    <hyperlink ref="F1303" r:id="rId119" display="https://podminky.urs.cz/item/CS_URS_2026_01/919732211"/>
    <hyperlink ref="F1309" r:id="rId120" display="https://podminky.urs.cz/item/CS_URS_2026_01/919735113"/>
    <hyperlink ref="F1314" r:id="rId121" display="https://podminky.urs.cz/item/CS_URS_2026_01/966001311"/>
    <hyperlink ref="F1319" r:id="rId122" display="https://podminky.urs.cz/item/CS_URS_2026_01/966005211"/>
    <hyperlink ref="F1324" r:id="rId123" display="https://podminky.urs.cz/item/CS_URS_2026_01/966006132"/>
    <hyperlink ref="F1329" r:id="rId124" display="https://podminky.urs.cz/item/CS_URS_2026_01/966006211"/>
    <hyperlink ref="F1336" r:id="rId125" display="https://podminky.urs.cz/item/CS_URS_2026_01/966006251"/>
    <hyperlink ref="F1341" r:id="rId126" display="https://podminky.urs.cz/item/CS_URS_2026_01/966006412"/>
    <hyperlink ref="F1347" r:id="rId127" display="https://podminky.urs.cz/item/CS_URS_2026_01/966006-R"/>
    <hyperlink ref="F1350" r:id="rId128" display="https://podminky.urs.cz/item/CS_URS_2026_01/966007122"/>
    <hyperlink ref="F1356" r:id="rId129" display="https://podminky.urs.cz/item/CS_URS_2026_01/966008311"/>
    <hyperlink ref="F1365" r:id="rId130" display="https://podminky.urs.cz/item/CS_URS_2026_01/977151124"/>
    <hyperlink ref="F1371" r:id="rId131" display="https://podminky.urs.cz/item/CS_URS_2026_01/979054441"/>
    <hyperlink ref="F1377" r:id="rId132" display="https://podminky.urs.cz/item/CS_URS_2026_01/979054451"/>
    <hyperlink ref="F1385" r:id="rId133" display="https://podminky.urs.cz/item/CS_URS_2026_01/979071122"/>
    <hyperlink ref="F1394" r:id="rId134" display="https://podminky.urs.cz/item/CS_URS_2026_01/997221551"/>
    <hyperlink ref="F1424" r:id="rId135" display="https://podminky.urs.cz/item/CS_URS_2026_01/997221559"/>
    <hyperlink ref="F1434" r:id="rId136" display="https://podminky.urs.cz/item/CS_URS_2026_01/997221571"/>
    <hyperlink ref="F1451" r:id="rId137" display="https://podminky.urs.cz/item/CS_URS_2026_01/997221579"/>
    <hyperlink ref="F1456" r:id="rId138" display="https://podminky.urs.cz/item/CS_URS_2026_01/997221611"/>
    <hyperlink ref="F1463" r:id="rId139" display="https://podminky.urs.cz/item/CS_URS_2026_01/997221861"/>
    <hyperlink ref="F1473" r:id="rId140" display="https://podminky.urs.cz/item/CS_URS_2026_01/997221862"/>
    <hyperlink ref="F1480" r:id="rId141" display="https://podminky.urs.cz/item/CS_URS_2026_01/997221873"/>
    <hyperlink ref="F1486" r:id="rId142" display="https://podminky.urs.cz/item/CS_URS_2026_01/997221875"/>
    <hyperlink ref="F1505" r:id="rId143" display="https://podminky.urs.cz/item/CS_URS_2026_01/998223011"/>
    <hyperlink ref="F1510" r:id="rId144" display="https://podminky.urs.cz/item/CS_URS_2026_01/711161212"/>
    <hyperlink ref="F1517" r:id="rId145" display="https://podminky.urs.cz/item/CS_URS_2026_01/9987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Revitalizace ul. Olomoucká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1762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4. 5. 2026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36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ROUND((SUM(BE128:BE351)),  2)</f>
        <v>0</v>
      </c>
      <c r="G33" s="39"/>
      <c r="H33" s="39"/>
      <c r="I33" s="157">
        <v>0.20999999999999999</v>
      </c>
      <c r="J33" s="156">
        <f>ROUND(((SUM(BE128:BE351))*I33),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ROUND((SUM(BF128:BF351)),  2)</f>
        <v>0</v>
      </c>
      <c r="G34" s="39"/>
      <c r="H34" s="39"/>
      <c r="I34" s="157">
        <v>0.12</v>
      </c>
      <c r="J34" s="156">
        <f>ROUND(((SUM(BF128:BF351))*I34),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ROUND((SUM(BG128:BG351)),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ROUND((SUM(BH128:BH351)),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ROUND((SUM(BI128:BI351)),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146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ul. Olomoucká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2 - SO 401 Veřejné osvětlení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Zábřeh</v>
      </c>
      <c r="G89" s="41"/>
      <c r="H89" s="41"/>
      <c r="I89" s="33" t="s">
        <v>22</v>
      </c>
      <c r="J89" s="80" t="str">
        <f>IF(J12="","",J12)</f>
        <v>4. 5. 2026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Zábřeh</v>
      </c>
      <c r="G91" s="41"/>
      <c r="H91" s="41"/>
      <c r="I91" s="33" t="s">
        <v>32</v>
      </c>
      <c r="J91" s="37" t="str">
        <f>E21</f>
        <v>Ing. Linda Smítalová – Atelis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147</v>
      </c>
      <c r="D94" s="178"/>
      <c r="E94" s="178"/>
      <c r="F94" s="178"/>
      <c r="G94" s="178"/>
      <c r="H94" s="178"/>
      <c r="I94" s="178"/>
      <c r="J94" s="179" t="s">
        <v>148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149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150</v>
      </c>
    </row>
    <row r="97" hidden="1" s="9" customFormat="1" ht="24.96" customHeight="1">
      <c r="A97" s="9"/>
      <c r="B97" s="181"/>
      <c r="C97" s="182"/>
      <c r="D97" s="183" t="s">
        <v>151</v>
      </c>
      <c r="E97" s="184"/>
      <c r="F97" s="184"/>
      <c r="G97" s="184"/>
      <c r="H97" s="184"/>
      <c r="I97" s="184"/>
      <c r="J97" s="185">
        <f>J129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158</v>
      </c>
      <c r="E98" s="190"/>
      <c r="F98" s="190"/>
      <c r="G98" s="190"/>
      <c r="H98" s="190"/>
      <c r="I98" s="190"/>
      <c r="J98" s="191">
        <f>J130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81"/>
      <c r="C99" s="182"/>
      <c r="D99" s="183" t="s">
        <v>161</v>
      </c>
      <c r="E99" s="184"/>
      <c r="F99" s="184"/>
      <c r="G99" s="184"/>
      <c r="H99" s="184"/>
      <c r="I99" s="184"/>
      <c r="J99" s="185">
        <f>J134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7"/>
      <c r="C100" s="188"/>
      <c r="D100" s="189" t="s">
        <v>1763</v>
      </c>
      <c r="E100" s="190"/>
      <c r="F100" s="190"/>
      <c r="G100" s="190"/>
      <c r="H100" s="190"/>
      <c r="I100" s="190"/>
      <c r="J100" s="191">
        <f>J135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1764</v>
      </c>
      <c r="E101" s="190"/>
      <c r="F101" s="190"/>
      <c r="G101" s="190"/>
      <c r="H101" s="190"/>
      <c r="I101" s="190"/>
      <c r="J101" s="191">
        <f>J216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1"/>
      <c r="C102" s="182"/>
      <c r="D102" s="183" t="s">
        <v>1765</v>
      </c>
      <c r="E102" s="184"/>
      <c r="F102" s="184"/>
      <c r="G102" s="184"/>
      <c r="H102" s="184"/>
      <c r="I102" s="184"/>
      <c r="J102" s="185">
        <f>J221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7"/>
      <c r="C103" s="188"/>
      <c r="D103" s="189" t="s">
        <v>1766</v>
      </c>
      <c r="E103" s="190"/>
      <c r="F103" s="190"/>
      <c r="G103" s="190"/>
      <c r="H103" s="190"/>
      <c r="I103" s="190"/>
      <c r="J103" s="191">
        <f>J222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7"/>
      <c r="C104" s="188"/>
      <c r="D104" s="189" t="s">
        <v>1767</v>
      </c>
      <c r="E104" s="190"/>
      <c r="F104" s="190"/>
      <c r="G104" s="190"/>
      <c r="H104" s="190"/>
      <c r="I104" s="190"/>
      <c r="J104" s="191">
        <f>J241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1"/>
      <c r="C105" s="182"/>
      <c r="D105" s="183" t="s">
        <v>1768</v>
      </c>
      <c r="E105" s="184"/>
      <c r="F105" s="184"/>
      <c r="G105" s="184"/>
      <c r="H105" s="184"/>
      <c r="I105" s="184"/>
      <c r="J105" s="185">
        <f>J340</f>
        <v>0</v>
      </c>
      <c r="K105" s="182"/>
      <c r="L105" s="18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81"/>
      <c r="C106" s="182"/>
      <c r="D106" s="183" t="s">
        <v>1769</v>
      </c>
      <c r="E106" s="184"/>
      <c r="F106" s="184"/>
      <c r="G106" s="184"/>
      <c r="H106" s="184"/>
      <c r="I106" s="184"/>
      <c r="J106" s="185">
        <f>J345</f>
        <v>0</v>
      </c>
      <c r="K106" s="182"/>
      <c r="L106" s="18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7"/>
      <c r="C107" s="188"/>
      <c r="D107" s="189" t="s">
        <v>1770</v>
      </c>
      <c r="E107" s="190"/>
      <c r="F107" s="190"/>
      <c r="G107" s="190"/>
      <c r="H107" s="190"/>
      <c r="I107" s="190"/>
      <c r="J107" s="191">
        <f>J346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81"/>
      <c r="C108" s="182"/>
      <c r="D108" s="183" t="s">
        <v>1771</v>
      </c>
      <c r="E108" s="184"/>
      <c r="F108" s="184"/>
      <c r="G108" s="184"/>
      <c r="H108" s="184"/>
      <c r="I108" s="184"/>
      <c r="J108" s="185">
        <f>J349</f>
        <v>0</v>
      </c>
      <c r="K108" s="182"/>
      <c r="L108" s="18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/>
    <row r="112" hidden="1"/>
    <row r="113" hidden="1"/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163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6" t="str">
        <f>E7</f>
        <v>Revitalizace ul. Olomoucká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112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2 - SO 401 Veřejné osvětlení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Zábřeh</v>
      </c>
      <c r="G122" s="41"/>
      <c r="H122" s="41"/>
      <c r="I122" s="33" t="s">
        <v>22</v>
      </c>
      <c r="J122" s="80" t="str">
        <f>IF(J12="","",J12)</f>
        <v>4. 5. 2026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E15</f>
        <v>Město Zábřeh</v>
      </c>
      <c r="G124" s="41"/>
      <c r="H124" s="41"/>
      <c r="I124" s="33" t="s">
        <v>32</v>
      </c>
      <c r="J124" s="37" t="str">
        <f>E21</f>
        <v>Ing. Linda Smítalová – Atelis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30</v>
      </c>
      <c r="D125" s="41"/>
      <c r="E125" s="41"/>
      <c r="F125" s="28" t="str">
        <f>IF(E18="","",E18)</f>
        <v>Vyplň údaj</v>
      </c>
      <c r="G125" s="41"/>
      <c r="H125" s="41"/>
      <c r="I125" s="33" t="s">
        <v>36</v>
      </c>
      <c r="J125" s="37" t="str">
        <f>E24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3"/>
      <c r="B127" s="194"/>
      <c r="C127" s="195" t="s">
        <v>164</v>
      </c>
      <c r="D127" s="196" t="s">
        <v>64</v>
      </c>
      <c r="E127" s="196" t="s">
        <v>60</v>
      </c>
      <c r="F127" s="196" t="s">
        <v>61</v>
      </c>
      <c r="G127" s="196" t="s">
        <v>165</v>
      </c>
      <c r="H127" s="196" t="s">
        <v>166</v>
      </c>
      <c r="I127" s="196" t="s">
        <v>167</v>
      </c>
      <c r="J127" s="196" t="s">
        <v>148</v>
      </c>
      <c r="K127" s="197" t="s">
        <v>168</v>
      </c>
      <c r="L127" s="198"/>
      <c r="M127" s="101" t="s">
        <v>1</v>
      </c>
      <c r="N127" s="102" t="s">
        <v>43</v>
      </c>
      <c r="O127" s="102" t="s">
        <v>169</v>
      </c>
      <c r="P127" s="102" t="s">
        <v>170</v>
      </c>
      <c r="Q127" s="102" t="s">
        <v>171</v>
      </c>
      <c r="R127" s="102" t="s">
        <v>172</v>
      </c>
      <c r="S127" s="102" t="s">
        <v>173</v>
      </c>
      <c r="T127" s="103" t="s">
        <v>174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9"/>
      <c r="B128" s="40"/>
      <c r="C128" s="108" t="s">
        <v>175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P129+P134+P221+P340+P345+P349</f>
        <v>0</v>
      </c>
      <c r="Q128" s="105"/>
      <c r="R128" s="201">
        <f>R129+R134+R221+R340+R345+R349</f>
        <v>149.30699770000001</v>
      </c>
      <c r="S128" s="105"/>
      <c r="T128" s="202">
        <f>T129+T134+T221+T340+T345+T349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78</v>
      </c>
      <c r="AU128" s="18" t="s">
        <v>150</v>
      </c>
      <c r="BK128" s="203">
        <f>BK129+BK134+BK221+BK340+BK345+BK349</f>
        <v>0</v>
      </c>
    </row>
    <row r="129" s="12" customFormat="1" ht="25.92" customHeight="1">
      <c r="A129" s="12"/>
      <c r="B129" s="204"/>
      <c r="C129" s="205"/>
      <c r="D129" s="206" t="s">
        <v>78</v>
      </c>
      <c r="E129" s="207" t="s">
        <v>176</v>
      </c>
      <c r="F129" s="207" t="s">
        <v>177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</f>
        <v>0</v>
      </c>
      <c r="Q129" s="212"/>
      <c r="R129" s="213">
        <f>R130</f>
        <v>0</v>
      </c>
      <c r="S129" s="212"/>
      <c r="T129" s="214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78</v>
      </c>
      <c r="AU129" s="216" t="s">
        <v>79</v>
      </c>
      <c r="AY129" s="215" t="s">
        <v>178</v>
      </c>
      <c r="BK129" s="217">
        <f>BK130</f>
        <v>0</v>
      </c>
    </row>
    <row r="130" s="12" customFormat="1" ht="22.8" customHeight="1">
      <c r="A130" s="12"/>
      <c r="B130" s="204"/>
      <c r="C130" s="205"/>
      <c r="D130" s="206" t="s">
        <v>78</v>
      </c>
      <c r="E130" s="218" t="s">
        <v>246</v>
      </c>
      <c r="F130" s="218" t="s">
        <v>1098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SUM(P131:P133)</f>
        <v>0</v>
      </c>
      <c r="Q130" s="212"/>
      <c r="R130" s="213">
        <f>SUM(R131:R133)</f>
        <v>0</v>
      </c>
      <c r="S130" s="212"/>
      <c r="T130" s="214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78</v>
      </c>
      <c r="AU130" s="216" t="s">
        <v>84</v>
      </c>
      <c r="AY130" s="215" t="s">
        <v>178</v>
      </c>
      <c r="BK130" s="217">
        <f>SUM(BK131:BK133)</f>
        <v>0</v>
      </c>
    </row>
    <row r="131" s="2" customFormat="1" ht="24.15" customHeight="1">
      <c r="A131" s="39"/>
      <c r="B131" s="40"/>
      <c r="C131" s="220" t="s">
        <v>84</v>
      </c>
      <c r="D131" s="220" t="s">
        <v>180</v>
      </c>
      <c r="E131" s="221" t="s">
        <v>1772</v>
      </c>
      <c r="F131" s="222" t="s">
        <v>1773</v>
      </c>
      <c r="G131" s="223" t="s">
        <v>1774</v>
      </c>
      <c r="H131" s="224">
        <v>3</v>
      </c>
      <c r="I131" s="225"/>
      <c r="J131" s="226">
        <f>ROUND(I131*H131,2)</f>
        <v>0</v>
      </c>
      <c r="K131" s="222" t="s">
        <v>184</v>
      </c>
      <c r="L131" s="45"/>
      <c r="M131" s="227" t="s">
        <v>1</v>
      </c>
      <c r="N131" s="228" t="s">
        <v>44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185</v>
      </c>
      <c r="AT131" s="231" t="s">
        <v>180</v>
      </c>
      <c r="AU131" s="231" t="s">
        <v>88</v>
      </c>
      <c r="AY131" s="18" t="s">
        <v>178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185</v>
      </c>
      <c r="BM131" s="231" t="s">
        <v>1775</v>
      </c>
    </row>
    <row r="132" s="2" customFormat="1">
      <c r="A132" s="39"/>
      <c r="B132" s="40"/>
      <c r="C132" s="41"/>
      <c r="D132" s="233" t="s">
        <v>187</v>
      </c>
      <c r="E132" s="41"/>
      <c r="F132" s="234" t="s">
        <v>1776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187</v>
      </c>
      <c r="AU132" s="18" t="s">
        <v>88</v>
      </c>
    </row>
    <row r="133" s="2" customFormat="1">
      <c r="A133" s="39"/>
      <c r="B133" s="40"/>
      <c r="C133" s="41"/>
      <c r="D133" s="238" t="s">
        <v>189</v>
      </c>
      <c r="E133" s="41"/>
      <c r="F133" s="239" t="s">
        <v>1777</v>
      </c>
      <c r="G133" s="41"/>
      <c r="H133" s="41"/>
      <c r="I133" s="235"/>
      <c r="J133" s="41"/>
      <c r="K133" s="41"/>
      <c r="L133" s="45"/>
      <c r="M133" s="236"/>
      <c r="N133" s="237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189</v>
      </c>
      <c r="AU133" s="18" t="s">
        <v>88</v>
      </c>
    </row>
    <row r="134" s="12" customFormat="1" ht="25.92" customHeight="1">
      <c r="A134" s="12"/>
      <c r="B134" s="204"/>
      <c r="C134" s="205"/>
      <c r="D134" s="206" t="s">
        <v>78</v>
      </c>
      <c r="E134" s="207" t="s">
        <v>1743</v>
      </c>
      <c r="F134" s="207" t="s">
        <v>1744</v>
      </c>
      <c r="G134" s="205"/>
      <c r="H134" s="205"/>
      <c r="I134" s="208"/>
      <c r="J134" s="209">
        <f>BK134</f>
        <v>0</v>
      </c>
      <c r="K134" s="205"/>
      <c r="L134" s="210"/>
      <c r="M134" s="211"/>
      <c r="N134" s="212"/>
      <c r="O134" s="212"/>
      <c r="P134" s="213">
        <f>P135+P216</f>
        <v>0</v>
      </c>
      <c r="Q134" s="212"/>
      <c r="R134" s="213">
        <f>R135+R216</f>
        <v>0.64993999999999996</v>
      </c>
      <c r="S134" s="212"/>
      <c r="T134" s="214">
        <f>T135+T216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88</v>
      </c>
      <c r="AT134" s="216" t="s">
        <v>78</v>
      </c>
      <c r="AU134" s="216" t="s">
        <v>79</v>
      </c>
      <c r="AY134" s="215" t="s">
        <v>178</v>
      </c>
      <c r="BK134" s="217">
        <f>BK135+BK216</f>
        <v>0</v>
      </c>
    </row>
    <row r="135" s="12" customFormat="1" ht="22.8" customHeight="1">
      <c r="A135" s="12"/>
      <c r="B135" s="204"/>
      <c r="C135" s="205"/>
      <c r="D135" s="206" t="s">
        <v>78</v>
      </c>
      <c r="E135" s="218" t="s">
        <v>1778</v>
      </c>
      <c r="F135" s="218" t="s">
        <v>1779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SUM(P136:P215)</f>
        <v>0</v>
      </c>
      <c r="Q135" s="212"/>
      <c r="R135" s="213">
        <f>SUM(R136:R215)</f>
        <v>0.64993999999999996</v>
      </c>
      <c r="S135" s="212"/>
      <c r="T135" s="214">
        <f>SUM(T136:T215)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88</v>
      </c>
      <c r="AT135" s="216" t="s">
        <v>78</v>
      </c>
      <c r="AU135" s="216" t="s">
        <v>84</v>
      </c>
      <c r="AY135" s="215" t="s">
        <v>178</v>
      </c>
      <c r="BK135" s="217">
        <f>SUM(BK136:BK215)</f>
        <v>0</v>
      </c>
    </row>
    <row r="136" s="2" customFormat="1" ht="24.15" customHeight="1">
      <c r="A136" s="39"/>
      <c r="B136" s="40"/>
      <c r="C136" s="220" t="s">
        <v>88</v>
      </c>
      <c r="D136" s="220" t="s">
        <v>180</v>
      </c>
      <c r="E136" s="221" t="s">
        <v>1780</v>
      </c>
      <c r="F136" s="222" t="s">
        <v>1781</v>
      </c>
      <c r="G136" s="223" t="s">
        <v>270</v>
      </c>
      <c r="H136" s="224">
        <v>46</v>
      </c>
      <c r="I136" s="225"/>
      <c r="J136" s="226">
        <f>ROUND(I136*H136,2)</f>
        <v>0</v>
      </c>
      <c r="K136" s="222" t="s">
        <v>184</v>
      </c>
      <c r="L136" s="45"/>
      <c r="M136" s="227" t="s">
        <v>1</v>
      </c>
      <c r="N136" s="228" t="s">
        <v>44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319</v>
      </c>
      <c r="AT136" s="231" t="s">
        <v>180</v>
      </c>
      <c r="AU136" s="231" t="s">
        <v>88</v>
      </c>
      <c r="AY136" s="18" t="s">
        <v>178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319</v>
      </c>
      <c r="BM136" s="231" t="s">
        <v>1782</v>
      </c>
    </row>
    <row r="137" s="2" customFormat="1">
      <c r="A137" s="39"/>
      <c r="B137" s="40"/>
      <c r="C137" s="41"/>
      <c r="D137" s="233" t="s">
        <v>187</v>
      </c>
      <c r="E137" s="41"/>
      <c r="F137" s="234" t="s">
        <v>1783</v>
      </c>
      <c r="G137" s="41"/>
      <c r="H137" s="41"/>
      <c r="I137" s="235"/>
      <c r="J137" s="41"/>
      <c r="K137" s="41"/>
      <c r="L137" s="45"/>
      <c r="M137" s="236"/>
      <c r="N137" s="237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187</v>
      </c>
      <c r="AU137" s="18" t="s">
        <v>88</v>
      </c>
    </row>
    <row r="138" s="2" customFormat="1">
      <c r="A138" s="39"/>
      <c r="B138" s="40"/>
      <c r="C138" s="41"/>
      <c r="D138" s="238" t="s">
        <v>189</v>
      </c>
      <c r="E138" s="41"/>
      <c r="F138" s="239" t="s">
        <v>1784</v>
      </c>
      <c r="G138" s="41"/>
      <c r="H138" s="41"/>
      <c r="I138" s="235"/>
      <c r="J138" s="41"/>
      <c r="K138" s="41"/>
      <c r="L138" s="45"/>
      <c r="M138" s="236"/>
      <c r="N138" s="23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189</v>
      </c>
      <c r="AU138" s="18" t="s">
        <v>88</v>
      </c>
    </row>
    <row r="139" s="2" customFormat="1" ht="16.5" customHeight="1">
      <c r="A139" s="39"/>
      <c r="B139" s="40"/>
      <c r="C139" s="283" t="s">
        <v>204</v>
      </c>
      <c r="D139" s="283" t="s">
        <v>412</v>
      </c>
      <c r="E139" s="284" t="s">
        <v>1785</v>
      </c>
      <c r="F139" s="285" t="s">
        <v>1786</v>
      </c>
      <c r="G139" s="286" t="s">
        <v>270</v>
      </c>
      <c r="H139" s="287">
        <v>46</v>
      </c>
      <c r="I139" s="288"/>
      <c r="J139" s="289">
        <f>ROUND(I139*H139,2)</f>
        <v>0</v>
      </c>
      <c r="K139" s="285" t="s">
        <v>1</v>
      </c>
      <c r="L139" s="290"/>
      <c r="M139" s="291" t="s">
        <v>1</v>
      </c>
      <c r="N139" s="292" t="s">
        <v>44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440</v>
      </c>
      <c r="AT139" s="231" t="s">
        <v>412</v>
      </c>
      <c r="AU139" s="231" t="s">
        <v>88</v>
      </c>
      <c r="AY139" s="18" t="s">
        <v>178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319</v>
      </c>
      <c r="BM139" s="231" t="s">
        <v>1787</v>
      </c>
    </row>
    <row r="140" s="2" customFormat="1">
      <c r="A140" s="39"/>
      <c r="B140" s="40"/>
      <c r="C140" s="41"/>
      <c r="D140" s="233" t="s">
        <v>187</v>
      </c>
      <c r="E140" s="41"/>
      <c r="F140" s="234" t="s">
        <v>1786</v>
      </c>
      <c r="G140" s="41"/>
      <c r="H140" s="41"/>
      <c r="I140" s="235"/>
      <c r="J140" s="41"/>
      <c r="K140" s="41"/>
      <c r="L140" s="45"/>
      <c r="M140" s="236"/>
      <c r="N140" s="23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187</v>
      </c>
      <c r="AU140" s="18" t="s">
        <v>88</v>
      </c>
    </row>
    <row r="141" s="2" customFormat="1" ht="24.15" customHeight="1">
      <c r="A141" s="39"/>
      <c r="B141" s="40"/>
      <c r="C141" s="220" t="s">
        <v>185</v>
      </c>
      <c r="D141" s="220" t="s">
        <v>180</v>
      </c>
      <c r="E141" s="221" t="s">
        <v>1788</v>
      </c>
      <c r="F141" s="222" t="s">
        <v>1789</v>
      </c>
      <c r="G141" s="223" t="s">
        <v>270</v>
      </c>
      <c r="H141" s="224">
        <v>175</v>
      </c>
      <c r="I141" s="225"/>
      <c r="J141" s="226">
        <f>ROUND(I141*H141,2)</f>
        <v>0</v>
      </c>
      <c r="K141" s="222" t="s">
        <v>184</v>
      </c>
      <c r="L141" s="45"/>
      <c r="M141" s="227" t="s">
        <v>1</v>
      </c>
      <c r="N141" s="228" t="s">
        <v>44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319</v>
      </c>
      <c r="AT141" s="231" t="s">
        <v>180</v>
      </c>
      <c r="AU141" s="231" t="s">
        <v>88</v>
      </c>
      <c r="AY141" s="18" t="s">
        <v>178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319</v>
      </c>
      <c r="BM141" s="231" t="s">
        <v>1790</v>
      </c>
    </row>
    <row r="142" s="2" customFormat="1">
      <c r="A142" s="39"/>
      <c r="B142" s="40"/>
      <c r="C142" s="41"/>
      <c r="D142" s="233" t="s">
        <v>187</v>
      </c>
      <c r="E142" s="41"/>
      <c r="F142" s="234" t="s">
        <v>1791</v>
      </c>
      <c r="G142" s="41"/>
      <c r="H142" s="41"/>
      <c r="I142" s="235"/>
      <c r="J142" s="41"/>
      <c r="K142" s="41"/>
      <c r="L142" s="45"/>
      <c r="M142" s="236"/>
      <c r="N142" s="237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187</v>
      </c>
      <c r="AU142" s="18" t="s">
        <v>88</v>
      </c>
    </row>
    <row r="143" s="2" customFormat="1">
      <c r="A143" s="39"/>
      <c r="B143" s="40"/>
      <c r="C143" s="41"/>
      <c r="D143" s="238" t="s">
        <v>189</v>
      </c>
      <c r="E143" s="41"/>
      <c r="F143" s="239" t="s">
        <v>1792</v>
      </c>
      <c r="G143" s="41"/>
      <c r="H143" s="41"/>
      <c r="I143" s="235"/>
      <c r="J143" s="41"/>
      <c r="K143" s="41"/>
      <c r="L143" s="45"/>
      <c r="M143" s="236"/>
      <c r="N143" s="237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189</v>
      </c>
      <c r="AU143" s="18" t="s">
        <v>88</v>
      </c>
    </row>
    <row r="144" s="2" customFormat="1" ht="21.75" customHeight="1">
      <c r="A144" s="39"/>
      <c r="B144" s="40"/>
      <c r="C144" s="283" t="s">
        <v>91</v>
      </c>
      <c r="D144" s="283" t="s">
        <v>412</v>
      </c>
      <c r="E144" s="284" t="s">
        <v>1793</v>
      </c>
      <c r="F144" s="285" t="s">
        <v>1794</v>
      </c>
      <c r="G144" s="286" t="s">
        <v>270</v>
      </c>
      <c r="H144" s="287">
        <v>175</v>
      </c>
      <c r="I144" s="288"/>
      <c r="J144" s="289">
        <f>ROUND(I144*H144,2)</f>
        <v>0</v>
      </c>
      <c r="K144" s="285" t="s">
        <v>1</v>
      </c>
      <c r="L144" s="290"/>
      <c r="M144" s="291" t="s">
        <v>1</v>
      </c>
      <c r="N144" s="292" t="s">
        <v>44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440</v>
      </c>
      <c r="AT144" s="231" t="s">
        <v>412</v>
      </c>
      <c r="AU144" s="231" t="s">
        <v>88</v>
      </c>
      <c r="AY144" s="18" t="s">
        <v>178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319</v>
      </c>
      <c r="BM144" s="231" t="s">
        <v>1795</v>
      </c>
    </row>
    <row r="145" s="2" customFormat="1">
      <c r="A145" s="39"/>
      <c r="B145" s="40"/>
      <c r="C145" s="41"/>
      <c r="D145" s="233" t="s">
        <v>187</v>
      </c>
      <c r="E145" s="41"/>
      <c r="F145" s="234" t="s">
        <v>1794</v>
      </c>
      <c r="G145" s="41"/>
      <c r="H145" s="41"/>
      <c r="I145" s="235"/>
      <c r="J145" s="41"/>
      <c r="K145" s="41"/>
      <c r="L145" s="45"/>
      <c r="M145" s="236"/>
      <c r="N145" s="237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187</v>
      </c>
      <c r="AU145" s="18" t="s">
        <v>88</v>
      </c>
    </row>
    <row r="146" s="2" customFormat="1" ht="24.15" customHeight="1">
      <c r="A146" s="39"/>
      <c r="B146" s="40"/>
      <c r="C146" s="220" t="s">
        <v>130</v>
      </c>
      <c r="D146" s="220" t="s">
        <v>180</v>
      </c>
      <c r="E146" s="221" t="s">
        <v>1796</v>
      </c>
      <c r="F146" s="222" t="s">
        <v>1797</v>
      </c>
      <c r="G146" s="223" t="s">
        <v>270</v>
      </c>
      <c r="H146" s="224">
        <v>79</v>
      </c>
      <c r="I146" s="225"/>
      <c r="J146" s="226">
        <f>ROUND(I146*H146,2)</f>
        <v>0</v>
      </c>
      <c r="K146" s="222" t="s">
        <v>184</v>
      </c>
      <c r="L146" s="45"/>
      <c r="M146" s="227" t="s">
        <v>1</v>
      </c>
      <c r="N146" s="228" t="s">
        <v>44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319</v>
      </c>
      <c r="AT146" s="231" t="s">
        <v>180</v>
      </c>
      <c r="AU146" s="231" t="s">
        <v>88</v>
      </c>
      <c r="AY146" s="18" t="s">
        <v>178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319</v>
      </c>
      <c r="BM146" s="231" t="s">
        <v>1798</v>
      </c>
    </row>
    <row r="147" s="2" customFormat="1">
      <c r="A147" s="39"/>
      <c r="B147" s="40"/>
      <c r="C147" s="41"/>
      <c r="D147" s="233" t="s">
        <v>187</v>
      </c>
      <c r="E147" s="41"/>
      <c r="F147" s="234" t="s">
        <v>1799</v>
      </c>
      <c r="G147" s="41"/>
      <c r="H147" s="41"/>
      <c r="I147" s="235"/>
      <c r="J147" s="41"/>
      <c r="K147" s="41"/>
      <c r="L147" s="45"/>
      <c r="M147" s="236"/>
      <c r="N147" s="237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187</v>
      </c>
      <c r="AU147" s="18" t="s">
        <v>88</v>
      </c>
    </row>
    <row r="148" s="2" customFormat="1">
      <c r="A148" s="39"/>
      <c r="B148" s="40"/>
      <c r="C148" s="41"/>
      <c r="D148" s="238" t="s">
        <v>189</v>
      </c>
      <c r="E148" s="41"/>
      <c r="F148" s="239" t="s">
        <v>1800</v>
      </c>
      <c r="G148" s="41"/>
      <c r="H148" s="41"/>
      <c r="I148" s="235"/>
      <c r="J148" s="41"/>
      <c r="K148" s="41"/>
      <c r="L148" s="45"/>
      <c r="M148" s="236"/>
      <c r="N148" s="237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189</v>
      </c>
      <c r="AU148" s="18" t="s">
        <v>88</v>
      </c>
    </row>
    <row r="149" s="2" customFormat="1" ht="21.75" customHeight="1">
      <c r="A149" s="39"/>
      <c r="B149" s="40"/>
      <c r="C149" s="283" t="s">
        <v>231</v>
      </c>
      <c r="D149" s="283" t="s">
        <v>412</v>
      </c>
      <c r="E149" s="284" t="s">
        <v>1801</v>
      </c>
      <c r="F149" s="285" t="s">
        <v>1802</v>
      </c>
      <c r="G149" s="286" t="s">
        <v>270</v>
      </c>
      <c r="H149" s="287">
        <v>79</v>
      </c>
      <c r="I149" s="288"/>
      <c r="J149" s="289">
        <f>ROUND(I149*H149,2)</f>
        <v>0</v>
      </c>
      <c r="K149" s="285" t="s">
        <v>1</v>
      </c>
      <c r="L149" s="290"/>
      <c r="M149" s="291" t="s">
        <v>1</v>
      </c>
      <c r="N149" s="292" t="s">
        <v>44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440</v>
      </c>
      <c r="AT149" s="231" t="s">
        <v>412</v>
      </c>
      <c r="AU149" s="231" t="s">
        <v>88</v>
      </c>
      <c r="AY149" s="18" t="s">
        <v>178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319</v>
      </c>
      <c r="BM149" s="231" t="s">
        <v>1803</v>
      </c>
    </row>
    <row r="150" s="2" customFormat="1">
      <c r="A150" s="39"/>
      <c r="B150" s="40"/>
      <c r="C150" s="41"/>
      <c r="D150" s="233" t="s">
        <v>187</v>
      </c>
      <c r="E150" s="41"/>
      <c r="F150" s="234" t="s">
        <v>1802</v>
      </c>
      <c r="G150" s="41"/>
      <c r="H150" s="41"/>
      <c r="I150" s="235"/>
      <c r="J150" s="41"/>
      <c r="K150" s="41"/>
      <c r="L150" s="45"/>
      <c r="M150" s="236"/>
      <c r="N150" s="237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187</v>
      </c>
      <c r="AU150" s="18" t="s">
        <v>88</v>
      </c>
    </row>
    <row r="151" s="2" customFormat="1" ht="24.15" customHeight="1">
      <c r="A151" s="39"/>
      <c r="B151" s="40"/>
      <c r="C151" s="220" t="s">
        <v>238</v>
      </c>
      <c r="D151" s="220" t="s">
        <v>180</v>
      </c>
      <c r="E151" s="221" t="s">
        <v>1804</v>
      </c>
      <c r="F151" s="222" t="s">
        <v>1805</v>
      </c>
      <c r="G151" s="223" t="s">
        <v>270</v>
      </c>
      <c r="H151" s="224">
        <v>38</v>
      </c>
      <c r="I151" s="225"/>
      <c r="J151" s="226">
        <f>ROUND(I151*H151,2)</f>
        <v>0</v>
      </c>
      <c r="K151" s="222" t="s">
        <v>184</v>
      </c>
      <c r="L151" s="45"/>
      <c r="M151" s="227" t="s">
        <v>1</v>
      </c>
      <c r="N151" s="228" t="s">
        <v>44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319</v>
      </c>
      <c r="AT151" s="231" t="s">
        <v>180</v>
      </c>
      <c r="AU151" s="231" t="s">
        <v>88</v>
      </c>
      <c r="AY151" s="18" t="s">
        <v>178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319</v>
      </c>
      <c r="BM151" s="231" t="s">
        <v>1806</v>
      </c>
    </row>
    <row r="152" s="2" customFormat="1">
      <c r="A152" s="39"/>
      <c r="B152" s="40"/>
      <c r="C152" s="41"/>
      <c r="D152" s="233" t="s">
        <v>187</v>
      </c>
      <c r="E152" s="41"/>
      <c r="F152" s="234" t="s">
        <v>1807</v>
      </c>
      <c r="G152" s="41"/>
      <c r="H152" s="41"/>
      <c r="I152" s="235"/>
      <c r="J152" s="41"/>
      <c r="K152" s="41"/>
      <c r="L152" s="45"/>
      <c r="M152" s="236"/>
      <c r="N152" s="237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187</v>
      </c>
      <c r="AU152" s="18" t="s">
        <v>88</v>
      </c>
    </row>
    <row r="153" s="2" customFormat="1">
      <c r="A153" s="39"/>
      <c r="B153" s="40"/>
      <c r="C153" s="41"/>
      <c r="D153" s="238" t="s">
        <v>189</v>
      </c>
      <c r="E153" s="41"/>
      <c r="F153" s="239" t="s">
        <v>1808</v>
      </c>
      <c r="G153" s="41"/>
      <c r="H153" s="41"/>
      <c r="I153" s="235"/>
      <c r="J153" s="41"/>
      <c r="K153" s="41"/>
      <c r="L153" s="45"/>
      <c r="M153" s="236"/>
      <c r="N153" s="237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189</v>
      </c>
      <c r="AU153" s="18" t="s">
        <v>88</v>
      </c>
    </row>
    <row r="154" s="2" customFormat="1" ht="21.75" customHeight="1">
      <c r="A154" s="39"/>
      <c r="B154" s="40"/>
      <c r="C154" s="283" t="s">
        <v>246</v>
      </c>
      <c r="D154" s="283" t="s">
        <v>412</v>
      </c>
      <c r="E154" s="284" t="s">
        <v>1809</v>
      </c>
      <c r="F154" s="285" t="s">
        <v>1802</v>
      </c>
      <c r="G154" s="286" t="s">
        <v>270</v>
      </c>
      <c r="H154" s="287">
        <v>38</v>
      </c>
      <c r="I154" s="288"/>
      <c r="J154" s="289">
        <f>ROUND(I154*H154,2)</f>
        <v>0</v>
      </c>
      <c r="K154" s="285" t="s">
        <v>1</v>
      </c>
      <c r="L154" s="290"/>
      <c r="M154" s="291" t="s">
        <v>1</v>
      </c>
      <c r="N154" s="292" t="s">
        <v>44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440</v>
      </c>
      <c r="AT154" s="231" t="s">
        <v>412</v>
      </c>
      <c r="AU154" s="231" t="s">
        <v>88</v>
      </c>
      <c r="AY154" s="18" t="s">
        <v>178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319</v>
      </c>
      <c r="BM154" s="231" t="s">
        <v>1810</v>
      </c>
    </row>
    <row r="155" s="2" customFormat="1">
      <c r="A155" s="39"/>
      <c r="B155" s="40"/>
      <c r="C155" s="41"/>
      <c r="D155" s="233" t="s">
        <v>187</v>
      </c>
      <c r="E155" s="41"/>
      <c r="F155" s="234" t="s">
        <v>1802</v>
      </c>
      <c r="G155" s="41"/>
      <c r="H155" s="41"/>
      <c r="I155" s="235"/>
      <c r="J155" s="41"/>
      <c r="K155" s="41"/>
      <c r="L155" s="45"/>
      <c r="M155" s="236"/>
      <c r="N155" s="237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187</v>
      </c>
      <c r="AU155" s="18" t="s">
        <v>88</v>
      </c>
    </row>
    <row r="156" s="2" customFormat="1" ht="24.15" customHeight="1">
      <c r="A156" s="39"/>
      <c r="B156" s="40"/>
      <c r="C156" s="220" t="s">
        <v>257</v>
      </c>
      <c r="D156" s="220" t="s">
        <v>180</v>
      </c>
      <c r="E156" s="221" t="s">
        <v>1811</v>
      </c>
      <c r="F156" s="222" t="s">
        <v>1812</v>
      </c>
      <c r="G156" s="223" t="s">
        <v>270</v>
      </c>
      <c r="H156" s="224">
        <v>92</v>
      </c>
      <c r="I156" s="225"/>
      <c r="J156" s="226">
        <f>ROUND(I156*H156,2)</f>
        <v>0</v>
      </c>
      <c r="K156" s="222" t="s">
        <v>184</v>
      </c>
      <c r="L156" s="45"/>
      <c r="M156" s="227" t="s">
        <v>1</v>
      </c>
      <c r="N156" s="228" t="s">
        <v>44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319</v>
      </c>
      <c r="AT156" s="231" t="s">
        <v>180</v>
      </c>
      <c r="AU156" s="231" t="s">
        <v>88</v>
      </c>
      <c r="AY156" s="18" t="s">
        <v>178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319</v>
      </c>
      <c r="BM156" s="231" t="s">
        <v>1813</v>
      </c>
    </row>
    <row r="157" s="2" customFormat="1">
      <c r="A157" s="39"/>
      <c r="B157" s="40"/>
      <c r="C157" s="41"/>
      <c r="D157" s="233" t="s">
        <v>187</v>
      </c>
      <c r="E157" s="41"/>
      <c r="F157" s="234" t="s">
        <v>1814</v>
      </c>
      <c r="G157" s="41"/>
      <c r="H157" s="41"/>
      <c r="I157" s="235"/>
      <c r="J157" s="41"/>
      <c r="K157" s="41"/>
      <c r="L157" s="45"/>
      <c r="M157" s="236"/>
      <c r="N157" s="237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187</v>
      </c>
      <c r="AU157" s="18" t="s">
        <v>88</v>
      </c>
    </row>
    <row r="158" s="2" customFormat="1">
      <c r="A158" s="39"/>
      <c r="B158" s="40"/>
      <c r="C158" s="41"/>
      <c r="D158" s="238" t="s">
        <v>189</v>
      </c>
      <c r="E158" s="41"/>
      <c r="F158" s="239" t="s">
        <v>1815</v>
      </c>
      <c r="G158" s="41"/>
      <c r="H158" s="41"/>
      <c r="I158" s="235"/>
      <c r="J158" s="41"/>
      <c r="K158" s="41"/>
      <c r="L158" s="45"/>
      <c r="M158" s="236"/>
      <c r="N158" s="237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189</v>
      </c>
      <c r="AU158" s="18" t="s">
        <v>88</v>
      </c>
    </row>
    <row r="159" s="2" customFormat="1" ht="24.15" customHeight="1">
      <c r="A159" s="39"/>
      <c r="B159" s="40"/>
      <c r="C159" s="283" t="s">
        <v>127</v>
      </c>
      <c r="D159" s="283" t="s">
        <v>412</v>
      </c>
      <c r="E159" s="284" t="s">
        <v>1816</v>
      </c>
      <c r="F159" s="285" t="s">
        <v>1817</v>
      </c>
      <c r="G159" s="286" t="s">
        <v>270</v>
      </c>
      <c r="H159" s="287">
        <v>92</v>
      </c>
      <c r="I159" s="288"/>
      <c r="J159" s="289">
        <f>ROUND(I159*H159,2)</f>
        <v>0</v>
      </c>
      <c r="K159" s="285" t="s">
        <v>184</v>
      </c>
      <c r="L159" s="290"/>
      <c r="M159" s="291" t="s">
        <v>1</v>
      </c>
      <c r="N159" s="292" t="s">
        <v>44</v>
      </c>
      <c r="O159" s="92"/>
      <c r="P159" s="229">
        <f>O159*H159</f>
        <v>0</v>
      </c>
      <c r="Q159" s="229">
        <v>0.00012</v>
      </c>
      <c r="R159" s="229">
        <f>Q159*H159</f>
        <v>0.01104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440</v>
      </c>
      <c r="AT159" s="231" t="s">
        <v>412</v>
      </c>
      <c r="AU159" s="231" t="s">
        <v>88</v>
      </c>
      <c r="AY159" s="18" t="s">
        <v>178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319</v>
      </c>
      <c r="BM159" s="231" t="s">
        <v>1818</v>
      </c>
    </row>
    <row r="160" s="2" customFormat="1">
      <c r="A160" s="39"/>
      <c r="B160" s="40"/>
      <c r="C160" s="41"/>
      <c r="D160" s="233" t="s">
        <v>187</v>
      </c>
      <c r="E160" s="41"/>
      <c r="F160" s="234" t="s">
        <v>1817</v>
      </c>
      <c r="G160" s="41"/>
      <c r="H160" s="41"/>
      <c r="I160" s="235"/>
      <c r="J160" s="41"/>
      <c r="K160" s="41"/>
      <c r="L160" s="45"/>
      <c r="M160" s="236"/>
      <c r="N160" s="237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187</v>
      </c>
      <c r="AU160" s="18" t="s">
        <v>88</v>
      </c>
    </row>
    <row r="161" s="2" customFormat="1" ht="24.15" customHeight="1">
      <c r="A161" s="39"/>
      <c r="B161" s="40"/>
      <c r="C161" s="220" t="s">
        <v>8</v>
      </c>
      <c r="D161" s="220" t="s">
        <v>180</v>
      </c>
      <c r="E161" s="221" t="s">
        <v>1819</v>
      </c>
      <c r="F161" s="222" t="s">
        <v>1820</v>
      </c>
      <c r="G161" s="223" t="s">
        <v>270</v>
      </c>
      <c r="H161" s="224">
        <v>401</v>
      </c>
      <c r="I161" s="225"/>
      <c r="J161" s="226">
        <f>ROUND(I161*H161,2)</f>
        <v>0</v>
      </c>
      <c r="K161" s="222" t="s">
        <v>184</v>
      </c>
      <c r="L161" s="45"/>
      <c r="M161" s="227" t="s">
        <v>1</v>
      </c>
      <c r="N161" s="228" t="s">
        <v>44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319</v>
      </c>
      <c r="AT161" s="231" t="s">
        <v>180</v>
      </c>
      <c r="AU161" s="231" t="s">
        <v>88</v>
      </c>
      <c r="AY161" s="18" t="s">
        <v>178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319</v>
      </c>
      <c r="BM161" s="231" t="s">
        <v>1821</v>
      </c>
    </row>
    <row r="162" s="2" customFormat="1">
      <c r="A162" s="39"/>
      <c r="B162" s="40"/>
      <c r="C162" s="41"/>
      <c r="D162" s="233" t="s">
        <v>187</v>
      </c>
      <c r="E162" s="41"/>
      <c r="F162" s="234" t="s">
        <v>1822</v>
      </c>
      <c r="G162" s="41"/>
      <c r="H162" s="41"/>
      <c r="I162" s="235"/>
      <c r="J162" s="41"/>
      <c r="K162" s="41"/>
      <c r="L162" s="45"/>
      <c r="M162" s="236"/>
      <c r="N162" s="237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187</v>
      </c>
      <c r="AU162" s="18" t="s">
        <v>88</v>
      </c>
    </row>
    <row r="163" s="2" customFormat="1">
      <c r="A163" s="39"/>
      <c r="B163" s="40"/>
      <c r="C163" s="41"/>
      <c r="D163" s="238" t="s">
        <v>189</v>
      </c>
      <c r="E163" s="41"/>
      <c r="F163" s="239" t="s">
        <v>1823</v>
      </c>
      <c r="G163" s="41"/>
      <c r="H163" s="41"/>
      <c r="I163" s="235"/>
      <c r="J163" s="41"/>
      <c r="K163" s="41"/>
      <c r="L163" s="45"/>
      <c r="M163" s="236"/>
      <c r="N163" s="237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189</v>
      </c>
      <c r="AU163" s="18" t="s">
        <v>88</v>
      </c>
    </row>
    <row r="164" s="2" customFormat="1" ht="24.15" customHeight="1">
      <c r="A164" s="39"/>
      <c r="B164" s="40"/>
      <c r="C164" s="283" t="s">
        <v>283</v>
      </c>
      <c r="D164" s="283" t="s">
        <v>412</v>
      </c>
      <c r="E164" s="284" t="s">
        <v>1824</v>
      </c>
      <c r="F164" s="285" t="s">
        <v>1825</v>
      </c>
      <c r="G164" s="286" t="s">
        <v>270</v>
      </c>
      <c r="H164" s="287">
        <v>401</v>
      </c>
      <c r="I164" s="288"/>
      <c r="J164" s="289">
        <f>ROUND(I164*H164,2)</f>
        <v>0</v>
      </c>
      <c r="K164" s="285" t="s">
        <v>184</v>
      </c>
      <c r="L164" s="290"/>
      <c r="M164" s="291" t="s">
        <v>1</v>
      </c>
      <c r="N164" s="292" t="s">
        <v>44</v>
      </c>
      <c r="O164" s="92"/>
      <c r="P164" s="229">
        <f>O164*H164</f>
        <v>0</v>
      </c>
      <c r="Q164" s="229">
        <v>0.00089999999999999998</v>
      </c>
      <c r="R164" s="229">
        <f>Q164*H164</f>
        <v>0.3609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440</v>
      </c>
      <c r="AT164" s="231" t="s">
        <v>412</v>
      </c>
      <c r="AU164" s="231" t="s">
        <v>88</v>
      </c>
      <c r="AY164" s="18" t="s">
        <v>178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319</v>
      </c>
      <c r="BM164" s="231" t="s">
        <v>1826</v>
      </c>
    </row>
    <row r="165" s="2" customFormat="1">
      <c r="A165" s="39"/>
      <c r="B165" s="40"/>
      <c r="C165" s="41"/>
      <c r="D165" s="233" t="s">
        <v>187</v>
      </c>
      <c r="E165" s="41"/>
      <c r="F165" s="234" t="s">
        <v>1825</v>
      </c>
      <c r="G165" s="41"/>
      <c r="H165" s="41"/>
      <c r="I165" s="235"/>
      <c r="J165" s="41"/>
      <c r="K165" s="41"/>
      <c r="L165" s="45"/>
      <c r="M165" s="236"/>
      <c r="N165" s="237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187</v>
      </c>
      <c r="AU165" s="18" t="s">
        <v>88</v>
      </c>
    </row>
    <row r="166" s="2" customFormat="1">
      <c r="A166" s="39"/>
      <c r="B166" s="40"/>
      <c r="C166" s="41"/>
      <c r="D166" s="233" t="s">
        <v>1827</v>
      </c>
      <c r="E166" s="41"/>
      <c r="F166" s="297" t="s">
        <v>1828</v>
      </c>
      <c r="G166" s="41"/>
      <c r="H166" s="41"/>
      <c r="I166" s="235"/>
      <c r="J166" s="41"/>
      <c r="K166" s="41"/>
      <c r="L166" s="45"/>
      <c r="M166" s="236"/>
      <c r="N166" s="237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1827</v>
      </c>
      <c r="AU166" s="18" t="s">
        <v>88</v>
      </c>
    </row>
    <row r="167" s="2" customFormat="1" ht="24.15" customHeight="1">
      <c r="A167" s="39"/>
      <c r="B167" s="40"/>
      <c r="C167" s="220" t="s">
        <v>291</v>
      </c>
      <c r="D167" s="220" t="s">
        <v>180</v>
      </c>
      <c r="E167" s="221" t="s">
        <v>1829</v>
      </c>
      <c r="F167" s="222" t="s">
        <v>1830</v>
      </c>
      <c r="G167" s="223" t="s">
        <v>636</v>
      </c>
      <c r="H167" s="224">
        <v>23</v>
      </c>
      <c r="I167" s="225"/>
      <c r="J167" s="226">
        <f>ROUND(I167*H167,2)</f>
        <v>0</v>
      </c>
      <c r="K167" s="222" t="s">
        <v>184</v>
      </c>
      <c r="L167" s="45"/>
      <c r="M167" s="227" t="s">
        <v>1</v>
      </c>
      <c r="N167" s="228" t="s">
        <v>44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185</v>
      </c>
      <c r="AT167" s="231" t="s">
        <v>180</v>
      </c>
      <c r="AU167" s="231" t="s">
        <v>88</v>
      </c>
      <c r="AY167" s="18" t="s">
        <v>178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185</v>
      </c>
      <c r="BM167" s="231" t="s">
        <v>1831</v>
      </c>
    </row>
    <row r="168" s="2" customFormat="1">
      <c r="A168" s="39"/>
      <c r="B168" s="40"/>
      <c r="C168" s="41"/>
      <c r="D168" s="233" t="s">
        <v>187</v>
      </c>
      <c r="E168" s="41"/>
      <c r="F168" s="234" t="s">
        <v>1832</v>
      </c>
      <c r="G168" s="41"/>
      <c r="H168" s="41"/>
      <c r="I168" s="235"/>
      <c r="J168" s="41"/>
      <c r="K168" s="41"/>
      <c r="L168" s="45"/>
      <c r="M168" s="236"/>
      <c r="N168" s="237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187</v>
      </c>
      <c r="AU168" s="18" t="s">
        <v>88</v>
      </c>
    </row>
    <row r="169" s="2" customFormat="1">
      <c r="A169" s="39"/>
      <c r="B169" s="40"/>
      <c r="C169" s="41"/>
      <c r="D169" s="238" t="s">
        <v>189</v>
      </c>
      <c r="E169" s="41"/>
      <c r="F169" s="239" t="s">
        <v>1833</v>
      </c>
      <c r="G169" s="41"/>
      <c r="H169" s="41"/>
      <c r="I169" s="235"/>
      <c r="J169" s="41"/>
      <c r="K169" s="41"/>
      <c r="L169" s="45"/>
      <c r="M169" s="236"/>
      <c r="N169" s="23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189</v>
      </c>
      <c r="AU169" s="18" t="s">
        <v>88</v>
      </c>
    </row>
    <row r="170" s="2" customFormat="1" ht="16.5" customHeight="1">
      <c r="A170" s="39"/>
      <c r="B170" s="40"/>
      <c r="C170" s="283" t="s">
        <v>308</v>
      </c>
      <c r="D170" s="283" t="s">
        <v>412</v>
      </c>
      <c r="E170" s="284" t="s">
        <v>1834</v>
      </c>
      <c r="F170" s="285" t="s">
        <v>1835</v>
      </c>
      <c r="G170" s="286" t="s">
        <v>636</v>
      </c>
      <c r="H170" s="287">
        <v>23</v>
      </c>
      <c r="I170" s="288"/>
      <c r="J170" s="289">
        <f>ROUND(I170*H170,2)</f>
        <v>0</v>
      </c>
      <c r="K170" s="285" t="s">
        <v>1</v>
      </c>
      <c r="L170" s="290"/>
      <c r="M170" s="291" t="s">
        <v>1</v>
      </c>
      <c r="N170" s="292" t="s">
        <v>44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440</v>
      </c>
      <c r="AT170" s="231" t="s">
        <v>412</v>
      </c>
      <c r="AU170" s="231" t="s">
        <v>88</v>
      </c>
      <c r="AY170" s="18" t="s">
        <v>178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319</v>
      </c>
      <c r="BM170" s="231" t="s">
        <v>1836</v>
      </c>
    </row>
    <row r="171" s="2" customFormat="1">
      <c r="A171" s="39"/>
      <c r="B171" s="40"/>
      <c r="C171" s="41"/>
      <c r="D171" s="233" t="s">
        <v>187</v>
      </c>
      <c r="E171" s="41"/>
      <c r="F171" s="234" t="s">
        <v>1835</v>
      </c>
      <c r="G171" s="41"/>
      <c r="H171" s="41"/>
      <c r="I171" s="235"/>
      <c r="J171" s="41"/>
      <c r="K171" s="41"/>
      <c r="L171" s="45"/>
      <c r="M171" s="236"/>
      <c r="N171" s="237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187</v>
      </c>
      <c r="AU171" s="18" t="s">
        <v>88</v>
      </c>
    </row>
    <row r="172" s="2" customFormat="1" ht="16.5" customHeight="1">
      <c r="A172" s="39"/>
      <c r="B172" s="40"/>
      <c r="C172" s="283" t="s">
        <v>319</v>
      </c>
      <c r="D172" s="283" t="s">
        <v>412</v>
      </c>
      <c r="E172" s="284" t="s">
        <v>1837</v>
      </c>
      <c r="F172" s="285" t="s">
        <v>1838</v>
      </c>
      <c r="G172" s="286" t="s">
        <v>636</v>
      </c>
      <c r="H172" s="287">
        <v>23</v>
      </c>
      <c r="I172" s="288"/>
      <c r="J172" s="289">
        <f>ROUND(I172*H172,2)</f>
        <v>0</v>
      </c>
      <c r="K172" s="285" t="s">
        <v>1</v>
      </c>
      <c r="L172" s="290"/>
      <c r="M172" s="291" t="s">
        <v>1</v>
      </c>
      <c r="N172" s="292" t="s">
        <v>44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440</v>
      </c>
      <c r="AT172" s="231" t="s">
        <v>412</v>
      </c>
      <c r="AU172" s="231" t="s">
        <v>88</v>
      </c>
      <c r="AY172" s="18" t="s">
        <v>178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319</v>
      </c>
      <c r="BM172" s="231" t="s">
        <v>1839</v>
      </c>
    </row>
    <row r="173" s="2" customFormat="1">
      <c r="A173" s="39"/>
      <c r="B173" s="40"/>
      <c r="C173" s="41"/>
      <c r="D173" s="233" t="s">
        <v>187</v>
      </c>
      <c r="E173" s="41"/>
      <c r="F173" s="234" t="s">
        <v>1838</v>
      </c>
      <c r="G173" s="41"/>
      <c r="H173" s="41"/>
      <c r="I173" s="235"/>
      <c r="J173" s="41"/>
      <c r="K173" s="41"/>
      <c r="L173" s="45"/>
      <c r="M173" s="236"/>
      <c r="N173" s="237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187</v>
      </c>
      <c r="AU173" s="18" t="s">
        <v>88</v>
      </c>
    </row>
    <row r="174" s="2" customFormat="1" ht="24.15" customHeight="1">
      <c r="A174" s="39"/>
      <c r="B174" s="40"/>
      <c r="C174" s="220" t="s">
        <v>327</v>
      </c>
      <c r="D174" s="220" t="s">
        <v>180</v>
      </c>
      <c r="E174" s="221" t="s">
        <v>1840</v>
      </c>
      <c r="F174" s="222" t="s">
        <v>1841</v>
      </c>
      <c r="G174" s="223" t="s">
        <v>636</v>
      </c>
      <c r="H174" s="224">
        <v>10</v>
      </c>
      <c r="I174" s="225"/>
      <c r="J174" s="226">
        <f>ROUND(I174*H174,2)</f>
        <v>0</v>
      </c>
      <c r="K174" s="222" t="s">
        <v>184</v>
      </c>
      <c r="L174" s="45"/>
      <c r="M174" s="227" t="s">
        <v>1</v>
      </c>
      <c r="N174" s="228" t="s">
        <v>44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319</v>
      </c>
      <c r="AT174" s="231" t="s">
        <v>180</v>
      </c>
      <c r="AU174" s="231" t="s">
        <v>88</v>
      </c>
      <c r="AY174" s="18" t="s">
        <v>178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84</v>
      </c>
      <c r="BK174" s="232">
        <f>ROUND(I174*H174,2)</f>
        <v>0</v>
      </c>
      <c r="BL174" s="18" t="s">
        <v>319</v>
      </c>
      <c r="BM174" s="231" t="s">
        <v>1842</v>
      </c>
    </row>
    <row r="175" s="2" customFormat="1">
      <c r="A175" s="39"/>
      <c r="B175" s="40"/>
      <c r="C175" s="41"/>
      <c r="D175" s="233" t="s">
        <v>187</v>
      </c>
      <c r="E175" s="41"/>
      <c r="F175" s="234" t="s">
        <v>1843</v>
      </c>
      <c r="G175" s="41"/>
      <c r="H175" s="41"/>
      <c r="I175" s="235"/>
      <c r="J175" s="41"/>
      <c r="K175" s="41"/>
      <c r="L175" s="45"/>
      <c r="M175" s="236"/>
      <c r="N175" s="237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187</v>
      </c>
      <c r="AU175" s="18" t="s">
        <v>88</v>
      </c>
    </row>
    <row r="176" s="2" customFormat="1">
      <c r="A176" s="39"/>
      <c r="B176" s="40"/>
      <c r="C176" s="41"/>
      <c r="D176" s="238" t="s">
        <v>189</v>
      </c>
      <c r="E176" s="41"/>
      <c r="F176" s="239" t="s">
        <v>1844</v>
      </c>
      <c r="G176" s="41"/>
      <c r="H176" s="41"/>
      <c r="I176" s="235"/>
      <c r="J176" s="41"/>
      <c r="K176" s="41"/>
      <c r="L176" s="45"/>
      <c r="M176" s="236"/>
      <c r="N176" s="237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189</v>
      </c>
      <c r="AU176" s="18" t="s">
        <v>88</v>
      </c>
    </row>
    <row r="177" s="2" customFormat="1" ht="33" customHeight="1">
      <c r="A177" s="39"/>
      <c r="B177" s="40"/>
      <c r="C177" s="220" t="s">
        <v>335</v>
      </c>
      <c r="D177" s="220" t="s">
        <v>180</v>
      </c>
      <c r="E177" s="221" t="s">
        <v>1845</v>
      </c>
      <c r="F177" s="222" t="s">
        <v>1846</v>
      </c>
      <c r="G177" s="223" t="s">
        <v>636</v>
      </c>
      <c r="H177" s="224">
        <v>23</v>
      </c>
      <c r="I177" s="225"/>
      <c r="J177" s="226">
        <f>ROUND(I177*H177,2)</f>
        <v>0</v>
      </c>
      <c r="K177" s="222" t="s">
        <v>184</v>
      </c>
      <c r="L177" s="45"/>
      <c r="M177" s="227" t="s">
        <v>1</v>
      </c>
      <c r="N177" s="228" t="s">
        <v>44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319</v>
      </c>
      <c r="AT177" s="231" t="s">
        <v>180</v>
      </c>
      <c r="AU177" s="231" t="s">
        <v>88</v>
      </c>
      <c r="AY177" s="18" t="s">
        <v>178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84</v>
      </c>
      <c r="BK177" s="232">
        <f>ROUND(I177*H177,2)</f>
        <v>0</v>
      </c>
      <c r="BL177" s="18" t="s">
        <v>319</v>
      </c>
      <c r="BM177" s="231" t="s">
        <v>1847</v>
      </c>
    </row>
    <row r="178" s="2" customFormat="1">
      <c r="A178" s="39"/>
      <c r="B178" s="40"/>
      <c r="C178" s="41"/>
      <c r="D178" s="233" t="s">
        <v>187</v>
      </c>
      <c r="E178" s="41"/>
      <c r="F178" s="234" t="s">
        <v>1848</v>
      </c>
      <c r="G178" s="41"/>
      <c r="H178" s="41"/>
      <c r="I178" s="235"/>
      <c r="J178" s="41"/>
      <c r="K178" s="41"/>
      <c r="L178" s="45"/>
      <c r="M178" s="236"/>
      <c r="N178" s="237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187</v>
      </c>
      <c r="AU178" s="18" t="s">
        <v>88</v>
      </c>
    </row>
    <row r="179" s="2" customFormat="1">
      <c r="A179" s="39"/>
      <c r="B179" s="40"/>
      <c r="C179" s="41"/>
      <c r="D179" s="238" t="s">
        <v>189</v>
      </c>
      <c r="E179" s="41"/>
      <c r="F179" s="239" t="s">
        <v>1849</v>
      </c>
      <c r="G179" s="41"/>
      <c r="H179" s="41"/>
      <c r="I179" s="235"/>
      <c r="J179" s="41"/>
      <c r="K179" s="41"/>
      <c r="L179" s="45"/>
      <c r="M179" s="236"/>
      <c r="N179" s="237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189</v>
      </c>
      <c r="AU179" s="18" t="s">
        <v>88</v>
      </c>
    </row>
    <row r="180" s="2" customFormat="1" ht="24.15" customHeight="1">
      <c r="A180" s="39"/>
      <c r="B180" s="40"/>
      <c r="C180" s="220" t="s">
        <v>343</v>
      </c>
      <c r="D180" s="220" t="s">
        <v>180</v>
      </c>
      <c r="E180" s="221" t="s">
        <v>1850</v>
      </c>
      <c r="F180" s="222" t="s">
        <v>1851</v>
      </c>
      <c r="G180" s="223" t="s">
        <v>636</v>
      </c>
      <c r="H180" s="224">
        <v>10</v>
      </c>
      <c r="I180" s="225"/>
      <c r="J180" s="226">
        <f>ROUND(I180*H180,2)</f>
        <v>0</v>
      </c>
      <c r="K180" s="222" t="s">
        <v>184</v>
      </c>
      <c r="L180" s="45"/>
      <c r="M180" s="227" t="s">
        <v>1</v>
      </c>
      <c r="N180" s="228" t="s">
        <v>44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319</v>
      </c>
      <c r="AT180" s="231" t="s">
        <v>180</v>
      </c>
      <c r="AU180" s="231" t="s">
        <v>88</v>
      </c>
      <c r="AY180" s="18" t="s">
        <v>178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319</v>
      </c>
      <c r="BM180" s="231" t="s">
        <v>1852</v>
      </c>
    </row>
    <row r="181" s="2" customFormat="1">
      <c r="A181" s="39"/>
      <c r="B181" s="40"/>
      <c r="C181" s="41"/>
      <c r="D181" s="233" t="s">
        <v>187</v>
      </c>
      <c r="E181" s="41"/>
      <c r="F181" s="234" t="s">
        <v>1853</v>
      </c>
      <c r="G181" s="41"/>
      <c r="H181" s="41"/>
      <c r="I181" s="235"/>
      <c r="J181" s="41"/>
      <c r="K181" s="41"/>
      <c r="L181" s="45"/>
      <c r="M181" s="236"/>
      <c r="N181" s="237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187</v>
      </c>
      <c r="AU181" s="18" t="s">
        <v>88</v>
      </c>
    </row>
    <row r="182" s="2" customFormat="1">
      <c r="A182" s="39"/>
      <c r="B182" s="40"/>
      <c r="C182" s="41"/>
      <c r="D182" s="238" t="s">
        <v>189</v>
      </c>
      <c r="E182" s="41"/>
      <c r="F182" s="239" t="s">
        <v>1854</v>
      </c>
      <c r="G182" s="41"/>
      <c r="H182" s="41"/>
      <c r="I182" s="235"/>
      <c r="J182" s="41"/>
      <c r="K182" s="41"/>
      <c r="L182" s="45"/>
      <c r="M182" s="236"/>
      <c r="N182" s="237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189</v>
      </c>
      <c r="AU182" s="18" t="s">
        <v>88</v>
      </c>
    </row>
    <row r="183" s="2" customFormat="1" ht="24.15" customHeight="1">
      <c r="A183" s="39"/>
      <c r="B183" s="40"/>
      <c r="C183" s="283" t="s">
        <v>111</v>
      </c>
      <c r="D183" s="283" t="s">
        <v>412</v>
      </c>
      <c r="E183" s="284" t="s">
        <v>1855</v>
      </c>
      <c r="F183" s="285" t="s">
        <v>1856</v>
      </c>
      <c r="G183" s="286" t="s">
        <v>636</v>
      </c>
      <c r="H183" s="287">
        <v>7</v>
      </c>
      <c r="I183" s="288"/>
      <c r="J183" s="289">
        <f>ROUND(I183*H183,2)</f>
        <v>0</v>
      </c>
      <c r="K183" s="285" t="s">
        <v>1</v>
      </c>
      <c r="L183" s="290"/>
      <c r="M183" s="291" t="s">
        <v>1</v>
      </c>
      <c r="N183" s="292" t="s">
        <v>44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440</v>
      </c>
      <c r="AT183" s="231" t="s">
        <v>412</v>
      </c>
      <c r="AU183" s="231" t="s">
        <v>88</v>
      </c>
      <c r="AY183" s="18" t="s">
        <v>178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319</v>
      </c>
      <c r="BM183" s="231" t="s">
        <v>1857</v>
      </c>
    </row>
    <row r="184" s="2" customFormat="1">
      <c r="A184" s="39"/>
      <c r="B184" s="40"/>
      <c r="C184" s="41"/>
      <c r="D184" s="233" t="s">
        <v>187</v>
      </c>
      <c r="E184" s="41"/>
      <c r="F184" s="234" t="s">
        <v>1856</v>
      </c>
      <c r="G184" s="41"/>
      <c r="H184" s="41"/>
      <c r="I184" s="235"/>
      <c r="J184" s="41"/>
      <c r="K184" s="41"/>
      <c r="L184" s="45"/>
      <c r="M184" s="236"/>
      <c r="N184" s="237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187</v>
      </c>
      <c r="AU184" s="18" t="s">
        <v>88</v>
      </c>
    </row>
    <row r="185" s="2" customFormat="1" ht="24.15" customHeight="1">
      <c r="A185" s="39"/>
      <c r="B185" s="40"/>
      <c r="C185" s="283" t="s">
        <v>7</v>
      </c>
      <c r="D185" s="283" t="s">
        <v>412</v>
      </c>
      <c r="E185" s="284" t="s">
        <v>1858</v>
      </c>
      <c r="F185" s="285" t="s">
        <v>1859</v>
      </c>
      <c r="G185" s="286" t="s">
        <v>636</v>
      </c>
      <c r="H185" s="287">
        <v>2</v>
      </c>
      <c r="I185" s="288"/>
      <c r="J185" s="289">
        <f>ROUND(I185*H185,2)</f>
        <v>0</v>
      </c>
      <c r="K185" s="285" t="s">
        <v>1</v>
      </c>
      <c r="L185" s="290"/>
      <c r="M185" s="291" t="s">
        <v>1</v>
      </c>
      <c r="N185" s="292" t="s">
        <v>44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440</v>
      </c>
      <c r="AT185" s="231" t="s">
        <v>412</v>
      </c>
      <c r="AU185" s="231" t="s">
        <v>88</v>
      </c>
      <c r="AY185" s="18" t="s">
        <v>178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319</v>
      </c>
      <c r="BM185" s="231" t="s">
        <v>1860</v>
      </c>
    </row>
    <row r="186" s="2" customFormat="1">
      <c r="A186" s="39"/>
      <c r="B186" s="40"/>
      <c r="C186" s="41"/>
      <c r="D186" s="233" t="s">
        <v>187</v>
      </c>
      <c r="E186" s="41"/>
      <c r="F186" s="234" t="s">
        <v>1859</v>
      </c>
      <c r="G186" s="41"/>
      <c r="H186" s="41"/>
      <c r="I186" s="235"/>
      <c r="J186" s="41"/>
      <c r="K186" s="41"/>
      <c r="L186" s="45"/>
      <c r="M186" s="236"/>
      <c r="N186" s="237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187</v>
      </c>
      <c r="AU186" s="18" t="s">
        <v>88</v>
      </c>
    </row>
    <row r="187" s="2" customFormat="1" ht="24.15" customHeight="1">
      <c r="A187" s="39"/>
      <c r="B187" s="40"/>
      <c r="C187" s="283" t="s">
        <v>363</v>
      </c>
      <c r="D187" s="283" t="s">
        <v>412</v>
      </c>
      <c r="E187" s="284" t="s">
        <v>1861</v>
      </c>
      <c r="F187" s="285" t="s">
        <v>1862</v>
      </c>
      <c r="G187" s="286" t="s">
        <v>636</v>
      </c>
      <c r="H187" s="287">
        <v>1</v>
      </c>
      <c r="I187" s="288"/>
      <c r="J187" s="289">
        <f>ROUND(I187*H187,2)</f>
        <v>0</v>
      </c>
      <c r="K187" s="285" t="s">
        <v>1</v>
      </c>
      <c r="L187" s="290"/>
      <c r="M187" s="291" t="s">
        <v>1</v>
      </c>
      <c r="N187" s="292" t="s">
        <v>44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440</v>
      </c>
      <c r="AT187" s="231" t="s">
        <v>412</v>
      </c>
      <c r="AU187" s="231" t="s">
        <v>88</v>
      </c>
      <c r="AY187" s="18" t="s">
        <v>178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319</v>
      </c>
      <c r="BM187" s="231" t="s">
        <v>1863</v>
      </c>
    </row>
    <row r="188" s="2" customFormat="1">
      <c r="A188" s="39"/>
      <c r="B188" s="40"/>
      <c r="C188" s="41"/>
      <c r="D188" s="233" t="s">
        <v>187</v>
      </c>
      <c r="E188" s="41"/>
      <c r="F188" s="234" t="s">
        <v>1862</v>
      </c>
      <c r="G188" s="41"/>
      <c r="H188" s="41"/>
      <c r="I188" s="235"/>
      <c r="J188" s="41"/>
      <c r="K188" s="41"/>
      <c r="L188" s="45"/>
      <c r="M188" s="236"/>
      <c r="N188" s="237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187</v>
      </c>
      <c r="AU188" s="18" t="s">
        <v>88</v>
      </c>
    </row>
    <row r="189" s="2" customFormat="1" ht="16.5" customHeight="1">
      <c r="A189" s="39"/>
      <c r="B189" s="40"/>
      <c r="C189" s="283" t="s">
        <v>370</v>
      </c>
      <c r="D189" s="283" t="s">
        <v>412</v>
      </c>
      <c r="E189" s="284" t="s">
        <v>1864</v>
      </c>
      <c r="F189" s="285" t="s">
        <v>1865</v>
      </c>
      <c r="G189" s="286" t="s">
        <v>636</v>
      </c>
      <c r="H189" s="287">
        <v>10</v>
      </c>
      <c r="I189" s="288"/>
      <c r="J189" s="289">
        <f>ROUND(I189*H189,2)</f>
        <v>0</v>
      </c>
      <c r="K189" s="285" t="s">
        <v>1</v>
      </c>
      <c r="L189" s="290"/>
      <c r="M189" s="291" t="s">
        <v>1</v>
      </c>
      <c r="N189" s="292" t="s">
        <v>44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440</v>
      </c>
      <c r="AT189" s="231" t="s">
        <v>412</v>
      </c>
      <c r="AU189" s="231" t="s">
        <v>88</v>
      </c>
      <c r="AY189" s="18" t="s">
        <v>178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84</v>
      </c>
      <c r="BK189" s="232">
        <f>ROUND(I189*H189,2)</f>
        <v>0</v>
      </c>
      <c r="BL189" s="18" t="s">
        <v>319</v>
      </c>
      <c r="BM189" s="231" t="s">
        <v>1866</v>
      </c>
    </row>
    <row r="190" s="2" customFormat="1">
      <c r="A190" s="39"/>
      <c r="B190" s="40"/>
      <c r="C190" s="41"/>
      <c r="D190" s="233" t="s">
        <v>187</v>
      </c>
      <c r="E190" s="41"/>
      <c r="F190" s="234" t="s">
        <v>1865</v>
      </c>
      <c r="G190" s="41"/>
      <c r="H190" s="41"/>
      <c r="I190" s="235"/>
      <c r="J190" s="41"/>
      <c r="K190" s="41"/>
      <c r="L190" s="45"/>
      <c r="M190" s="236"/>
      <c r="N190" s="237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187</v>
      </c>
      <c r="AU190" s="18" t="s">
        <v>88</v>
      </c>
    </row>
    <row r="191" s="2" customFormat="1" ht="16.5" customHeight="1">
      <c r="A191" s="39"/>
      <c r="B191" s="40"/>
      <c r="C191" s="283" t="s">
        <v>378</v>
      </c>
      <c r="D191" s="283" t="s">
        <v>412</v>
      </c>
      <c r="E191" s="284" t="s">
        <v>1867</v>
      </c>
      <c r="F191" s="285" t="s">
        <v>1868</v>
      </c>
      <c r="G191" s="286" t="s">
        <v>636</v>
      </c>
      <c r="H191" s="287">
        <v>10</v>
      </c>
      <c r="I191" s="288"/>
      <c r="J191" s="289">
        <f>ROUND(I191*H191,2)</f>
        <v>0</v>
      </c>
      <c r="K191" s="285" t="s">
        <v>1</v>
      </c>
      <c r="L191" s="290"/>
      <c r="M191" s="291" t="s">
        <v>1</v>
      </c>
      <c r="N191" s="292" t="s">
        <v>44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440</v>
      </c>
      <c r="AT191" s="231" t="s">
        <v>412</v>
      </c>
      <c r="AU191" s="231" t="s">
        <v>88</v>
      </c>
      <c r="AY191" s="18" t="s">
        <v>178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319</v>
      </c>
      <c r="BM191" s="231" t="s">
        <v>1869</v>
      </c>
    </row>
    <row r="192" s="2" customFormat="1">
      <c r="A192" s="39"/>
      <c r="B192" s="40"/>
      <c r="C192" s="41"/>
      <c r="D192" s="233" t="s">
        <v>187</v>
      </c>
      <c r="E192" s="41"/>
      <c r="F192" s="234" t="s">
        <v>1868</v>
      </c>
      <c r="G192" s="41"/>
      <c r="H192" s="41"/>
      <c r="I192" s="235"/>
      <c r="J192" s="41"/>
      <c r="K192" s="41"/>
      <c r="L192" s="45"/>
      <c r="M192" s="236"/>
      <c r="N192" s="237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187</v>
      </c>
      <c r="AU192" s="18" t="s">
        <v>88</v>
      </c>
    </row>
    <row r="193" s="2" customFormat="1" ht="24.15" customHeight="1">
      <c r="A193" s="39"/>
      <c r="B193" s="40"/>
      <c r="C193" s="220" t="s">
        <v>390</v>
      </c>
      <c r="D193" s="220" t="s">
        <v>180</v>
      </c>
      <c r="E193" s="221" t="s">
        <v>1870</v>
      </c>
      <c r="F193" s="222" t="s">
        <v>1871</v>
      </c>
      <c r="G193" s="223" t="s">
        <v>270</v>
      </c>
      <c r="H193" s="224">
        <v>278</v>
      </c>
      <c r="I193" s="225"/>
      <c r="J193" s="226">
        <f>ROUND(I193*H193,2)</f>
        <v>0</v>
      </c>
      <c r="K193" s="222" t="s">
        <v>184</v>
      </c>
      <c r="L193" s="45"/>
      <c r="M193" s="227" t="s">
        <v>1</v>
      </c>
      <c r="N193" s="228" t="s">
        <v>44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319</v>
      </c>
      <c r="AT193" s="231" t="s">
        <v>180</v>
      </c>
      <c r="AU193" s="231" t="s">
        <v>88</v>
      </c>
      <c r="AY193" s="18" t="s">
        <v>178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84</v>
      </c>
      <c r="BK193" s="232">
        <f>ROUND(I193*H193,2)</f>
        <v>0</v>
      </c>
      <c r="BL193" s="18" t="s">
        <v>319</v>
      </c>
      <c r="BM193" s="231" t="s">
        <v>1872</v>
      </c>
    </row>
    <row r="194" s="2" customFormat="1">
      <c r="A194" s="39"/>
      <c r="B194" s="40"/>
      <c r="C194" s="41"/>
      <c r="D194" s="233" t="s">
        <v>187</v>
      </c>
      <c r="E194" s="41"/>
      <c r="F194" s="234" t="s">
        <v>1873</v>
      </c>
      <c r="G194" s="41"/>
      <c r="H194" s="41"/>
      <c r="I194" s="235"/>
      <c r="J194" s="41"/>
      <c r="K194" s="41"/>
      <c r="L194" s="45"/>
      <c r="M194" s="236"/>
      <c r="N194" s="237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187</v>
      </c>
      <c r="AU194" s="18" t="s">
        <v>88</v>
      </c>
    </row>
    <row r="195" s="2" customFormat="1">
      <c r="A195" s="39"/>
      <c r="B195" s="40"/>
      <c r="C195" s="41"/>
      <c r="D195" s="238" t="s">
        <v>189</v>
      </c>
      <c r="E195" s="41"/>
      <c r="F195" s="239" t="s">
        <v>1874</v>
      </c>
      <c r="G195" s="41"/>
      <c r="H195" s="41"/>
      <c r="I195" s="235"/>
      <c r="J195" s="41"/>
      <c r="K195" s="41"/>
      <c r="L195" s="45"/>
      <c r="M195" s="236"/>
      <c r="N195" s="237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189</v>
      </c>
      <c r="AU195" s="18" t="s">
        <v>88</v>
      </c>
    </row>
    <row r="196" s="2" customFormat="1" ht="16.5" customHeight="1">
      <c r="A196" s="39"/>
      <c r="B196" s="40"/>
      <c r="C196" s="283" t="s">
        <v>398</v>
      </c>
      <c r="D196" s="283" t="s">
        <v>412</v>
      </c>
      <c r="E196" s="284" t="s">
        <v>1875</v>
      </c>
      <c r="F196" s="285" t="s">
        <v>1876</v>
      </c>
      <c r="G196" s="286" t="s">
        <v>520</v>
      </c>
      <c r="H196" s="287">
        <v>264</v>
      </c>
      <c r="I196" s="288"/>
      <c r="J196" s="289">
        <f>ROUND(I196*H196,2)</f>
        <v>0</v>
      </c>
      <c r="K196" s="285" t="s">
        <v>184</v>
      </c>
      <c r="L196" s="290"/>
      <c r="M196" s="291" t="s">
        <v>1</v>
      </c>
      <c r="N196" s="292" t="s">
        <v>44</v>
      </c>
      <c r="O196" s="92"/>
      <c r="P196" s="229">
        <f>O196*H196</f>
        <v>0</v>
      </c>
      <c r="Q196" s="229">
        <v>0.001</v>
      </c>
      <c r="R196" s="229">
        <f>Q196*H196</f>
        <v>0.26400000000000001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440</v>
      </c>
      <c r="AT196" s="231" t="s">
        <v>412</v>
      </c>
      <c r="AU196" s="231" t="s">
        <v>88</v>
      </c>
      <c r="AY196" s="18" t="s">
        <v>178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319</v>
      </c>
      <c r="BM196" s="231" t="s">
        <v>1877</v>
      </c>
    </row>
    <row r="197" s="2" customFormat="1">
      <c r="A197" s="39"/>
      <c r="B197" s="40"/>
      <c r="C197" s="41"/>
      <c r="D197" s="233" t="s">
        <v>187</v>
      </c>
      <c r="E197" s="41"/>
      <c r="F197" s="234" t="s">
        <v>1876</v>
      </c>
      <c r="G197" s="41"/>
      <c r="H197" s="41"/>
      <c r="I197" s="235"/>
      <c r="J197" s="41"/>
      <c r="K197" s="41"/>
      <c r="L197" s="45"/>
      <c r="M197" s="236"/>
      <c r="N197" s="237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187</v>
      </c>
      <c r="AU197" s="18" t="s">
        <v>88</v>
      </c>
    </row>
    <row r="198" s="2" customFormat="1" ht="24.15" customHeight="1">
      <c r="A198" s="39"/>
      <c r="B198" s="40"/>
      <c r="C198" s="220" t="s">
        <v>404</v>
      </c>
      <c r="D198" s="220" t="s">
        <v>180</v>
      </c>
      <c r="E198" s="221" t="s">
        <v>1878</v>
      </c>
      <c r="F198" s="222" t="s">
        <v>1879</v>
      </c>
      <c r="G198" s="223" t="s">
        <v>270</v>
      </c>
      <c r="H198" s="224">
        <v>20</v>
      </c>
      <c r="I198" s="225"/>
      <c r="J198" s="226">
        <f>ROUND(I198*H198,2)</f>
        <v>0</v>
      </c>
      <c r="K198" s="222" t="s">
        <v>184</v>
      </c>
      <c r="L198" s="45"/>
      <c r="M198" s="227" t="s">
        <v>1</v>
      </c>
      <c r="N198" s="228" t="s">
        <v>44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319</v>
      </c>
      <c r="AT198" s="231" t="s">
        <v>180</v>
      </c>
      <c r="AU198" s="231" t="s">
        <v>88</v>
      </c>
      <c r="AY198" s="18" t="s">
        <v>178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319</v>
      </c>
      <c r="BM198" s="231" t="s">
        <v>1880</v>
      </c>
    </row>
    <row r="199" s="2" customFormat="1">
      <c r="A199" s="39"/>
      <c r="B199" s="40"/>
      <c r="C199" s="41"/>
      <c r="D199" s="233" t="s">
        <v>187</v>
      </c>
      <c r="E199" s="41"/>
      <c r="F199" s="234" t="s">
        <v>1881</v>
      </c>
      <c r="G199" s="41"/>
      <c r="H199" s="41"/>
      <c r="I199" s="235"/>
      <c r="J199" s="41"/>
      <c r="K199" s="41"/>
      <c r="L199" s="45"/>
      <c r="M199" s="236"/>
      <c r="N199" s="237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187</v>
      </c>
      <c r="AU199" s="18" t="s">
        <v>88</v>
      </c>
    </row>
    <row r="200" s="2" customFormat="1">
      <c r="A200" s="39"/>
      <c r="B200" s="40"/>
      <c r="C200" s="41"/>
      <c r="D200" s="238" t="s">
        <v>189</v>
      </c>
      <c r="E200" s="41"/>
      <c r="F200" s="239" t="s">
        <v>1882</v>
      </c>
      <c r="G200" s="41"/>
      <c r="H200" s="41"/>
      <c r="I200" s="235"/>
      <c r="J200" s="41"/>
      <c r="K200" s="41"/>
      <c r="L200" s="45"/>
      <c r="M200" s="236"/>
      <c r="N200" s="237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189</v>
      </c>
      <c r="AU200" s="18" t="s">
        <v>88</v>
      </c>
    </row>
    <row r="201" s="2" customFormat="1" ht="16.5" customHeight="1">
      <c r="A201" s="39"/>
      <c r="B201" s="40"/>
      <c r="C201" s="283" t="s">
        <v>411</v>
      </c>
      <c r="D201" s="283" t="s">
        <v>412</v>
      </c>
      <c r="E201" s="284" t="s">
        <v>1883</v>
      </c>
      <c r="F201" s="285" t="s">
        <v>1884</v>
      </c>
      <c r="G201" s="286" t="s">
        <v>520</v>
      </c>
      <c r="H201" s="287">
        <v>14</v>
      </c>
      <c r="I201" s="288"/>
      <c r="J201" s="289">
        <f>ROUND(I201*H201,2)</f>
        <v>0</v>
      </c>
      <c r="K201" s="285" t="s">
        <v>184</v>
      </c>
      <c r="L201" s="290"/>
      <c r="M201" s="291" t="s">
        <v>1</v>
      </c>
      <c r="N201" s="292" t="s">
        <v>44</v>
      </c>
      <c r="O201" s="92"/>
      <c r="P201" s="229">
        <f>O201*H201</f>
        <v>0</v>
      </c>
      <c r="Q201" s="229">
        <v>0.001</v>
      </c>
      <c r="R201" s="229">
        <f>Q201*H201</f>
        <v>0.014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440</v>
      </c>
      <c r="AT201" s="231" t="s">
        <v>412</v>
      </c>
      <c r="AU201" s="231" t="s">
        <v>88</v>
      </c>
      <c r="AY201" s="18" t="s">
        <v>178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319</v>
      </c>
      <c r="BM201" s="231" t="s">
        <v>1885</v>
      </c>
    </row>
    <row r="202" s="2" customFormat="1">
      <c r="A202" s="39"/>
      <c r="B202" s="40"/>
      <c r="C202" s="41"/>
      <c r="D202" s="233" t="s">
        <v>187</v>
      </c>
      <c r="E202" s="41"/>
      <c r="F202" s="234" t="s">
        <v>1884</v>
      </c>
      <c r="G202" s="41"/>
      <c r="H202" s="41"/>
      <c r="I202" s="235"/>
      <c r="J202" s="41"/>
      <c r="K202" s="41"/>
      <c r="L202" s="45"/>
      <c r="M202" s="236"/>
      <c r="N202" s="237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187</v>
      </c>
      <c r="AU202" s="18" t="s">
        <v>88</v>
      </c>
    </row>
    <row r="203" s="2" customFormat="1" ht="16.5" customHeight="1">
      <c r="A203" s="39"/>
      <c r="B203" s="40"/>
      <c r="C203" s="220" t="s">
        <v>419</v>
      </c>
      <c r="D203" s="220" t="s">
        <v>180</v>
      </c>
      <c r="E203" s="221" t="s">
        <v>1886</v>
      </c>
      <c r="F203" s="222" t="s">
        <v>1887</v>
      </c>
      <c r="G203" s="223" t="s">
        <v>636</v>
      </c>
      <c r="H203" s="224">
        <v>20</v>
      </c>
      <c r="I203" s="225"/>
      <c r="J203" s="226">
        <f>ROUND(I203*H203,2)</f>
        <v>0</v>
      </c>
      <c r="K203" s="222" t="s">
        <v>184</v>
      </c>
      <c r="L203" s="45"/>
      <c r="M203" s="227" t="s">
        <v>1</v>
      </c>
      <c r="N203" s="228" t="s">
        <v>44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319</v>
      </c>
      <c r="AT203" s="231" t="s">
        <v>180</v>
      </c>
      <c r="AU203" s="231" t="s">
        <v>88</v>
      </c>
      <c r="AY203" s="18" t="s">
        <v>178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319</v>
      </c>
      <c r="BM203" s="231" t="s">
        <v>1888</v>
      </c>
    </row>
    <row r="204" s="2" customFormat="1">
      <c r="A204" s="39"/>
      <c r="B204" s="40"/>
      <c r="C204" s="41"/>
      <c r="D204" s="233" t="s">
        <v>187</v>
      </c>
      <c r="E204" s="41"/>
      <c r="F204" s="234" t="s">
        <v>1889</v>
      </c>
      <c r="G204" s="41"/>
      <c r="H204" s="41"/>
      <c r="I204" s="235"/>
      <c r="J204" s="41"/>
      <c r="K204" s="41"/>
      <c r="L204" s="45"/>
      <c r="M204" s="236"/>
      <c r="N204" s="237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187</v>
      </c>
      <c r="AU204" s="18" t="s">
        <v>88</v>
      </c>
    </row>
    <row r="205" s="2" customFormat="1">
      <c r="A205" s="39"/>
      <c r="B205" s="40"/>
      <c r="C205" s="41"/>
      <c r="D205" s="238" t="s">
        <v>189</v>
      </c>
      <c r="E205" s="41"/>
      <c r="F205" s="239" t="s">
        <v>1890</v>
      </c>
      <c r="G205" s="41"/>
      <c r="H205" s="41"/>
      <c r="I205" s="235"/>
      <c r="J205" s="41"/>
      <c r="K205" s="41"/>
      <c r="L205" s="45"/>
      <c r="M205" s="236"/>
      <c r="N205" s="237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189</v>
      </c>
      <c r="AU205" s="18" t="s">
        <v>88</v>
      </c>
    </row>
    <row r="206" s="2" customFormat="1" ht="16.5" customHeight="1">
      <c r="A206" s="39"/>
      <c r="B206" s="40"/>
      <c r="C206" s="283" t="s">
        <v>428</v>
      </c>
      <c r="D206" s="283" t="s">
        <v>412</v>
      </c>
      <c r="E206" s="284" t="s">
        <v>1891</v>
      </c>
      <c r="F206" s="285" t="s">
        <v>1892</v>
      </c>
      <c r="G206" s="286" t="s">
        <v>636</v>
      </c>
      <c r="H206" s="287">
        <v>20</v>
      </c>
      <c r="I206" s="288"/>
      <c r="J206" s="289">
        <f>ROUND(I206*H206,2)</f>
        <v>0</v>
      </c>
      <c r="K206" s="285" t="s">
        <v>1</v>
      </c>
      <c r="L206" s="290"/>
      <c r="M206" s="291" t="s">
        <v>1</v>
      </c>
      <c r="N206" s="292" t="s">
        <v>44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440</v>
      </c>
      <c r="AT206" s="231" t="s">
        <v>412</v>
      </c>
      <c r="AU206" s="231" t="s">
        <v>88</v>
      </c>
      <c r="AY206" s="18" t="s">
        <v>178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319</v>
      </c>
      <c r="BM206" s="231" t="s">
        <v>1893</v>
      </c>
    </row>
    <row r="207" s="2" customFormat="1">
      <c r="A207" s="39"/>
      <c r="B207" s="40"/>
      <c r="C207" s="41"/>
      <c r="D207" s="233" t="s">
        <v>187</v>
      </c>
      <c r="E207" s="41"/>
      <c r="F207" s="234" t="s">
        <v>1892</v>
      </c>
      <c r="G207" s="41"/>
      <c r="H207" s="41"/>
      <c r="I207" s="235"/>
      <c r="J207" s="41"/>
      <c r="K207" s="41"/>
      <c r="L207" s="45"/>
      <c r="M207" s="236"/>
      <c r="N207" s="237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187</v>
      </c>
      <c r="AU207" s="18" t="s">
        <v>88</v>
      </c>
    </row>
    <row r="208" s="2" customFormat="1" ht="16.5" customHeight="1">
      <c r="A208" s="39"/>
      <c r="B208" s="40"/>
      <c r="C208" s="220" t="s">
        <v>433</v>
      </c>
      <c r="D208" s="220" t="s">
        <v>180</v>
      </c>
      <c r="E208" s="221" t="s">
        <v>1894</v>
      </c>
      <c r="F208" s="222" t="s">
        <v>1895</v>
      </c>
      <c r="G208" s="223" t="s">
        <v>636</v>
      </c>
      <c r="H208" s="224">
        <v>2</v>
      </c>
      <c r="I208" s="225"/>
      <c r="J208" s="226">
        <f>ROUND(I208*H208,2)</f>
        <v>0</v>
      </c>
      <c r="K208" s="222" t="s">
        <v>184</v>
      </c>
      <c r="L208" s="45"/>
      <c r="M208" s="227" t="s">
        <v>1</v>
      </c>
      <c r="N208" s="228" t="s">
        <v>44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319</v>
      </c>
      <c r="AT208" s="231" t="s">
        <v>180</v>
      </c>
      <c r="AU208" s="231" t="s">
        <v>88</v>
      </c>
      <c r="AY208" s="18" t="s">
        <v>178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319</v>
      </c>
      <c r="BM208" s="231" t="s">
        <v>1896</v>
      </c>
    </row>
    <row r="209" s="2" customFormat="1">
      <c r="A209" s="39"/>
      <c r="B209" s="40"/>
      <c r="C209" s="41"/>
      <c r="D209" s="233" t="s">
        <v>187</v>
      </c>
      <c r="E209" s="41"/>
      <c r="F209" s="234" t="s">
        <v>1897</v>
      </c>
      <c r="G209" s="41"/>
      <c r="H209" s="41"/>
      <c r="I209" s="235"/>
      <c r="J209" s="41"/>
      <c r="K209" s="41"/>
      <c r="L209" s="45"/>
      <c r="M209" s="236"/>
      <c r="N209" s="237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187</v>
      </c>
      <c r="AU209" s="18" t="s">
        <v>88</v>
      </c>
    </row>
    <row r="210" s="2" customFormat="1">
      <c r="A210" s="39"/>
      <c r="B210" s="40"/>
      <c r="C210" s="41"/>
      <c r="D210" s="238" t="s">
        <v>189</v>
      </c>
      <c r="E210" s="41"/>
      <c r="F210" s="239" t="s">
        <v>1898</v>
      </c>
      <c r="G210" s="41"/>
      <c r="H210" s="41"/>
      <c r="I210" s="235"/>
      <c r="J210" s="41"/>
      <c r="K210" s="41"/>
      <c r="L210" s="45"/>
      <c r="M210" s="236"/>
      <c r="N210" s="237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189</v>
      </c>
      <c r="AU210" s="18" t="s">
        <v>88</v>
      </c>
    </row>
    <row r="211" s="2" customFormat="1" ht="16.5" customHeight="1">
      <c r="A211" s="39"/>
      <c r="B211" s="40"/>
      <c r="C211" s="220" t="s">
        <v>440</v>
      </c>
      <c r="D211" s="220" t="s">
        <v>180</v>
      </c>
      <c r="E211" s="221" t="s">
        <v>1899</v>
      </c>
      <c r="F211" s="222" t="s">
        <v>1900</v>
      </c>
      <c r="G211" s="223" t="s">
        <v>1901</v>
      </c>
      <c r="H211" s="224">
        <v>1</v>
      </c>
      <c r="I211" s="225"/>
      <c r="J211" s="226">
        <f>ROUND(I211*H211,2)</f>
        <v>0</v>
      </c>
      <c r="K211" s="222" t="s">
        <v>184</v>
      </c>
      <c r="L211" s="45"/>
      <c r="M211" s="227" t="s">
        <v>1</v>
      </c>
      <c r="N211" s="228" t="s">
        <v>44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319</v>
      </c>
      <c r="AT211" s="231" t="s">
        <v>180</v>
      </c>
      <c r="AU211" s="231" t="s">
        <v>88</v>
      </c>
      <c r="AY211" s="18" t="s">
        <v>178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319</v>
      </c>
      <c r="BM211" s="231" t="s">
        <v>1902</v>
      </c>
    </row>
    <row r="212" s="2" customFormat="1">
      <c r="A212" s="39"/>
      <c r="B212" s="40"/>
      <c r="C212" s="41"/>
      <c r="D212" s="233" t="s">
        <v>187</v>
      </c>
      <c r="E212" s="41"/>
      <c r="F212" s="234" t="s">
        <v>1903</v>
      </c>
      <c r="G212" s="41"/>
      <c r="H212" s="41"/>
      <c r="I212" s="235"/>
      <c r="J212" s="41"/>
      <c r="K212" s="41"/>
      <c r="L212" s="45"/>
      <c r="M212" s="236"/>
      <c r="N212" s="237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187</v>
      </c>
      <c r="AU212" s="18" t="s">
        <v>88</v>
      </c>
    </row>
    <row r="213" s="2" customFormat="1">
      <c r="A213" s="39"/>
      <c r="B213" s="40"/>
      <c r="C213" s="41"/>
      <c r="D213" s="238" t="s">
        <v>189</v>
      </c>
      <c r="E213" s="41"/>
      <c r="F213" s="239" t="s">
        <v>1904</v>
      </c>
      <c r="G213" s="41"/>
      <c r="H213" s="41"/>
      <c r="I213" s="235"/>
      <c r="J213" s="41"/>
      <c r="K213" s="41"/>
      <c r="L213" s="45"/>
      <c r="M213" s="236"/>
      <c r="N213" s="237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189</v>
      </c>
      <c r="AU213" s="18" t="s">
        <v>88</v>
      </c>
    </row>
    <row r="214" s="2" customFormat="1" ht="16.5" customHeight="1">
      <c r="A214" s="39"/>
      <c r="B214" s="40"/>
      <c r="C214" s="220" t="s">
        <v>454</v>
      </c>
      <c r="D214" s="220" t="s">
        <v>180</v>
      </c>
      <c r="E214" s="221" t="s">
        <v>1905</v>
      </c>
      <c r="F214" s="222" t="s">
        <v>1906</v>
      </c>
      <c r="G214" s="223" t="s">
        <v>636</v>
      </c>
      <c r="H214" s="224">
        <v>1</v>
      </c>
      <c r="I214" s="225"/>
      <c r="J214" s="226">
        <f>ROUND(I214*H214,2)</f>
        <v>0</v>
      </c>
      <c r="K214" s="222" t="s">
        <v>1</v>
      </c>
      <c r="L214" s="45"/>
      <c r="M214" s="227" t="s">
        <v>1</v>
      </c>
      <c r="N214" s="228" t="s">
        <v>44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319</v>
      </c>
      <c r="AT214" s="231" t="s">
        <v>180</v>
      </c>
      <c r="AU214" s="231" t="s">
        <v>88</v>
      </c>
      <c r="AY214" s="18" t="s">
        <v>178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319</v>
      </c>
      <c r="BM214" s="231" t="s">
        <v>1907</v>
      </c>
    </row>
    <row r="215" s="2" customFormat="1">
      <c r="A215" s="39"/>
      <c r="B215" s="40"/>
      <c r="C215" s="41"/>
      <c r="D215" s="233" t="s">
        <v>187</v>
      </c>
      <c r="E215" s="41"/>
      <c r="F215" s="234" t="s">
        <v>1906</v>
      </c>
      <c r="G215" s="41"/>
      <c r="H215" s="41"/>
      <c r="I215" s="235"/>
      <c r="J215" s="41"/>
      <c r="K215" s="41"/>
      <c r="L215" s="45"/>
      <c r="M215" s="236"/>
      <c r="N215" s="237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187</v>
      </c>
      <c r="AU215" s="18" t="s">
        <v>88</v>
      </c>
    </row>
    <row r="216" s="12" customFormat="1" ht="22.8" customHeight="1">
      <c r="A216" s="12"/>
      <c r="B216" s="204"/>
      <c r="C216" s="205"/>
      <c r="D216" s="206" t="s">
        <v>78</v>
      </c>
      <c r="E216" s="218" t="s">
        <v>1908</v>
      </c>
      <c r="F216" s="218" t="s">
        <v>1909</v>
      </c>
      <c r="G216" s="205"/>
      <c r="H216" s="205"/>
      <c r="I216" s="208"/>
      <c r="J216" s="219">
        <f>BK216</f>
        <v>0</v>
      </c>
      <c r="K216" s="205"/>
      <c r="L216" s="210"/>
      <c r="M216" s="211"/>
      <c r="N216" s="212"/>
      <c r="O216" s="212"/>
      <c r="P216" s="213">
        <f>SUM(P217:P220)</f>
        <v>0</v>
      </c>
      <c r="Q216" s="212"/>
      <c r="R216" s="213">
        <f>SUM(R217:R220)</f>
        <v>0</v>
      </c>
      <c r="S216" s="212"/>
      <c r="T216" s="214">
        <f>SUM(T217:T220)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5" t="s">
        <v>88</v>
      </c>
      <c r="AT216" s="216" t="s">
        <v>78</v>
      </c>
      <c r="AU216" s="216" t="s">
        <v>84</v>
      </c>
      <c r="AY216" s="215" t="s">
        <v>178</v>
      </c>
      <c r="BK216" s="217">
        <f>SUM(BK217:BK220)</f>
        <v>0</v>
      </c>
    </row>
    <row r="217" s="2" customFormat="1" ht="16.5" customHeight="1">
      <c r="A217" s="39"/>
      <c r="B217" s="40"/>
      <c r="C217" s="220" t="s">
        <v>460</v>
      </c>
      <c r="D217" s="220" t="s">
        <v>180</v>
      </c>
      <c r="E217" s="221" t="s">
        <v>1910</v>
      </c>
      <c r="F217" s="222" t="s">
        <v>1911</v>
      </c>
      <c r="G217" s="223" t="s">
        <v>636</v>
      </c>
      <c r="H217" s="224">
        <v>1</v>
      </c>
      <c r="I217" s="225"/>
      <c r="J217" s="226">
        <f>ROUND(I217*H217,2)</f>
        <v>0</v>
      </c>
      <c r="K217" s="222" t="s">
        <v>1</v>
      </c>
      <c r="L217" s="45"/>
      <c r="M217" s="227" t="s">
        <v>1</v>
      </c>
      <c r="N217" s="228" t="s">
        <v>44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319</v>
      </c>
      <c r="AT217" s="231" t="s">
        <v>180</v>
      </c>
      <c r="AU217" s="231" t="s">
        <v>88</v>
      </c>
      <c r="AY217" s="18" t="s">
        <v>178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319</v>
      </c>
      <c r="BM217" s="231" t="s">
        <v>1912</v>
      </c>
    </row>
    <row r="218" s="2" customFormat="1">
      <c r="A218" s="39"/>
      <c r="B218" s="40"/>
      <c r="C218" s="41"/>
      <c r="D218" s="233" t="s">
        <v>187</v>
      </c>
      <c r="E218" s="41"/>
      <c r="F218" s="234" t="s">
        <v>1911</v>
      </c>
      <c r="G218" s="41"/>
      <c r="H218" s="41"/>
      <c r="I218" s="235"/>
      <c r="J218" s="41"/>
      <c r="K218" s="41"/>
      <c r="L218" s="45"/>
      <c r="M218" s="236"/>
      <c r="N218" s="237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187</v>
      </c>
      <c r="AU218" s="18" t="s">
        <v>88</v>
      </c>
    </row>
    <row r="219" s="2" customFormat="1" ht="16.5" customHeight="1">
      <c r="A219" s="39"/>
      <c r="B219" s="40"/>
      <c r="C219" s="220" t="s">
        <v>465</v>
      </c>
      <c r="D219" s="220" t="s">
        <v>180</v>
      </c>
      <c r="E219" s="221" t="s">
        <v>1913</v>
      </c>
      <c r="F219" s="222" t="s">
        <v>1914</v>
      </c>
      <c r="G219" s="223" t="s">
        <v>636</v>
      </c>
      <c r="H219" s="224">
        <v>1</v>
      </c>
      <c r="I219" s="225"/>
      <c r="J219" s="226">
        <f>ROUND(I219*H219,2)</f>
        <v>0</v>
      </c>
      <c r="K219" s="222" t="s">
        <v>1</v>
      </c>
      <c r="L219" s="45"/>
      <c r="M219" s="227" t="s">
        <v>1</v>
      </c>
      <c r="N219" s="228" t="s">
        <v>44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319</v>
      </c>
      <c r="AT219" s="231" t="s">
        <v>180</v>
      </c>
      <c r="AU219" s="231" t="s">
        <v>88</v>
      </c>
      <c r="AY219" s="18" t="s">
        <v>178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319</v>
      </c>
      <c r="BM219" s="231" t="s">
        <v>1915</v>
      </c>
    </row>
    <row r="220" s="2" customFormat="1">
      <c r="A220" s="39"/>
      <c r="B220" s="40"/>
      <c r="C220" s="41"/>
      <c r="D220" s="233" t="s">
        <v>187</v>
      </c>
      <c r="E220" s="41"/>
      <c r="F220" s="234" t="s">
        <v>1914</v>
      </c>
      <c r="G220" s="41"/>
      <c r="H220" s="41"/>
      <c r="I220" s="235"/>
      <c r="J220" s="41"/>
      <c r="K220" s="41"/>
      <c r="L220" s="45"/>
      <c r="M220" s="236"/>
      <c r="N220" s="237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187</v>
      </c>
      <c r="AU220" s="18" t="s">
        <v>88</v>
      </c>
    </row>
    <row r="221" s="12" customFormat="1" ht="25.92" customHeight="1">
      <c r="A221" s="12"/>
      <c r="B221" s="204"/>
      <c r="C221" s="205"/>
      <c r="D221" s="206" t="s">
        <v>78</v>
      </c>
      <c r="E221" s="207" t="s">
        <v>412</v>
      </c>
      <c r="F221" s="207" t="s">
        <v>1916</v>
      </c>
      <c r="G221" s="205"/>
      <c r="H221" s="205"/>
      <c r="I221" s="208"/>
      <c r="J221" s="209">
        <f>BK221</f>
        <v>0</v>
      </c>
      <c r="K221" s="205"/>
      <c r="L221" s="210"/>
      <c r="M221" s="211"/>
      <c r="N221" s="212"/>
      <c r="O221" s="212"/>
      <c r="P221" s="213">
        <f>P222+P241</f>
        <v>0</v>
      </c>
      <c r="Q221" s="212"/>
      <c r="R221" s="213">
        <f>R222+R241</f>
        <v>148.65705770000002</v>
      </c>
      <c r="S221" s="212"/>
      <c r="T221" s="214">
        <f>T222+T241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204</v>
      </c>
      <c r="AT221" s="216" t="s">
        <v>78</v>
      </c>
      <c r="AU221" s="216" t="s">
        <v>79</v>
      </c>
      <c r="AY221" s="215" t="s">
        <v>178</v>
      </c>
      <c r="BK221" s="217">
        <f>BK222+BK241</f>
        <v>0</v>
      </c>
    </row>
    <row r="222" s="12" customFormat="1" ht="22.8" customHeight="1">
      <c r="A222" s="12"/>
      <c r="B222" s="204"/>
      <c r="C222" s="205"/>
      <c r="D222" s="206" t="s">
        <v>78</v>
      </c>
      <c r="E222" s="218" t="s">
        <v>1917</v>
      </c>
      <c r="F222" s="218" t="s">
        <v>1918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SUM(P223:P240)</f>
        <v>0</v>
      </c>
      <c r="Q222" s="212"/>
      <c r="R222" s="213">
        <f>SUM(R223:R240)</f>
        <v>0.056000000000000001</v>
      </c>
      <c r="S222" s="212"/>
      <c r="T222" s="214">
        <f>SUM(T223:T240)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204</v>
      </c>
      <c r="AT222" s="216" t="s">
        <v>78</v>
      </c>
      <c r="AU222" s="216" t="s">
        <v>84</v>
      </c>
      <c r="AY222" s="215" t="s">
        <v>178</v>
      </c>
      <c r="BK222" s="217">
        <f>SUM(BK223:BK240)</f>
        <v>0</v>
      </c>
    </row>
    <row r="223" s="2" customFormat="1" ht="44.25" customHeight="1">
      <c r="A223" s="39"/>
      <c r="B223" s="40"/>
      <c r="C223" s="283" t="s">
        <v>473</v>
      </c>
      <c r="D223" s="283" t="s">
        <v>412</v>
      </c>
      <c r="E223" s="284" t="s">
        <v>1919</v>
      </c>
      <c r="F223" s="285" t="s">
        <v>1920</v>
      </c>
      <c r="G223" s="286" t="s">
        <v>636</v>
      </c>
      <c r="H223" s="287">
        <v>9</v>
      </c>
      <c r="I223" s="288"/>
      <c r="J223" s="289">
        <f>ROUND(I223*H223,2)</f>
        <v>0</v>
      </c>
      <c r="K223" s="285" t="s">
        <v>1</v>
      </c>
      <c r="L223" s="290"/>
      <c r="M223" s="291" t="s">
        <v>1</v>
      </c>
      <c r="N223" s="292" t="s">
        <v>44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1921</v>
      </c>
      <c r="AT223" s="231" t="s">
        <v>412</v>
      </c>
      <c r="AU223" s="231" t="s">
        <v>88</v>
      </c>
      <c r="AY223" s="18" t="s">
        <v>178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691</v>
      </c>
      <c r="BM223" s="231" t="s">
        <v>1922</v>
      </c>
    </row>
    <row r="224" s="2" customFormat="1">
      <c r="A224" s="39"/>
      <c r="B224" s="40"/>
      <c r="C224" s="41"/>
      <c r="D224" s="233" t="s">
        <v>187</v>
      </c>
      <c r="E224" s="41"/>
      <c r="F224" s="234" t="s">
        <v>1920</v>
      </c>
      <c r="G224" s="41"/>
      <c r="H224" s="41"/>
      <c r="I224" s="235"/>
      <c r="J224" s="41"/>
      <c r="K224" s="41"/>
      <c r="L224" s="45"/>
      <c r="M224" s="236"/>
      <c r="N224" s="237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187</v>
      </c>
      <c r="AU224" s="18" t="s">
        <v>88</v>
      </c>
    </row>
    <row r="225" s="2" customFormat="1" ht="44.25" customHeight="1">
      <c r="A225" s="39"/>
      <c r="B225" s="40"/>
      <c r="C225" s="283" t="s">
        <v>478</v>
      </c>
      <c r="D225" s="283" t="s">
        <v>412</v>
      </c>
      <c r="E225" s="284" t="s">
        <v>1923</v>
      </c>
      <c r="F225" s="285" t="s">
        <v>1924</v>
      </c>
      <c r="G225" s="286" t="s">
        <v>636</v>
      </c>
      <c r="H225" s="287">
        <v>1</v>
      </c>
      <c r="I225" s="288"/>
      <c r="J225" s="289">
        <f>ROUND(I225*H225,2)</f>
        <v>0</v>
      </c>
      <c r="K225" s="285" t="s">
        <v>1</v>
      </c>
      <c r="L225" s="290"/>
      <c r="M225" s="291" t="s">
        <v>1</v>
      </c>
      <c r="N225" s="292" t="s">
        <v>44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1921</v>
      </c>
      <c r="AT225" s="231" t="s">
        <v>412</v>
      </c>
      <c r="AU225" s="231" t="s">
        <v>88</v>
      </c>
      <c r="AY225" s="18" t="s">
        <v>178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691</v>
      </c>
      <c r="BM225" s="231" t="s">
        <v>1925</v>
      </c>
    </row>
    <row r="226" s="2" customFormat="1">
      <c r="A226" s="39"/>
      <c r="B226" s="40"/>
      <c r="C226" s="41"/>
      <c r="D226" s="233" t="s">
        <v>187</v>
      </c>
      <c r="E226" s="41"/>
      <c r="F226" s="234" t="s">
        <v>1924</v>
      </c>
      <c r="G226" s="41"/>
      <c r="H226" s="41"/>
      <c r="I226" s="235"/>
      <c r="J226" s="41"/>
      <c r="K226" s="41"/>
      <c r="L226" s="45"/>
      <c r="M226" s="236"/>
      <c r="N226" s="237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187</v>
      </c>
      <c r="AU226" s="18" t="s">
        <v>88</v>
      </c>
    </row>
    <row r="227" s="2" customFormat="1" ht="24.15" customHeight="1">
      <c r="A227" s="39"/>
      <c r="B227" s="40"/>
      <c r="C227" s="220" t="s">
        <v>485</v>
      </c>
      <c r="D227" s="220" t="s">
        <v>180</v>
      </c>
      <c r="E227" s="221" t="s">
        <v>1926</v>
      </c>
      <c r="F227" s="222" t="s">
        <v>1927</v>
      </c>
      <c r="G227" s="223" t="s">
        <v>636</v>
      </c>
      <c r="H227" s="224">
        <v>7</v>
      </c>
      <c r="I227" s="225"/>
      <c r="J227" s="226">
        <f>ROUND(I227*H227,2)</f>
        <v>0</v>
      </c>
      <c r="K227" s="222" t="s">
        <v>184</v>
      </c>
      <c r="L227" s="45"/>
      <c r="M227" s="227" t="s">
        <v>1</v>
      </c>
      <c r="N227" s="228" t="s">
        <v>44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691</v>
      </c>
      <c r="AT227" s="231" t="s">
        <v>180</v>
      </c>
      <c r="AU227" s="231" t="s">
        <v>88</v>
      </c>
      <c r="AY227" s="18" t="s">
        <v>178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691</v>
      </c>
      <c r="BM227" s="231" t="s">
        <v>1928</v>
      </c>
    </row>
    <row r="228" s="2" customFormat="1">
      <c r="A228" s="39"/>
      <c r="B228" s="40"/>
      <c r="C228" s="41"/>
      <c r="D228" s="233" t="s">
        <v>187</v>
      </c>
      <c r="E228" s="41"/>
      <c r="F228" s="234" t="s">
        <v>1929</v>
      </c>
      <c r="G228" s="41"/>
      <c r="H228" s="41"/>
      <c r="I228" s="235"/>
      <c r="J228" s="41"/>
      <c r="K228" s="41"/>
      <c r="L228" s="45"/>
      <c r="M228" s="236"/>
      <c r="N228" s="237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187</v>
      </c>
      <c r="AU228" s="18" t="s">
        <v>88</v>
      </c>
    </row>
    <row r="229" s="2" customFormat="1">
      <c r="A229" s="39"/>
      <c r="B229" s="40"/>
      <c r="C229" s="41"/>
      <c r="D229" s="238" t="s">
        <v>189</v>
      </c>
      <c r="E229" s="41"/>
      <c r="F229" s="239" t="s">
        <v>1930</v>
      </c>
      <c r="G229" s="41"/>
      <c r="H229" s="41"/>
      <c r="I229" s="235"/>
      <c r="J229" s="41"/>
      <c r="K229" s="41"/>
      <c r="L229" s="45"/>
      <c r="M229" s="236"/>
      <c r="N229" s="237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189</v>
      </c>
      <c r="AU229" s="18" t="s">
        <v>88</v>
      </c>
    </row>
    <row r="230" s="2" customFormat="1" ht="24.15" customHeight="1">
      <c r="A230" s="39"/>
      <c r="B230" s="40"/>
      <c r="C230" s="283" t="s">
        <v>494</v>
      </c>
      <c r="D230" s="283" t="s">
        <v>412</v>
      </c>
      <c r="E230" s="284" t="s">
        <v>1931</v>
      </c>
      <c r="F230" s="285" t="s">
        <v>1932</v>
      </c>
      <c r="G230" s="286" t="s">
        <v>636</v>
      </c>
      <c r="H230" s="287">
        <v>7</v>
      </c>
      <c r="I230" s="288"/>
      <c r="J230" s="289">
        <f>ROUND(I230*H230,2)</f>
        <v>0</v>
      </c>
      <c r="K230" s="285" t="s">
        <v>184</v>
      </c>
      <c r="L230" s="290"/>
      <c r="M230" s="291" t="s">
        <v>1</v>
      </c>
      <c r="N230" s="292" t="s">
        <v>44</v>
      </c>
      <c r="O230" s="92"/>
      <c r="P230" s="229">
        <f>O230*H230</f>
        <v>0</v>
      </c>
      <c r="Q230" s="229">
        <v>0.0080000000000000002</v>
      </c>
      <c r="R230" s="229">
        <f>Q230*H230</f>
        <v>0.056000000000000001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1152</v>
      </c>
      <c r="AT230" s="231" t="s">
        <v>412</v>
      </c>
      <c r="AU230" s="231" t="s">
        <v>88</v>
      </c>
      <c r="AY230" s="18" t="s">
        <v>178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84</v>
      </c>
      <c r="BK230" s="232">
        <f>ROUND(I230*H230,2)</f>
        <v>0</v>
      </c>
      <c r="BL230" s="18" t="s">
        <v>1152</v>
      </c>
      <c r="BM230" s="231" t="s">
        <v>1933</v>
      </c>
    </row>
    <row r="231" s="2" customFormat="1">
      <c r="A231" s="39"/>
      <c r="B231" s="40"/>
      <c r="C231" s="41"/>
      <c r="D231" s="233" t="s">
        <v>187</v>
      </c>
      <c r="E231" s="41"/>
      <c r="F231" s="234" t="s">
        <v>1932</v>
      </c>
      <c r="G231" s="41"/>
      <c r="H231" s="41"/>
      <c r="I231" s="235"/>
      <c r="J231" s="41"/>
      <c r="K231" s="41"/>
      <c r="L231" s="45"/>
      <c r="M231" s="236"/>
      <c r="N231" s="237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187</v>
      </c>
      <c r="AU231" s="18" t="s">
        <v>88</v>
      </c>
    </row>
    <row r="232" s="2" customFormat="1" ht="16.5" customHeight="1">
      <c r="A232" s="39"/>
      <c r="B232" s="40"/>
      <c r="C232" s="220" t="s">
        <v>502</v>
      </c>
      <c r="D232" s="220" t="s">
        <v>180</v>
      </c>
      <c r="E232" s="221" t="s">
        <v>1934</v>
      </c>
      <c r="F232" s="222" t="s">
        <v>1935</v>
      </c>
      <c r="G232" s="223" t="s">
        <v>636</v>
      </c>
      <c r="H232" s="224">
        <v>10</v>
      </c>
      <c r="I232" s="225"/>
      <c r="J232" s="226">
        <f>ROUND(I232*H232,2)</f>
        <v>0</v>
      </c>
      <c r="K232" s="222" t="s">
        <v>184</v>
      </c>
      <c r="L232" s="45"/>
      <c r="M232" s="227" t="s">
        <v>1</v>
      </c>
      <c r="N232" s="228" t="s">
        <v>44</v>
      </c>
      <c r="O232" s="92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691</v>
      </c>
      <c r="AT232" s="231" t="s">
        <v>180</v>
      </c>
      <c r="AU232" s="231" t="s">
        <v>88</v>
      </c>
      <c r="AY232" s="18" t="s">
        <v>178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691</v>
      </c>
      <c r="BM232" s="231" t="s">
        <v>1936</v>
      </c>
    </row>
    <row r="233" s="2" customFormat="1">
      <c r="A233" s="39"/>
      <c r="B233" s="40"/>
      <c r="C233" s="41"/>
      <c r="D233" s="233" t="s">
        <v>187</v>
      </c>
      <c r="E233" s="41"/>
      <c r="F233" s="234" t="s">
        <v>1935</v>
      </c>
      <c r="G233" s="41"/>
      <c r="H233" s="41"/>
      <c r="I233" s="235"/>
      <c r="J233" s="41"/>
      <c r="K233" s="41"/>
      <c r="L233" s="45"/>
      <c r="M233" s="236"/>
      <c r="N233" s="237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187</v>
      </c>
      <c r="AU233" s="18" t="s">
        <v>88</v>
      </c>
    </row>
    <row r="234" s="2" customFormat="1">
      <c r="A234" s="39"/>
      <c r="B234" s="40"/>
      <c r="C234" s="41"/>
      <c r="D234" s="238" t="s">
        <v>189</v>
      </c>
      <c r="E234" s="41"/>
      <c r="F234" s="239" t="s">
        <v>1937</v>
      </c>
      <c r="G234" s="41"/>
      <c r="H234" s="41"/>
      <c r="I234" s="235"/>
      <c r="J234" s="41"/>
      <c r="K234" s="41"/>
      <c r="L234" s="45"/>
      <c r="M234" s="236"/>
      <c r="N234" s="237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189</v>
      </c>
      <c r="AU234" s="18" t="s">
        <v>88</v>
      </c>
    </row>
    <row r="235" s="2" customFormat="1" ht="37.8" customHeight="1">
      <c r="A235" s="39"/>
      <c r="B235" s="40"/>
      <c r="C235" s="283" t="s">
        <v>511</v>
      </c>
      <c r="D235" s="283" t="s">
        <v>412</v>
      </c>
      <c r="E235" s="284" t="s">
        <v>1938</v>
      </c>
      <c r="F235" s="285" t="s">
        <v>1939</v>
      </c>
      <c r="G235" s="286" t="s">
        <v>636</v>
      </c>
      <c r="H235" s="287">
        <v>10</v>
      </c>
      <c r="I235" s="288"/>
      <c r="J235" s="289">
        <f>ROUND(I235*H235,2)</f>
        <v>0</v>
      </c>
      <c r="K235" s="285" t="s">
        <v>1</v>
      </c>
      <c r="L235" s="290"/>
      <c r="M235" s="291" t="s">
        <v>1</v>
      </c>
      <c r="N235" s="292" t="s">
        <v>44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440</v>
      </c>
      <c r="AT235" s="231" t="s">
        <v>412</v>
      </c>
      <c r="AU235" s="231" t="s">
        <v>88</v>
      </c>
      <c r="AY235" s="18" t="s">
        <v>178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319</v>
      </c>
      <c r="BM235" s="231" t="s">
        <v>1940</v>
      </c>
    </row>
    <row r="236" s="2" customFormat="1">
      <c r="A236" s="39"/>
      <c r="B236" s="40"/>
      <c r="C236" s="41"/>
      <c r="D236" s="233" t="s">
        <v>187</v>
      </c>
      <c r="E236" s="41"/>
      <c r="F236" s="234" t="s">
        <v>1939</v>
      </c>
      <c r="G236" s="41"/>
      <c r="H236" s="41"/>
      <c r="I236" s="235"/>
      <c r="J236" s="41"/>
      <c r="K236" s="41"/>
      <c r="L236" s="45"/>
      <c r="M236" s="236"/>
      <c r="N236" s="237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187</v>
      </c>
      <c r="AU236" s="18" t="s">
        <v>88</v>
      </c>
    </row>
    <row r="237" s="2" customFormat="1" ht="16.5" customHeight="1">
      <c r="A237" s="39"/>
      <c r="B237" s="40"/>
      <c r="C237" s="283" t="s">
        <v>517</v>
      </c>
      <c r="D237" s="283" t="s">
        <v>412</v>
      </c>
      <c r="E237" s="284" t="s">
        <v>1941</v>
      </c>
      <c r="F237" s="285" t="s">
        <v>1942</v>
      </c>
      <c r="G237" s="286" t="s">
        <v>636</v>
      </c>
      <c r="H237" s="287">
        <v>10</v>
      </c>
      <c r="I237" s="288"/>
      <c r="J237" s="289">
        <f>ROUND(I237*H237,2)</f>
        <v>0</v>
      </c>
      <c r="K237" s="285" t="s">
        <v>1</v>
      </c>
      <c r="L237" s="290"/>
      <c r="M237" s="291" t="s">
        <v>1</v>
      </c>
      <c r="N237" s="292" t="s">
        <v>44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440</v>
      </c>
      <c r="AT237" s="231" t="s">
        <v>412</v>
      </c>
      <c r="AU237" s="231" t="s">
        <v>88</v>
      </c>
      <c r="AY237" s="18" t="s">
        <v>178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319</v>
      </c>
      <c r="BM237" s="231" t="s">
        <v>1943</v>
      </c>
    </row>
    <row r="238" s="2" customFormat="1">
      <c r="A238" s="39"/>
      <c r="B238" s="40"/>
      <c r="C238" s="41"/>
      <c r="D238" s="233" t="s">
        <v>187</v>
      </c>
      <c r="E238" s="41"/>
      <c r="F238" s="234" t="s">
        <v>1942</v>
      </c>
      <c r="G238" s="41"/>
      <c r="H238" s="41"/>
      <c r="I238" s="235"/>
      <c r="J238" s="41"/>
      <c r="K238" s="41"/>
      <c r="L238" s="45"/>
      <c r="M238" s="236"/>
      <c r="N238" s="237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187</v>
      </c>
      <c r="AU238" s="18" t="s">
        <v>88</v>
      </c>
    </row>
    <row r="239" s="2" customFormat="1" ht="24.15" customHeight="1">
      <c r="A239" s="39"/>
      <c r="B239" s="40"/>
      <c r="C239" s="283" t="s">
        <v>524</v>
      </c>
      <c r="D239" s="283" t="s">
        <v>412</v>
      </c>
      <c r="E239" s="284" t="s">
        <v>1944</v>
      </c>
      <c r="F239" s="285" t="s">
        <v>1945</v>
      </c>
      <c r="G239" s="286" t="s">
        <v>636</v>
      </c>
      <c r="H239" s="287">
        <v>10</v>
      </c>
      <c r="I239" s="288"/>
      <c r="J239" s="289">
        <f>ROUND(I239*H239,2)</f>
        <v>0</v>
      </c>
      <c r="K239" s="285" t="s">
        <v>1</v>
      </c>
      <c r="L239" s="290"/>
      <c r="M239" s="291" t="s">
        <v>1</v>
      </c>
      <c r="N239" s="292" t="s">
        <v>44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1921</v>
      </c>
      <c r="AT239" s="231" t="s">
        <v>412</v>
      </c>
      <c r="AU239" s="231" t="s">
        <v>88</v>
      </c>
      <c r="AY239" s="18" t="s">
        <v>178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691</v>
      </c>
      <c r="BM239" s="231" t="s">
        <v>1946</v>
      </c>
    </row>
    <row r="240" s="2" customFormat="1">
      <c r="A240" s="39"/>
      <c r="B240" s="40"/>
      <c r="C240" s="41"/>
      <c r="D240" s="233" t="s">
        <v>187</v>
      </c>
      <c r="E240" s="41"/>
      <c r="F240" s="234" t="s">
        <v>1945</v>
      </c>
      <c r="G240" s="41"/>
      <c r="H240" s="41"/>
      <c r="I240" s="235"/>
      <c r="J240" s="41"/>
      <c r="K240" s="41"/>
      <c r="L240" s="45"/>
      <c r="M240" s="236"/>
      <c r="N240" s="237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187</v>
      </c>
      <c r="AU240" s="18" t="s">
        <v>88</v>
      </c>
    </row>
    <row r="241" s="12" customFormat="1" ht="22.8" customHeight="1">
      <c r="A241" s="12"/>
      <c r="B241" s="204"/>
      <c r="C241" s="205"/>
      <c r="D241" s="206" t="s">
        <v>78</v>
      </c>
      <c r="E241" s="218" t="s">
        <v>1947</v>
      </c>
      <c r="F241" s="218" t="s">
        <v>1948</v>
      </c>
      <c r="G241" s="205"/>
      <c r="H241" s="205"/>
      <c r="I241" s="208"/>
      <c r="J241" s="219">
        <f>BK241</f>
        <v>0</v>
      </c>
      <c r="K241" s="205"/>
      <c r="L241" s="210"/>
      <c r="M241" s="211"/>
      <c r="N241" s="212"/>
      <c r="O241" s="212"/>
      <c r="P241" s="213">
        <f>SUM(P242:P339)</f>
        <v>0</v>
      </c>
      <c r="Q241" s="212"/>
      <c r="R241" s="213">
        <f>SUM(R242:R339)</f>
        <v>148.60105770000001</v>
      </c>
      <c r="S241" s="212"/>
      <c r="T241" s="214">
        <f>SUM(T242:T339)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5" t="s">
        <v>204</v>
      </c>
      <c r="AT241" s="216" t="s">
        <v>78</v>
      </c>
      <c r="AU241" s="216" t="s">
        <v>84</v>
      </c>
      <c r="AY241" s="215" t="s">
        <v>178</v>
      </c>
      <c r="BK241" s="217">
        <f>SUM(BK242:BK339)</f>
        <v>0</v>
      </c>
    </row>
    <row r="242" s="2" customFormat="1" ht="24.15" customHeight="1">
      <c r="A242" s="39"/>
      <c r="B242" s="40"/>
      <c r="C242" s="220" t="s">
        <v>532</v>
      </c>
      <c r="D242" s="220" t="s">
        <v>180</v>
      </c>
      <c r="E242" s="221" t="s">
        <v>1949</v>
      </c>
      <c r="F242" s="222" t="s">
        <v>1950</v>
      </c>
      <c r="G242" s="223" t="s">
        <v>1951</v>
      </c>
      <c r="H242" s="224">
        <v>0.27800000000000002</v>
      </c>
      <c r="I242" s="225"/>
      <c r="J242" s="226">
        <f>ROUND(I242*H242,2)</f>
        <v>0</v>
      </c>
      <c r="K242" s="222" t="s">
        <v>184</v>
      </c>
      <c r="L242" s="45"/>
      <c r="M242" s="227" t="s">
        <v>1</v>
      </c>
      <c r="N242" s="228" t="s">
        <v>44</v>
      </c>
      <c r="O242" s="92"/>
      <c r="P242" s="229">
        <f>O242*H242</f>
        <v>0</v>
      </c>
      <c r="Q242" s="229">
        <v>0.0088000000000000005</v>
      </c>
      <c r="R242" s="229">
        <f>Q242*H242</f>
        <v>0.0024464000000000005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691</v>
      </c>
      <c r="AT242" s="231" t="s">
        <v>180</v>
      </c>
      <c r="AU242" s="231" t="s">
        <v>88</v>
      </c>
      <c r="AY242" s="18" t="s">
        <v>178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691</v>
      </c>
      <c r="BM242" s="231" t="s">
        <v>1952</v>
      </c>
    </row>
    <row r="243" s="2" customFormat="1">
      <c r="A243" s="39"/>
      <c r="B243" s="40"/>
      <c r="C243" s="41"/>
      <c r="D243" s="233" t="s">
        <v>187</v>
      </c>
      <c r="E243" s="41"/>
      <c r="F243" s="234" t="s">
        <v>1953</v>
      </c>
      <c r="G243" s="41"/>
      <c r="H243" s="41"/>
      <c r="I243" s="235"/>
      <c r="J243" s="41"/>
      <c r="K243" s="41"/>
      <c r="L243" s="45"/>
      <c r="M243" s="236"/>
      <c r="N243" s="237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187</v>
      </c>
      <c r="AU243" s="18" t="s">
        <v>88</v>
      </c>
    </row>
    <row r="244" s="2" customFormat="1">
      <c r="A244" s="39"/>
      <c r="B244" s="40"/>
      <c r="C244" s="41"/>
      <c r="D244" s="238" t="s">
        <v>189</v>
      </c>
      <c r="E244" s="41"/>
      <c r="F244" s="239" t="s">
        <v>1954</v>
      </c>
      <c r="G244" s="41"/>
      <c r="H244" s="41"/>
      <c r="I244" s="235"/>
      <c r="J244" s="41"/>
      <c r="K244" s="41"/>
      <c r="L244" s="45"/>
      <c r="M244" s="236"/>
      <c r="N244" s="237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189</v>
      </c>
      <c r="AU244" s="18" t="s">
        <v>88</v>
      </c>
    </row>
    <row r="245" s="2" customFormat="1" ht="21.75" customHeight="1">
      <c r="A245" s="39"/>
      <c r="B245" s="40"/>
      <c r="C245" s="220" t="s">
        <v>540</v>
      </c>
      <c r="D245" s="220" t="s">
        <v>180</v>
      </c>
      <c r="E245" s="221" t="s">
        <v>1955</v>
      </c>
      <c r="F245" s="222" t="s">
        <v>1956</v>
      </c>
      <c r="G245" s="223" t="s">
        <v>1951</v>
      </c>
      <c r="H245" s="224">
        <v>0.27800000000000002</v>
      </c>
      <c r="I245" s="225"/>
      <c r="J245" s="226">
        <f>ROUND(I245*H245,2)</f>
        <v>0</v>
      </c>
      <c r="K245" s="222" t="s">
        <v>184</v>
      </c>
      <c r="L245" s="45"/>
      <c r="M245" s="227" t="s">
        <v>1</v>
      </c>
      <c r="N245" s="228" t="s">
        <v>44</v>
      </c>
      <c r="O245" s="92"/>
      <c r="P245" s="229">
        <f>O245*H245</f>
        <v>0</v>
      </c>
      <c r="Q245" s="229">
        <v>0.0099000000000000008</v>
      </c>
      <c r="R245" s="229">
        <f>Q245*H245</f>
        <v>0.0027522000000000007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691</v>
      </c>
      <c r="AT245" s="231" t="s">
        <v>180</v>
      </c>
      <c r="AU245" s="231" t="s">
        <v>88</v>
      </c>
      <c r="AY245" s="18" t="s">
        <v>178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691</v>
      </c>
      <c r="BM245" s="231" t="s">
        <v>1957</v>
      </c>
    </row>
    <row r="246" s="2" customFormat="1">
      <c r="A246" s="39"/>
      <c r="B246" s="40"/>
      <c r="C246" s="41"/>
      <c r="D246" s="233" t="s">
        <v>187</v>
      </c>
      <c r="E246" s="41"/>
      <c r="F246" s="234" t="s">
        <v>1956</v>
      </c>
      <c r="G246" s="41"/>
      <c r="H246" s="41"/>
      <c r="I246" s="235"/>
      <c r="J246" s="41"/>
      <c r="K246" s="41"/>
      <c r="L246" s="45"/>
      <c r="M246" s="236"/>
      <c r="N246" s="237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187</v>
      </c>
      <c r="AU246" s="18" t="s">
        <v>88</v>
      </c>
    </row>
    <row r="247" s="2" customFormat="1">
      <c r="A247" s="39"/>
      <c r="B247" s="40"/>
      <c r="C247" s="41"/>
      <c r="D247" s="238" t="s">
        <v>189</v>
      </c>
      <c r="E247" s="41"/>
      <c r="F247" s="239" t="s">
        <v>1958</v>
      </c>
      <c r="G247" s="41"/>
      <c r="H247" s="41"/>
      <c r="I247" s="235"/>
      <c r="J247" s="41"/>
      <c r="K247" s="41"/>
      <c r="L247" s="45"/>
      <c r="M247" s="236"/>
      <c r="N247" s="237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189</v>
      </c>
      <c r="AU247" s="18" t="s">
        <v>88</v>
      </c>
    </row>
    <row r="248" s="2" customFormat="1" ht="21.75" customHeight="1">
      <c r="A248" s="39"/>
      <c r="B248" s="40"/>
      <c r="C248" s="220" t="s">
        <v>546</v>
      </c>
      <c r="D248" s="220" t="s">
        <v>180</v>
      </c>
      <c r="E248" s="221" t="s">
        <v>1959</v>
      </c>
      <c r="F248" s="222" t="s">
        <v>1960</v>
      </c>
      <c r="G248" s="223" t="s">
        <v>183</v>
      </c>
      <c r="H248" s="224">
        <v>61.25</v>
      </c>
      <c r="I248" s="225"/>
      <c r="J248" s="226">
        <f>ROUND(I248*H248,2)</f>
        <v>0</v>
      </c>
      <c r="K248" s="222" t="s">
        <v>184</v>
      </c>
      <c r="L248" s="45"/>
      <c r="M248" s="227" t="s">
        <v>1</v>
      </c>
      <c r="N248" s="228" t="s">
        <v>44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691</v>
      </c>
      <c r="AT248" s="231" t="s">
        <v>180</v>
      </c>
      <c r="AU248" s="231" t="s">
        <v>88</v>
      </c>
      <c r="AY248" s="18" t="s">
        <v>178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691</v>
      </c>
      <c r="BM248" s="231" t="s">
        <v>1961</v>
      </c>
    </row>
    <row r="249" s="2" customFormat="1">
      <c r="A249" s="39"/>
      <c r="B249" s="40"/>
      <c r="C249" s="41"/>
      <c r="D249" s="233" t="s">
        <v>187</v>
      </c>
      <c r="E249" s="41"/>
      <c r="F249" s="234" t="s">
        <v>1962</v>
      </c>
      <c r="G249" s="41"/>
      <c r="H249" s="41"/>
      <c r="I249" s="235"/>
      <c r="J249" s="41"/>
      <c r="K249" s="41"/>
      <c r="L249" s="45"/>
      <c r="M249" s="236"/>
      <c r="N249" s="237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187</v>
      </c>
      <c r="AU249" s="18" t="s">
        <v>88</v>
      </c>
    </row>
    <row r="250" s="2" customFormat="1">
      <c r="A250" s="39"/>
      <c r="B250" s="40"/>
      <c r="C250" s="41"/>
      <c r="D250" s="238" t="s">
        <v>189</v>
      </c>
      <c r="E250" s="41"/>
      <c r="F250" s="239" t="s">
        <v>1963</v>
      </c>
      <c r="G250" s="41"/>
      <c r="H250" s="41"/>
      <c r="I250" s="235"/>
      <c r="J250" s="41"/>
      <c r="K250" s="41"/>
      <c r="L250" s="45"/>
      <c r="M250" s="236"/>
      <c r="N250" s="237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189</v>
      </c>
      <c r="AU250" s="18" t="s">
        <v>88</v>
      </c>
    </row>
    <row r="251" s="2" customFormat="1" ht="24.15" customHeight="1">
      <c r="A251" s="39"/>
      <c r="B251" s="40"/>
      <c r="C251" s="220" t="s">
        <v>552</v>
      </c>
      <c r="D251" s="220" t="s">
        <v>180</v>
      </c>
      <c r="E251" s="221" t="s">
        <v>1964</v>
      </c>
      <c r="F251" s="222" t="s">
        <v>1965</v>
      </c>
      <c r="G251" s="223" t="s">
        <v>183</v>
      </c>
      <c r="H251" s="224">
        <v>61.25</v>
      </c>
      <c r="I251" s="225"/>
      <c r="J251" s="226">
        <f>ROUND(I251*H251,2)</f>
        <v>0</v>
      </c>
      <c r="K251" s="222" t="s">
        <v>184</v>
      </c>
      <c r="L251" s="45"/>
      <c r="M251" s="227" t="s">
        <v>1</v>
      </c>
      <c r="N251" s="228" t="s">
        <v>44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691</v>
      </c>
      <c r="AT251" s="231" t="s">
        <v>180</v>
      </c>
      <c r="AU251" s="231" t="s">
        <v>88</v>
      </c>
      <c r="AY251" s="18" t="s">
        <v>178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691</v>
      </c>
      <c r="BM251" s="231" t="s">
        <v>1966</v>
      </c>
    </row>
    <row r="252" s="2" customFormat="1">
      <c r="A252" s="39"/>
      <c r="B252" s="40"/>
      <c r="C252" s="41"/>
      <c r="D252" s="233" t="s">
        <v>187</v>
      </c>
      <c r="E252" s="41"/>
      <c r="F252" s="234" t="s">
        <v>1967</v>
      </c>
      <c r="G252" s="41"/>
      <c r="H252" s="41"/>
      <c r="I252" s="235"/>
      <c r="J252" s="41"/>
      <c r="K252" s="41"/>
      <c r="L252" s="45"/>
      <c r="M252" s="236"/>
      <c r="N252" s="237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187</v>
      </c>
      <c r="AU252" s="18" t="s">
        <v>88</v>
      </c>
    </row>
    <row r="253" s="2" customFormat="1">
      <c r="A253" s="39"/>
      <c r="B253" s="40"/>
      <c r="C253" s="41"/>
      <c r="D253" s="238" t="s">
        <v>189</v>
      </c>
      <c r="E253" s="41"/>
      <c r="F253" s="239" t="s">
        <v>1968</v>
      </c>
      <c r="G253" s="41"/>
      <c r="H253" s="41"/>
      <c r="I253" s="235"/>
      <c r="J253" s="41"/>
      <c r="K253" s="41"/>
      <c r="L253" s="45"/>
      <c r="M253" s="236"/>
      <c r="N253" s="237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189</v>
      </c>
      <c r="AU253" s="18" t="s">
        <v>88</v>
      </c>
    </row>
    <row r="254" s="2" customFormat="1" ht="24.15" customHeight="1">
      <c r="A254" s="39"/>
      <c r="B254" s="40"/>
      <c r="C254" s="220" t="s">
        <v>560</v>
      </c>
      <c r="D254" s="220" t="s">
        <v>180</v>
      </c>
      <c r="E254" s="221" t="s">
        <v>1969</v>
      </c>
      <c r="F254" s="222" t="s">
        <v>1970</v>
      </c>
      <c r="G254" s="223" t="s">
        <v>294</v>
      </c>
      <c r="H254" s="224">
        <v>3.9500000000000002</v>
      </c>
      <c r="I254" s="225"/>
      <c r="J254" s="226">
        <f>ROUND(I254*H254,2)</f>
        <v>0</v>
      </c>
      <c r="K254" s="222" t="s">
        <v>184</v>
      </c>
      <c r="L254" s="45"/>
      <c r="M254" s="227" t="s">
        <v>1</v>
      </c>
      <c r="N254" s="228" t="s">
        <v>44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691</v>
      </c>
      <c r="AT254" s="231" t="s">
        <v>180</v>
      </c>
      <c r="AU254" s="231" t="s">
        <v>88</v>
      </c>
      <c r="AY254" s="18" t="s">
        <v>178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691</v>
      </c>
      <c r="BM254" s="231" t="s">
        <v>1971</v>
      </c>
    </row>
    <row r="255" s="2" customFormat="1">
      <c r="A255" s="39"/>
      <c r="B255" s="40"/>
      <c r="C255" s="41"/>
      <c r="D255" s="233" t="s">
        <v>187</v>
      </c>
      <c r="E255" s="41"/>
      <c r="F255" s="234" t="s">
        <v>1972</v>
      </c>
      <c r="G255" s="41"/>
      <c r="H255" s="41"/>
      <c r="I255" s="235"/>
      <c r="J255" s="41"/>
      <c r="K255" s="41"/>
      <c r="L255" s="45"/>
      <c r="M255" s="236"/>
      <c r="N255" s="237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187</v>
      </c>
      <c r="AU255" s="18" t="s">
        <v>88</v>
      </c>
    </row>
    <row r="256" s="2" customFormat="1">
      <c r="A256" s="39"/>
      <c r="B256" s="40"/>
      <c r="C256" s="41"/>
      <c r="D256" s="238" t="s">
        <v>189</v>
      </c>
      <c r="E256" s="41"/>
      <c r="F256" s="239" t="s">
        <v>1973</v>
      </c>
      <c r="G256" s="41"/>
      <c r="H256" s="41"/>
      <c r="I256" s="235"/>
      <c r="J256" s="41"/>
      <c r="K256" s="41"/>
      <c r="L256" s="45"/>
      <c r="M256" s="236"/>
      <c r="N256" s="237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189</v>
      </c>
      <c r="AU256" s="18" t="s">
        <v>88</v>
      </c>
    </row>
    <row r="257" s="2" customFormat="1" ht="24.15" customHeight="1">
      <c r="A257" s="39"/>
      <c r="B257" s="40"/>
      <c r="C257" s="220" t="s">
        <v>566</v>
      </c>
      <c r="D257" s="220" t="s">
        <v>180</v>
      </c>
      <c r="E257" s="221" t="s">
        <v>1974</v>
      </c>
      <c r="F257" s="222" t="s">
        <v>1975</v>
      </c>
      <c r="G257" s="223" t="s">
        <v>270</v>
      </c>
      <c r="H257" s="224">
        <v>175</v>
      </c>
      <c r="I257" s="225"/>
      <c r="J257" s="226">
        <f>ROUND(I257*H257,2)</f>
        <v>0</v>
      </c>
      <c r="K257" s="222" t="s">
        <v>184</v>
      </c>
      <c r="L257" s="45"/>
      <c r="M257" s="227" t="s">
        <v>1</v>
      </c>
      <c r="N257" s="228" t="s">
        <v>44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691</v>
      </c>
      <c r="AT257" s="231" t="s">
        <v>180</v>
      </c>
      <c r="AU257" s="231" t="s">
        <v>88</v>
      </c>
      <c r="AY257" s="18" t="s">
        <v>178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691</v>
      </c>
      <c r="BM257" s="231" t="s">
        <v>1976</v>
      </c>
    </row>
    <row r="258" s="2" customFormat="1">
      <c r="A258" s="39"/>
      <c r="B258" s="40"/>
      <c r="C258" s="41"/>
      <c r="D258" s="233" t="s">
        <v>187</v>
      </c>
      <c r="E258" s="41"/>
      <c r="F258" s="234" t="s">
        <v>1977</v>
      </c>
      <c r="G258" s="41"/>
      <c r="H258" s="41"/>
      <c r="I258" s="235"/>
      <c r="J258" s="41"/>
      <c r="K258" s="41"/>
      <c r="L258" s="45"/>
      <c r="M258" s="236"/>
      <c r="N258" s="237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187</v>
      </c>
      <c r="AU258" s="18" t="s">
        <v>88</v>
      </c>
    </row>
    <row r="259" s="2" customFormat="1">
      <c r="A259" s="39"/>
      <c r="B259" s="40"/>
      <c r="C259" s="41"/>
      <c r="D259" s="238" t="s">
        <v>189</v>
      </c>
      <c r="E259" s="41"/>
      <c r="F259" s="239" t="s">
        <v>1978</v>
      </c>
      <c r="G259" s="41"/>
      <c r="H259" s="41"/>
      <c r="I259" s="235"/>
      <c r="J259" s="41"/>
      <c r="K259" s="41"/>
      <c r="L259" s="45"/>
      <c r="M259" s="236"/>
      <c r="N259" s="237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189</v>
      </c>
      <c r="AU259" s="18" t="s">
        <v>88</v>
      </c>
    </row>
    <row r="260" s="2" customFormat="1" ht="24.15" customHeight="1">
      <c r="A260" s="39"/>
      <c r="B260" s="40"/>
      <c r="C260" s="220" t="s">
        <v>574</v>
      </c>
      <c r="D260" s="220" t="s">
        <v>180</v>
      </c>
      <c r="E260" s="221" t="s">
        <v>1979</v>
      </c>
      <c r="F260" s="222" t="s">
        <v>1980</v>
      </c>
      <c r="G260" s="223" t="s">
        <v>270</v>
      </c>
      <c r="H260" s="224">
        <v>79</v>
      </c>
      <c r="I260" s="225"/>
      <c r="J260" s="226">
        <f>ROUND(I260*H260,2)</f>
        <v>0</v>
      </c>
      <c r="K260" s="222" t="s">
        <v>184</v>
      </c>
      <c r="L260" s="45"/>
      <c r="M260" s="227" t="s">
        <v>1</v>
      </c>
      <c r="N260" s="228" t="s">
        <v>44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691</v>
      </c>
      <c r="AT260" s="231" t="s">
        <v>180</v>
      </c>
      <c r="AU260" s="231" t="s">
        <v>88</v>
      </c>
      <c r="AY260" s="18" t="s">
        <v>178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691</v>
      </c>
      <c r="BM260" s="231" t="s">
        <v>1981</v>
      </c>
    </row>
    <row r="261" s="2" customFormat="1">
      <c r="A261" s="39"/>
      <c r="B261" s="40"/>
      <c r="C261" s="41"/>
      <c r="D261" s="233" t="s">
        <v>187</v>
      </c>
      <c r="E261" s="41"/>
      <c r="F261" s="234" t="s">
        <v>1982</v>
      </c>
      <c r="G261" s="41"/>
      <c r="H261" s="41"/>
      <c r="I261" s="235"/>
      <c r="J261" s="41"/>
      <c r="K261" s="41"/>
      <c r="L261" s="45"/>
      <c r="M261" s="236"/>
      <c r="N261" s="237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187</v>
      </c>
      <c r="AU261" s="18" t="s">
        <v>88</v>
      </c>
    </row>
    <row r="262" s="2" customFormat="1">
      <c r="A262" s="39"/>
      <c r="B262" s="40"/>
      <c r="C262" s="41"/>
      <c r="D262" s="238" t="s">
        <v>189</v>
      </c>
      <c r="E262" s="41"/>
      <c r="F262" s="239" t="s">
        <v>1983</v>
      </c>
      <c r="G262" s="41"/>
      <c r="H262" s="41"/>
      <c r="I262" s="235"/>
      <c r="J262" s="41"/>
      <c r="K262" s="41"/>
      <c r="L262" s="45"/>
      <c r="M262" s="236"/>
      <c r="N262" s="237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189</v>
      </c>
      <c r="AU262" s="18" t="s">
        <v>88</v>
      </c>
    </row>
    <row r="263" s="2" customFormat="1" ht="37.8" customHeight="1">
      <c r="A263" s="39"/>
      <c r="B263" s="40"/>
      <c r="C263" s="220" t="s">
        <v>584</v>
      </c>
      <c r="D263" s="220" t="s">
        <v>180</v>
      </c>
      <c r="E263" s="221" t="s">
        <v>1984</v>
      </c>
      <c r="F263" s="222" t="s">
        <v>1985</v>
      </c>
      <c r="G263" s="223" t="s">
        <v>294</v>
      </c>
      <c r="H263" s="224">
        <v>43.380000000000003</v>
      </c>
      <c r="I263" s="225"/>
      <c r="J263" s="226">
        <f>ROUND(I263*H263,2)</f>
        <v>0</v>
      </c>
      <c r="K263" s="222" t="s">
        <v>184</v>
      </c>
      <c r="L263" s="45"/>
      <c r="M263" s="227" t="s">
        <v>1</v>
      </c>
      <c r="N263" s="228" t="s">
        <v>44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691</v>
      </c>
      <c r="AT263" s="231" t="s">
        <v>180</v>
      </c>
      <c r="AU263" s="231" t="s">
        <v>88</v>
      </c>
      <c r="AY263" s="18" t="s">
        <v>178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84</v>
      </c>
      <c r="BK263" s="232">
        <f>ROUND(I263*H263,2)</f>
        <v>0</v>
      </c>
      <c r="BL263" s="18" t="s">
        <v>691</v>
      </c>
      <c r="BM263" s="231" t="s">
        <v>1986</v>
      </c>
    </row>
    <row r="264" s="2" customFormat="1">
      <c r="A264" s="39"/>
      <c r="B264" s="40"/>
      <c r="C264" s="41"/>
      <c r="D264" s="233" t="s">
        <v>187</v>
      </c>
      <c r="E264" s="41"/>
      <c r="F264" s="234" t="s">
        <v>1987</v>
      </c>
      <c r="G264" s="41"/>
      <c r="H264" s="41"/>
      <c r="I264" s="235"/>
      <c r="J264" s="41"/>
      <c r="K264" s="41"/>
      <c r="L264" s="45"/>
      <c r="M264" s="236"/>
      <c r="N264" s="237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187</v>
      </c>
      <c r="AU264" s="18" t="s">
        <v>88</v>
      </c>
    </row>
    <row r="265" s="2" customFormat="1">
      <c r="A265" s="39"/>
      <c r="B265" s="40"/>
      <c r="C265" s="41"/>
      <c r="D265" s="238" t="s">
        <v>189</v>
      </c>
      <c r="E265" s="41"/>
      <c r="F265" s="239" t="s">
        <v>1988</v>
      </c>
      <c r="G265" s="41"/>
      <c r="H265" s="41"/>
      <c r="I265" s="235"/>
      <c r="J265" s="41"/>
      <c r="K265" s="41"/>
      <c r="L265" s="45"/>
      <c r="M265" s="236"/>
      <c r="N265" s="237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189</v>
      </c>
      <c r="AU265" s="18" t="s">
        <v>88</v>
      </c>
    </row>
    <row r="266" s="2" customFormat="1" ht="37.8" customHeight="1">
      <c r="A266" s="39"/>
      <c r="B266" s="40"/>
      <c r="C266" s="220" t="s">
        <v>592</v>
      </c>
      <c r="D266" s="220" t="s">
        <v>180</v>
      </c>
      <c r="E266" s="221" t="s">
        <v>1989</v>
      </c>
      <c r="F266" s="222" t="s">
        <v>1990</v>
      </c>
      <c r="G266" s="223" t="s">
        <v>294</v>
      </c>
      <c r="H266" s="224">
        <v>824.22000000000003</v>
      </c>
      <c r="I266" s="225"/>
      <c r="J266" s="226">
        <f>ROUND(I266*H266,2)</f>
        <v>0</v>
      </c>
      <c r="K266" s="222" t="s">
        <v>184</v>
      </c>
      <c r="L266" s="45"/>
      <c r="M266" s="227" t="s">
        <v>1</v>
      </c>
      <c r="N266" s="228" t="s">
        <v>44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691</v>
      </c>
      <c r="AT266" s="231" t="s">
        <v>180</v>
      </c>
      <c r="AU266" s="231" t="s">
        <v>88</v>
      </c>
      <c r="AY266" s="18" t="s">
        <v>178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691</v>
      </c>
      <c r="BM266" s="231" t="s">
        <v>1991</v>
      </c>
    </row>
    <row r="267" s="2" customFormat="1">
      <c r="A267" s="39"/>
      <c r="B267" s="40"/>
      <c r="C267" s="41"/>
      <c r="D267" s="233" t="s">
        <v>187</v>
      </c>
      <c r="E267" s="41"/>
      <c r="F267" s="234" t="s">
        <v>1992</v>
      </c>
      <c r="G267" s="41"/>
      <c r="H267" s="41"/>
      <c r="I267" s="235"/>
      <c r="J267" s="41"/>
      <c r="K267" s="41"/>
      <c r="L267" s="45"/>
      <c r="M267" s="236"/>
      <c r="N267" s="237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187</v>
      </c>
      <c r="AU267" s="18" t="s">
        <v>88</v>
      </c>
    </row>
    <row r="268" s="2" customFormat="1">
      <c r="A268" s="39"/>
      <c r="B268" s="40"/>
      <c r="C268" s="41"/>
      <c r="D268" s="238" t="s">
        <v>189</v>
      </c>
      <c r="E268" s="41"/>
      <c r="F268" s="239" t="s">
        <v>1993</v>
      </c>
      <c r="G268" s="41"/>
      <c r="H268" s="41"/>
      <c r="I268" s="235"/>
      <c r="J268" s="41"/>
      <c r="K268" s="41"/>
      <c r="L268" s="45"/>
      <c r="M268" s="236"/>
      <c r="N268" s="237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189</v>
      </c>
      <c r="AU268" s="18" t="s">
        <v>88</v>
      </c>
    </row>
    <row r="269" s="2" customFormat="1">
      <c r="A269" s="39"/>
      <c r="B269" s="40"/>
      <c r="C269" s="41"/>
      <c r="D269" s="233" t="s">
        <v>1827</v>
      </c>
      <c r="E269" s="41"/>
      <c r="F269" s="297" t="s">
        <v>1994</v>
      </c>
      <c r="G269" s="41"/>
      <c r="H269" s="41"/>
      <c r="I269" s="235"/>
      <c r="J269" s="41"/>
      <c r="K269" s="41"/>
      <c r="L269" s="45"/>
      <c r="M269" s="236"/>
      <c r="N269" s="237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1827</v>
      </c>
      <c r="AU269" s="18" t="s">
        <v>88</v>
      </c>
    </row>
    <row r="270" s="14" customFormat="1">
      <c r="A270" s="14"/>
      <c r="B270" s="250"/>
      <c r="C270" s="251"/>
      <c r="D270" s="233" t="s">
        <v>191</v>
      </c>
      <c r="E270" s="252" t="s">
        <v>1</v>
      </c>
      <c r="F270" s="253" t="s">
        <v>1995</v>
      </c>
      <c r="G270" s="251"/>
      <c r="H270" s="254">
        <v>824.22000000000003</v>
      </c>
      <c r="I270" s="255"/>
      <c r="J270" s="251"/>
      <c r="K270" s="251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191</v>
      </c>
      <c r="AU270" s="260" t="s">
        <v>88</v>
      </c>
      <c r="AV270" s="14" t="s">
        <v>88</v>
      </c>
      <c r="AW270" s="14" t="s">
        <v>35</v>
      </c>
      <c r="AX270" s="14" t="s">
        <v>84</v>
      </c>
      <c r="AY270" s="260" t="s">
        <v>178</v>
      </c>
    </row>
    <row r="271" s="2" customFormat="1" ht="24.15" customHeight="1">
      <c r="A271" s="39"/>
      <c r="B271" s="40"/>
      <c r="C271" s="220" t="s">
        <v>602</v>
      </c>
      <c r="D271" s="220" t="s">
        <v>180</v>
      </c>
      <c r="E271" s="221" t="s">
        <v>1996</v>
      </c>
      <c r="F271" s="222" t="s">
        <v>421</v>
      </c>
      <c r="G271" s="223" t="s">
        <v>415</v>
      </c>
      <c r="H271" s="224">
        <v>82.421999999999997</v>
      </c>
      <c r="I271" s="225"/>
      <c r="J271" s="226">
        <f>ROUND(I271*H271,2)</f>
        <v>0</v>
      </c>
      <c r="K271" s="222" t="s">
        <v>184</v>
      </c>
      <c r="L271" s="45"/>
      <c r="M271" s="227" t="s">
        <v>1</v>
      </c>
      <c r="N271" s="228" t="s">
        <v>44</v>
      </c>
      <c r="O271" s="92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691</v>
      </c>
      <c r="AT271" s="231" t="s">
        <v>180</v>
      </c>
      <c r="AU271" s="231" t="s">
        <v>88</v>
      </c>
      <c r="AY271" s="18" t="s">
        <v>178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84</v>
      </c>
      <c r="BK271" s="232">
        <f>ROUND(I271*H271,2)</f>
        <v>0</v>
      </c>
      <c r="BL271" s="18" t="s">
        <v>691</v>
      </c>
      <c r="BM271" s="231" t="s">
        <v>1997</v>
      </c>
    </row>
    <row r="272" s="2" customFormat="1">
      <c r="A272" s="39"/>
      <c r="B272" s="40"/>
      <c r="C272" s="41"/>
      <c r="D272" s="233" t="s">
        <v>187</v>
      </c>
      <c r="E272" s="41"/>
      <c r="F272" s="234" t="s">
        <v>423</v>
      </c>
      <c r="G272" s="41"/>
      <c r="H272" s="41"/>
      <c r="I272" s="235"/>
      <c r="J272" s="41"/>
      <c r="K272" s="41"/>
      <c r="L272" s="45"/>
      <c r="M272" s="236"/>
      <c r="N272" s="237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187</v>
      </c>
      <c r="AU272" s="18" t="s">
        <v>88</v>
      </c>
    </row>
    <row r="273" s="2" customFormat="1">
      <c r="A273" s="39"/>
      <c r="B273" s="40"/>
      <c r="C273" s="41"/>
      <c r="D273" s="238" t="s">
        <v>189</v>
      </c>
      <c r="E273" s="41"/>
      <c r="F273" s="239" t="s">
        <v>1998</v>
      </c>
      <c r="G273" s="41"/>
      <c r="H273" s="41"/>
      <c r="I273" s="235"/>
      <c r="J273" s="41"/>
      <c r="K273" s="41"/>
      <c r="L273" s="45"/>
      <c r="M273" s="236"/>
      <c r="N273" s="237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189</v>
      </c>
      <c r="AU273" s="18" t="s">
        <v>88</v>
      </c>
    </row>
    <row r="274" s="14" customFormat="1">
      <c r="A274" s="14"/>
      <c r="B274" s="250"/>
      <c r="C274" s="251"/>
      <c r="D274" s="233" t="s">
        <v>191</v>
      </c>
      <c r="E274" s="252" t="s">
        <v>1</v>
      </c>
      <c r="F274" s="253" t="s">
        <v>1999</v>
      </c>
      <c r="G274" s="251"/>
      <c r="H274" s="254">
        <v>82.421999999999997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191</v>
      </c>
      <c r="AU274" s="260" t="s">
        <v>88</v>
      </c>
      <c r="AV274" s="14" t="s">
        <v>88</v>
      </c>
      <c r="AW274" s="14" t="s">
        <v>35</v>
      </c>
      <c r="AX274" s="14" t="s">
        <v>84</v>
      </c>
      <c r="AY274" s="260" t="s">
        <v>178</v>
      </c>
    </row>
    <row r="275" s="2" customFormat="1" ht="24.15" customHeight="1">
      <c r="A275" s="39"/>
      <c r="B275" s="40"/>
      <c r="C275" s="220" t="s">
        <v>609</v>
      </c>
      <c r="D275" s="220" t="s">
        <v>180</v>
      </c>
      <c r="E275" s="221" t="s">
        <v>2000</v>
      </c>
      <c r="F275" s="222" t="s">
        <v>2001</v>
      </c>
      <c r="G275" s="223" t="s">
        <v>270</v>
      </c>
      <c r="H275" s="224">
        <v>175</v>
      </c>
      <c r="I275" s="225"/>
      <c r="J275" s="226">
        <f>ROUND(I275*H275,2)</f>
        <v>0</v>
      </c>
      <c r="K275" s="222" t="s">
        <v>184</v>
      </c>
      <c r="L275" s="45"/>
      <c r="M275" s="227" t="s">
        <v>1</v>
      </c>
      <c r="N275" s="228" t="s">
        <v>44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691</v>
      </c>
      <c r="AT275" s="231" t="s">
        <v>180</v>
      </c>
      <c r="AU275" s="231" t="s">
        <v>88</v>
      </c>
      <c r="AY275" s="18" t="s">
        <v>178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84</v>
      </c>
      <c r="BK275" s="232">
        <f>ROUND(I275*H275,2)</f>
        <v>0</v>
      </c>
      <c r="BL275" s="18" t="s">
        <v>691</v>
      </c>
      <c r="BM275" s="231" t="s">
        <v>2002</v>
      </c>
    </row>
    <row r="276" s="2" customFormat="1">
      <c r="A276" s="39"/>
      <c r="B276" s="40"/>
      <c r="C276" s="41"/>
      <c r="D276" s="233" t="s">
        <v>187</v>
      </c>
      <c r="E276" s="41"/>
      <c r="F276" s="234" t="s">
        <v>2003</v>
      </c>
      <c r="G276" s="41"/>
      <c r="H276" s="41"/>
      <c r="I276" s="235"/>
      <c r="J276" s="41"/>
      <c r="K276" s="41"/>
      <c r="L276" s="45"/>
      <c r="M276" s="236"/>
      <c r="N276" s="237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187</v>
      </c>
      <c r="AU276" s="18" t="s">
        <v>88</v>
      </c>
    </row>
    <row r="277" s="2" customFormat="1">
      <c r="A277" s="39"/>
      <c r="B277" s="40"/>
      <c r="C277" s="41"/>
      <c r="D277" s="238" t="s">
        <v>189</v>
      </c>
      <c r="E277" s="41"/>
      <c r="F277" s="239" t="s">
        <v>2004</v>
      </c>
      <c r="G277" s="41"/>
      <c r="H277" s="41"/>
      <c r="I277" s="235"/>
      <c r="J277" s="41"/>
      <c r="K277" s="41"/>
      <c r="L277" s="45"/>
      <c r="M277" s="236"/>
      <c r="N277" s="237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189</v>
      </c>
      <c r="AU277" s="18" t="s">
        <v>88</v>
      </c>
    </row>
    <row r="278" s="2" customFormat="1" ht="24.15" customHeight="1">
      <c r="A278" s="39"/>
      <c r="B278" s="40"/>
      <c r="C278" s="220" t="s">
        <v>615</v>
      </c>
      <c r="D278" s="220" t="s">
        <v>180</v>
      </c>
      <c r="E278" s="221" t="s">
        <v>2005</v>
      </c>
      <c r="F278" s="222" t="s">
        <v>2006</v>
      </c>
      <c r="G278" s="223" t="s">
        <v>270</v>
      </c>
      <c r="H278" s="224">
        <v>79</v>
      </c>
      <c r="I278" s="225"/>
      <c r="J278" s="226">
        <f>ROUND(I278*H278,2)</f>
        <v>0</v>
      </c>
      <c r="K278" s="222" t="s">
        <v>184</v>
      </c>
      <c r="L278" s="45"/>
      <c r="M278" s="227" t="s">
        <v>1</v>
      </c>
      <c r="N278" s="228" t="s">
        <v>44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691</v>
      </c>
      <c r="AT278" s="231" t="s">
        <v>180</v>
      </c>
      <c r="AU278" s="231" t="s">
        <v>88</v>
      </c>
      <c r="AY278" s="18" t="s">
        <v>178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84</v>
      </c>
      <c r="BK278" s="232">
        <f>ROUND(I278*H278,2)</f>
        <v>0</v>
      </c>
      <c r="BL278" s="18" t="s">
        <v>691</v>
      </c>
      <c r="BM278" s="231" t="s">
        <v>2007</v>
      </c>
    </row>
    <row r="279" s="2" customFormat="1">
      <c r="A279" s="39"/>
      <c r="B279" s="40"/>
      <c r="C279" s="41"/>
      <c r="D279" s="233" t="s">
        <v>187</v>
      </c>
      <c r="E279" s="41"/>
      <c r="F279" s="234" t="s">
        <v>2008</v>
      </c>
      <c r="G279" s="41"/>
      <c r="H279" s="41"/>
      <c r="I279" s="235"/>
      <c r="J279" s="41"/>
      <c r="K279" s="41"/>
      <c r="L279" s="45"/>
      <c r="M279" s="236"/>
      <c r="N279" s="237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187</v>
      </c>
      <c r="AU279" s="18" t="s">
        <v>88</v>
      </c>
    </row>
    <row r="280" s="2" customFormat="1">
      <c r="A280" s="39"/>
      <c r="B280" s="40"/>
      <c r="C280" s="41"/>
      <c r="D280" s="238" t="s">
        <v>189</v>
      </c>
      <c r="E280" s="41"/>
      <c r="F280" s="239" t="s">
        <v>2009</v>
      </c>
      <c r="G280" s="41"/>
      <c r="H280" s="41"/>
      <c r="I280" s="235"/>
      <c r="J280" s="41"/>
      <c r="K280" s="41"/>
      <c r="L280" s="45"/>
      <c r="M280" s="236"/>
      <c r="N280" s="237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189</v>
      </c>
      <c r="AU280" s="18" t="s">
        <v>88</v>
      </c>
    </row>
    <row r="281" s="2" customFormat="1" ht="16.5" customHeight="1">
      <c r="A281" s="39"/>
      <c r="B281" s="40"/>
      <c r="C281" s="220" t="s">
        <v>624</v>
      </c>
      <c r="D281" s="220" t="s">
        <v>180</v>
      </c>
      <c r="E281" s="221" t="s">
        <v>2010</v>
      </c>
      <c r="F281" s="222" t="s">
        <v>2011</v>
      </c>
      <c r="G281" s="223" t="s">
        <v>183</v>
      </c>
      <c r="H281" s="224">
        <v>61.25</v>
      </c>
      <c r="I281" s="225"/>
      <c r="J281" s="226">
        <f>ROUND(I281*H281,2)</f>
        <v>0</v>
      </c>
      <c r="K281" s="222" t="s">
        <v>184</v>
      </c>
      <c r="L281" s="45"/>
      <c r="M281" s="227" t="s">
        <v>1</v>
      </c>
      <c r="N281" s="228" t="s">
        <v>44</v>
      </c>
      <c r="O281" s="92"/>
      <c r="P281" s="229">
        <f>O281*H281</f>
        <v>0</v>
      </c>
      <c r="Q281" s="229">
        <v>3.0000000000000001E-05</v>
      </c>
      <c r="R281" s="229">
        <f>Q281*H281</f>
        <v>0.0018374999999999999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691</v>
      </c>
      <c r="AT281" s="231" t="s">
        <v>180</v>
      </c>
      <c r="AU281" s="231" t="s">
        <v>88</v>
      </c>
      <c r="AY281" s="18" t="s">
        <v>178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84</v>
      </c>
      <c r="BK281" s="232">
        <f>ROUND(I281*H281,2)</f>
        <v>0</v>
      </c>
      <c r="BL281" s="18" t="s">
        <v>691</v>
      </c>
      <c r="BM281" s="231" t="s">
        <v>2012</v>
      </c>
    </row>
    <row r="282" s="2" customFormat="1">
      <c r="A282" s="39"/>
      <c r="B282" s="40"/>
      <c r="C282" s="41"/>
      <c r="D282" s="233" t="s">
        <v>187</v>
      </c>
      <c r="E282" s="41"/>
      <c r="F282" s="234" t="s">
        <v>2013</v>
      </c>
      <c r="G282" s="41"/>
      <c r="H282" s="41"/>
      <c r="I282" s="235"/>
      <c r="J282" s="41"/>
      <c r="K282" s="41"/>
      <c r="L282" s="45"/>
      <c r="M282" s="236"/>
      <c r="N282" s="237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187</v>
      </c>
      <c r="AU282" s="18" t="s">
        <v>88</v>
      </c>
    </row>
    <row r="283" s="2" customFormat="1">
      <c r="A283" s="39"/>
      <c r="B283" s="40"/>
      <c r="C283" s="41"/>
      <c r="D283" s="238" t="s">
        <v>189</v>
      </c>
      <c r="E283" s="41"/>
      <c r="F283" s="239" t="s">
        <v>2014</v>
      </c>
      <c r="G283" s="41"/>
      <c r="H283" s="41"/>
      <c r="I283" s="235"/>
      <c r="J283" s="41"/>
      <c r="K283" s="41"/>
      <c r="L283" s="45"/>
      <c r="M283" s="236"/>
      <c r="N283" s="237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189</v>
      </c>
      <c r="AU283" s="18" t="s">
        <v>88</v>
      </c>
    </row>
    <row r="284" s="2" customFormat="1" ht="16.5" customHeight="1">
      <c r="A284" s="39"/>
      <c r="B284" s="40"/>
      <c r="C284" s="283" t="s">
        <v>633</v>
      </c>
      <c r="D284" s="283" t="s">
        <v>412</v>
      </c>
      <c r="E284" s="284" t="s">
        <v>2015</v>
      </c>
      <c r="F284" s="285" t="s">
        <v>2016</v>
      </c>
      <c r="G284" s="286" t="s">
        <v>520</v>
      </c>
      <c r="H284" s="287">
        <v>61.25</v>
      </c>
      <c r="I284" s="288"/>
      <c r="J284" s="289">
        <f>ROUND(I284*H284,2)</f>
        <v>0</v>
      </c>
      <c r="K284" s="285" t="s">
        <v>184</v>
      </c>
      <c r="L284" s="290"/>
      <c r="M284" s="291" t="s">
        <v>1</v>
      </c>
      <c r="N284" s="292" t="s">
        <v>44</v>
      </c>
      <c r="O284" s="92"/>
      <c r="P284" s="229">
        <f>O284*H284</f>
        <v>0</v>
      </c>
      <c r="Q284" s="229">
        <v>0.001</v>
      </c>
      <c r="R284" s="229">
        <f>Q284*H284</f>
        <v>0.061249999999999999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1152</v>
      </c>
      <c r="AT284" s="231" t="s">
        <v>412</v>
      </c>
      <c r="AU284" s="231" t="s">
        <v>88</v>
      </c>
      <c r="AY284" s="18" t="s">
        <v>178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84</v>
      </c>
      <c r="BK284" s="232">
        <f>ROUND(I284*H284,2)</f>
        <v>0</v>
      </c>
      <c r="BL284" s="18" t="s">
        <v>1152</v>
      </c>
      <c r="BM284" s="231" t="s">
        <v>2017</v>
      </c>
    </row>
    <row r="285" s="2" customFormat="1">
      <c r="A285" s="39"/>
      <c r="B285" s="40"/>
      <c r="C285" s="41"/>
      <c r="D285" s="233" t="s">
        <v>187</v>
      </c>
      <c r="E285" s="41"/>
      <c r="F285" s="234" t="s">
        <v>2016</v>
      </c>
      <c r="G285" s="41"/>
      <c r="H285" s="41"/>
      <c r="I285" s="235"/>
      <c r="J285" s="41"/>
      <c r="K285" s="41"/>
      <c r="L285" s="45"/>
      <c r="M285" s="236"/>
      <c r="N285" s="237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187</v>
      </c>
      <c r="AU285" s="18" t="s">
        <v>88</v>
      </c>
    </row>
    <row r="286" s="2" customFormat="1" ht="37.8" customHeight="1">
      <c r="A286" s="39"/>
      <c r="B286" s="40"/>
      <c r="C286" s="220" t="s">
        <v>640</v>
      </c>
      <c r="D286" s="220" t="s">
        <v>180</v>
      </c>
      <c r="E286" s="221" t="s">
        <v>2018</v>
      </c>
      <c r="F286" s="222" t="s">
        <v>2019</v>
      </c>
      <c r="G286" s="223" t="s">
        <v>270</v>
      </c>
      <c r="H286" s="224">
        <v>24</v>
      </c>
      <c r="I286" s="225"/>
      <c r="J286" s="226">
        <f>ROUND(I286*H286,2)</f>
        <v>0</v>
      </c>
      <c r="K286" s="222" t="s">
        <v>184</v>
      </c>
      <c r="L286" s="45"/>
      <c r="M286" s="227" t="s">
        <v>1</v>
      </c>
      <c r="N286" s="228" t="s">
        <v>44</v>
      </c>
      <c r="O286" s="92"/>
      <c r="P286" s="229">
        <f>O286*H286</f>
        <v>0</v>
      </c>
      <c r="Q286" s="229">
        <v>0.0036600000000000001</v>
      </c>
      <c r="R286" s="229">
        <f>Q286*H286</f>
        <v>0.087840000000000001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691</v>
      </c>
      <c r="AT286" s="231" t="s">
        <v>180</v>
      </c>
      <c r="AU286" s="231" t="s">
        <v>88</v>
      </c>
      <c r="AY286" s="18" t="s">
        <v>178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84</v>
      </c>
      <c r="BK286" s="232">
        <f>ROUND(I286*H286,2)</f>
        <v>0</v>
      </c>
      <c r="BL286" s="18" t="s">
        <v>691</v>
      </c>
      <c r="BM286" s="231" t="s">
        <v>2020</v>
      </c>
    </row>
    <row r="287" s="2" customFormat="1">
      <c r="A287" s="39"/>
      <c r="B287" s="40"/>
      <c r="C287" s="41"/>
      <c r="D287" s="233" t="s">
        <v>187</v>
      </c>
      <c r="E287" s="41"/>
      <c r="F287" s="234" t="s">
        <v>2021</v>
      </c>
      <c r="G287" s="41"/>
      <c r="H287" s="41"/>
      <c r="I287" s="235"/>
      <c r="J287" s="41"/>
      <c r="K287" s="41"/>
      <c r="L287" s="45"/>
      <c r="M287" s="236"/>
      <c r="N287" s="237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187</v>
      </c>
      <c r="AU287" s="18" t="s">
        <v>88</v>
      </c>
    </row>
    <row r="288" s="2" customFormat="1">
      <c r="A288" s="39"/>
      <c r="B288" s="40"/>
      <c r="C288" s="41"/>
      <c r="D288" s="238" t="s">
        <v>189</v>
      </c>
      <c r="E288" s="41"/>
      <c r="F288" s="239" t="s">
        <v>2022</v>
      </c>
      <c r="G288" s="41"/>
      <c r="H288" s="41"/>
      <c r="I288" s="235"/>
      <c r="J288" s="41"/>
      <c r="K288" s="41"/>
      <c r="L288" s="45"/>
      <c r="M288" s="236"/>
      <c r="N288" s="237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189</v>
      </c>
      <c r="AU288" s="18" t="s">
        <v>88</v>
      </c>
    </row>
    <row r="289" s="2" customFormat="1" ht="24.15" customHeight="1">
      <c r="A289" s="39"/>
      <c r="B289" s="40"/>
      <c r="C289" s="283" t="s">
        <v>648</v>
      </c>
      <c r="D289" s="283" t="s">
        <v>412</v>
      </c>
      <c r="E289" s="284" t="s">
        <v>2023</v>
      </c>
      <c r="F289" s="285" t="s">
        <v>2024</v>
      </c>
      <c r="G289" s="286" t="s">
        <v>270</v>
      </c>
      <c r="H289" s="287">
        <v>24</v>
      </c>
      <c r="I289" s="288"/>
      <c r="J289" s="289">
        <f>ROUND(I289*H289,2)</f>
        <v>0</v>
      </c>
      <c r="K289" s="285" t="s">
        <v>184</v>
      </c>
      <c r="L289" s="290"/>
      <c r="M289" s="291" t="s">
        <v>1</v>
      </c>
      <c r="N289" s="292" t="s">
        <v>44</v>
      </c>
      <c r="O289" s="92"/>
      <c r="P289" s="229">
        <f>O289*H289</f>
        <v>0</v>
      </c>
      <c r="Q289" s="229">
        <v>0.0264</v>
      </c>
      <c r="R289" s="229">
        <f>Q289*H289</f>
        <v>0.63359999999999994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1152</v>
      </c>
      <c r="AT289" s="231" t="s">
        <v>412</v>
      </c>
      <c r="AU289" s="231" t="s">
        <v>88</v>
      </c>
      <c r="AY289" s="18" t="s">
        <v>178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84</v>
      </c>
      <c r="BK289" s="232">
        <f>ROUND(I289*H289,2)</f>
        <v>0</v>
      </c>
      <c r="BL289" s="18" t="s">
        <v>1152</v>
      </c>
      <c r="BM289" s="231" t="s">
        <v>2025</v>
      </c>
    </row>
    <row r="290" s="2" customFormat="1">
      <c r="A290" s="39"/>
      <c r="B290" s="40"/>
      <c r="C290" s="41"/>
      <c r="D290" s="233" t="s">
        <v>187</v>
      </c>
      <c r="E290" s="41"/>
      <c r="F290" s="234" t="s">
        <v>2024</v>
      </c>
      <c r="G290" s="41"/>
      <c r="H290" s="41"/>
      <c r="I290" s="235"/>
      <c r="J290" s="41"/>
      <c r="K290" s="41"/>
      <c r="L290" s="45"/>
      <c r="M290" s="236"/>
      <c r="N290" s="237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187</v>
      </c>
      <c r="AU290" s="18" t="s">
        <v>88</v>
      </c>
    </row>
    <row r="291" s="2" customFormat="1" ht="24.15" customHeight="1">
      <c r="A291" s="39"/>
      <c r="B291" s="40"/>
      <c r="C291" s="220" t="s">
        <v>655</v>
      </c>
      <c r="D291" s="220" t="s">
        <v>180</v>
      </c>
      <c r="E291" s="221" t="s">
        <v>2026</v>
      </c>
      <c r="F291" s="222" t="s">
        <v>2027</v>
      </c>
      <c r="G291" s="223" t="s">
        <v>636</v>
      </c>
      <c r="H291" s="224">
        <v>1</v>
      </c>
      <c r="I291" s="225"/>
      <c r="J291" s="226">
        <f>ROUND(I291*H291,2)</f>
        <v>0</v>
      </c>
      <c r="K291" s="222" t="s">
        <v>184</v>
      </c>
      <c r="L291" s="45"/>
      <c r="M291" s="227" t="s">
        <v>1</v>
      </c>
      <c r="N291" s="228" t="s">
        <v>44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691</v>
      </c>
      <c r="AT291" s="231" t="s">
        <v>180</v>
      </c>
      <c r="AU291" s="231" t="s">
        <v>88</v>
      </c>
      <c r="AY291" s="18" t="s">
        <v>178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84</v>
      </c>
      <c r="BK291" s="232">
        <f>ROUND(I291*H291,2)</f>
        <v>0</v>
      </c>
      <c r="BL291" s="18" t="s">
        <v>691</v>
      </c>
      <c r="BM291" s="231" t="s">
        <v>2028</v>
      </c>
    </row>
    <row r="292" s="2" customFormat="1">
      <c r="A292" s="39"/>
      <c r="B292" s="40"/>
      <c r="C292" s="41"/>
      <c r="D292" s="233" t="s">
        <v>187</v>
      </c>
      <c r="E292" s="41"/>
      <c r="F292" s="234" t="s">
        <v>2029</v>
      </c>
      <c r="G292" s="41"/>
      <c r="H292" s="41"/>
      <c r="I292" s="235"/>
      <c r="J292" s="41"/>
      <c r="K292" s="41"/>
      <c r="L292" s="45"/>
      <c r="M292" s="236"/>
      <c r="N292" s="237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187</v>
      </c>
      <c r="AU292" s="18" t="s">
        <v>88</v>
      </c>
    </row>
    <row r="293" s="2" customFormat="1">
      <c r="A293" s="39"/>
      <c r="B293" s="40"/>
      <c r="C293" s="41"/>
      <c r="D293" s="238" t="s">
        <v>189</v>
      </c>
      <c r="E293" s="41"/>
      <c r="F293" s="239" t="s">
        <v>2030</v>
      </c>
      <c r="G293" s="41"/>
      <c r="H293" s="41"/>
      <c r="I293" s="235"/>
      <c r="J293" s="41"/>
      <c r="K293" s="41"/>
      <c r="L293" s="45"/>
      <c r="M293" s="236"/>
      <c r="N293" s="237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189</v>
      </c>
      <c r="AU293" s="18" t="s">
        <v>88</v>
      </c>
    </row>
    <row r="294" s="2" customFormat="1" ht="24.15" customHeight="1">
      <c r="A294" s="39"/>
      <c r="B294" s="40"/>
      <c r="C294" s="220" t="s">
        <v>664</v>
      </c>
      <c r="D294" s="220" t="s">
        <v>180</v>
      </c>
      <c r="E294" s="221" t="s">
        <v>2031</v>
      </c>
      <c r="F294" s="222" t="s">
        <v>2032</v>
      </c>
      <c r="G294" s="223" t="s">
        <v>636</v>
      </c>
      <c r="H294" s="224">
        <v>1</v>
      </c>
      <c r="I294" s="225"/>
      <c r="J294" s="226">
        <f>ROUND(I294*H294,2)</f>
        <v>0</v>
      </c>
      <c r="K294" s="222" t="s">
        <v>184</v>
      </c>
      <c r="L294" s="45"/>
      <c r="M294" s="227" t="s">
        <v>1</v>
      </c>
      <c r="N294" s="228" t="s">
        <v>44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691</v>
      </c>
      <c r="AT294" s="231" t="s">
        <v>180</v>
      </c>
      <c r="AU294" s="231" t="s">
        <v>88</v>
      </c>
      <c r="AY294" s="18" t="s">
        <v>178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84</v>
      </c>
      <c r="BK294" s="232">
        <f>ROUND(I294*H294,2)</f>
        <v>0</v>
      </c>
      <c r="BL294" s="18" t="s">
        <v>691</v>
      </c>
      <c r="BM294" s="231" t="s">
        <v>2033</v>
      </c>
    </row>
    <row r="295" s="2" customFormat="1">
      <c r="A295" s="39"/>
      <c r="B295" s="40"/>
      <c r="C295" s="41"/>
      <c r="D295" s="233" t="s">
        <v>187</v>
      </c>
      <c r="E295" s="41"/>
      <c r="F295" s="234" t="s">
        <v>2034</v>
      </c>
      <c r="G295" s="41"/>
      <c r="H295" s="41"/>
      <c r="I295" s="235"/>
      <c r="J295" s="41"/>
      <c r="K295" s="41"/>
      <c r="L295" s="45"/>
      <c r="M295" s="236"/>
      <c r="N295" s="237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187</v>
      </c>
      <c r="AU295" s="18" t="s">
        <v>88</v>
      </c>
    </row>
    <row r="296" s="2" customFormat="1">
      <c r="A296" s="39"/>
      <c r="B296" s="40"/>
      <c r="C296" s="41"/>
      <c r="D296" s="238" t="s">
        <v>189</v>
      </c>
      <c r="E296" s="41"/>
      <c r="F296" s="239" t="s">
        <v>2035</v>
      </c>
      <c r="G296" s="41"/>
      <c r="H296" s="41"/>
      <c r="I296" s="235"/>
      <c r="J296" s="41"/>
      <c r="K296" s="41"/>
      <c r="L296" s="45"/>
      <c r="M296" s="236"/>
      <c r="N296" s="237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189</v>
      </c>
      <c r="AU296" s="18" t="s">
        <v>88</v>
      </c>
    </row>
    <row r="297" s="2" customFormat="1" ht="24.15" customHeight="1">
      <c r="A297" s="39"/>
      <c r="B297" s="40"/>
      <c r="C297" s="220" t="s">
        <v>672</v>
      </c>
      <c r="D297" s="220" t="s">
        <v>180</v>
      </c>
      <c r="E297" s="221" t="s">
        <v>2036</v>
      </c>
      <c r="F297" s="222" t="s">
        <v>2037</v>
      </c>
      <c r="G297" s="223" t="s">
        <v>183</v>
      </c>
      <c r="H297" s="224">
        <v>2.7599999999999998</v>
      </c>
      <c r="I297" s="225"/>
      <c r="J297" s="226">
        <f>ROUND(I297*H297,2)</f>
        <v>0</v>
      </c>
      <c r="K297" s="222" t="s">
        <v>184</v>
      </c>
      <c r="L297" s="45"/>
      <c r="M297" s="227" t="s">
        <v>1</v>
      </c>
      <c r="N297" s="228" t="s">
        <v>44</v>
      </c>
      <c r="O297" s="92"/>
      <c r="P297" s="229">
        <f>O297*H297</f>
        <v>0</v>
      </c>
      <c r="Q297" s="229">
        <v>0.00116</v>
      </c>
      <c r="R297" s="229">
        <f>Q297*H297</f>
        <v>0.0032015999999999998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691</v>
      </c>
      <c r="AT297" s="231" t="s">
        <v>180</v>
      </c>
      <c r="AU297" s="231" t="s">
        <v>88</v>
      </c>
      <c r="AY297" s="18" t="s">
        <v>178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84</v>
      </c>
      <c r="BK297" s="232">
        <f>ROUND(I297*H297,2)</f>
        <v>0</v>
      </c>
      <c r="BL297" s="18" t="s">
        <v>691</v>
      </c>
      <c r="BM297" s="231" t="s">
        <v>2038</v>
      </c>
    </row>
    <row r="298" s="2" customFormat="1">
      <c r="A298" s="39"/>
      <c r="B298" s="40"/>
      <c r="C298" s="41"/>
      <c r="D298" s="233" t="s">
        <v>187</v>
      </c>
      <c r="E298" s="41"/>
      <c r="F298" s="234" t="s">
        <v>2039</v>
      </c>
      <c r="G298" s="41"/>
      <c r="H298" s="41"/>
      <c r="I298" s="235"/>
      <c r="J298" s="41"/>
      <c r="K298" s="41"/>
      <c r="L298" s="45"/>
      <c r="M298" s="236"/>
      <c r="N298" s="237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187</v>
      </c>
      <c r="AU298" s="18" t="s">
        <v>88</v>
      </c>
    </row>
    <row r="299" s="2" customFormat="1">
      <c r="A299" s="39"/>
      <c r="B299" s="40"/>
      <c r="C299" s="41"/>
      <c r="D299" s="238" t="s">
        <v>189</v>
      </c>
      <c r="E299" s="41"/>
      <c r="F299" s="239" t="s">
        <v>2040</v>
      </c>
      <c r="G299" s="41"/>
      <c r="H299" s="41"/>
      <c r="I299" s="235"/>
      <c r="J299" s="41"/>
      <c r="K299" s="41"/>
      <c r="L299" s="45"/>
      <c r="M299" s="236"/>
      <c r="N299" s="237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189</v>
      </c>
      <c r="AU299" s="18" t="s">
        <v>88</v>
      </c>
    </row>
    <row r="300" s="2" customFormat="1" ht="24.15" customHeight="1">
      <c r="A300" s="39"/>
      <c r="B300" s="40"/>
      <c r="C300" s="220" t="s">
        <v>679</v>
      </c>
      <c r="D300" s="220" t="s">
        <v>180</v>
      </c>
      <c r="E300" s="221" t="s">
        <v>2041</v>
      </c>
      <c r="F300" s="222" t="s">
        <v>2042</v>
      </c>
      <c r="G300" s="223" t="s">
        <v>183</v>
      </c>
      <c r="H300" s="224">
        <v>2.7599999999999998</v>
      </c>
      <c r="I300" s="225"/>
      <c r="J300" s="226">
        <f>ROUND(I300*H300,2)</f>
        <v>0</v>
      </c>
      <c r="K300" s="222" t="s">
        <v>184</v>
      </c>
      <c r="L300" s="45"/>
      <c r="M300" s="227" t="s">
        <v>1</v>
      </c>
      <c r="N300" s="228" t="s">
        <v>44</v>
      </c>
      <c r="O300" s="92"/>
      <c r="P300" s="229">
        <f>O300*H300</f>
        <v>0</v>
      </c>
      <c r="Q300" s="229">
        <v>0</v>
      </c>
      <c r="R300" s="229">
        <f>Q300*H300</f>
        <v>0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691</v>
      </c>
      <c r="AT300" s="231" t="s">
        <v>180</v>
      </c>
      <c r="AU300" s="231" t="s">
        <v>88</v>
      </c>
      <c r="AY300" s="18" t="s">
        <v>178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84</v>
      </c>
      <c r="BK300" s="232">
        <f>ROUND(I300*H300,2)</f>
        <v>0</v>
      </c>
      <c r="BL300" s="18" t="s">
        <v>691</v>
      </c>
      <c r="BM300" s="231" t="s">
        <v>2043</v>
      </c>
    </row>
    <row r="301" s="2" customFormat="1">
      <c r="A301" s="39"/>
      <c r="B301" s="40"/>
      <c r="C301" s="41"/>
      <c r="D301" s="233" t="s">
        <v>187</v>
      </c>
      <c r="E301" s="41"/>
      <c r="F301" s="234" t="s">
        <v>2044</v>
      </c>
      <c r="G301" s="41"/>
      <c r="H301" s="41"/>
      <c r="I301" s="235"/>
      <c r="J301" s="41"/>
      <c r="K301" s="41"/>
      <c r="L301" s="45"/>
      <c r="M301" s="236"/>
      <c r="N301" s="237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187</v>
      </c>
      <c r="AU301" s="18" t="s">
        <v>88</v>
      </c>
    </row>
    <row r="302" s="2" customFormat="1">
      <c r="A302" s="39"/>
      <c r="B302" s="40"/>
      <c r="C302" s="41"/>
      <c r="D302" s="238" t="s">
        <v>189</v>
      </c>
      <c r="E302" s="41"/>
      <c r="F302" s="239" t="s">
        <v>2045</v>
      </c>
      <c r="G302" s="41"/>
      <c r="H302" s="41"/>
      <c r="I302" s="235"/>
      <c r="J302" s="41"/>
      <c r="K302" s="41"/>
      <c r="L302" s="45"/>
      <c r="M302" s="236"/>
      <c r="N302" s="237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189</v>
      </c>
      <c r="AU302" s="18" t="s">
        <v>88</v>
      </c>
    </row>
    <row r="303" s="2" customFormat="1" ht="24.15" customHeight="1">
      <c r="A303" s="39"/>
      <c r="B303" s="40"/>
      <c r="C303" s="220" t="s">
        <v>691</v>
      </c>
      <c r="D303" s="220" t="s">
        <v>180</v>
      </c>
      <c r="E303" s="221" t="s">
        <v>2046</v>
      </c>
      <c r="F303" s="222" t="s">
        <v>2047</v>
      </c>
      <c r="G303" s="223" t="s">
        <v>270</v>
      </c>
      <c r="H303" s="224">
        <v>175</v>
      </c>
      <c r="I303" s="225"/>
      <c r="J303" s="226">
        <f>ROUND(I303*H303,2)</f>
        <v>0</v>
      </c>
      <c r="K303" s="222" t="s">
        <v>184</v>
      </c>
      <c r="L303" s="45"/>
      <c r="M303" s="227" t="s">
        <v>1</v>
      </c>
      <c r="N303" s="228" t="s">
        <v>44</v>
      </c>
      <c r="O303" s="92"/>
      <c r="P303" s="229">
        <f>O303*H303</f>
        <v>0</v>
      </c>
      <c r="Q303" s="229">
        <v>0.10007000000000001</v>
      </c>
      <c r="R303" s="229">
        <f>Q303*H303</f>
        <v>17.512250000000002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691</v>
      </c>
      <c r="AT303" s="231" t="s">
        <v>180</v>
      </c>
      <c r="AU303" s="231" t="s">
        <v>88</v>
      </c>
      <c r="AY303" s="18" t="s">
        <v>178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84</v>
      </c>
      <c r="BK303" s="232">
        <f>ROUND(I303*H303,2)</f>
        <v>0</v>
      </c>
      <c r="BL303" s="18" t="s">
        <v>691</v>
      </c>
      <c r="BM303" s="231" t="s">
        <v>2048</v>
      </c>
    </row>
    <row r="304" s="2" customFormat="1">
      <c r="A304" s="39"/>
      <c r="B304" s="40"/>
      <c r="C304" s="41"/>
      <c r="D304" s="233" t="s">
        <v>187</v>
      </c>
      <c r="E304" s="41"/>
      <c r="F304" s="234" t="s">
        <v>2049</v>
      </c>
      <c r="G304" s="41"/>
      <c r="H304" s="41"/>
      <c r="I304" s="235"/>
      <c r="J304" s="41"/>
      <c r="K304" s="41"/>
      <c r="L304" s="45"/>
      <c r="M304" s="236"/>
      <c r="N304" s="237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187</v>
      </c>
      <c r="AU304" s="18" t="s">
        <v>88</v>
      </c>
    </row>
    <row r="305" s="2" customFormat="1">
      <c r="A305" s="39"/>
      <c r="B305" s="40"/>
      <c r="C305" s="41"/>
      <c r="D305" s="238" t="s">
        <v>189</v>
      </c>
      <c r="E305" s="41"/>
      <c r="F305" s="239" t="s">
        <v>2050</v>
      </c>
      <c r="G305" s="41"/>
      <c r="H305" s="41"/>
      <c r="I305" s="235"/>
      <c r="J305" s="41"/>
      <c r="K305" s="41"/>
      <c r="L305" s="45"/>
      <c r="M305" s="236"/>
      <c r="N305" s="237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189</v>
      </c>
      <c r="AU305" s="18" t="s">
        <v>88</v>
      </c>
    </row>
    <row r="306" s="2" customFormat="1" ht="21.75" customHeight="1">
      <c r="A306" s="39"/>
      <c r="B306" s="40"/>
      <c r="C306" s="220" t="s">
        <v>701</v>
      </c>
      <c r="D306" s="220" t="s">
        <v>180</v>
      </c>
      <c r="E306" s="221" t="s">
        <v>2051</v>
      </c>
      <c r="F306" s="222" t="s">
        <v>2052</v>
      </c>
      <c r="G306" s="223" t="s">
        <v>270</v>
      </c>
      <c r="H306" s="224">
        <v>254</v>
      </c>
      <c r="I306" s="225"/>
      <c r="J306" s="226">
        <f>ROUND(I306*H306,2)</f>
        <v>0</v>
      </c>
      <c r="K306" s="222" t="s">
        <v>184</v>
      </c>
      <c r="L306" s="45"/>
      <c r="M306" s="227" t="s">
        <v>1</v>
      </c>
      <c r="N306" s="228" t="s">
        <v>44</v>
      </c>
      <c r="O306" s="92"/>
      <c r="P306" s="229">
        <f>O306*H306</f>
        <v>0</v>
      </c>
      <c r="Q306" s="229">
        <v>6.9999999999999994E-05</v>
      </c>
      <c r="R306" s="229">
        <f>Q306*H306</f>
        <v>0.017779999999999997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691</v>
      </c>
      <c r="AT306" s="231" t="s">
        <v>180</v>
      </c>
      <c r="AU306" s="231" t="s">
        <v>88</v>
      </c>
      <c r="AY306" s="18" t="s">
        <v>178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84</v>
      </c>
      <c r="BK306" s="232">
        <f>ROUND(I306*H306,2)</f>
        <v>0</v>
      </c>
      <c r="BL306" s="18" t="s">
        <v>691</v>
      </c>
      <c r="BM306" s="231" t="s">
        <v>2053</v>
      </c>
    </row>
    <row r="307" s="2" customFormat="1">
      <c r="A307" s="39"/>
      <c r="B307" s="40"/>
      <c r="C307" s="41"/>
      <c r="D307" s="233" t="s">
        <v>187</v>
      </c>
      <c r="E307" s="41"/>
      <c r="F307" s="234" t="s">
        <v>2054</v>
      </c>
      <c r="G307" s="41"/>
      <c r="H307" s="41"/>
      <c r="I307" s="235"/>
      <c r="J307" s="41"/>
      <c r="K307" s="41"/>
      <c r="L307" s="45"/>
      <c r="M307" s="236"/>
      <c r="N307" s="237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187</v>
      </c>
      <c r="AU307" s="18" t="s">
        <v>88</v>
      </c>
    </row>
    <row r="308" s="2" customFormat="1">
      <c r="A308" s="39"/>
      <c r="B308" s="40"/>
      <c r="C308" s="41"/>
      <c r="D308" s="238" t="s">
        <v>189</v>
      </c>
      <c r="E308" s="41"/>
      <c r="F308" s="239" t="s">
        <v>2055</v>
      </c>
      <c r="G308" s="41"/>
      <c r="H308" s="41"/>
      <c r="I308" s="235"/>
      <c r="J308" s="41"/>
      <c r="K308" s="41"/>
      <c r="L308" s="45"/>
      <c r="M308" s="236"/>
      <c r="N308" s="237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189</v>
      </c>
      <c r="AU308" s="18" t="s">
        <v>88</v>
      </c>
    </row>
    <row r="309" s="2" customFormat="1" ht="24.15" customHeight="1">
      <c r="A309" s="39"/>
      <c r="B309" s="40"/>
      <c r="C309" s="220" t="s">
        <v>707</v>
      </c>
      <c r="D309" s="220" t="s">
        <v>180</v>
      </c>
      <c r="E309" s="221" t="s">
        <v>2056</v>
      </c>
      <c r="F309" s="222" t="s">
        <v>2057</v>
      </c>
      <c r="G309" s="223" t="s">
        <v>270</v>
      </c>
      <c r="H309" s="224">
        <v>213</v>
      </c>
      <c r="I309" s="225"/>
      <c r="J309" s="226">
        <f>ROUND(I309*H309,2)</f>
        <v>0</v>
      </c>
      <c r="K309" s="222" t="s">
        <v>184</v>
      </c>
      <c r="L309" s="45"/>
      <c r="M309" s="227" t="s">
        <v>1</v>
      </c>
      <c r="N309" s="228" t="s">
        <v>44</v>
      </c>
      <c r="O309" s="92"/>
      <c r="P309" s="229">
        <f>O309*H309</f>
        <v>0</v>
      </c>
      <c r="Q309" s="229">
        <v>0.108</v>
      </c>
      <c r="R309" s="229">
        <f>Q309*H309</f>
        <v>23.004000000000001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691</v>
      </c>
      <c r="AT309" s="231" t="s">
        <v>180</v>
      </c>
      <c r="AU309" s="231" t="s">
        <v>88</v>
      </c>
      <c r="AY309" s="18" t="s">
        <v>178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84</v>
      </c>
      <c r="BK309" s="232">
        <f>ROUND(I309*H309,2)</f>
        <v>0</v>
      </c>
      <c r="BL309" s="18" t="s">
        <v>691</v>
      </c>
      <c r="BM309" s="231" t="s">
        <v>2058</v>
      </c>
    </row>
    <row r="310" s="2" customFormat="1">
      <c r="A310" s="39"/>
      <c r="B310" s="40"/>
      <c r="C310" s="41"/>
      <c r="D310" s="233" t="s">
        <v>187</v>
      </c>
      <c r="E310" s="41"/>
      <c r="F310" s="234" t="s">
        <v>2059</v>
      </c>
      <c r="G310" s="41"/>
      <c r="H310" s="41"/>
      <c r="I310" s="235"/>
      <c r="J310" s="41"/>
      <c r="K310" s="41"/>
      <c r="L310" s="45"/>
      <c r="M310" s="236"/>
      <c r="N310" s="237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187</v>
      </c>
      <c r="AU310" s="18" t="s">
        <v>88</v>
      </c>
    </row>
    <row r="311" s="2" customFormat="1">
      <c r="A311" s="39"/>
      <c r="B311" s="40"/>
      <c r="C311" s="41"/>
      <c r="D311" s="238" t="s">
        <v>189</v>
      </c>
      <c r="E311" s="41"/>
      <c r="F311" s="239" t="s">
        <v>2060</v>
      </c>
      <c r="G311" s="41"/>
      <c r="H311" s="41"/>
      <c r="I311" s="235"/>
      <c r="J311" s="41"/>
      <c r="K311" s="41"/>
      <c r="L311" s="45"/>
      <c r="M311" s="236"/>
      <c r="N311" s="237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189</v>
      </c>
      <c r="AU311" s="18" t="s">
        <v>88</v>
      </c>
    </row>
    <row r="312" s="2" customFormat="1" ht="24.15" customHeight="1">
      <c r="A312" s="39"/>
      <c r="B312" s="40"/>
      <c r="C312" s="220" t="s">
        <v>723</v>
      </c>
      <c r="D312" s="220" t="s">
        <v>180</v>
      </c>
      <c r="E312" s="221" t="s">
        <v>2061</v>
      </c>
      <c r="F312" s="222" t="s">
        <v>2062</v>
      </c>
      <c r="G312" s="223" t="s">
        <v>270</v>
      </c>
      <c r="H312" s="224">
        <v>79</v>
      </c>
      <c r="I312" s="225"/>
      <c r="J312" s="226">
        <f>ROUND(I312*H312,2)</f>
        <v>0</v>
      </c>
      <c r="K312" s="222" t="s">
        <v>184</v>
      </c>
      <c r="L312" s="45"/>
      <c r="M312" s="227" t="s">
        <v>1</v>
      </c>
      <c r="N312" s="228" t="s">
        <v>44</v>
      </c>
      <c r="O312" s="92"/>
      <c r="P312" s="229">
        <f>O312*H312</f>
        <v>0</v>
      </c>
      <c r="Q312" s="229">
        <v>0.13538</v>
      </c>
      <c r="R312" s="229">
        <f>Q312*H312</f>
        <v>10.69502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691</v>
      </c>
      <c r="AT312" s="231" t="s">
        <v>180</v>
      </c>
      <c r="AU312" s="231" t="s">
        <v>88</v>
      </c>
      <c r="AY312" s="18" t="s">
        <v>178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84</v>
      </c>
      <c r="BK312" s="232">
        <f>ROUND(I312*H312,2)</f>
        <v>0</v>
      </c>
      <c r="BL312" s="18" t="s">
        <v>691</v>
      </c>
      <c r="BM312" s="231" t="s">
        <v>2063</v>
      </c>
    </row>
    <row r="313" s="2" customFormat="1">
      <c r="A313" s="39"/>
      <c r="B313" s="40"/>
      <c r="C313" s="41"/>
      <c r="D313" s="233" t="s">
        <v>187</v>
      </c>
      <c r="E313" s="41"/>
      <c r="F313" s="234" t="s">
        <v>2064</v>
      </c>
      <c r="G313" s="41"/>
      <c r="H313" s="41"/>
      <c r="I313" s="235"/>
      <c r="J313" s="41"/>
      <c r="K313" s="41"/>
      <c r="L313" s="45"/>
      <c r="M313" s="236"/>
      <c r="N313" s="237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187</v>
      </c>
      <c r="AU313" s="18" t="s">
        <v>88</v>
      </c>
    </row>
    <row r="314" s="2" customFormat="1">
      <c r="A314" s="39"/>
      <c r="B314" s="40"/>
      <c r="C314" s="41"/>
      <c r="D314" s="238" t="s">
        <v>189</v>
      </c>
      <c r="E314" s="41"/>
      <c r="F314" s="239" t="s">
        <v>2065</v>
      </c>
      <c r="G314" s="41"/>
      <c r="H314" s="41"/>
      <c r="I314" s="235"/>
      <c r="J314" s="41"/>
      <c r="K314" s="41"/>
      <c r="L314" s="45"/>
      <c r="M314" s="236"/>
      <c r="N314" s="237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189</v>
      </c>
      <c r="AU314" s="18" t="s">
        <v>88</v>
      </c>
    </row>
    <row r="315" s="2" customFormat="1" ht="33" customHeight="1">
      <c r="A315" s="39"/>
      <c r="B315" s="40"/>
      <c r="C315" s="220" t="s">
        <v>730</v>
      </c>
      <c r="D315" s="220" t="s">
        <v>180</v>
      </c>
      <c r="E315" s="221" t="s">
        <v>2066</v>
      </c>
      <c r="F315" s="222" t="s">
        <v>2067</v>
      </c>
      <c r="G315" s="223" t="s">
        <v>183</v>
      </c>
      <c r="H315" s="224">
        <v>158</v>
      </c>
      <c r="I315" s="225"/>
      <c r="J315" s="226">
        <f>ROUND(I315*H315,2)</f>
        <v>0</v>
      </c>
      <c r="K315" s="222" t="s">
        <v>184</v>
      </c>
      <c r="L315" s="45"/>
      <c r="M315" s="227" t="s">
        <v>1</v>
      </c>
      <c r="N315" s="228" t="s">
        <v>44</v>
      </c>
      <c r="O315" s="92"/>
      <c r="P315" s="229">
        <f>O315*H315</f>
        <v>0</v>
      </c>
      <c r="Q315" s="229">
        <v>0.38625999999999999</v>
      </c>
      <c r="R315" s="229">
        <f>Q315*H315</f>
        <v>61.02908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691</v>
      </c>
      <c r="AT315" s="231" t="s">
        <v>180</v>
      </c>
      <c r="AU315" s="231" t="s">
        <v>88</v>
      </c>
      <c r="AY315" s="18" t="s">
        <v>178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84</v>
      </c>
      <c r="BK315" s="232">
        <f>ROUND(I315*H315,2)</f>
        <v>0</v>
      </c>
      <c r="BL315" s="18" t="s">
        <v>691</v>
      </c>
      <c r="BM315" s="231" t="s">
        <v>2068</v>
      </c>
    </row>
    <row r="316" s="2" customFormat="1">
      <c r="A316" s="39"/>
      <c r="B316" s="40"/>
      <c r="C316" s="41"/>
      <c r="D316" s="233" t="s">
        <v>187</v>
      </c>
      <c r="E316" s="41"/>
      <c r="F316" s="234" t="s">
        <v>2069</v>
      </c>
      <c r="G316" s="41"/>
      <c r="H316" s="41"/>
      <c r="I316" s="235"/>
      <c r="J316" s="41"/>
      <c r="K316" s="41"/>
      <c r="L316" s="45"/>
      <c r="M316" s="236"/>
      <c r="N316" s="237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187</v>
      </c>
      <c r="AU316" s="18" t="s">
        <v>88</v>
      </c>
    </row>
    <row r="317" s="2" customFormat="1">
      <c r="A317" s="39"/>
      <c r="B317" s="40"/>
      <c r="C317" s="41"/>
      <c r="D317" s="238" t="s">
        <v>189</v>
      </c>
      <c r="E317" s="41"/>
      <c r="F317" s="239" t="s">
        <v>2070</v>
      </c>
      <c r="G317" s="41"/>
      <c r="H317" s="41"/>
      <c r="I317" s="235"/>
      <c r="J317" s="41"/>
      <c r="K317" s="41"/>
      <c r="L317" s="45"/>
      <c r="M317" s="236"/>
      <c r="N317" s="237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189</v>
      </c>
      <c r="AU317" s="18" t="s">
        <v>88</v>
      </c>
    </row>
    <row r="318" s="2" customFormat="1">
      <c r="A318" s="39"/>
      <c r="B318" s="40"/>
      <c r="C318" s="41"/>
      <c r="D318" s="233" t="s">
        <v>1827</v>
      </c>
      <c r="E318" s="41"/>
      <c r="F318" s="297" t="s">
        <v>2071</v>
      </c>
      <c r="G318" s="41"/>
      <c r="H318" s="41"/>
      <c r="I318" s="235"/>
      <c r="J318" s="41"/>
      <c r="K318" s="41"/>
      <c r="L318" s="45"/>
      <c r="M318" s="236"/>
      <c r="N318" s="237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1827</v>
      </c>
      <c r="AU318" s="18" t="s">
        <v>88</v>
      </c>
    </row>
    <row r="319" s="2" customFormat="1" ht="24.15" customHeight="1">
      <c r="A319" s="39"/>
      <c r="B319" s="40"/>
      <c r="C319" s="220" t="s">
        <v>744</v>
      </c>
      <c r="D319" s="220" t="s">
        <v>180</v>
      </c>
      <c r="E319" s="221" t="s">
        <v>2072</v>
      </c>
      <c r="F319" s="222" t="s">
        <v>2073</v>
      </c>
      <c r="G319" s="223" t="s">
        <v>270</v>
      </c>
      <c r="H319" s="224">
        <v>158</v>
      </c>
      <c r="I319" s="225"/>
      <c r="J319" s="226">
        <f>ROUND(I319*H319,2)</f>
        <v>0</v>
      </c>
      <c r="K319" s="222" t="s">
        <v>184</v>
      </c>
      <c r="L319" s="45"/>
      <c r="M319" s="227" t="s">
        <v>1</v>
      </c>
      <c r="N319" s="228" t="s">
        <v>44</v>
      </c>
      <c r="O319" s="92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691</v>
      </c>
      <c r="AT319" s="231" t="s">
        <v>180</v>
      </c>
      <c r="AU319" s="231" t="s">
        <v>88</v>
      </c>
      <c r="AY319" s="18" t="s">
        <v>178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84</v>
      </c>
      <c r="BK319" s="232">
        <f>ROUND(I319*H319,2)</f>
        <v>0</v>
      </c>
      <c r="BL319" s="18" t="s">
        <v>691</v>
      </c>
      <c r="BM319" s="231" t="s">
        <v>2074</v>
      </c>
    </row>
    <row r="320" s="2" customFormat="1">
      <c r="A320" s="39"/>
      <c r="B320" s="40"/>
      <c r="C320" s="41"/>
      <c r="D320" s="233" t="s">
        <v>187</v>
      </c>
      <c r="E320" s="41"/>
      <c r="F320" s="234" t="s">
        <v>2075</v>
      </c>
      <c r="G320" s="41"/>
      <c r="H320" s="41"/>
      <c r="I320" s="235"/>
      <c r="J320" s="41"/>
      <c r="K320" s="41"/>
      <c r="L320" s="45"/>
      <c r="M320" s="236"/>
      <c r="N320" s="237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187</v>
      </c>
      <c r="AU320" s="18" t="s">
        <v>88</v>
      </c>
    </row>
    <row r="321" s="2" customFormat="1">
      <c r="A321" s="39"/>
      <c r="B321" s="40"/>
      <c r="C321" s="41"/>
      <c r="D321" s="238" t="s">
        <v>189</v>
      </c>
      <c r="E321" s="41"/>
      <c r="F321" s="239" t="s">
        <v>2076</v>
      </c>
      <c r="G321" s="41"/>
      <c r="H321" s="41"/>
      <c r="I321" s="235"/>
      <c r="J321" s="41"/>
      <c r="K321" s="41"/>
      <c r="L321" s="45"/>
      <c r="M321" s="236"/>
      <c r="N321" s="237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189</v>
      </c>
      <c r="AU321" s="18" t="s">
        <v>88</v>
      </c>
    </row>
    <row r="322" s="2" customFormat="1" ht="16.5" customHeight="1">
      <c r="A322" s="39"/>
      <c r="B322" s="40"/>
      <c r="C322" s="220" t="s">
        <v>750</v>
      </c>
      <c r="D322" s="220" t="s">
        <v>180</v>
      </c>
      <c r="E322" s="221" t="s">
        <v>2077</v>
      </c>
      <c r="F322" s="222" t="s">
        <v>2078</v>
      </c>
      <c r="G322" s="223" t="s">
        <v>415</v>
      </c>
      <c r="H322" s="224">
        <v>21.34</v>
      </c>
      <c r="I322" s="225"/>
      <c r="J322" s="226">
        <f>ROUND(I322*H322,2)</f>
        <v>0</v>
      </c>
      <c r="K322" s="222" t="s">
        <v>184</v>
      </c>
      <c r="L322" s="45"/>
      <c r="M322" s="227" t="s">
        <v>1</v>
      </c>
      <c r="N322" s="228" t="s">
        <v>44</v>
      </c>
      <c r="O322" s="92"/>
      <c r="P322" s="229">
        <f>O322*H322</f>
        <v>0</v>
      </c>
      <c r="Q322" s="229">
        <v>0</v>
      </c>
      <c r="R322" s="229">
        <f>Q322*H322</f>
        <v>0</v>
      </c>
      <c r="S322" s="229">
        <v>0</v>
      </c>
      <c r="T322" s="23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1" t="s">
        <v>691</v>
      </c>
      <c r="AT322" s="231" t="s">
        <v>180</v>
      </c>
      <c r="AU322" s="231" t="s">
        <v>88</v>
      </c>
      <c r="AY322" s="18" t="s">
        <v>178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8" t="s">
        <v>84</v>
      </c>
      <c r="BK322" s="232">
        <f>ROUND(I322*H322,2)</f>
        <v>0</v>
      </c>
      <c r="BL322" s="18" t="s">
        <v>691</v>
      </c>
      <c r="BM322" s="231" t="s">
        <v>2079</v>
      </c>
    </row>
    <row r="323" s="2" customFormat="1">
      <c r="A323" s="39"/>
      <c r="B323" s="40"/>
      <c r="C323" s="41"/>
      <c r="D323" s="233" t="s">
        <v>187</v>
      </c>
      <c r="E323" s="41"/>
      <c r="F323" s="234" t="s">
        <v>2080</v>
      </c>
      <c r="G323" s="41"/>
      <c r="H323" s="41"/>
      <c r="I323" s="235"/>
      <c r="J323" s="41"/>
      <c r="K323" s="41"/>
      <c r="L323" s="45"/>
      <c r="M323" s="236"/>
      <c r="N323" s="237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187</v>
      </c>
      <c r="AU323" s="18" t="s">
        <v>88</v>
      </c>
    </row>
    <row r="324" s="2" customFormat="1">
      <c r="A324" s="39"/>
      <c r="B324" s="40"/>
      <c r="C324" s="41"/>
      <c r="D324" s="238" t="s">
        <v>189</v>
      </c>
      <c r="E324" s="41"/>
      <c r="F324" s="239" t="s">
        <v>2081</v>
      </c>
      <c r="G324" s="41"/>
      <c r="H324" s="41"/>
      <c r="I324" s="235"/>
      <c r="J324" s="41"/>
      <c r="K324" s="41"/>
      <c r="L324" s="45"/>
      <c r="M324" s="236"/>
      <c r="N324" s="237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189</v>
      </c>
      <c r="AU324" s="18" t="s">
        <v>88</v>
      </c>
    </row>
    <row r="325" s="2" customFormat="1">
      <c r="A325" s="39"/>
      <c r="B325" s="40"/>
      <c r="C325" s="41"/>
      <c r="D325" s="233" t="s">
        <v>1827</v>
      </c>
      <c r="E325" s="41"/>
      <c r="F325" s="297" t="s">
        <v>2082</v>
      </c>
      <c r="G325" s="41"/>
      <c r="H325" s="41"/>
      <c r="I325" s="235"/>
      <c r="J325" s="41"/>
      <c r="K325" s="41"/>
      <c r="L325" s="45"/>
      <c r="M325" s="236"/>
      <c r="N325" s="237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1827</v>
      </c>
      <c r="AU325" s="18" t="s">
        <v>88</v>
      </c>
    </row>
    <row r="326" s="2" customFormat="1" ht="24.15" customHeight="1">
      <c r="A326" s="39"/>
      <c r="B326" s="40"/>
      <c r="C326" s="220" t="s">
        <v>758</v>
      </c>
      <c r="D326" s="220" t="s">
        <v>180</v>
      </c>
      <c r="E326" s="221" t="s">
        <v>2083</v>
      </c>
      <c r="F326" s="222" t="s">
        <v>2084</v>
      </c>
      <c r="G326" s="223" t="s">
        <v>415</v>
      </c>
      <c r="H326" s="224">
        <v>405.45999999999998</v>
      </c>
      <c r="I326" s="225"/>
      <c r="J326" s="226">
        <f>ROUND(I326*H326,2)</f>
        <v>0</v>
      </c>
      <c r="K326" s="222" t="s">
        <v>184</v>
      </c>
      <c r="L326" s="45"/>
      <c r="M326" s="227" t="s">
        <v>1</v>
      </c>
      <c r="N326" s="228" t="s">
        <v>44</v>
      </c>
      <c r="O326" s="92"/>
      <c r="P326" s="229">
        <f>O326*H326</f>
        <v>0</v>
      </c>
      <c r="Q326" s="229">
        <v>0</v>
      </c>
      <c r="R326" s="229">
        <f>Q326*H326</f>
        <v>0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691</v>
      </c>
      <c r="AT326" s="231" t="s">
        <v>180</v>
      </c>
      <c r="AU326" s="231" t="s">
        <v>88</v>
      </c>
      <c r="AY326" s="18" t="s">
        <v>178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84</v>
      </c>
      <c r="BK326" s="232">
        <f>ROUND(I326*H326,2)</f>
        <v>0</v>
      </c>
      <c r="BL326" s="18" t="s">
        <v>691</v>
      </c>
      <c r="BM326" s="231" t="s">
        <v>2085</v>
      </c>
    </row>
    <row r="327" s="2" customFormat="1">
      <c r="A327" s="39"/>
      <c r="B327" s="40"/>
      <c r="C327" s="41"/>
      <c r="D327" s="233" t="s">
        <v>187</v>
      </c>
      <c r="E327" s="41"/>
      <c r="F327" s="234" t="s">
        <v>2086</v>
      </c>
      <c r="G327" s="41"/>
      <c r="H327" s="41"/>
      <c r="I327" s="235"/>
      <c r="J327" s="41"/>
      <c r="K327" s="41"/>
      <c r="L327" s="45"/>
      <c r="M327" s="236"/>
      <c r="N327" s="237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187</v>
      </c>
      <c r="AU327" s="18" t="s">
        <v>88</v>
      </c>
    </row>
    <row r="328" s="2" customFormat="1">
      <c r="A328" s="39"/>
      <c r="B328" s="40"/>
      <c r="C328" s="41"/>
      <c r="D328" s="238" t="s">
        <v>189</v>
      </c>
      <c r="E328" s="41"/>
      <c r="F328" s="239" t="s">
        <v>2087</v>
      </c>
      <c r="G328" s="41"/>
      <c r="H328" s="41"/>
      <c r="I328" s="235"/>
      <c r="J328" s="41"/>
      <c r="K328" s="41"/>
      <c r="L328" s="45"/>
      <c r="M328" s="236"/>
      <c r="N328" s="237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189</v>
      </c>
      <c r="AU328" s="18" t="s">
        <v>88</v>
      </c>
    </row>
    <row r="329" s="2" customFormat="1">
      <c r="A329" s="39"/>
      <c r="B329" s="40"/>
      <c r="C329" s="41"/>
      <c r="D329" s="233" t="s">
        <v>1827</v>
      </c>
      <c r="E329" s="41"/>
      <c r="F329" s="297" t="s">
        <v>1994</v>
      </c>
      <c r="G329" s="41"/>
      <c r="H329" s="41"/>
      <c r="I329" s="235"/>
      <c r="J329" s="41"/>
      <c r="K329" s="41"/>
      <c r="L329" s="45"/>
      <c r="M329" s="236"/>
      <c r="N329" s="237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1827</v>
      </c>
      <c r="AU329" s="18" t="s">
        <v>88</v>
      </c>
    </row>
    <row r="330" s="14" customFormat="1">
      <c r="A330" s="14"/>
      <c r="B330" s="250"/>
      <c r="C330" s="251"/>
      <c r="D330" s="233" t="s">
        <v>191</v>
      </c>
      <c r="E330" s="252" t="s">
        <v>1</v>
      </c>
      <c r="F330" s="253" t="s">
        <v>2088</v>
      </c>
      <c r="G330" s="251"/>
      <c r="H330" s="254">
        <v>405.45999999999998</v>
      </c>
      <c r="I330" s="255"/>
      <c r="J330" s="251"/>
      <c r="K330" s="251"/>
      <c r="L330" s="256"/>
      <c r="M330" s="257"/>
      <c r="N330" s="258"/>
      <c r="O330" s="258"/>
      <c r="P330" s="258"/>
      <c r="Q330" s="258"/>
      <c r="R330" s="258"/>
      <c r="S330" s="258"/>
      <c r="T330" s="25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0" t="s">
        <v>191</v>
      </c>
      <c r="AU330" s="260" t="s">
        <v>88</v>
      </c>
      <c r="AV330" s="14" t="s">
        <v>88</v>
      </c>
      <c r="AW330" s="14" t="s">
        <v>35</v>
      </c>
      <c r="AX330" s="14" t="s">
        <v>84</v>
      </c>
      <c r="AY330" s="260" t="s">
        <v>178</v>
      </c>
    </row>
    <row r="331" s="2" customFormat="1" ht="33" customHeight="1">
      <c r="A331" s="39"/>
      <c r="B331" s="40"/>
      <c r="C331" s="220" t="s">
        <v>764</v>
      </c>
      <c r="D331" s="220" t="s">
        <v>180</v>
      </c>
      <c r="E331" s="221" t="s">
        <v>2089</v>
      </c>
      <c r="F331" s="222" t="s">
        <v>2090</v>
      </c>
      <c r="G331" s="223" t="s">
        <v>415</v>
      </c>
      <c r="H331" s="224">
        <v>21.34</v>
      </c>
      <c r="I331" s="225"/>
      <c r="J331" s="226">
        <f>ROUND(I331*H331,2)</f>
        <v>0</v>
      </c>
      <c r="K331" s="222" t="s">
        <v>184</v>
      </c>
      <c r="L331" s="45"/>
      <c r="M331" s="227" t="s">
        <v>1</v>
      </c>
      <c r="N331" s="228" t="s">
        <v>44</v>
      </c>
      <c r="O331" s="92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691</v>
      </c>
      <c r="AT331" s="231" t="s">
        <v>180</v>
      </c>
      <c r="AU331" s="231" t="s">
        <v>88</v>
      </c>
      <c r="AY331" s="18" t="s">
        <v>178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84</v>
      </c>
      <c r="BK331" s="232">
        <f>ROUND(I331*H331,2)</f>
        <v>0</v>
      </c>
      <c r="BL331" s="18" t="s">
        <v>691</v>
      </c>
      <c r="BM331" s="231" t="s">
        <v>2091</v>
      </c>
    </row>
    <row r="332" s="2" customFormat="1">
      <c r="A332" s="39"/>
      <c r="B332" s="40"/>
      <c r="C332" s="41"/>
      <c r="D332" s="233" t="s">
        <v>187</v>
      </c>
      <c r="E332" s="41"/>
      <c r="F332" s="234" t="s">
        <v>2092</v>
      </c>
      <c r="G332" s="41"/>
      <c r="H332" s="41"/>
      <c r="I332" s="235"/>
      <c r="J332" s="41"/>
      <c r="K332" s="41"/>
      <c r="L332" s="45"/>
      <c r="M332" s="236"/>
      <c r="N332" s="237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187</v>
      </c>
      <c r="AU332" s="18" t="s">
        <v>88</v>
      </c>
    </row>
    <row r="333" s="2" customFormat="1">
      <c r="A333" s="39"/>
      <c r="B333" s="40"/>
      <c r="C333" s="41"/>
      <c r="D333" s="238" t="s">
        <v>189</v>
      </c>
      <c r="E333" s="41"/>
      <c r="F333" s="239" t="s">
        <v>2093</v>
      </c>
      <c r="G333" s="41"/>
      <c r="H333" s="41"/>
      <c r="I333" s="235"/>
      <c r="J333" s="41"/>
      <c r="K333" s="41"/>
      <c r="L333" s="45"/>
      <c r="M333" s="236"/>
      <c r="N333" s="237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189</v>
      </c>
      <c r="AU333" s="18" t="s">
        <v>88</v>
      </c>
    </row>
    <row r="334" s="2" customFormat="1" ht="24.15" customHeight="1">
      <c r="A334" s="39"/>
      <c r="B334" s="40"/>
      <c r="C334" s="220" t="s">
        <v>772</v>
      </c>
      <c r="D334" s="220" t="s">
        <v>180</v>
      </c>
      <c r="E334" s="221" t="s">
        <v>2094</v>
      </c>
      <c r="F334" s="222" t="s">
        <v>2095</v>
      </c>
      <c r="G334" s="223" t="s">
        <v>2096</v>
      </c>
      <c r="H334" s="224">
        <v>10</v>
      </c>
      <c r="I334" s="225"/>
      <c r="J334" s="226">
        <f>ROUND(I334*H334,2)</f>
        <v>0</v>
      </c>
      <c r="K334" s="222" t="s">
        <v>1</v>
      </c>
      <c r="L334" s="45"/>
      <c r="M334" s="227" t="s">
        <v>1</v>
      </c>
      <c r="N334" s="228" t="s">
        <v>44</v>
      </c>
      <c r="O334" s="92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691</v>
      </c>
      <c r="AT334" s="231" t="s">
        <v>180</v>
      </c>
      <c r="AU334" s="231" t="s">
        <v>88</v>
      </c>
      <c r="AY334" s="18" t="s">
        <v>178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84</v>
      </c>
      <c r="BK334" s="232">
        <f>ROUND(I334*H334,2)</f>
        <v>0</v>
      </c>
      <c r="BL334" s="18" t="s">
        <v>691</v>
      </c>
      <c r="BM334" s="231" t="s">
        <v>2097</v>
      </c>
    </row>
    <row r="335" s="2" customFormat="1">
      <c r="A335" s="39"/>
      <c r="B335" s="40"/>
      <c r="C335" s="41"/>
      <c r="D335" s="233" t="s">
        <v>187</v>
      </c>
      <c r="E335" s="41"/>
      <c r="F335" s="234" t="s">
        <v>2095</v>
      </c>
      <c r="G335" s="41"/>
      <c r="H335" s="41"/>
      <c r="I335" s="235"/>
      <c r="J335" s="41"/>
      <c r="K335" s="41"/>
      <c r="L335" s="45"/>
      <c r="M335" s="236"/>
      <c r="N335" s="237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187</v>
      </c>
      <c r="AU335" s="18" t="s">
        <v>88</v>
      </c>
    </row>
    <row r="336" s="2" customFormat="1" ht="76.35" customHeight="1">
      <c r="A336" s="39"/>
      <c r="B336" s="40"/>
      <c r="C336" s="220" t="s">
        <v>782</v>
      </c>
      <c r="D336" s="220" t="s">
        <v>180</v>
      </c>
      <c r="E336" s="221" t="s">
        <v>2098</v>
      </c>
      <c r="F336" s="222" t="s">
        <v>2099</v>
      </c>
      <c r="G336" s="223" t="s">
        <v>636</v>
      </c>
      <c r="H336" s="224">
        <v>10</v>
      </c>
      <c r="I336" s="225"/>
      <c r="J336" s="226">
        <f>ROUND(I336*H336,2)</f>
        <v>0</v>
      </c>
      <c r="K336" s="222" t="s">
        <v>1</v>
      </c>
      <c r="L336" s="45"/>
      <c r="M336" s="227" t="s">
        <v>1</v>
      </c>
      <c r="N336" s="228" t="s">
        <v>44</v>
      </c>
      <c r="O336" s="92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691</v>
      </c>
      <c r="AT336" s="231" t="s">
        <v>180</v>
      </c>
      <c r="AU336" s="231" t="s">
        <v>88</v>
      </c>
      <c r="AY336" s="18" t="s">
        <v>178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84</v>
      </c>
      <c r="BK336" s="232">
        <f>ROUND(I336*H336,2)</f>
        <v>0</v>
      </c>
      <c r="BL336" s="18" t="s">
        <v>691</v>
      </c>
      <c r="BM336" s="231" t="s">
        <v>2100</v>
      </c>
    </row>
    <row r="337" s="2" customFormat="1">
      <c r="A337" s="39"/>
      <c r="B337" s="40"/>
      <c r="C337" s="41"/>
      <c r="D337" s="233" t="s">
        <v>187</v>
      </c>
      <c r="E337" s="41"/>
      <c r="F337" s="234" t="s">
        <v>2101</v>
      </c>
      <c r="G337" s="41"/>
      <c r="H337" s="41"/>
      <c r="I337" s="235"/>
      <c r="J337" s="41"/>
      <c r="K337" s="41"/>
      <c r="L337" s="45"/>
      <c r="M337" s="236"/>
      <c r="N337" s="237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187</v>
      </c>
      <c r="AU337" s="18" t="s">
        <v>88</v>
      </c>
    </row>
    <row r="338" s="2" customFormat="1" ht="16.5" customHeight="1">
      <c r="A338" s="39"/>
      <c r="B338" s="40"/>
      <c r="C338" s="283" t="s">
        <v>790</v>
      </c>
      <c r="D338" s="283" t="s">
        <v>412</v>
      </c>
      <c r="E338" s="284" t="s">
        <v>2102</v>
      </c>
      <c r="F338" s="285" t="s">
        <v>2103</v>
      </c>
      <c r="G338" s="286" t="s">
        <v>415</v>
      </c>
      <c r="H338" s="287">
        <v>35.549999999999997</v>
      </c>
      <c r="I338" s="288"/>
      <c r="J338" s="289">
        <f>ROUND(I338*H338,2)</f>
        <v>0</v>
      </c>
      <c r="K338" s="285" t="s">
        <v>1</v>
      </c>
      <c r="L338" s="290"/>
      <c r="M338" s="291" t="s">
        <v>1</v>
      </c>
      <c r="N338" s="292" t="s">
        <v>44</v>
      </c>
      <c r="O338" s="92"/>
      <c r="P338" s="229">
        <f>O338*H338</f>
        <v>0</v>
      </c>
      <c r="Q338" s="229">
        <v>1</v>
      </c>
      <c r="R338" s="229">
        <f>Q338*H338</f>
        <v>35.549999999999997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1152</v>
      </c>
      <c r="AT338" s="231" t="s">
        <v>412</v>
      </c>
      <c r="AU338" s="231" t="s">
        <v>88</v>
      </c>
      <c r="AY338" s="18" t="s">
        <v>178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84</v>
      </c>
      <c r="BK338" s="232">
        <f>ROUND(I338*H338,2)</f>
        <v>0</v>
      </c>
      <c r="BL338" s="18" t="s">
        <v>1152</v>
      </c>
      <c r="BM338" s="231" t="s">
        <v>2104</v>
      </c>
    </row>
    <row r="339" s="2" customFormat="1">
      <c r="A339" s="39"/>
      <c r="B339" s="40"/>
      <c r="C339" s="41"/>
      <c r="D339" s="233" t="s">
        <v>187</v>
      </c>
      <c r="E339" s="41"/>
      <c r="F339" s="234" t="s">
        <v>2105</v>
      </c>
      <c r="G339" s="41"/>
      <c r="H339" s="41"/>
      <c r="I339" s="235"/>
      <c r="J339" s="41"/>
      <c r="K339" s="41"/>
      <c r="L339" s="45"/>
      <c r="M339" s="236"/>
      <c r="N339" s="237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187</v>
      </c>
      <c r="AU339" s="18" t="s">
        <v>88</v>
      </c>
    </row>
    <row r="340" s="12" customFormat="1" ht="25.92" customHeight="1">
      <c r="A340" s="12"/>
      <c r="B340" s="204"/>
      <c r="C340" s="205"/>
      <c r="D340" s="206" t="s">
        <v>78</v>
      </c>
      <c r="E340" s="207" t="s">
        <v>2106</v>
      </c>
      <c r="F340" s="207" t="s">
        <v>2107</v>
      </c>
      <c r="G340" s="205"/>
      <c r="H340" s="205"/>
      <c r="I340" s="208"/>
      <c r="J340" s="209">
        <f>BK340</f>
        <v>0</v>
      </c>
      <c r="K340" s="205"/>
      <c r="L340" s="210"/>
      <c r="M340" s="211"/>
      <c r="N340" s="212"/>
      <c r="O340" s="212"/>
      <c r="P340" s="213">
        <f>SUM(P341:P344)</f>
        <v>0</v>
      </c>
      <c r="Q340" s="212"/>
      <c r="R340" s="213">
        <f>SUM(R341:R344)</f>
        <v>0</v>
      </c>
      <c r="S340" s="212"/>
      <c r="T340" s="214">
        <f>SUM(T341:T344)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5" t="s">
        <v>185</v>
      </c>
      <c r="AT340" s="216" t="s">
        <v>78</v>
      </c>
      <c r="AU340" s="216" t="s">
        <v>79</v>
      </c>
      <c r="AY340" s="215" t="s">
        <v>178</v>
      </c>
      <c r="BK340" s="217">
        <f>SUM(BK341:BK344)</f>
        <v>0</v>
      </c>
    </row>
    <row r="341" s="2" customFormat="1" ht="24.15" customHeight="1">
      <c r="A341" s="39"/>
      <c r="B341" s="40"/>
      <c r="C341" s="220" t="s">
        <v>796</v>
      </c>
      <c r="D341" s="220" t="s">
        <v>180</v>
      </c>
      <c r="E341" s="221" t="s">
        <v>2108</v>
      </c>
      <c r="F341" s="222" t="s">
        <v>2109</v>
      </c>
      <c r="G341" s="223" t="s">
        <v>2110</v>
      </c>
      <c r="H341" s="224">
        <v>2</v>
      </c>
      <c r="I341" s="225"/>
      <c r="J341" s="226">
        <f>ROUND(I341*H341,2)</f>
        <v>0</v>
      </c>
      <c r="K341" s="222" t="s">
        <v>1</v>
      </c>
      <c r="L341" s="45"/>
      <c r="M341" s="227" t="s">
        <v>1</v>
      </c>
      <c r="N341" s="228" t="s">
        <v>44</v>
      </c>
      <c r="O341" s="92"/>
      <c r="P341" s="229">
        <f>O341*H341</f>
        <v>0</v>
      </c>
      <c r="Q341" s="229">
        <v>0</v>
      </c>
      <c r="R341" s="229">
        <f>Q341*H341</f>
        <v>0</v>
      </c>
      <c r="S341" s="229">
        <v>0</v>
      </c>
      <c r="T341" s="230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1" t="s">
        <v>2111</v>
      </c>
      <c r="AT341" s="231" t="s">
        <v>180</v>
      </c>
      <c r="AU341" s="231" t="s">
        <v>84</v>
      </c>
      <c r="AY341" s="18" t="s">
        <v>178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8" t="s">
        <v>84</v>
      </c>
      <c r="BK341" s="232">
        <f>ROUND(I341*H341,2)</f>
        <v>0</v>
      </c>
      <c r="BL341" s="18" t="s">
        <v>2111</v>
      </c>
      <c r="BM341" s="231" t="s">
        <v>2112</v>
      </c>
    </row>
    <row r="342" s="2" customFormat="1">
      <c r="A342" s="39"/>
      <c r="B342" s="40"/>
      <c r="C342" s="41"/>
      <c r="D342" s="233" t="s">
        <v>187</v>
      </c>
      <c r="E342" s="41"/>
      <c r="F342" s="234" t="s">
        <v>2109</v>
      </c>
      <c r="G342" s="41"/>
      <c r="H342" s="41"/>
      <c r="I342" s="235"/>
      <c r="J342" s="41"/>
      <c r="K342" s="41"/>
      <c r="L342" s="45"/>
      <c r="M342" s="236"/>
      <c r="N342" s="237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187</v>
      </c>
      <c r="AU342" s="18" t="s">
        <v>84</v>
      </c>
    </row>
    <row r="343" s="2" customFormat="1" ht="16.5" customHeight="1">
      <c r="A343" s="39"/>
      <c r="B343" s="40"/>
      <c r="C343" s="220" t="s">
        <v>802</v>
      </c>
      <c r="D343" s="220" t="s">
        <v>180</v>
      </c>
      <c r="E343" s="221" t="s">
        <v>2113</v>
      </c>
      <c r="F343" s="222" t="s">
        <v>2114</v>
      </c>
      <c r="G343" s="223" t="s">
        <v>2110</v>
      </c>
      <c r="H343" s="224">
        <v>10</v>
      </c>
      <c r="I343" s="225"/>
      <c r="J343" s="226">
        <f>ROUND(I343*H343,2)</f>
        <v>0</v>
      </c>
      <c r="K343" s="222" t="s">
        <v>1</v>
      </c>
      <c r="L343" s="45"/>
      <c r="M343" s="227" t="s">
        <v>1</v>
      </c>
      <c r="N343" s="228" t="s">
        <v>44</v>
      </c>
      <c r="O343" s="92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2111</v>
      </c>
      <c r="AT343" s="231" t="s">
        <v>180</v>
      </c>
      <c r="AU343" s="231" t="s">
        <v>84</v>
      </c>
      <c r="AY343" s="18" t="s">
        <v>178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84</v>
      </c>
      <c r="BK343" s="232">
        <f>ROUND(I343*H343,2)</f>
        <v>0</v>
      </c>
      <c r="BL343" s="18" t="s">
        <v>2111</v>
      </c>
      <c r="BM343" s="231" t="s">
        <v>2115</v>
      </c>
    </row>
    <row r="344" s="2" customFormat="1">
      <c r="A344" s="39"/>
      <c r="B344" s="40"/>
      <c r="C344" s="41"/>
      <c r="D344" s="233" t="s">
        <v>187</v>
      </c>
      <c r="E344" s="41"/>
      <c r="F344" s="234" t="s">
        <v>2114</v>
      </c>
      <c r="G344" s="41"/>
      <c r="H344" s="41"/>
      <c r="I344" s="235"/>
      <c r="J344" s="41"/>
      <c r="K344" s="41"/>
      <c r="L344" s="45"/>
      <c r="M344" s="236"/>
      <c r="N344" s="237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187</v>
      </c>
      <c r="AU344" s="18" t="s">
        <v>84</v>
      </c>
    </row>
    <row r="345" s="12" customFormat="1" ht="25.92" customHeight="1">
      <c r="A345" s="12"/>
      <c r="B345" s="204"/>
      <c r="C345" s="205"/>
      <c r="D345" s="206" t="s">
        <v>78</v>
      </c>
      <c r="E345" s="207" t="s">
        <v>2116</v>
      </c>
      <c r="F345" s="207" t="s">
        <v>2116</v>
      </c>
      <c r="G345" s="205"/>
      <c r="H345" s="205"/>
      <c r="I345" s="208"/>
      <c r="J345" s="209">
        <f>BK345</f>
        <v>0</v>
      </c>
      <c r="K345" s="205"/>
      <c r="L345" s="210"/>
      <c r="M345" s="211"/>
      <c r="N345" s="212"/>
      <c r="O345" s="212"/>
      <c r="P345" s="213">
        <f>P346</f>
        <v>0</v>
      </c>
      <c r="Q345" s="212"/>
      <c r="R345" s="213">
        <f>R346</f>
        <v>0</v>
      </c>
      <c r="S345" s="212"/>
      <c r="T345" s="214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5" t="s">
        <v>185</v>
      </c>
      <c r="AT345" s="216" t="s">
        <v>78</v>
      </c>
      <c r="AU345" s="216" t="s">
        <v>79</v>
      </c>
      <c r="AY345" s="215" t="s">
        <v>178</v>
      </c>
      <c r="BK345" s="217">
        <f>BK346</f>
        <v>0</v>
      </c>
    </row>
    <row r="346" s="12" customFormat="1" ht="22.8" customHeight="1">
      <c r="A346" s="12"/>
      <c r="B346" s="204"/>
      <c r="C346" s="205"/>
      <c r="D346" s="206" t="s">
        <v>78</v>
      </c>
      <c r="E346" s="218" t="s">
        <v>2117</v>
      </c>
      <c r="F346" s="218" t="s">
        <v>2118</v>
      </c>
      <c r="G346" s="205"/>
      <c r="H346" s="205"/>
      <c r="I346" s="208"/>
      <c r="J346" s="219">
        <f>BK346</f>
        <v>0</v>
      </c>
      <c r="K346" s="205"/>
      <c r="L346" s="210"/>
      <c r="M346" s="211"/>
      <c r="N346" s="212"/>
      <c r="O346" s="212"/>
      <c r="P346" s="213">
        <f>SUM(P347:P348)</f>
        <v>0</v>
      </c>
      <c r="Q346" s="212"/>
      <c r="R346" s="213">
        <f>SUM(R347:R348)</f>
        <v>0</v>
      </c>
      <c r="S346" s="212"/>
      <c r="T346" s="214">
        <f>SUM(T347:T348)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5" t="s">
        <v>185</v>
      </c>
      <c r="AT346" s="216" t="s">
        <v>78</v>
      </c>
      <c r="AU346" s="216" t="s">
        <v>84</v>
      </c>
      <c r="AY346" s="215" t="s">
        <v>178</v>
      </c>
      <c r="BK346" s="217">
        <f>SUM(BK347:BK348)</f>
        <v>0</v>
      </c>
    </row>
    <row r="347" s="2" customFormat="1" ht="16.5" customHeight="1">
      <c r="A347" s="39"/>
      <c r="B347" s="40"/>
      <c r="C347" s="220" t="s">
        <v>808</v>
      </c>
      <c r="D347" s="220" t="s">
        <v>180</v>
      </c>
      <c r="E347" s="221" t="s">
        <v>2119</v>
      </c>
      <c r="F347" s="222" t="s">
        <v>2120</v>
      </c>
      <c r="G347" s="223" t="s">
        <v>2121</v>
      </c>
      <c r="H347" s="224">
        <v>1</v>
      </c>
      <c r="I347" s="225"/>
      <c r="J347" s="226">
        <f>ROUND(I347*H347,2)</f>
        <v>0</v>
      </c>
      <c r="K347" s="222" t="s">
        <v>1</v>
      </c>
      <c r="L347" s="45"/>
      <c r="M347" s="227" t="s">
        <v>1</v>
      </c>
      <c r="N347" s="228" t="s">
        <v>44</v>
      </c>
      <c r="O347" s="92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1" t="s">
        <v>2111</v>
      </c>
      <c r="AT347" s="231" t="s">
        <v>180</v>
      </c>
      <c r="AU347" s="231" t="s">
        <v>88</v>
      </c>
      <c r="AY347" s="18" t="s">
        <v>178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8" t="s">
        <v>84</v>
      </c>
      <c r="BK347" s="232">
        <f>ROUND(I347*H347,2)</f>
        <v>0</v>
      </c>
      <c r="BL347" s="18" t="s">
        <v>2111</v>
      </c>
      <c r="BM347" s="231" t="s">
        <v>2122</v>
      </c>
    </row>
    <row r="348" s="2" customFormat="1">
      <c r="A348" s="39"/>
      <c r="B348" s="40"/>
      <c r="C348" s="41"/>
      <c r="D348" s="233" t="s">
        <v>187</v>
      </c>
      <c r="E348" s="41"/>
      <c r="F348" s="234" t="s">
        <v>2120</v>
      </c>
      <c r="G348" s="41"/>
      <c r="H348" s="41"/>
      <c r="I348" s="235"/>
      <c r="J348" s="41"/>
      <c r="K348" s="41"/>
      <c r="L348" s="45"/>
      <c r="M348" s="236"/>
      <c r="N348" s="237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187</v>
      </c>
      <c r="AU348" s="18" t="s">
        <v>88</v>
      </c>
    </row>
    <row r="349" s="12" customFormat="1" ht="25.92" customHeight="1">
      <c r="A349" s="12"/>
      <c r="B349" s="204"/>
      <c r="C349" s="205"/>
      <c r="D349" s="206" t="s">
        <v>78</v>
      </c>
      <c r="E349" s="207" t="s">
        <v>2123</v>
      </c>
      <c r="F349" s="207" t="s">
        <v>2124</v>
      </c>
      <c r="G349" s="205"/>
      <c r="H349" s="205"/>
      <c r="I349" s="208"/>
      <c r="J349" s="209">
        <f>BK349</f>
        <v>0</v>
      </c>
      <c r="K349" s="205"/>
      <c r="L349" s="210"/>
      <c r="M349" s="211"/>
      <c r="N349" s="212"/>
      <c r="O349" s="212"/>
      <c r="P349" s="213">
        <f>SUM(P350:P351)</f>
        <v>0</v>
      </c>
      <c r="Q349" s="212"/>
      <c r="R349" s="213">
        <f>SUM(R350:R351)</f>
        <v>0</v>
      </c>
      <c r="S349" s="212"/>
      <c r="T349" s="214">
        <f>SUM(T350:T351)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5" t="s">
        <v>185</v>
      </c>
      <c r="AT349" s="216" t="s">
        <v>78</v>
      </c>
      <c r="AU349" s="216" t="s">
        <v>79</v>
      </c>
      <c r="AY349" s="215" t="s">
        <v>178</v>
      </c>
      <c r="BK349" s="217">
        <f>SUM(BK350:BK351)</f>
        <v>0</v>
      </c>
    </row>
    <row r="350" s="2" customFormat="1" ht="16.5" customHeight="1">
      <c r="A350" s="39"/>
      <c r="B350" s="40"/>
      <c r="C350" s="220" t="s">
        <v>815</v>
      </c>
      <c r="D350" s="220" t="s">
        <v>180</v>
      </c>
      <c r="E350" s="221" t="s">
        <v>2125</v>
      </c>
      <c r="F350" s="222" t="s">
        <v>2124</v>
      </c>
      <c r="G350" s="223" t="s">
        <v>2110</v>
      </c>
      <c r="H350" s="224">
        <v>15</v>
      </c>
      <c r="I350" s="225"/>
      <c r="J350" s="226">
        <f>ROUND(I350*H350,2)</f>
        <v>0</v>
      </c>
      <c r="K350" s="222" t="s">
        <v>1</v>
      </c>
      <c r="L350" s="45"/>
      <c r="M350" s="227" t="s">
        <v>1</v>
      </c>
      <c r="N350" s="228" t="s">
        <v>44</v>
      </c>
      <c r="O350" s="92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2111</v>
      </c>
      <c r="AT350" s="231" t="s">
        <v>180</v>
      </c>
      <c r="AU350" s="231" t="s">
        <v>84</v>
      </c>
      <c r="AY350" s="18" t="s">
        <v>178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84</v>
      </c>
      <c r="BK350" s="232">
        <f>ROUND(I350*H350,2)</f>
        <v>0</v>
      </c>
      <c r="BL350" s="18" t="s">
        <v>2111</v>
      </c>
      <c r="BM350" s="231" t="s">
        <v>2126</v>
      </c>
    </row>
    <row r="351" s="2" customFormat="1">
      <c r="A351" s="39"/>
      <c r="B351" s="40"/>
      <c r="C351" s="41"/>
      <c r="D351" s="233" t="s">
        <v>187</v>
      </c>
      <c r="E351" s="41"/>
      <c r="F351" s="234" t="s">
        <v>2124</v>
      </c>
      <c r="G351" s="41"/>
      <c r="H351" s="41"/>
      <c r="I351" s="235"/>
      <c r="J351" s="41"/>
      <c r="K351" s="41"/>
      <c r="L351" s="45"/>
      <c r="M351" s="293"/>
      <c r="N351" s="294"/>
      <c r="O351" s="295"/>
      <c r="P351" s="295"/>
      <c r="Q351" s="295"/>
      <c r="R351" s="295"/>
      <c r="S351" s="295"/>
      <c r="T351" s="29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187</v>
      </c>
      <c r="AU351" s="18" t="s">
        <v>84</v>
      </c>
    </row>
    <row r="352" s="2" customFormat="1" ht="6.96" customHeight="1">
      <c r="A352" s="39"/>
      <c r="B352" s="67"/>
      <c r="C352" s="68"/>
      <c r="D352" s="68"/>
      <c r="E352" s="68"/>
      <c r="F352" s="68"/>
      <c r="G352" s="68"/>
      <c r="H352" s="68"/>
      <c r="I352" s="68"/>
      <c r="J352" s="68"/>
      <c r="K352" s="68"/>
      <c r="L352" s="45"/>
      <c r="M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</row>
  </sheetData>
  <sheetProtection sheet="1" autoFilter="0" formatColumns="0" formatRows="0" objects="1" scenarios="1" spinCount="100000" saltValue="a9RZ5hUZqCcXbM1TDMsRK1iUtMC1LOCSDN0ZljvCIuqu2ujXWHCsowlSgFPcBZ6QHgb2HFzGgO9bhK3p+V68WA==" hashValue="WM7SM49501JHVD7oqemOGQIFr9vHrOFtpmIZvKx29M47UOvg04G0OeFFvAiKZFdIp+OgoOZYnpoWKdauFi3Dlw==" algorithmName="SHA-512" password="CC35"/>
  <autoFilter ref="C127:K351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3" r:id="rId1" display="https://podminky.urs.cz/item/CS_URS_2026_01/945412112"/>
    <hyperlink ref="F138" r:id="rId2" display="https://podminky.urs.cz/item/CS_URS_2026_01/741110301"/>
    <hyperlink ref="F143" r:id="rId3" display="https://podminky.urs.cz/item/CS_URS_2026_01/741110302"/>
    <hyperlink ref="F148" r:id="rId4" display="https://podminky.urs.cz/item/CS_URS_2026_01/741110303"/>
    <hyperlink ref="F153" r:id="rId5" display="https://podminky.urs.cz/item/CS_URS_2026_01/741110363"/>
    <hyperlink ref="F158" r:id="rId6" display="https://podminky.urs.cz/item/CS_URS_2026_01/741122211"/>
    <hyperlink ref="F163" r:id="rId7" display="https://podminky.urs.cz/item/CS_URS_2026_01/741122223"/>
    <hyperlink ref="F169" r:id="rId8" display="https://podminky.urs.cz/item/CS_URS_2026_01/741128002"/>
    <hyperlink ref="F176" r:id="rId9" display="https://podminky.urs.cz/item/CS_URS_2026_01/741132103"/>
    <hyperlink ref="F179" r:id="rId10" display="https://podminky.urs.cz/item/CS_URS_2026_01/741132424"/>
    <hyperlink ref="F182" r:id="rId11" display="https://podminky.urs.cz/item/CS_URS_2026_01/741372152"/>
    <hyperlink ref="F195" r:id="rId12" display="https://podminky.urs.cz/item/CS_URS_2026_01/741410021"/>
    <hyperlink ref="F200" r:id="rId13" display="https://podminky.urs.cz/item/CS_URS_2026_01/741410041"/>
    <hyperlink ref="F205" r:id="rId14" display="https://podminky.urs.cz/item/CS_URS_2026_01/741420021"/>
    <hyperlink ref="F210" r:id="rId15" display="https://podminky.urs.cz/item/CS_URS_2026_01/741820011"/>
    <hyperlink ref="F213" r:id="rId16" display="https://podminky.urs.cz/item/CS_URS_2026_01/741820102"/>
    <hyperlink ref="F229" r:id="rId17" display="https://podminky.urs.cz/item/CS_URS_2026_01/210204103"/>
    <hyperlink ref="F234" r:id="rId18" display="https://podminky.urs.cz/item/CS_URS_2026_01/210204201"/>
    <hyperlink ref="F244" r:id="rId19" display="https://podminky.urs.cz/item/CS_URS_2026_01/460010024"/>
    <hyperlink ref="F247" r:id="rId20" display="https://podminky.urs.cz/item/CS_URS_2026_01/460010025"/>
    <hyperlink ref="F250" r:id="rId21" display="https://podminky.urs.cz/item/CS_URS_2026_01/460030011"/>
    <hyperlink ref="F253" r:id="rId22" display="https://podminky.urs.cz/item/CS_URS_2026_01/460030015"/>
    <hyperlink ref="F256" r:id="rId23" display="https://podminky.urs.cz/item/CS_URS_2026_01/460641112"/>
    <hyperlink ref="F259" r:id="rId24" display="https://podminky.urs.cz/item/CS_URS_2026_01/460161172"/>
    <hyperlink ref="F262" r:id="rId25" display="https://podminky.urs.cz/item/CS_URS_2026_01/460161272"/>
    <hyperlink ref="F265" r:id="rId26" display="https://podminky.urs.cz/item/CS_URS_2026_01/460341113"/>
    <hyperlink ref="F268" r:id="rId27" display="https://podminky.urs.cz/item/CS_URS_2026_01/460341121"/>
    <hyperlink ref="F273" r:id="rId28" display="https://podminky.urs.cz/item/CS_URS_2026_01/460361121"/>
    <hyperlink ref="F277" r:id="rId29" display="https://podminky.urs.cz/item/CS_URS_2026_01/460431182"/>
    <hyperlink ref="F280" r:id="rId30" display="https://podminky.urs.cz/item/CS_URS_2026_01/460431282"/>
    <hyperlink ref="F283" r:id="rId31" display="https://podminky.urs.cz/item/CS_URS_2026_01/460581121"/>
    <hyperlink ref="F288" r:id="rId32" display="https://podminky.urs.cz/item/CS_URS_2026_01/460631214"/>
    <hyperlink ref="F293" r:id="rId33" display="https://podminky.urs.cz/item/CS_URS_2026_01/460633112"/>
    <hyperlink ref="F296" r:id="rId34" display="https://podminky.urs.cz/item/CS_URS_2026_01/460633212"/>
    <hyperlink ref="F299" r:id="rId35" display="https://podminky.urs.cz/item/CS_URS_2026_01/460641411"/>
    <hyperlink ref="F302" r:id="rId36" display="https://podminky.urs.cz/item/CS_URS_2026_01/460641412"/>
    <hyperlink ref="F305" r:id="rId37" display="https://podminky.urs.cz/item/CS_URS_2026_01/460661511"/>
    <hyperlink ref="F308" r:id="rId38" display="https://podminky.urs.cz/item/CS_URS_2026_01/460671112"/>
    <hyperlink ref="F311" r:id="rId39" display="https://podminky.urs.cz/item/CS_URS_2026_01/460742121"/>
    <hyperlink ref="F314" r:id="rId40" display="https://podminky.urs.cz/item/CS_URS_2026_01/460742131"/>
    <hyperlink ref="F317" r:id="rId41" display="https://podminky.urs.cz/item/CS_URS_2026_01/460871153"/>
    <hyperlink ref="F321" r:id="rId42" display="https://podminky.urs.cz/item/CS_URS_2026_01/468041121"/>
    <hyperlink ref="F324" r:id="rId43" display="https://podminky.urs.cz/item/CS_URS_2026_01/469972112"/>
    <hyperlink ref="F328" r:id="rId44" display="https://podminky.urs.cz/item/CS_URS_2026_01/469972122"/>
    <hyperlink ref="F333" r:id="rId45" display="https://podminky.urs.cz/item/CS_URS_2026_01/469973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Revitalizace ul. Olomoucká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2127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4. 5. 2026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36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ROUND((SUM(BE122:BE190)),  2)</f>
        <v>0</v>
      </c>
      <c r="G33" s="39"/>
      <c r="H33" s="39"/>
      <c r="I33" s="157">
        <v>0.20999999999999999</v>
      </c>
      <c r="J33" s="156">
        <f>ROUND(((SUM(BE122:BE190))*I33),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ROUND((SUM(BF122:BF190)),  2)</f>
        <v>0</v>
      </c>
      <c r="G34" s="39"/>
      <c r="H34" s="39"/>
      <c r="I34" s="157">
        <v>0.12</v>
      </c>
      <c r="J34" s="156">
        <f>ROUND(((SUM(BF122:BF190))*I34),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ROUND((SUM(BG122:BG190)),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ROUND((SUM(BH122:BH190)),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ROUND((SUM(BI122:BI190)),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146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ul. Olomoucká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112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5 -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Zábřeh</v>
      </c>
      <c r="G89" s="41"/>
      <c r="H89" s="41"/>
      <c r="I89" s="33" t="s">
        <v>22</v>
      </c>
      <c r="J89" s="80" t="str">
        <f>IF(J12="","",J12)</f>
        <v>4. 5. 2026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Zábřeh</v>
      </c>
      <c r="G91" s="41"/>
      <c r="H91" s="41"/>
      <c r="I91" s="33" t="s">
        <v>32</v>
      </c>
      <c r="J91" s="37" t="str">
        <f>E21</f>
        <v>Ing. Linda Smítalová – Atelis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147</v>
      </c>
      <c r="D94" s="178"/>
      <c r="E94" s="178"/>
      <c r="F94" s="178"/>
      <c r="G94" s="178"/>
      <c r="H94" s="178"/>
      <c r="I94" s="178"/>
      <c r="J94" s="179" t="s">
        <v>148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149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150</v>
      </c>
    </row>
    <row r="97" hidden="1" s="9" customFormat="1" ht="24.96" customHeight="1">
      <c r="A97" s="9"/>
      <c r="B97" s="181"/>
      <c r="C97" s="182"/>
      <c r="D97" s="183" t="s">
        <v>2128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2129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2130</v>
      </c>
      <c r="E99" s="190"/>
      <c r="F99" s="190"/>
      <c r="G99" s="190"/>
      <c r="H99" s="190"/>
      <c r="I99" s="190"/>
      <c r="J99" s="191">
        <f>J154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2131</v>
      </c>
      <c r="E100" s="190"/>
      <c r="F100" s="190"/>
      <c r="G100" s="190"/>
      <c r="H100" s="190"/>
      <c r="I100" s="190"/>
      <c r="J100" s="191">
        <f>J170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2132</v>
      </c>
      <c r="E101" s="190"/>
      <c r="F101" s="190"/>
      <c r="G101" s="190"/>
      <c r="H101" s="190"/>
      <c r="I101" s="190"/>
      <c r="J101" s="191">
        <f>J176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2133</v>
      </c>
      <c r="E102" s="190"/>
      <c r="F102" s="190"/>
      <c r="G102" s="190"/>
      <c r="H102" s="190"/>
      <c r="I102" s="190"/>
      <c r="J102" s="191">
        <f>J182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hidden="1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hidden="1"/>
    <row r="106" hidden="1"/>
    <row r="107" hidden="1"/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163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6" t="str">
        <f>E7</f>
        <v>Revitalizace ul. Olomoucká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112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5 - Vedlejší a ostatní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Zábřeh</v>
      </c>
      <c r="G116" s="41"/>
      <c r="H116" s="41"/>
      <c r="I116" s="33" t="s">
        <v>22</v>
      </c>
      <c r="J116" s="80" t="str">
        <f>IF(J12="","",J12)</f>
        <v>4. 5. 2026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24</v>
      </c>
      <c r="D118" s="41"/>
      <c r="E118" s="41"/>
      <c r="F118" s="28" t="str">
        <f>E15</f>
        <v>Město Zábřeh</v>
      </c>
      <c r="G118" s="41"/>
      <c r="H118" s="41"/>
      <c r="I118" s="33" t="s">
        <v>32</v>
      </c>
      <c r="J118" s="37" t="str">
        <f>E21</f>
        <v>Ing. Linda Smítalová – Atelis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30</v>
      </c>
      <c r="D119" s="41"/>
      <c r="E119" s="41"/>
      <c r="F119" s="28" t="str">
        <f>IF(E18="","",E18)</f>
        <v>Vyplň údaj</v>
      </c>
      <c r="G119" s="41"/>
      <c r="H119" s="41"/>
      <c r="I119" s="33" t="s">
        <v>36</v>
      </c>
      <c r="J119" s="37" t="str">
        <f>E24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3"/>
      <c r="B121" s="194"/>
      <c r="C121" s="195" t="s">
        <v>164</v>
      </c>
      <c r="D121" s="196" t="s">
        <v>64</v>
      </c>
      <c r="E121" s="196" t="s">
        <v>60</v>
      </c>
      <c r="F121" s="196" t="s">
        <v>61</v>
      </c>
      <c r="G121" s="196" t="s">
        <v>165</v>
      </c>
      <c r="H121" s="196" t="s">
        <v>166</v>
      </c>
      <c r="I121" s="196" t="s">
        <v>167</v>
      </c>
      <c r="J121" s="196" t="s">
        <v>148</v>
      </c>
      <c r="K121" s="197" t="s">
        <v>168</v>
      </c>
      <c r="L121" s="198"/>
      <c r="M121" s="101" t="s">
        <v>1</v>
      </c>
      <c r="N121" s="102" t="s">
        <v>43</v>
      </c>
      <c r="O121" s="102" t="s">
        <v>169</v>
      </c>
      <c r="P121" s="102" t="s">
        <v>170</v>
      </c>
      <c r="Q121" s="102" t="s">
        <v>171</v>
      </c>
      <c r="R121" s="102" t="s">
        <v>172</v>
      </c>
      <c r="S121" s="102" t="s">
        <v>173</v>
      </c>
      <c r="T121" s="103" t="s">
        <v>174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9"/>
      <c r="B122" s="40"/>
      <c r="C122" s="108" t="s">
        <v>175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</f>
        <v>0</v>
      </c>
      <c r="Q122" s="105"/>
      <c r="R122" s="201">
        <f>R123</f>
        <v>0</v>
      </c>
      <c r="S122" s="105"/>
      <c r="T122" s="20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78</v>
      </c>
      <c r="AU122" s="18" t="s">
        <v>150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78</v>
      </c>
      <c r="E123" s="207" t="s">
        <v>2134</v>
      </c>
      <c r="F123" s="207" t="s">
        <v>2135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P124+P154+P170+P176+P182</f>
        <v>0</v>
      </c>
      <c r="Q123" s="212"/>
      <c r="R123" s="213">
        <f>R124+R154+R170+R176+R182</f>
        <v>0</v>
      </c>
      <c r="S123" s="212"/>
      <c r="T123" s="214">
        <f>T124+T154+T170+T176+T182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91</v>
      </c>
      <c r="AT123" s="216" t="s">
        <v>78</v>
      </c>
      <c r="AU123" s="216" t="s">
        <v>79</v>
      </c>
      <c r="AY123" s="215" t="s">
        <v>178</v>
      </c>
      <c r="BK123" s="217">
        <f>BK124+BK154+BK170+BK176+BK182</f>
        <v>0</v>
      </c>
    </row>
    <row r="124" s="12" customFormat="1" ht="22.8" customHeight="1">
      <c r="A124" s="12"/>
      <c r="B124" s="204"/>
      <c r="C124" s="205"/>
      <c r="D124" s="206" t="s">
        <v>78</v>
      </c>
      <c r="E124" s="218" t="s">
        <v>2136</v>
      </c>
      <c r="F124" s="218" t="s">
        <v>2137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SUM(P125:P153)</f>
        <v>0</v>
      </c>
      <c r="Q124" s="212"/>
      <c r="R124" s="213">
        <f>SUM(R125:R153)</f>
        <v>0</v>
      </c>
      <c r="S124" s="212"/>
      <c r="T124" s="214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91</v>
      </c>
      <c r="AT124" s="216" t="s">
        <v>78</v>
      </c>
      <c r="AU124" s="216" t="s">
        <v>84</v>
      </c>
      <c r="AY124" s="215" t="s">
        <v>178</v>
      </c>
      <c r="BK124" s="217">
        <f>SUM(BK125:BK153)</f>
        <v>0</v>
      </c>
    </row>
    <row r="125" s="2" customFormat="1" ht="16.5" customHeight="1">
      <c r="A125" s="39"/>
      <c r="B125" s="40"/>
      <c r="C125" s="220" t="s">
        <v>84</v>
      </c>
      <c r="D125" s="220" t="s">
        <v>180</v>
      </c>
      <c r="E125" s="221" t="s">
        <v>2138</v>
      </c>
      <c r="F125" s="222" t="s">
        <v>2139</v>
      </c>
      <c r="G125" s="223" t="s">
        <v>2121</v>
      </c>
      <c r="H125" s="224">
        <v>1</v>
      </c>
      <c r="I125" s="225"/>
      <c r="J125" s="226">
        <f>ROUND(I125*H125,2)</f>
        <v>0</v>
      </c>
      <c r="K125" s="222" t="s">
        <v>184</v>
      </c>
      <c r="L125" s="45"/>
      <c r="M125" s="227" t="s">
        <v>1</v>
      </c>
      <c r="N125" s="228" t="s">
        <v>44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2140</v>
      </c>
      <c r="AT125" s="231" t="s">
        <v>180</v>
      </c>
      <c r="AU125" s="231" t="s">
        <v>88</v>
      </c>
      <c r="AY125" s="18" t="s">
        <v>178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84</v>
      </c>
      <c r="BK125" s="232">
        <f>ROUND(I125*H125,2)</f>
        <v>0</v>
      </c>
      <c r="BL125" s="18" t="s">
        <v>2140</v>
      </c>
      <c r="BM125" s="231" t="s">
        <v>2141</v>
      </c>
    </row>
    <row r="126" s="2" customFormat="1">
      <c r="A126" s="39"/>
      <c r="B126" s="40"/>
      <c r="C126" s="41"/>
      <c r="D126" s="233" t="s">
        <v>187</v>
      </c>
      <c r="E126" s="41"/>
      <c r="F126" s="234" t="s">
        <v>2142</v>
      </c>
      <c r="G126" s="41"/>
      <c r="H126" s="41"/>
      <c r="I126" s="235"/>
      <c r="J126" s="41"/>
      <c r="K126" s="41"/>
      <c r="L126" s="45"/>
      <c r="M126" s="236"/>
      <c r="N126" s="237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187</v>
      </c>
      <c r="AU126" s="18" t="s">
        <v>88</v>
      </c>
    </row>
    <row r="127" s="2" customFormat="1">
      <c r="A127" s="39"/>
      <c r="B127" s="40"/>
      <c r="C127" s="41"/>
      <c r="D127" s="238" t="s">
        <v>189</v>
      </c>
      <c r="E127" s="41"/>
      <c r="F127" s="239" t="s">
        <v>2143</v>
      </c>
      <c r="G127" s="41"/>
      <c r="H127" s="41"/>
      <c r="I127" s="235"/>
      <c r="J127" s="41"/>
      <c r="K127" s="41"/>
      <c r="L127" s="45"/>
      <c r="M127" s="236"/>
      <c r="N127" s="237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189</v>
      </c>
      <c r="AU127" s="18" t="s">
        <v>88</v>
      </c>
    </row>
    <row r="128" s="13" customFormat="1">
      <c r="A128" s="13"/>
      <c r="B128" s="240"/>
      <c r="C128" s="241"/>
      <c r="D128" s="233" t="s">
        <v>191</v>
      </c>
      <c r="E128" s="242" t="s">
        <v>1</v>
      </c>
      <c r="F128" s="243" t="s">
        <v>2144</v>
      </c>
      <c r="G128" s="241"/>
      <c r="H128" s="242" t="s">
        <v>1</v>
      </c>
      <c r="I128" s="244"/>
      <c r="J128" s="241"/>
      <c r="K128" s="241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191</v>
      </c>
      <c r="AU128" s="249" t="s">
        <v>88</v>
      </c>
      <c r="AV128" s="13" t="s">
        <v>84</v>
      </c>
      <c r="AW128" s="13" t="s">
        <v>35</v>
      </c>
      <c r="AX128" s="13" t="s">
        <v>79</v>
      </c>
      <c r="AY128" s="249" t="s">
        <v>178</v>
      </c>
    </row>
    <row r="129" s="14" customFormat="1">
      <c r="A129" s="14"/>
      <c r="B129" s="250"/>
      <c r="C129" s="251"/>
      <c r="D129" s="233" t="s">
        <v>191</v>
      </c>
      <c r="E129" s="252" t="s">
        <v>1</v>
      </c>
      <c r="F129" s="253" t="s">
        <v>956</v>
      </c>
      <c r="G129" s="251"/>
      <c r="H129" s="254">
        <v>1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191</v>
      </c>
      <c r="AU129" s="260" t="s">
        <v>88</v>
      </c>
      <c r="AV129" s="14" t="s">
        <v>88</v>
      </c>
      <c r="AW129" s="14" t="s">
        <v>35</v>
      </c>
      <c r="AX129" s="14" t="s">
        <v>84</v>
      </c>
      <c r="AY129" s="260" t="s">
        <v>178</v>
      </c>
    </row>
    <row r="130" s="2" customFormat="1" ht="16.5" customHeight="1">
      <c r="A130" s="39"/>
      <c r="B130" s="40"/>
      <c r="C130" s="220" t="s">
        <v>88</v>
      </c>
      <c r="D130" s="220" t="s">
        <v>180</v>
      </c>
      <c r="E130" s="221" t="s">
        <v>2145</v>
      </c>
      <c r="F130" s="222" t="s">
        <v>2146</v>
      </c>
      <c r="G130" s="223" t="s">
        <v>2121</v>
      </c>
      <c r="H130" s="224">
        <v>1</v>
      </c>
      <c r="I130" s="225"/>
      <c r="J130" s="226">
        <f>ROUND(I130*H130,2)</f>
        <v>0</v>
      </c>
      <c r="K130" s="222" t="s">
        <v>184</v>
      </c>
      <c r="L130" s="45"/>
      <c r="M130" s="227" t="s">
        <v>1</v>
      </c>
      <c r="N130" s="228" t="s">
        <v>44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2140</v>
      </c>
      <c r="AT130" s="231" t="s">
        <v>180</v>
      </c>
      <c r="AU130" s="231" t="s">
        <v>88</v>
      </c>
      <c r="AY130" s="18" t="s">
        <v>178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84</v>
      </c>
      <c r="BK130" s="232">
        <f>ROUND(I130*H130,2)</f>
        <v>0</v>
      </c>
      <c r="BL130" s="18" t="s">
        <v>2140</v>
      </c>
      <c r="BM130" s="231" t="s">
        <v>2147</v>
      </c>
    </row>
    <row r="131" s="2" customFormat="1">
      <c r="A131" s="39"/>
      <c r="B131" s="40"/>
      <c r="C131" s="41"/>
      <c r="D131" s="233" t="s">
        <v>187</v>
      </c>
      <c r="E131" s="41"/>
      <c r="F131" s="234" t="s">
        <v>2146</v>
      </c>
      <c r="G131" s="41"/>
      <c r="H131" s="41"/>
      <c r="I131" s="235"/>
      <c r="J131" s="41"/>
      <c r="K131" s="41"/>
      <c r="L131" s="45"/>
      <c r="M131" s="236"/>
      <c r="N131" s="237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187</v>
      </c>
      <c r="AU131" s="18" t="s">
        <v>88</v>
      </c>
    </row>
    <row r="132" s="2" customFormat="1">
      <c r="A132" s="39"/>
      <c r="B132" s="40"/>
      <c r="C132" s="41"/>
      <c r="D132" s="238" t="s">
        <v>189</v>
      </c>
      <c r="E132" s="41"/>
      <c r="F132" s="239" t="s">
        <v>2148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189</v>
      </c>
      <c r="AU132" s="18" t="s">
        <v>88</v>
      </c>
    </row>
    <row r="133" s="2" customFormat="1" ht="16.5" customHeight="1">
      <c r="A133" s="39"/>
      <c r="B133" s="40"/>
      <c r="C133" s="220" t="s">
        <v>204</v>
      </c>
      <c r="D133" s="220" t="s">
        <v>180</v>
      </c>
      <c r="E133" s="221" t="s">
        <v>2149</v>
      </c>
      <c r="F133" s="222" t="s">
        <v>2150</v>
      </c>
      <c r="G133" s="223" t="s">
        <v>2121</v>
      </c>
      <c r="H133" s="224">
        <v>1</v>
      </c>
      <c r="I133" s="225"/>
      <c r="J133" s="226">
        <f>ROUND(I133*H133,2)</f>
        <v>0</v>
      </c>
      <c r="K133" s="222" t="s">
        <v>184</v>
      </c>
      <c r="L133" s="45"/>
      <c r="M133" s="227" t="s">
        <v>1</v>
      </c>
      <c r="N133" s="228" t="s">
        <v>44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2140</v>
      </c>
      <c r="AT133" s="231" t="s">
        <v>180</v>
      </c>
      <c r="AU133" s="231" t="s">
        <v>88</v>
      </c>
      <c r="AY133" s="18" t="s">
        <v>178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2140</v>
      </c>
      <c r="BM133" s="231" t="s">
        <v>2151</v>
      </c>
    </row>
    <row r="134" s="2" customFormat="1">
      <c r="A134" s="39"/>
      <c r="B134" s="40"/>
      <c r="C134" s="41"/>
      <c r="D134" s="233" t="s">
        <v>187</v>
      </c>
      <c r="E134" s="41"/>
      <c r="F134" s="234" t="s">
        <v>2150</v>
      </c>
      <c r="G134" s="41"/>
      <c r="H134" s="41"/>
      <c r="I134" s="235"/>
      <c r="J134" s="41"/>
      <c r="K134" s="41"/>
      <c r="L134" s="45"/>
      <c r="M134" s="236"/>
      <c r="N134" s="237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187</v>
      </c>
      <c r="AU134" s="18" t="s">
        <v>88</v>
      </c>
    </row>
    <row r="135" s="2" customFormat="1">
      <c r="A135" s="39"/>
      <c r="B135" s="40"/>
      <c r="C135" s="41"/>
      <c r="D135" s="238" t="s">
        <v>189</v>
      </c>
      <c r="E135" s="41"/>
      <c r="F135" s="239" t="s">
        <v>2152</v>
      </c>
      <c r="G135" s="41"/>
      <c r="H135" s="41"/>
      <c r="I135" s="235"/>
      <c r="J135" s="41"/>
      <c r="K135" s="41"/>
      <c r="L135" s="45"/>
      <c r="M135" s="236"/>
      <c r="N135" s="237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189</v>
      </c>
      <c r="AU135" s="18" t="s">
        <v>88</v>
      </c>
    </row>
    <row r="136" s="14" customFormat="1">
      <c r="A136" s="14"/>
      <c r="B136" s="250"/>
      <c r="C136" s="251"/>
      <c r="D136" s="233" t="s">
        <v>191</v>
      </c>
      <c r="E136" s="252" t="s">
        <v>1</v>
      </c>
      <c r="F136" s="253" t="s">
        <v>2153</v>
      </c>
      <c r="G136" s="251"/>
      <c r="H136" s="254">
        <v>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191</v>
      </c>
      <c r="AU136" s="260" t="s">
        <v>88</v>
      </c>
      <c r="AV136" s="14" t="s">
        <v>88</v>
      </c>
      <c r="AW136" s="14" t="s">
        <v>35</v>
      </c>
      <c r="AX136" s="14" t="s">
        <v>84</v>
      </c>
      <c r="AY136" s="260" t="s">
        <v>178</v>
      </c>
    </row>
    <row r="137" s="2" customFormat="1" ht="16.5" customHeight="1">
      <c r="A137" s="39"/>
      <c r="B137" s="40"/>
      <c r="C137" s="220" t="s">
        <v>185</v>
      </c>
      <c r="D137" s="220" t="s">
        <v>180</v>
      </c>
      <c r="E137" s="221" t="s">
        <v>2154</v>
      </c>
      <c r="F137" s="222" t="s">
        <v>2155</v>
      </c>
      <c r="G137" s="223" t="s">
        <v>2121</v>
      </c>
      <c r="H137" s="224">
        <v>1</v>
      </c>
      <c r="I137" s="225"/>
      <c r="J137" s="226">
        <f>ROUND(I137*H137,2)</f>
        <v>0</v>
      </c>
      <c r="K137" s="222" t="s">
        <v>184</v>
      </c>
      <c r="L137" s="45"/>
      <c r="M137" s="227" t="s">
        <v>1</v>
      </c>
      <c r="N137" s="228" t="s">
        <v>44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2140</v>
      </c>
      <c r="AT137" s="231" t="s">
        <v>180</v>
      </c>
      <c r="AU137" s="231" t="s">
        <v>88</v>
      </c>
      <c r="AY137" s="18" t="s">
        <v>178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2140</v>
      </c>
      <c r="BM137" s="231" t="s">
        <v>2156</v>
      </c>
    </row>
    <row r="138" s="2" customFormat="1">
      <c r="A138" s="39"/>
      <c r="B138" s="40"/>
      <c r="C138" s="41"/>
      <c r="D138" s="233" t="s">
        <v>187</v>
      </c>
      <c r="E138" s="41"/>
      <c r="F138" s="234" t="s">
        <v>2155</v>
      </c>
      <c r="G138" s="41"/>
      <c r="H138" s="41"/>
      <c r="I138" s="235"/>
      <c r="J138" s="41"/>
      <c r="K138" s="41"/>
      <c r="L138" s="45"/>
      <c r="M138" s="236"/>
      <c r="N138" s="23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187</v>
      </c>
      <c r="AU138" s="18" t="s">
        <v>88</v>
      </c>
    </row>
    <row r="139" s="2" customFormat="1">
      <c r="A139" s="39"/>
      <c r="B139" s="40"/>
      <c r="C139" s="41"/>
      <c r="D139" s="238" t="s">
        <v>189</v>
      </c>
      <c r="E139" s="41"/>
      <c r="F139" s="239" t="s">
        <v>2157</v>
      </c>
      <c r="G139" s="41"/>
      <c r="H139" s="41"/>
      <c r="I139" s="235"/>
      <c r="J139" s="41"/>
      <c r="K139" s="41"/>
      <c r="L139" s="45"/>
      <c r="M139" s="236"/>
      <c r="N139" s="237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189</v>
      </c>
      <c r="AU139" s="18" t="s">
        <v>88</v>
      </c>
    </row>
    <row r="140" s="2" customFormat="1" ht="16.5" customHeight="1">
      <c r="A140" s="39"/>
      <c r="B140" s="40"/>
      <c r="C140" s="220" t="s">
        <v>91</v>
      </c>
      <c r="D140" s="220" t="s">
        <v>180</v>
      </c>
      <c r="E140" s="221" t="s">
        <v>2158</v>
      </c>
      <c r="F140" s="222" t="s">
        <v>2159</v>
      </c>
      <c r="G140" s="223" t="s">
        <v>2121</v>
      </c>
      <c r="H140" s="224">
        <v>1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44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2140</v>
      </c>
      <c r="AT140" s="231" t="s">
        <v>180</v>
      </c>
      <c r="AU140" s="231" t="s">
        <v>88</v>
      </c>
      <c r="AY140" s="18" t="s">
        <v>178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2140</v>
      </c>
      <c r="BM140" s="231" t="s">
        <v>2160</v>
      </c>
    </row>
    <row r="141" s="2" customFormat="1">
      <c r="A141" s="39"/>
      <c r="B141" s="40"/>
      <c r="C141" s="41"/>
      <c r="D141" s="233" t="s">
        <v>187</v>
      </c>
      <c r="E141" s="41"/>
      <c r="F141" s="234" t="s">
        <v>2159</v>
      </c>
      <c r="G141" s="41"/>
      <c r="H141" s="41"/>
      <c r="I141" s="235"/>
      <c r="J141" s="41"/>
      <c r="K141" s="41"/>
      <c r="L141" s="45"/>
      <c r="M141" s="236"/>
      <c r="N141" s="237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187</v>
      </c>
      <c r="AU141" s="18" t="s">
        <v>88</v>
      </c>
    </row>
    <row r="142" s="2" customFormat="1" ht="16.5" customHeight="1">
      <c r="A142" s="39"/>
      <c r="B142" s="40"/>
      <c r="C142" s="220" t="s">
        <v>130</v>
      </c>
      <c r="D142" s="220" t="s">
        <v>180</v>
      </c>
      <c r="E142" s="221" t="s">
        <v>2161</v>
      </c>
      <c r="F142" s="222" t="s">
        <v>2162</v>
      </c>
      <c r="G142" s="223" t="s">
        <v>2121</v>
      </c>
      <c r="H142" s="224">
        <v>1</v>
      </c>
      <c r="I142" s="225"/>
      <c r="J142" s="226">
        <f>ROUND(I142*H142,2)</f>
        <v>0</v>
      </c>
      <c r="K142" s="222" t="s">
        <v>184</v>
      </c>
      <c r="L142" s="45"/>
      <c r="M142" s="227" t="s">
        <v>1</v>
      </c>
      <c r="N142" s="228" t="s">
        <v>44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2140</v>
      </c>
      <c r="AT142" s="231" t="s">
        <v>180</v>
      </c>
      <c r="AU142" s="231" t="s">
        <v>88</v>
      </c>
      <c r="AY142" s="18" t="s">
        <v>178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2140</v>
      </c>
      <c r="BM142" s="231" t="s">
        <v>2163</v>
      </c>
    </row>
    <row r="143" s="2" customFormat="1">
      <c r="A143" s="39"/>
      <c r="B143" s="40"/>
      <c r="C143" s="41"/>
      <c r="D143" s="233" t="s">
        <v>187</v>
      </c>
      <c r="E143" s="41"/>
      <c r="F143" s="234" t="s">
        <v>2162</v>
      </c>
      <c r="G143" s="41"/>
      <c r="H143" s="41"/>
      <c r="I143" s="235"/>
      <c r="J143" s="41"/>
      <c r="K143" s="41"/>
      <c r="L143" s="45"/>
      <c r="M143" s="236"/>
      <c r="N143" s="237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187</v>
      </c>
      <c r="AU143" s="18" t="s">
        <v>88</v>
      </c>
    </row>
    <row r="144" s="2" customFormat="1">
      <c r="A144" s="39"/>
      <c r="B144" s="40"/>
      <c r="C144" s="41"/>
      <c r="D144" s="238" t="s">
        <v>189</v>
      </c>
      <c r="E144" s="41"/>
      <c r="F144" s="239" t="s">
        <v>2164</v>
      </c>
      <c r="G144" s="41"/>
      <c r="H144" s="41"/>
      <c r="I144" s="235"/>
      <c r="J144" s="41"/>
      <c r="K144" s="41"/>
      <c r="L144" s="45"/>
      <c r="M144" s="236"/>
      <c r="N144" s="237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189</v>
      </c>
      <c r="AU144" s="18" t="s">
        <v>88</v>
      </c>
    </row>
    <row r="145" s="2" customFormat="1" ht="16.5" customHeight="1">
      <c r="A145" s="39"/>
      <c r="B145" s="40"/>
      <c r="C145" s="220" t="s">
        <v>231</v>
      </c>
      <c r="D145" s="220" t="s">
        <v>180</v>
      </c>
      <c r="E145" s="221" t="s">
        <v>2165</v>
      </c>
      <c r="F145" s="222" t="s">
        <v>2166</v>
      </c>
      <c r="G145" s="223" t="s">
        <v>2121</v>
      </c>
      <c r="H145" s="224">
        <v>1</v>
      </c>
      <c r="I145" s="225"/>
      <c r="J145" s="226">
        <f>ROUND(I145*H145,2)</f>
        <v>0</v>
      </c>
      <c r="K145" s="222" t="s">
        <v>184</v>
      </c>
      <c r="L145" s="45"/>
      <c r="M145" s="227" t="s">
        <v>1</v>
      </c>
      <c r="N145" s="228" t="s">
        <v>44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2140</v>
      </c>
      <c r="AT145" s="231" t="s">
        <v>180</v>
      </c>
      <c r="AU145" s="231" t="s">
        <v>88</v>
      </c>
      <c r="AY145" s="18" t="s">
        <v>178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2140</v>
      </c>
      <c r="BM145" s="231" t="s">
        <v>2167</v>
      </c>
    </row>
    <row r="146" s="2" customFormat="1">
      <c r="A146" s="39"/>
      <c r="B146" s="40"/>
      <c r="C146" s="41"/>
      <c r="D146" s="233" t="s">
        <v>187</v>
      </c>
      <c r="E146" s="41"/>
      <c r="F146" s="234" t="s">
        <v>2168</v>
      </c>
      <c r="G146" s="41"/>
      <c r="H146" s="41"/>
      <c r="I146" s="235"/>
      <c r="J146" s="41"/>
      <c r="K146" s="41"/>
      <c r="L146" s="45"/>
      <c r="M146" s="236"/>
      <c r="N146" s="23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187</v>
      </c>
      <c r="AU146" s="18" t="s">
        <v>88</v>
      </c>
    </row>
    <row r="147" s="2" customFormat="1">
      <c r="A147" s="39"/>
      <c r="B147" s="40"/>
      <c r="C147" s="41"/>
      <c r="D147" s="238" t="s">
        <v>189</v>
      </c>
      <c r="E147" s="41"/>
      <c r="F147" s="239" t="s">
        <v>2169</v>
      </c>
      <c r="G147" s="41"/>
      <c r="H147" s="41"/>
      <c r="I147" s="235"/>
      <c r="J147" s="41"/>
      <c r="K147" s="41"/>
      <c r="L147" s="45"/>
      <c r="M147" s="236"/>
      <c r="N147" s="237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189</v>
      </c>
      <c r="AU147" s="18" t="s">
        <v>88</v>
      </c>
    </row>
    <row r="148" s="2" customFormat="1" ht="16.5" customHeight="1">
      <c r="A148" s="39"/>
      <c r="B148" s="40"/>
      <c r="C148" s="220" t="s">
        <v>238</v>
      </c>
      <c r="D148" s="220" t="s">
        <v>180</v>
      </c>
      <c r="E148" s="221" t="s">
        <v>2170</v>
      </c>
      <c r="F148" s="222" t="s">
        <v>2171</v>
      </c>
      <c r="G148" s="223" t="s">
        <v>2121</v>
      </c>
      <c r="H148" s="224">
        <v>1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44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2140</v>
      </c>
      <c r="AT148" s="231" t="s">
        <v>180</v>
      </c>
      <c r="AU148" s="231" t="s">
        <v>88</v>
      </c>
      <c r="AY148" s="18" t="s">
        <v>178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2140</v>
      </c>
      <c r="BM148" s="231" t="s">
        <v>2172</v>
      </c>
    </row>
    <row r="149" s="2" customFormat="1">
      <c r="A149" s="39"/>
      <c r="B149" s="40"/>
      <c r="C149" s="41"/>
      <c r="D149" s="233" t="s">
        <v>187</v>
      </c>
      <c r="E149" s="41"/>
      <c r="F149" s="234" t="s">
        <v>2171</v>
      </c>
      <c r="G149" s="41"/>
      <c r="H149" s="41"/>
      <c r="I149" s="235"/>
      <c r="J149" s="41"/>
      <c r="K149" s="41"/>
      <c r="L149" s="45"/>
      <c r="M149" s="236"/>
      <c r="N149" s="237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187</v>
      </c>
      <c r="AU149" s="18" t="s">
        <v>88</v>
      </c>
    </row>
    <row r="150" s="14" customFormat="1">
      <c r="A150" s="14"/>
      <c r="B150" s="250"/>
      <c r="C150" s="251"/>
      <c r="D150" s="233" t="s">
        <v>191</v>
      </c>
      <c r="E150" s="252" t="s">
        <v>1</v>
      </c>
      <c r="F150" s="253" t="s">
        <v>956</v>
      </c>
      <c r="G150" s="251"/>
      <c r="H150" s="254">
        <v>1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191</v>
      </c>
      <c r="AU150" s="260" t="s">
        <v>88</v>
      </c>
      <c r="AV150" s="14" t="s">
        <v>88</v>
      </c>
      <c r="AW150" s="14" t="s">
        <v>35</v>
      </c>
      <c r="AX150" s="14" t="s">
        <v>84</v>
      </c>
      <c r="AY150" s="260" t="s">
        <v>178</v>
      </c>
    </row>
    <row r="151" s="2" customFormat="1" ht="16.5" customHeight="1">
      <c r="A151" s="39"/>
      <c r="B151" s="40"/>
      <c r="C151" s="220" t="s">
        <v>246</v>
      </c>
      <c r="D151" s="220" t="s">
        <v>180</v>
      </c>
      <c r="E151" s="221" t="s">
        <v>2173</v>
      </c>
      <c r="F151" s="222" t="s">
        <v>2174</v>
      </c>
      <c r="G151" s="223" t="s">
        <v>2121</v>
      </c>
      <c r="H151" s="224">
        <v>1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44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2140</v>
      </c>
      <c r="AT151" s="231" t="s">
        <v>180</v>
      </c>
      <c r="AU151" s="231" t="s">
        <v>88</v>
      </c>
      <c r="AY151" s="18" t="s">
        <v>178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2140</v>
      </c>
      <c r="BM151" s="231" t="s">
        <v>2175</v>
      </c>
    </row>
    <row r="152" s="2" customFormat="1">
      <c r="A152" s="39"/>
      <c r="B152" s="40"/>
      <c r="C152" s="41"/>
      <c r="D152" s="233" t="s">
        <v>187</v>
      </c>
      <c r="E152" s="41"/>
      <c r="F152" s="234" t="s">
        <v>2174</v>
      </c>
      <c r="G152" s="41"/>
      <c r="H152" s="41"/>
      <c r="I152" s="235"/>
      <c r="J152" s="41"/>
      <c r="K152" s="41"/>
      <c r="L152" s="45"/>
      <c r="M152" s="236"/>
      <c r="N152" s="237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187</v>
      </c>
      <c r="AU152" s="18" t="s">
        <v>88</v>
      </c>
    </row>
    <row r="153" s="14" customFormat="1">
      <c r="A153" s="14"/>
      <c r="B153" s="250"/>
      <c r="C153" s="251"/>
      <c r="D153" s="233" t="s">
        <v>191</v>
      </c>
      <c r="E153" s="252" t="s">
        <v>1</v>
      </c>
      <c r="F153" s="253" t="s">
        <v>956</v>
      </c>
      <c r="G153" s="251"/>
      <c r="H153" s="254">
        <v>1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191</v>
      </c>
      <c r="AU153" s="260" t="s">
        <v>88</v>
      </c>
      <c r="AV153" s="14" t="s">
        <v>88</v>
      </c>
      <c r="AW153" s="14" t="s">
        <v>35</v>
      </c>
      <c r="AX153" s="14" t="s">
        <v>84</v>
      </c>
      <c r="AY153" s="260" t="s">
        <v>178</v>
      </c>
    </row>
    <row r="154" s="12" customFormat="1" ht="22.8" customHeight="1">
      <c r="A154" s="12"/>
      <c r="B154" s="204"/>
      <c r="C154" s="205"/>
      <c r="D154" s="206" t="s">
        <v>78</v>
      </c>
      <c r="E154" s="218" t="s">
        <v>2176</v>
      </c>
      <c r="F154" s="218" t="s">
        <v>2177</v>
      </c>
      <c r="G154" s="205"/>
      <c r="H154" s="205"/>
      <c r="I154" s="208"/>
      <c r="J154" s="219">
        <f>BK154</f>
        <v>0</v>
      </c>
      <c r="K154" s="205"/>
      <c r="L154" s="210"/>
      <c r="M154" s="211"/>
      <c r="N154" s="212"/>
      <c r="O154" s="212"/>
      <c r="P154" s="213">
        <f>SUM(P155:P169)</f>
        <v>0</v>
      </c>
      <c r="Q154" s="212"/>
      <c r="R154" s="213">
        <f>SUM(R155:R169)</f>
        <v>0</v>
      </c>
      <c r="S154" s="212"/>
      <c r="T154" s="214">
        <f>SUM(T155:T169)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91</v>
      </c>
      <c r="AT154" s="216" t="s">
        <v>78</v>
      </c>
      <c r="AU154" s="216" t="s">
        <v>84</v>
      </c>
      <c r="AY154" s="215" t="s">
        <v>178</v>
      </c>
      <c r="BK154" s="217">
        <f>SUM(BK155:BK169)</f>
        <v>0</v>
      </c>
    </row>
    <row r="155" s="2" customFormat="1" ht="16.5" customHeight="1">
      <c r="A155" s="39"/>
      <c r="B155" s="40"/>
      <c r="C155" s="220" t="s">
        <v>257</v>
      </c>
      <c r="D155" s="220" t="s">
        <v>180</v>
      </c>
      <c r="E155" s="221" t="s">
        <v>2178</v>
      </c>
      <c r="F155" s="222" t="s">
        <v>2179</v>
      </c>
      <c r="G155" s="223" t="s">
        <v>2121</v>
      </c>
      <c r="H155" s="224">
        <v>1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44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2140</v>
      </c>
      <c r="AT155" s="231" t="s">
        <v>180</v>
      </c>
      <c r="AU155" s="231" t="s">
        <v>88</v>
      </c>
      <c r="AY155" s="18" t="s">
        <v>178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2140</v>
      </c>
      <c r="BM155" s="231" t="s">
        <v>2180</v>
      </c>
    </row>
    <row r="156" s="2" customFormat="1">
      <c r="A156" s="39"/>
      <c r="B156" s="40"/>
      <c r="C156" s="41"/>
      <c r="D156" s="233" t="s">
        <v>187</v>
      </c>
      <c r="E156" s="41"/>
      <c r="F156" s="234" t="s">
        <v>2179</v>
      </c>
      <c r="G156" s="41"/>
      <c r="H156" s="41"/>
      <c r="I156" s="235"/>
      <c r="J156" s="41"/>
      <c r="K156" s="41"/>
      <c r="L156" s="45"/>
      <c r="M156" s="236"/>
      <c r="N156" s="237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187</v>
      </c>
      <c r="AU156" s="18" t="s">
        <v>88</v>
      </c>
    </row>
    <row r="157" s="2" customFormat="1" ht="16.5" customHeight="1">
      <c r="A157" s="39"/>
      <c r="B157" s="40"/>
      <c r="C157" s="220" t="s">
        <v>127</v>
      </c>
      <c r="D157" s="220" t="s">
        <v>180</v>
      </c>
      <c r="E157" s="221" t="s">
        <v>2181</v>
      </c>
      <c r="F157" s="222" t="s">
        <v>2182</v>
      </c>
      <c r="G157" s="223" t="s">
        <v>2121</v>
      </c>
      <c r="H157" s="224">
        <v>1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44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2140</v>
      </c>
      <c r="AT157" s="231" t="s">
        <v>180</v>
      </c>
      <c r="AU157" s="231" t="s">
        <v>88</v>
      </c>
      <c r="AY157" s="18" t="s">
        <v>178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2140</v>
      </c>
      <c r="BM157" s="231" t="s">
        <v>2183</v>
      </c>
    </row>
    <row r="158" s="2" customFormat="1">
      <c r="A158" s="39"/>
      <c r="B158" s="40"/>
      <c r="C158" s="41"/>
      <c r="D158" s="233" t="s">
        <v>187</v>
      </c>
      <c r="E158" s="41"/>
      <c r="F158" s="234" t="s">
        <v>2182</v>
      </c>
      <c r="G158" s="41"/>
      <c r="H158" s="41"/>
      <c r="I158" s="235"/>
      <c r="J158" s="41"/>
      <c r="K158" s="41"/>
      <c r="L158" s="45"/>
      <c r="M158" s="236"/>
      <c r="N158" s="237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187</v>
      </c>
      <c r="AU158" s="18" t="s">
        <v>88</v>
      </c>
    </row>
    <row r="159" s="2" customFormat="1" ht="16.5" customHeight="1">
      <c r="A159" s="39"/>
      <c r="B159" s="40"/>
      <c r="C159" s="220" t="s">
        <v>8</v>
      </c>
      <c r="D159" s="220" t="s">
        <v>180</v>
      </c>
      <c r="E159" s="221" t="s">
        <v>2184</v>
      </c>
      <c r="F159" s="222" t="s">
        <v>2185</v>
      </c>
      <c r="G159" s="223" t="s">
        <v>2121</v>
      </c>
      <c r="H159" s="224">
        <v>1</v>
      </c>
      <c r="I159" s="225"/>
      <c r="J159" s="226">
        <f>ROUND(I159*H159,2)</f>
        <v>0</v>
      </c>
      <c r="K159" s="222" t="s">
        <v>184</v>
      </c>
      <c r="L159" s="45"/>
      <c r="M159" s="227" t="s">
        <v>1</v>
      </c>
      <c r="N159" s="228" t="s">
        <v>44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2140</v>
      </c>
      <c r="AT159" s="231" t="s">
        <v>180</v>
      </c>
      <c r="AU159" s="231" t="s">
        <v>88</v>
      </c>
      <c r="AY159" s="18" t="s">
        <v>178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2140</v>
      </c>
      <c r="BM159" s="231" t="s">
        <v>2186</v>
      </c>
    </row>
    <row r="160" s="2" customFormat="1">
      <c r="A160" s="39"/>
      <c r="B160" s="40"/>
      <c r="C160" s="41"/>
      <c r="D160" s="233" t="s">
        <v>187</v>
      </c>
      <c r="E160" s="41"/>
      <c r="F160" s="234" t="s">
        <v>2185</v>
      </c>
      <c r="G160" s="41"/>
      <c r="H160" s="41"/>
      <c r="I160" s="235"/>
      <c r="J160" s="41"/>
      <c r="K160" s="41"/>
      <c r="L160" s="45"/>
      <c r="M160" s="236"/>
      <c r="N160" s="237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187</v>
      </c>
      <c r="AU160" s="18" t="s">
        <v>88</v>
      </c>
    </row>
    <row r="161" s="2" customFormat="1">
      <c r="A161" s="39"/>
      <c r="B161" s="40"/>
      <c r="C161" s="41"/>
      <c r="D161" s="238" t="s">
        <v>189</v>
      </c>
      <c r="E161" s="41"/>
      <c r="F161" s="239" t="s">
        <v>2187</v>
      </c>
      <c r="G161" s="41"/>
      <c r="H161" s="41"/>
      <c r="I161" s="235"/>
      <c r="J161" s="41"/>
      <c r="K161" s="41"/>
      <c r="L161" s="45"/>
      <c r="M161" s="236"/>
      <c r="N161" s="237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189</v>
      </c>
      <c r="AU161" s="18" t="s">
        <v>88</v>
      </c>
    </row>
    <row r="162" s="13" customFormat="1">
      <c r="A162" s="13"/>
      <c r="B162" s="240"/>
      <c r="C162" s="241"/>
      <c r="D162" s="233" t="s">
        <v>191</v>
      </c>
      <c r="E162" s="242" t="s">
        <v>1</v>
      </c>
      <c r="F162" s="243" t="s">
        <v>2188</v>
      </c>
      <c r="G162" s="241"/>
      <c r="H162" s="242" t="s">
        <v>1</v>
      </c>
      <c r="I162" s="244"/>
      <c r="J162" s="241"/>
      <c r="K162" s="241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191</v>
      </c>
      <c r="AU162" s="249" t="s">
        <v>88</v>
      </c>
      <c r="AV162" s="13" t="s">
        <v>84</v>
      </c>
      <c r="AW162" s="13" t="s">
        <v>35</v>
      </c>
      <c r="AX162" s="13" t="s">
        <v>79</v>
      </c>
      <c r="AY162" s="249" t="s">
        <v>178</v>
      </c>
    </row>
    <row r="163" s="14" customFormat="1">
      <c r="A163" s="14"/>
      <c r="B163" s="250"/>
      <c r="C163" s="251"/>
      <c r="D163" s="233" t="s">
        <v>191</v>
      </c>
      <c r="E163" s="252" t="s">
        <v>1</v>
      </c>
      <c r="F163" s="253" t="s">
        <v>956</v>
      </c>
      <c r="G163" s="251"/>
      <c r="H163" s="254">
        <v>1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191</v>
      </c>
      <c r="AU163" s="260" t="s">
        <v>88</v>
      </c>
      <c r="AV163" s="14" t="s">
        <v>88</v>
      </c>
      <c r="AW163" s="14" t="s">
        <v>35</v>
      </c>
      <c r="AX163" s="14" t="s">
        <v>84</v>
      </c>
      <c r="AY163" s="260" t="s">
        <v>178</v>
      </c>
    </row>
    <row r="164" s="2" customFormat="1" ht="16.5" customHeight="1">
      <c r="A164" s="39"/>
      <c r="B164" s="40"/>
      <c r="C164" s="220" t="s">
        <v>283</v>
      </c>
      <c r="D164" s="220" t="s">
        <v>180</v>
      </c>
      <c r="E164" s="221" t="s">
        <v>2189</v>
      </c>
      <c r="F164" s="222" t="s">
        <v>2190</v>
      </c>
      <c r="G164" s="223" t="s">
        <v>2191</v>
      </c>
      <c r="H164" s="224">
        <v>1</v>
      </c>
      <c r="I164" s="225"/>
      <c r="J164" s="226">
        <f>ROUND(I164*H164,2)</f>
        <v>0</v>
      </c>
      <c r="K164" s="222" t="s">
        <v>184</v>
      </c>
      <c r="L164" s="45"/>
      <c r="M164" s="227" t="s">
        <v>1</v>
      </c>
      <c r="N164" s="228" t="s">
        <v>44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2140</v>
      </c>
      <c r="AT164" s="231" t="s">
        <v>180</v>
      </c>
      <c r="AU164" s="231" t="s">
        <v>88</v>
      </c>
      <c r="AY164" s="18" t="s">
        <v>178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2140</v>
      </c>
      <c r="BM164" s="231" t="s">
        <v>2192</v>
      </c>
    </row>
    <row r="165" s="2" customFormat="1">
      <c r="A165" s="39"/>
      <c r="B165" s="40"/>
      <c r="C165" s="41"/>
      <c r="D165" s="233" t="s">
        <v>187</v>
      </c>
      <c r="E165" s="41"/>
      <c r="F165" s="234" t="s">
        <v>2190</v>
      </c>
      <c r="G165" s="41"/>
      <c r="H165" s="41"/>
      <c r="I165" s="235"/>
      <c r="J165" s="41"/>
      <c r="K165" s="41"/>
      <c r="L165" s="45"/>
      <c r="M165" s="236"/>
      <c r="N165" s="237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187</v>
      </c>
      <c r="AU165" s="18" t="s">
        <v>88</v>
      </c>
    </row>
    <row r="166" s="2" customFormat="1">
      <c r="A166" s="39"/>
      <c r="B166" s="40"/>
      <c r="C166" s="41"/>
      <c r="D166" s="238" t="s">
        <v>189</v>
      </c>
      <c r="E166" s="41"/>
      <c r="F166" s="239" t="s">
        <v>2193</v>
      </c>
      <c r="G166" s="41"/>
      <c r="H166" s="41"/>
      <c r="I166" s="235"/>
      <c r="J166" s="41"/>
      <c r="K166" s="41"/>
      <c r="L166" s="45"/>
      <c r="M166" s="236"/>
      <c r="N166" s="237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189</v>
      </c>
      <c r="AU166" s="18" t="s">
        <v>88</v>
      </c>
    </row>
    <row r="167" s="2" customFormat="1" ht="16.5" customHeight="1">
      <c r="A167" s="39"/>
      <c r="B167" s="40"/>
      <c r="C167" s="220" t="s">
        <v>291</v>
      </c>
      <c r="D167" s="220" t="s">
        <v>180</v>
      </c>
      <c r="E167" s="221" t="s">
        <v>2194</v>
      </c>
      <c r="F167" s="222" t="s">
        <v>2195</v>
      </c>
      <c r="G167" s="223" t="s">
        <v>2121</v>
      </c>
      <c r="H167" s="224">
        <v>1</v>
      </c>
      <c r="I167" s="225"/>
      <c r="J167" s="226">
        <f>ROUND(I167*H167,2)</f>
        <v>0</v>
      </c>
      <c r="K167" s="222" t="s">
        <v>184</v>
      </c>
      <c r="L167" s="45"/>
      <c r="M167" s="227" t="s">
        <v>1</v>
      </c>
      <c r="N167" s="228" t="s">
        <v>44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2140</v>
      </c>
      <c r="AT167" s="231" t="s">
        <v>180</v>
      </c>
      <c r="AU167" s="231" t="s">
        <v>88</v>
      </c>
      <c r="AY167" s="18" t="s">
        <v>178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2140</v>
      </c>
      <c r="BM167" s="231" t="s">
        <v>2196</v>
      </c>
    </row>
    <row r="168" s="2" customFormat="1">
      <c r="A168" s="39"/>
      <c r="B168" s="40"/>
      <c r="C168" s="41"/>
      <c r="D168" s="233" t="s">
        <v>187</v>
      </c>
      <c r="E168" s="41"/>
      <c r="F168" s="234" t="s">
        <v>2195</v>
      </c>
      <c r="G168" s="41"/>
      <c r="H168" s="41"/>
      <c r="I168" s="235"/>
      <c r="J168" s="41"/>
      <c r="K168" s="41"/>
      <c r="L168" s="45"/>
      <c r="M168" s="236"/>
      <c r="N168" s="237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187</v>
      </c>
      <c r="AU168" s="18" t="s">
        <v>88</v>
      </c>
    </row>
    <row r="169" s="2" customFormat="1">
      <c r="A169" s="39"/>
      <c r="B169" s="40"/>
      <c r="C169" s="41"/>
      <c r="D169" s="238" t="s">
        <v>189</v>
      </c>
      <c r="E169" s="41"/>
      <c r="F169" s="239" t="s">
        <v>2197</v>
      </c>
      <c r="G169" s="41"/>
      <c r="H169" s="41"/>
      <c r="I169" s="235"/>
      <c r="J169" s="41"/>
      <c r="K169" s="41"/>
      <c r="L169" s="45"/>
      <c r="M169" s="236"/>
      <c r="N169" s="23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189</v>
      </c>
      <c r="AU169" s="18" t="s">
        <v>88</v>
      </c>
    </row>
    <row r="170" s="12" customFormat="1" ht="22.8" customHeight="1">
      <c r="A170" s="12"/>
      <c r="B170" s="204"/>
      <c r="C170" s="205"/>
      <c r="D170" s="206" t="s">
        <v>78</v>
      </c>
      <c r="E170" s="218" t="s">
        <v>2198</v>
      </c>
      <c r="F170" s="218" t="s">
        <v>2199</v>
      </c>
      <c r="G170" s="205"/>
      <c r="H170" s="205"/>
      <c r="I170" s="208"/>
      <c r="J170" s="219">
        <f>BK170</f>
        <v>0</v>
      </c>
      <c r="K170" s="205"/>
      <c r="L170" s="210"/>
      <c r="M170" s="211"/>
      <c r="N170" s="212"/>
      <c r="O170" s="212"/>
      <c r="P170" s="213">
        <f>SUM(P171:P175)</f>
        <v>0</v>
      </c>
      <c r="Q170" s="212"/>
      <c r="R170" s="213">
        <f>SUM(R171:R175)</f>
        <v>0</v>
      </c>
      <c r="S170" s="212"/>
      <c r="T170" s="214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5" t="s">
        <v>91</v>
      </c>
      <c r="AT170" s="216" t="s">
        <v>78</v>
      </c>
      <c r="AU170" s="216" t="s">
        <v>84</v>
      </c>
      <c r="AY170" s="215" t="s">
        <v>178</v>
      </c>
      <c r="BK170" s="217">
        <f>SUM(BK171:BK175)</f>
        <v>0</v>
      </c>
    </row>
    <row r="171" s="2" customFormat="1" ht="16.5" customHeight="1">
      <c r="A171" s="39"/>
      <c r="B171" s="40"/>
      <c r="C171" s="220" t="s">
        <v>308</v>
      </c>
      <c r="D171" s="220" t="s">
        <v>180</v>
      </c>
      <c r="E171" s="221" t="s">
        <v>2200</v>
      </c>
      <c r="F171" s="222" t="s">
        <v>2201</v>
      </c>
      <c r="G171" s="223" t="s">
        <v>2121</v>
      </c>
      <c r="H171" s="224">
        <v>1</v>
      </c>
      <c r="I171" s="225"/>
      <c r="J171" s="226">
        <f>ROUND(I171*H171,2)</f>
        <v>0</v>
      </c>
      <c r="K171" s="222" t="s">
        <v>184</v>
      </c>
      <c r="L171" s="45"/>
      <c r="M171" s="227" t="s">
        <v>1</v>
      </c>
      <c r="N171" s="228" t="s">
        <v>44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2140</v>
      </c>
      <c r="AT171" s="231" t="s">
        <v>180</v>
      </c>
      <c r="AU171" s="231" t="s">
        <v>88</v>
      </c>
      <c r="AY171" s="18" t="s">
        <v>178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2140</v>
      </c>
      <c r="BM171" s="231" t="s">
        <v>2202</v>
      </c>
    </row>
    <row r="172" s="2" customFormat="1">
      <c r="A172" s="39"/>
      <c r="B172" s="40"/>
      <c r="C172" s="41"/>
      <c r="D172" s="233" t="s">
        <v>187</v>
      </c>
      <c r="E172" s="41"/>
      <c r="F172" s="234" t="s">
        <v>2201</v>
      </c>
      <c r="G172" s="41"/>
      <c r="H172" s="41"/>
      <c r="I172" s="235"/>
      <c r="J172" s="41"/>
      <c r="K172" s="41"/>
      <c r="L172" s="45"/>
      <c r="M172" s="236"/>
      <c r="N172" s="237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187</v>
      </c>
      <c r="AU172" s="18" t="s">
        <v>88</v>
      </c>
    </row>
    <row r="173" s="2" customFormat="1">
      <c r="A173" s="39"/>
      <c r="B173" s="40"/>
      <c r="C173" s="41"/>
      <c r="D173" s="238" t="s">
        <v>189</v>
      </c>
      <c r="E173" s="41"/>
      <c r="F173" s="239" t="s">
        <v>2203</v>
      </c>
      <c r="G173" s="41"/>
      <c r="H173" s="41"/>
      <c r="I173" s="235"/>
      <c r="J173" s="41"/>
      <c r="K173" s="41"/>
      <c r="L173" s="45"/>
      <c r="M173" s="236"/>
      <c r="N173" s="237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189</v>
      </c>
      <c r="AU173" s="18" t="s">
        <v>88</v>
      </c>
    </row>
    <row r="174" s="13" customFormat="1">
      <c r="A174" s="13"/>
      <c r="B174" s="240"/>
      <c r="C174" s="241"/>
      <c r="D174" s="233" t="s">
        <v>191</v>
      </c>
      <c r="E174" s="242" t="s">
        <v>1</v>
      </c>
      <c r="F174" s="243" t="s">
        <v>2204</v>
      </c>
      <c r="G174" s="241"/>
      <c r="H174" s="242" t="s">
        <v>1</v>
      </c>
      <c r="I174" s="244"/>
      <c r="J174" s="241"/>
      <c r="K174" s="241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191</v>
      </c>
      <c r="AU174" s="249" t="s">
        <v>88</v>
      </c>
      <c r="AV174" s="13" t="s">
        <v>84</v>
      </c>
      <c r="AW174" s="13" t="s">
        <v>35</v>
      </c>
      <c r="AX174" s="13" t="s">
        <v>79</v>
      </c>
      <c r="AY174" s="249" t="s">
        <v>178</v>
      </c>
    </row>
    <row r="175" s="14" customFormat="1">
      <c r="A175" s="14"/>
      <c r="B175" s="250"/>
      <c r="C175" s="251"/>
      <c r="D175" s="233" t="s">
        <v>191</v>
      </c>
      <c r="E175" s="252" t="s">
        <v>1</v>
      </c>
      <c r="F175" s="253" t="s">
        <v>956</v>
      </c>
      <c r="G175" s="251"/>
      <c r="H175" s="254">
        <v>1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191</v>
      </c>
      <c r="AU175" s="260" t="s">
        <v>88</v>
      </c>
      <c r="AV175" s="14" t="s">
        <v>88</v>
      </c>
      <c r="AW175" s="14" t="s">
        <v>35</v>
      </c>
      <c r="AX175" s="14" t="s">
        <v>84</v>
      </c>
      <c r="AY175" s="260" t="s">
        <v>178</v>
      </c>
    </row>
    <row r="176" s="12" customFormat="1" ht="22.8" customHeight="1">
      <c r="A176" s="12"/>
      <c r="B176" s="204"/>
      <c r="C176" s="205"/>
      <c r="D176" s="206" t="s">
        <v>78</v>
      </c>
      <c r="E176" s="218" t="s">
        <v>2205</v>
      </c>
      <c r="F176" s="218" t="s">
        <v>2206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SUM(P177:P181)</f>
        <v>0</v>
      </c>
      <c r="Q176" s="212"/>
      <c r="R176" s="213">
        <f>SUM(R177:R181)</f>
        <v>0</v>
      </c>
      <c r="S176" s="212"/>
      <c r="T176" s="214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91</v>
      </c>
      <c r="AT176" s="216" t="s">
        <v>78</v>
      </c>
      <c r="AU176" s="216" t="s">
        <v>84</v>
      </c>
      <c r="AY176" s="215" t="s">
        <v>178</v>
      </c>
      <c r="BK176" s="217">
        <f>SUM(BK177:BK181)</f>
        <v>0</v>
      </c>
    </row>
    <row r="177" s="2" customFormat="1" ht="16.5" customHeight="1">
      <c r="A177" s="39"/>
      <c r="B177" s="40"/>
      <c r="C177" s="220" t="s">
        <v>319</v>
      </c>
      <c r="D177" s="220" t="s">
        <v>180</v>
      </c>
      <c r="E177" s="221" t="s">
        <v>2207</v>
      </c>
      <c r="F177" s="222" t="s">
        <v>2208</v>
      </c>
      <c r="G177" s="223" t="s">
        <v>2121</v>
      </c>
      <c r="H177" s="224">
        <v>1</v>
      </c>
      <c r="I177" s="225"/>
      <c r="J177" s="226">
        <f>ROUND(I177*H177,2)</f>
        <v>0</v>
      </c>
      <c r="K177" s="222" t="s">
        <v>184</v>
      </c>
      <c r="L177" s="45"/>
      <c r="M177" s="227" t="s">
        <v>1</v>
      </c>
      <c r="N177" s="228" t="s">
        <v>44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2140</v>
      </c>
      <c r="AT177" s="231" t="s">
        <v>180</v>
      </c>
      <c r="AU177" s="231" t="s">
        <v>88</v>
      </c>
      <c r="AY177" s="18" t="s">
        <v>178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84</v>
      </c>
      <c r="BK177" s="232">
        <f>ROUND(I177*H177,2)</f>
        <v>0</v>
      </c>
      <c r="BL177" s="18" t="s">
        <v>2140</v>
      </c>
      <c r="BM177" s="231" t="s">
        <v>2209</v>
      </c>
    </row>
    <row r="178" s="2" customFormat="1">
      <c r="A178" s="39"/>
      <c r="B178" s="40"/>
      <c r="C178" s="41"/>
      <c r="D178" s="233" t="s">
        <v>187</v>
      </c>
      <c r="E178" s="41"/>
      <c r="F178" s="234" t="s">
        <v>2208</v>
      </c>
      <c r="G178" s="41"/>
      <c r="H178" s="41"/>
      <c r="I178" s="235"/>
      <c r="J178" s="41"/>
      <c r="K178" s="41"/>
      <c r="L178" s="45"/>
      <c r="M178" s="236"/>
      <c r="N178" s="237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187</v>
      </c>
      <c r="AU178" s="18" t="s">
        <v>88</v>
      </c>
    </row>
    <row r="179" s="2" customFormat="1">
      <c r="A179" s="39"/>
      <c r="B179" s="40"/>
      <c r="C179" s="41"/>
      <c r="D179" s="238" t="s">
        <v>189</v>
      </c>
      <c r="E179" s="41"/>
      <c r="F179" s="239" t="s">
        <v>2210</v>
      </c>
      <c r="G179" s="41"/>
      <c r="H179" s="41"/>
      <c r="I179" s="235"/>
      <c r="J179" s="41"/>
      <c r="K179" s="41"/>
      <c r="L179" s="45"/>
      <c r="M179" s="236"/>
      <c r="N179" s="237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189</v>
      </c>
      <c r="AU179" s="18" t="s">
        <v>88</v>
      </c>
    </row>
    <row r="180" s="13" customFormat="1">
      <c r="A180" s="13"/>
      <c r="B180" s="240"/>
      <c r="C180" s="241"/>
      <c r="D180" s="233" t="s">
        <v>191</v>
      </c>
      <c r="E180" s="242" t="s">
        <v>1</v>
      </c>
      <c r="F180" s="243" t="s">
        <v>2211</v>
      </c>
      <c r="G180" s="241"/>
      <c r="H180" s="242" t="s">
        <v>1</v>
      </c>
      <c r="I180" s="244"/>
      <c r="J180" s="241"/>
      <c r="K180" s="241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191</v>
      </c>
      <c r="AU180" s="249" t="s">
        <v>88</v>
      </c>
      <c r="AV180" s="13" t="s">
        <v>84</v>
      </c>
      <c r="AW180" s="13" t="s">
        <v>35</v>
      </c>
      <c r="AX180" s="13" t="s">
        <v>79</v>
      </c>
      <c r="AY180" s="249" t="s">
        <v>178</v>
      </c>
    </row>
    <row r="181" s="14" customFormat="1">
      <c r="A181" s="14"/>
      <c r="B181" s="250"/>
      <c r="C181" s="251"/>
      <c r="D181" s="233" t="s">
        <v>191</v>
      </c>
      <c r="E181" s="252" t="s">
        <v>1</v>
      </c>
      <c r="F181" s="253" t="s">
        <v>956</v>
      </c>
      <c r="G181" s="251"/>
      <c r="H181" s="254">
        <v>1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191</v>
      </c>
      <c r="AU181" s="260" t="s">
        <v>88</v>
      </c>
      <c r="AV181" s="14" t="s">
        <v>88</v>
      </c>
      <c r="AW181" s="14" t="s">
        <v>35</v>
      </c>
      <c r="AX181" s="14" t="s">
        <v>84</v>
      </c>
      <c r="AY181" s="260" t="s">
        <v>178</v>
      </c>
    </row>
    <row r="182" s="12" customFormat="1" ht="22.8" customHeight="1">
      <c r="A182" s="12"/>
      <c r="B182" s="204"/>
      <c r="C182" s="205"/>
      <c r="D182" s="206" t="s">
        <v>78</v>
      </c>
      <c r="E182" s="218" t="s">
        <v>2212</v>
      </c>
      <c r="F182" s="218" t="s">
        <v>2213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SUM(P183:P190)</f>
        <v>0</v>
      </c>
      <c r="Q182" s="212"/>
      <c r="R182" s="213">
        <f>SUM(R183:R190)</f>
        <v>0</v>
      </c>
      <c r="S182" s="212"/>
      <c r="T182" s="214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91</v>
      </c>
      <c r="AT182" s="216" t="s">
        <v>78</v>
      </c>
      <c r="AU182" s="216" t="s">
        <v>84</v>
      </c>
      <c r="AY182" s="215" t="s">
        <v>178</v>
      </c>
      <c r="BK182" s="217">
        <f>SUM(BK183:BK190)</f>
        <v>0</v>
      </c>
    </row>
    <row r="183" s="2" customFormat="1" ht="16.5" customHeight="1">
      <c r="A183" s="39"/>
      <c r="B183" s="40"/>
      <c r="C183" s="220" t="s">
        <v>327</v>
      </c>
      <c r="D183" s="220" t="s">
        <v>180</v>
      </c>
      <c r="E183" s="221" t="s">
        <v>2214</v>
      </c>
      <c r="F183" s="222" t="s">
        <v>2215</v>
      </c>
      <c r="G183" s="223" t="s">
        <v>2121</v>
      </c>
      <c r="H183" s="224">
        <v>1</v>
      </c>
      <c r="I183" s="225"/>
      <c r="J183" s="226">
        <f>ROUND(I183*H183,2)</f>
        <v>0</v>
      </c>
      <c r="K183" s="222" t="s">
        <v>184</v>
      </c>
      <c r="L183" s="45"/>
      <c r="M183" s="227" t="s">
        <v>1</v>
      </c>
      <c r="N183" s="228" t="s">
        <v>44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185</v>
      </c>
      <c r="AT183" s="231" t="s">
        <v>180</v>
      </c>
      <c r="AU183" s="231" t="s">
        <v>88</v>
      </c>
      <c r="AY183" s="18" t="s">
        <v>178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185</v>
      </c>
      <c r="BM183" s="231" t="s">
        <v>2216</v>
      </c>
    </row>
    <row r="184" s="2" customFormat="1">
      <c r="A184" s="39"/>
      <c r="B184" s="40"/>
      <c r="C184" s="41"/>
      <c r="D184" s="233" t="s">
        <v>187</v>
      </c>
      <c r="E184" s="41"/>
      <c r="F184" s="234" t="s">
        <v>2215</v>
      </c>
      <c r="G184" s="41"/>
      <c r="H184" s="41"/>
      <c r="I184" s="235"/>
      <c r="J184" s="41"/>
      <c r="K184" s="41"/>
      <c r="L184" s="45"/>
      <c r="M184" s="236"/>
      <c r="N184" s="237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187</v>
      </c>
      <c r="AU184" s="18" t="s">
        <v>88</v>
      </c>
    </row>
    <row r="185" s="2" customFormat="1">
      <c r="A185" s="39"/>
      <c r="B185" s="40"/>
      <c r="C185" s="41"/>
      <c r="D185" s="238" t="s">
        <v>189</v>
      </c>
      <c r="E185" s="41"/>
      <c r="F185" s="239" t="s">
        <v>2217</v>
      </c>
      <c r="G185" s="41"/>
      <c r="H185" s="41"/>
      <c r="I185" s="235"/>
      <c r="J185" s="41"/>
      <c r="K185" s="41"/>
      <c r="L185" s="45"/>
      <c r="M185" s="236"/>
      <c r="N185" s="237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189</v>
      </c>
      <c r="AU185" s="18" t="s">
        <v>88</v>
      </c>
    </row>
    <row r="186" s="2" customFormat="1" ht="16.5" customHeight="1">
      <c r="A186" s="39"/>
      <c r="B186" s="40"/>
      <c r="C186" s="220" t="s">
        <v>335</v>
      </c>
      <c r="D186" s="220" t="s">
        <v>180</v>
      </c>
      <c r="E186" s="221" t="s">
        <v>2218</v>
      </c>
      <c r="F186" s="222" t="s">
        <v>2219</v>
      </c>
      <c r="G186" s="223" t="s">
        <v>2121</v>
      </c>
      <c r="H186" s="224">
        <v>1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44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2140</v>
      </c>
      <c r="AT186" s="231" t="s">
        <v>180</v>
      </c>
      <c r="AU186" s="231" t="s">
        <v>88</v>
      </c>
      <c r="AY186" s="18" t="s">
        <v>178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2140</v>
      </c>
      <c r="BM186" s="231" t="s">
        <v>2220</v>
      </c>
    </row>
    <row r="187" s="2" customFormat="1">
      <c r="A187" s="39"/>
      <c r="B187" s="40"/>
      <c r="C187" s="41"/>
      <c r="D187" s="233" t="s">
        <v>187</v>
      </c>
      <c r="E187" s="41"/>
      <c r="F187" s="234" t="s">
        <v>2219</v>
      </c>
      <c r="G187" s="41"/>
      <c r="H187" s="41"/>
      <c r="I187" s="235"/>
      <c r="J187" s="41"/>
      <c r="K187" s="41"/>
      <c r="L187" s="45"/>
      <c r="M187" s="236"/>
      <c r="N187" s="237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187</v>
      </c>
      <c r="AU187" s="18" t="s">
        <v>88</v>
      </c>
    </row>
    <row r="188" s="13" customFormat="1">
      <c r="A188" s="13"/>
      <c r="B188" s="240"/>
      <c r="C188" s="241"/>
      <c r="D188" s="233" t="s">
        <v>191</v>
      </c>
      <c r="E188" s="242" t="s">
        <v>1</v>
      </c>
      <c r="F188" s="243" t="s">
        <v>2221</v>
      </c>
      <c r="G188" s="241"/>
      <c r="H188" s="242" t="s">
        <v>1</v>
      </c>
      <c r="I188" s="244"/>
      <c r="J188" s="241"/>
      <c r="K188" s="241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191</v>
      </c>
      <c r="AU188" s="249" t="s">
        <v>88</v>
      </c>
      <c r="AV188" s="13" t="s">
        <v>84</v>
      </c>
      <c r="AW188" s="13" t="s">
        <v>35</v>
      </c>
      <c r="AX188" s="13" t="s">
        <v>79</v>
      </c>
      <c r="AY188" s="249" t="s">
        <v>178</v>
      </c>
    </row>
    <row r="189" s="13" customFormat="1">
      <c r="A189" s="13"/>
      <c r="B189" s="240"/>
      <c r="C189" s="241"/>
      <c r="D189" s="233" t="s">
        <v>191</v>
      </c>
      <c r="E189" s="242" t="s">
        <v>1</v>
      </c>
      <c r="F189" s="243" t="s">
        <v>2222</v>
      </c>
      <c r="G189" s="241"/>
      <c r="H189" s="242" t="s">
        <v>1</v>
      </c>
      <c r="I189" s="244"/>
      <c r="J189" s="241"/>
      <c r="K189" s="241"/>
      <c r="L189" s="245"/>
      <c r="M189" s="246"/>
      <c r="N189" s="247"/>
      <c r="O189" s="247"/>
      <c r="P189" s="247"/>
      <c r="Q189" s="247"/>
      <c r="R189" s="247"/>
      <c r="S189" s="247"/>
      <c r="T189" s="24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9" t="s">
        <v>191</v>
      </c>
      <c r="AU189" s="249" t="s">
        <v>88</v>
      </c>
      <c r="AV189" s="13" t="s">
        <v>84</v>
      </c>
      <c r="AW189" s="13" t="s">
        <v>35</v>
      </c>
      <c r="AX189" s="13" t="s">
        <v>79</v>
      </c>
      <c r="AY189" s="249" t="s">
        <v>178</v>
      </c>
    </row>
    <row r="190" s="14" customFormat="1">
      <c r="A190" s="14"/>
      <c r="B190" s="250"/>
      <c r="C190" s="251"/>
      <c r="D190" s="233" t="s">
        <v>191</v>
      </c>
      <c r="E190" s="252" t="s">
        <v>1</v>
      </c>
      <c r="F190" s="253" t="s">
        <v>956</v>
      </c>
      <c r="G190" s="251"/>
      <c r="H190" s="254">
        <v>1</v>
      </c>
      <c r="I190" s="255"/>
      <c r="J190" s="251"/>
      <c r="K190" s="251"/>
      <c r="L190" s="256"/>
      <c r="M190" s="298"/>
      <c r="N190" s="299"/>
      <c r="O190" s="299"/>
      <c r="P190" s="299"/>
      <c r="Q190" s="299"/>
      <c r="R190" s="299"/>
      <c r="S190" s="299"/>
      <c r="T190" s="30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0" t="s">
        <v>191</v>
      </c>
      <c r="AU190" s="260" t="s">
        <v>88</v>
      </c>
      <c r="AV190" s="14" t="s">
        <v>88</v>
      </c>
      <c r="AW190" s="14" t="s">
        <v>35</v>
      </c>
      <c r="AX190" s="14" t="s">
        <v>84</v>
      </c>
      <c r="AY190" s="260" t="s">
        <v>178</v>
      </c>
    </row>
    <row r="191" s="2" customFormat="1" ht="6.96" customHeight="1">
      <c r="A191" s="39"/>
      <c r="B191" s="67"/>
      <c r="C191" s="68"/>
      <c r="D191" s="68"/>
      <c r="E191" s="68"/>
      <c r="F191" s="68"/>
      <c r="G191" s="68"/>
      <c r="H191" s="68"/>
      <c r="I191" s="68"/>
      <c r="J191" s="68"/>
      <c r="K191" s="68"/>
      <c r="L191" s="45"/>
      <c r="M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</sheetData>
  <sheetProtection sheet="1" autoFilter="0" formatColumns="0" formatRows="0" objects="1" scenarios="1" spinCount="100000" saltValue="yS1yekVmr0g2tIee5IqBMhU6wrj2QVmWU0oOKtMeHGUydihMcjeNJXjvvebDbObBST2cvEhfbKinBhXiZtXVPw==" hashValue="N8ezDne+MPhWz/3AXbN+KYw/JqjDbIJQnIKKtc6XQHZVGM2gtxyCTT4PlUvRRlaYI0N3mFT8cWkI5cpemfH6zQ==" algorithmName="SHA-512" password="CC35"/>
  <autoFilter ref="C121:K19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7" r:id="rId1" display="https://podminky.urs.cz/item/CS_URS_2026_01/012203000"/>
    <hyperlink ref="F132" r:id="rId2" display="https://podminky.urs.cz/item/CS_URS_2026_01/012303000"/>
    <hyperlink ref="F135" r:id="rId3" display="https://podminky.urs.cz/item/CS_URS_2026_01/012403000"/>
    <hyperlink ref="F139" r:id="rId4" display="https://podminky.urs.cz/item/CS_URS_2026_01/012414000"/>
    <hyperlink ref="F144" r:id="rId5" display="https://podminky.urs.cz/item/CS_URS_2026_01/012434000"/>
    <hyperlink ref="F147" r:id="rId6" display="https://podminky.urs.cz/item/CS_URS_2026_01/013254000"/>
    <hyperlink ref="F161" r:id="rId7" display="https://podminky.urs.cz/item/CS_URS_2026_01/032603000"/>
    <hyperlink ref="F166" r:id="rId8" display="https://podminky.urs.cz/item/CS_URS_2026_01/034503000"/>
    <hyperlink ref="F169" r:id="rId9" display="https://podminky.urs.cz/item/CS_URS_2026_01/039002000"/>
    <hyperlink ref="F173" r:id="rId10" display="https://podminky.urs.cz/item/CS_URS_2026_01/043002000"/>
    <hyperlink ref="F179" r:id="rId11" display="https://podminky.urs.cz/item/CS_URS_2026_01/071002000"/>
    <hyperlink ref="F185" r:id="rId12" display="https://podminky.urs.cz/item/CS_URS_2026_01/04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2223</v>
      </c>
      <c r="H4" s="21"/>
    </row>
    <row r="5" s="1" customFormat="1" ht="12" customHeight="1">
      <c r="B5" s="21"/>
      <c r="C5" s="301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2" t="s">
        <v>16</v>
      </c>
      <c r="D6" s="303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4. 5. 2026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4"/>
      <c r="C9" s="305" t="s">
        <v>60</v>
      </c>
      <c r="D9" s="306" t="s">
        <v>61</v>
      </c>
      <c r="E9" s="306" t="s">
        <v>165</v>
      </c>
      <c r="F9" s="307" t="s">
        <v>2224</v>
      </c>
      <c r="G9" s="193"/>
      <c r="H9" s="304"/>
    </row>
    <row r="10" s="2" customFormat="1" ht="26.4" customHeight="1">
      <c r="A10" s="39"/>
      <c r="B10" s="45"/>
      <c r="C10" s="308" t="s">
        <v>84</v>
      </c>
      <c r="D10" s="308" t="s">
        <v>85</v>
      </c>
      <c r="E10" s="39"/>
      <c r="F10" s="39"/>
      <c r="G10" s="39"/>
      <c r="H10" s="45"/>
    </row>
    <row r="11" s="2" customFormat="1" ht="16.8" customHeight="1">
      <c r="A11" s="39"/>
      <c r="B11" s="45"/>
      <c r="C11" s="309" t="s">
        <v>117</v>
      </c>
      <c r="D11" s="310" t="s">
        <v>118</v>
      </c>
      <c r="E11" s="311" t="s">
        <v>1</v>
      </c>
      <c r="F11" s="312">
        <v>166.5</v>
      </c>
      <c r="G11" s="39"/>
      <c r="H11" s="45"/>
    </row>
    <row r="12" s="2" customFormat="1" ht="16.8" customHeight="1">
      <c r="A12" s="39"/>
      <c r="B12" s="45"/>
      <c r="C12" s="313" t="s">
        <v>1</v>
      </c>
      <c r="D12" s="313" t="s">
        <v>580</v>
      </c>
      <c r="E12" s="18" t="s">
        <v>1</v>
      </c>
      <c r="F12" s="314">
        <v>0</v>
      </c>
      <c r="G12" s="39"/>
      <c r="H12" s="45"/>
    </row>
    <row r="13" s="2" customFormat="1" ht="16.8" customHeight="1">
      <c r="A13" s="39"/>
      <c r="B13" s="45"/>
      <c r="C13" s="313" t="s">
        <v>1</v>
      </c>
      <c r="D13" s="313" t="s">
        <v>621</v>
      </c>
      <c r="E13" s="18" t="s">
        <v>1</v>
      </c>
      <c r="F13" s="314">
        <v>0</v>
      </c>
      <c r="G13" s="39"/>
      <c r="H13" s="45"/>
    </row>
    <row r="14" s="2" customFormat="1" ht="16.8" customHeight="1">
      <c r="A14" s="39"/>
      <c r="B14" s="45"/>
      <c r="C14" s="313" t="s">
        <v>1</v>
      </c>
      <c r="D14" s="313" t="s">
        <v>622</v>
      </c>
      <c r="E14" s="18" t="s">
        <v>1</v>
      </c>
      <c r="F14" s="314">
        <v>166.5</v>
      </c>
      <c r="G14" s="39"/>
      <c r="H14" s="45"/>
    </row>
    <row r="15" s="2" customFormat="1" ht="16.8" customHeight="1">
      <c r="A15" s="39"/>
      <c r="B15" s="45"/>
      <c r="C15" s="313" t="s">
        <v>117</v>
      </c>
      <c r="D15" s="313" t="s">
        <v>195</v>
      </c>
      <c r="E15" s="18" t="s">
        <v>1</v>
      </c>
      <c r="F15" s="314">
        <v>166.5</v>
      </c>
      <c r="G15" s="39"/>
      <c r="H15" s="45"/>
    </row>
    <row r="16" s="2" customFormat="1" ht="16.8" customHeight="1">
      <c r="A16" s="39"/>
      <c r="B16" s="45"/>
      <c r="C16" s="315" t="s">
        <v>2225</v>
      </c>
      <c r="D16" s="39"/>
      <c r="E16" s="39"/>
      <c r="F16" s="39"/>
      <c r="G16" s="39"/>
      <c r="H16" s="45"/>
    </row>
    <row r="17" s="2" customFormat="1" ht="16.8" customHeight="1">
      <c r="A17" s="39"/>
      <c r="B17" s="45"/>
      <c r="C17" s="313" t="s">
        <v>616</v>
      </c>
      <c r="D17" s="313" t="s">
        <v>617</v>
      </c>
      <c r="E17" s="18" t="s">
        <v>270</v>
      </c>
      <c r="F17" s="314">
        <v>166.5</v>
      </c>
      <c r="G17" s="39"/>
      <c r="H17" s="45"/>
    </row>
    <row r="18" s="2" customFormat="1">
      <c r="A18" s="39"/>
      <c r="B18" s="45"/>
      <c r="C18" s="313" t="s">
        <v>292</v>
      </c>
      <c r="D18" s="313" t="s">
        <v>293</v>
      </c>
      <c r="E18" s="18" t="s">
        <v>294</v>
      </c>
      <c r="F18" s="314">
        <v>1328.7000000000001</v>
      </c>
      <c r="G18" s="39"/>
      <c r="H18" s="45"/>
    </row>
    <row r="19" s="2" customFormat="1" ht="16.8" customHeight="1">
      <c r="A19" s="39"/>
      <c r="B19" s="45"/>
      <c r="C19" s="313" t="s">
        <v>575</v>
      </c>
      <c r="D19" s="313" t="s">
        <v>576</v>
      </c>
      <c r="E19" s="18" t="s">
        <v>294</v>
      </c>
      <c r="F19" s="314">
        <v>31.475000000000001</v>
      </c>
      <c r="G19" s="39"/>
      <c r="H19" s="45"/>
    </row>
    <row r="20" s="2" customFormat="1">
      <c r="A20" s="39"/>
      <c r="B20" s="45"/>
      <c r="C20" s="313" t="s">
        <v>593</v>
      </c>
      <c r="D20" s="313" t="s">
        <v>594</v>
      </c>
      <c r="E20" s="18" t="s">
        <v>183</v>
      </c>
      <c r="F20" s="314">
        <v>409.5</v>
      </c>
      <c r="G20" s="39"/>
      <c r="H20" s="45"/>
    </row>
    <row r="21" s="2" customFormat="1" ht="16.8" customHeight="1">
      <c r="A21" s="39"/>
      <c r="B21" s="45"/>
      <c r="C21" s="313" t="s">
        <v>610</v>
      </c>
      <c r="D21" s="313" t="s">
        <v>611</v>
      </c>
      <c r="E21" s="18" t="s">
        <v>294</v>
      </c>
      <c r="F21" s="314">
        <v>3.3300000000000001</v>
      </c>
      <c r="G21" s="39"/>
      <c r="H21" s="45"/>
    </row>
    <row r="22" s="2" customFormat="1" ht="16.8" customHeight="1">
      <c r="A22" s="39"/>
      <c r="B22" s="45"/>
      <c r="C22" s="313" t="s">
        <v>603</v>
      </c>
      <c r="D22" s="313" t="s">
        <v>604</v>
      </c>
      <c r="E22" s="18" t="s">
        <v>183</v>
      </c>
      <c r="F22" s="314">
        <v>429.97500000000002</v>
      </c>
      <c r="G22" s="39"/>
      <c r="H22" s="45"/>
    </row>
    <row r="23" s="2" customFormat="1" ht="16.8" customHeight="1">
      <c r="A23" s="39"/>
      <c r="B23" s="45"/>
      <c r="C23" s="309" t="s">
        <v>120</v>
      </c>
      <c r="D23" s="310" t="s">
        <v>120</v>
      </c>
      <c r="E23" s="311" t="s">
        <v>1</v>
      </c>
      <c r="F23" s="312">
        <v>1849</v>
      </c>
      <c r="G23" s="39"/>
      <c r="H23" s="45"/>
    </row>
    <row r="24" s="2" customFormat="1" ht="16.8" customHeight="1">
      <c r="A24" s="39"/>
      <c r="B24" s="45"/>
      <c r="C24" s="313" t="s">
        <v>1</v>
      </c>
      <c r="D24" s="313" t="s">
        <v>192</v>
      </c>
      <c r="E24" s="18" t="s">
        <v>1</v>
      </c>
      <c r="F24" s="314">
        <v>0</v>
      </c>
      <c r="G24" s="39"/>
      <c r="H24" s="45"/>
    </row>
    <row r="25" s="2" customFormat="1" ht="16.8" customHeight="1">
      <c r="A25" s="39"/>
      <c r="B25" s="45"/>
      <c r="C25" s="313" t="s">
        <v>1</v>
      </c>
      <c r="D25" s="313" t="s">
        <v>193</v>
      </c>
      <c r="E25" s="18" t="s">
        <v>1</v>
      </c>
      <c r="F25" s="314">
        <v>0</v>
      </c>
      <c r="G25" s="39"/>
      <c r="H25" s="45"/>
    </row>
    <row r="26" s="2" customFormat="1" ht="16.8" customHeight="1">
      <c r="A26" s="39"/>
      <c r="B26" s="45"/>
      <c r="C26" s="313" t="s">
        <v>1</v>
      </c>
      <c r="D26" s="313" t="s">
        <v>194</v>
      </c>
      <c r="E26" s="18" t="s">
        <v>1</v>
      </c>
      <c r="F26" s="314">
        <v>1849</v>
      </c>
      <c r="G26" s="39"/>
      <c r="H26" s="45"/>
    </row>
    <row r="27" s="2" customFormat="1" ht="16.8" customHeight="1">
      <c r="A27" s="39"/>
      <c r="B27" s="45"/>
      <c r="C27" s="313" t="s">
        <v>120</v>
      </c>
      <c r="D27" s="313" t="s">
        <v>195</v>
      </c>
      <c r="E27" s="18" t="s">
        <v>1</v>
      </c>
      <c r="F27" s="314">
        <v>1849</v>
      </c>
      <c r="G27" s="39"/>
      <c r="H27" s="45"/>
    </row>
    <row r="28" s="2" customFormat="1" ht="16.8" customHeight="1">
      <c r="A28" s="39"/>
      <c r="B28" s="45"/>
      <c r="C28" s="315" t="s">
        <v>2225</v>
      </c>
      <c r="D28" s="39"/>
      <c r="E28" s="39"/>
      <c r="F28" s="39"/>
      <c r="G28" s="39"/>
      <c r="H28" s="45"/>
    </row>
    <row r="29" s="2" customFormat="1" ht="16.8" customHeight="1">
      <c r="A29" s="39"/>
      <c r="B29" s="45"/>
      <c r="C29" s="313" t="s">
        <v>181</v>
      </c>
      <c r="D29" s="313" t="s">
        <v>182</v>
      </c>
      <c r="E29" s="18" t="s">
        <v>183</v>
      </c>
      <c r="F29" s="314">
        <v>1849</v>
      </c>
      <c r="G29" s="39"/>
      <c r="H29" s="45"/>
    </row>
    <row r="30" s="2" customFormat="1" ht="16.8" customHeight="1">
      <c r="A30" s="39"/>
      <c r="B30" s="45"/>
      <c r="C30" s="313" t="s">
        <v>364</v>
      </c>
      <c r="D30" s="313" t="s">
        <v>365</v>
      </c>
      <c r="E30" s="18" t="s">
        <v>183</v>
      </c>
      <c r="F30" s="314">
        <v>1849</v>
      </c>
      <c r="G30" s="39"/>
      <c r="H30" s="45"/>
    </row>
    <row r="31" s="2" customFormat="1" ht="16.8" customHeight="1">
      <c r="A31" s="39"/>
      <c r="B31" s="45"/>
      <c r="C31" s="313" t="s">
        <v>371</v>
      </c>
      <c r="D31" s="313" t="s">
        <v>372</v>
      </c>
      <c r="E31" s="18" t="s">
        <v>183</v>
      </c>
      <c r="F31" s="314">
        <v>25886</v>
      </c>
      <c r="G31" s="39"/>
      <c r="H31" s="45"/>
    </row>
    <row r="32" s="2" customFormat="1" ht="16.8" customHeight="1">
      <c r="A32" s="39"/>
      <c r="B32" s="45"/>
      <c r="C32" s="313" t="s">
        <v>420</v>
      </c>
      <c r="D32" s="313" t="s">
        <v>421</v>
      </c>
      <c r="E32" s="18" t="s">
        <v>415</v>
      </c>
      <c r="F32" s="314">
        <v>2052.6529999999998</v>
      </c>
      <c r="G32" s="39"/>
      <c r="H32" s="45"/>
    </row>
    <row r="33" s="2" customFormat="1" ht="16.8" customHeight="1">
      <c r="A33" s="39"/>
      <c r="B33" s="45"/>
      <c r="C33" s="309" t="s">
        <v>137</v>
      </c>
      <c r="D33" s="310" t="s">
        <v>138</v>
      </c>
      <c r="E33" s="311" t="s">
        <v>1</v>
      </c>
      <c r="F33" s="312">
        <v>19.5</v>
      </c>
      <c r="G33" s="39"/>
      <c r="H33" s="45"/>
    </row>
    <row r="34" s="2" customFormat="1" ht="16.8" customHeight="1">
      <c r="A34" s="39"/>
      <c r="B34" s="45"/>
      <c r="C34" s="313" t="s">
        <v>1</v>
      </c>
      <c r="D34" s="313" t="s">
        <v>325</v>
      </c>
      <c r="E34" s="18" t="s">
        <v>1</v>
      </c>
      <c r="F34" s="314">
        <v>0</v>
      </c>
      <c r="G34" s="39"/>
      <c r="H34" s="45"/>
    </row>
    <row r="35" s="2" customFormat="1" ht="16.8" customHeight="1">
      <c r="A35" s="39"/>
      <c r="B35" s="45"/>
      <c r="C35" s="313" t="s">
        <v>137</v>
      </c>
      <c r="D35" s="313" t="s">
        <v>326</v>
      </c>
      <c r="E35" s="18" t="s">
        <v>1</v>
      </c>
      <c r="F35" s="314">
        <v>19.5</v>
      </c>
      <c r="G35" s="39"/>
      <c r="H35" s="45"/>
    </row>
    <row r="36" s="2" customFormat="1" ht="16.8" customHeight="1">
      <c r="A36" s="39"/>
      <c r="B36" s="45"/>
      <c r="C36" s="315" t="s">
        <v>2225</v>
      </c>
      <c r="D36" s="39"/>
      <c r="E36" s="39"/>
      <c r="F36" s="39"/>
      <c r="G36" s="39"/>
      <c r="H36" s="45"/>
    </row>
    <row r="37" s="2" customFormat="1">
      <c r="A37" s="39"/>
      <c r="B37" s="45"/>
      <c r="C37" s="313" t="s">
        <v>320</v>
      </c>
      <c r="D37" s="313" t="s">
        <v>321</v>
      </c>
      <c r="E37" s="18" t="s">
        <v>294</v>
      </c>
      <c r="F37" s="314">
        <v>19.5</v>
      </c>
      <c r="G37" s="39"/>
      <c r="H37" s="45"/>
    </row>
    <row r="38" s="2" customFormat="1" ht="16.8" customHeight="1">
      <c r="A38" s="39"/>
      <c r="B38" s="45"/>
      <c r="C38" s="313" t="s">
        <v>309</v>
      </c>
      <c r="D38" s="313" t="s">
        <v>310</v>
      </c>
      <c r="E38" s="18" t="s">
        <v>294</v>
      </c>
      <c r="F38" s="314">
        <v>682.60000000000002</v>
      </c>
      <c r="G38" s="39"/>
      <c r="H38" s="45"/>
    </row>
    <row r="39" s="2" customFormat="1">
      <c r="A39" s="39"/>
      <c r="B39" s="45"/>
      <c r="C39" s="313" t="s">
        <v>379</v>
      </c>
      <c r="D39" s="313" t="s">
        <v>380</v>
      </c>
      <c r="E39" s="18" t="s">
        <v>294</v>
      </c>
      <c r="F39" s="314">
        <v>1193.925</v>
      </c>
      <c r="G39" s="39"/>
      <c r="H39" s="45"/>
    </row>
    <row r="40" s="2" customFormat="1" ht="16.8" customHeight="1">
      <c r="A40" s="39"/>
      <c r="B40" s="45"/>
      <c r="C40" s="309" t="s">
        <v>113</v>
      </c>
      <c r="D40" s="310" t="s">
        <v>114</v>
      </c>
      <c r="E40" s="311" t="s">
        <v>1</v>
      </c>
      <c r="F40" s="312">
        <v>5.5</v>
      </c>
      <c r="G40" s="39"/>
      <c r="H40" s="45"/>
    </row>
    <row r="41" s="2" customFormat="1" ht="16.8" customHeight="1">
      <c r="A41" s="39"/>
      <c r="B41" s="45"/>
      <c r="C41" s="313" t="s">
        <v>1</v>
      </c>
      <c r="D41" s="313" t="s">
        <v>333</v>
      </c>
      <c r="E41" s="18" t="s">
        <v>1</v>
      </c>
      <c r="F41" s="314">
        <v>0</v>
      </c>
      <c r="G41" s="39"/>
      <c r="H41" s="45"/>
    </row>
    <row r="42" s="2" customFormat="1" ht="16.8" customHeight="1">
      <c r="A42" s="39"/>
      <c r="B42" s="45"/>
      <c r="C42" s="313" t="s">
        <v>1</v>
      </c>
      <c r="D42" s="313" t="s">
        <v>471</v>
      </c>
      <c r="E42" s="18" t="s">
        <v>1</v>
      </c>
      <c r="F42" s="314">
        <v>0</v>
      </c>
      <c r="G42" s="39"/>
      <c r="H42" s="45"/>
    </row>
    <row r="43" s="2" customFormat="1" ht="16.8" customHeight="1">
      <c r="A43" s="39"/>
      <c r="B43" s="45"/>
      <c r="C43" s="313" t="s">
        <v>1</v>
      </c>
      <c r="D43" s="313" t="s">
        <v>472</v>
      </c>
      <c r="E43" s="18" t="s">
        <v>1</v>
      </c>
      <c r="F43" s="314">
        <v>5.5</v>
      </c>
      <c r="G43" s="39"/>
      <c r="H43" s="45"/>
    </row>
    <row r="44" s="2" customFormat="1" ht="16.8" customHeight="1">
      <c r="A44" s="39"/>
      <c r="B44" s="45"/>
      <c r="C44" s="313" t="s">
        <v>113</v>
      </c>
      <c r="D44" s="313" t="s">
        <v>195</v>
      </c>
      <c r="E44" s="18" t="s">
        <v>1</v>
      </c>
      <c r="F44" s="314">
        <v>5.5</v>
      </c>
      <c r="G44" s="39"/>
      <c r="H44" s="45"/>
    </row>
    <row r="45" s="2" customFormat="1" ht="16.8" customHeight="1">
      <c r="A45" s="39"/>
      <c r="B45" s="45"/>
      <c r="C45" s="315" t="s">
        <v>2225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313" t="s">
        <v>466</v>
      </c>
      <c r="D46" s="313" t="s">
        <v>467</v>
      </c>
      <c r="E46" s="18" t="s">
        <v>294</v>
      </c>
      <c r="F46" s="314">
        <v>5.5</v>
      </c>
      <c r="G46" s="39"/>
      <c r="H46" s="45"/>
    </row>
    <row r="47" s="2" customFormat="1" ht="16.8" customHeight="1">
      <c r="A47" s="39"/>
      <c r="B47" s="45"/>
      <c r="C47" s="313" t="s">
        <v>474</v>
      </c>
      <c r="D47" s="313" t="s">
        <v>475</v>
      </c>
      <c r="E47" s="18" t="s">
        <v>415</v>
      </c>
      <c r="F47" s="314">
        <v>11.275</v>
      </c>
      <c r="G47" s="39"/>
      <c r="H47" s="45"/>
    </row>
    <row r="48" s="2" customFormat="1" ht="16.8" customHeight="1">
      <c r="A48" s="39"/>
      <c r="B48" s="45"/>
      <c r="C48" s="309" t="s">
        <v>122</v>
      </c>
      <c r="D48" s="310" t="s">
        <v>123</v>
      </c>
      <c r="E48" s="311" t="s">
        <v>1</v>
      </c>
      <c r="F48" s="312">
        <v>1328.7000000000001</v>
      </c>
      <c r="G48" s="39"/>
      <c r="H48" s="45"/>
    </row>
    <row r="49" s="2" customFormat="1" ht="16.8" customHeight="1">
      <c r="A49" s="39"/>
      <c r="B49" s="45"/>
      <c r="C49" s="313" t="s">
        <v>1</v>
      </c>
      <c r="D49" s="313" t="s">
        <v>193</v>
      </c>
      <c r="E49" s="18" t="s">
        <v>1</v>
      </c>
      <c r="F49" s="314">
        <v>0</v>
      </c>
      <c r="G49" s="39"/>
      <c r="H49" s="45"/>
    </row>
    <row r="50" s="2" customFormat="1" ht="16.8" customHeight="1">
      <c r="A50" s="39"/>
      <c r="B50" s="45"/>
      <c r="C50" s="313" t="s">
        <v>1</v>
      </c>
      <c r="D50" s="313" t="s">
        <v>298</v>
      </c>
      <c r="E50" s="18" t="s">
        <v>1</v>
      </c>
      <c r="F50" s="314">
        <v>0</v>
      </c>
      <c r="G50" s="39"/>
      <c r="H50" s="45"/>
    </row>
    <row r="51" s="2" customFormat="1" ht="16.8" customHeight="1">
      <c r="A51" s="39"/>
      <c r="B51" s="45"/>
      <c r="C51" s="313" t="s">
        <v>1</v>
      </c>
      <c r="D51" s="313" t="s">
        <v>299</v>
      </c>
      <c r="E51" s="18" t="s">
        <v>1</v>
      </c>
      <c r="F51" s="314">
        <v>657.60000000000002</v>
      </c>
      <c r="G51" s="39"/>
      <c r="H51" s="45"/>
    </row>
    <row r="52" s="2" customFormat="1" ht="16.8" customHeight="1">
      <c r="A52" s="39"/>
      <c r="B52" s="45"/>
      <c r="C52" s="313" t="s">
        <v>1</v>
      </c>
      <c r="D52" s="313" t="s">
        <v>300</v>
      </c>
      <c r="E52" s="18" t="s">
        <v>1</v>
      </c>
      <c r="F52" s="314">
        <v>0</v>
      </c>
      <c r="G52" s="39"/>
      <c r="H52" s="45"/>
    </row>
    <row r="53" s="2" customFormat="1" ht="16.8" customHeight="1">
      <c r="A53" s="39"/>
      <c r="B53" s="45"/>
      <c r="C53" s="313" t="s">
        <v>1</v>
      </c>
      <c r="D53" s="313" t="s">
        <v>301</v>
      </c>
      <c r="E53" s="18" t="s">
        <v>1</v>
      </c>
      <c r="F53" s="314">
        <v>452.94999999999999</v>
      </c>
      <c r="G53" s="39"/>
      <c r="H53" s="45"/>
    </row>
    <row r="54" s="2" customFormat="1" ht="16.8" customHeight="1">
      <c r="A54" s="39"/>
      <c r="B54" s="45"/>
      <c r="C54" s="313" t="s">
        <v>1</v>
      </c>
      <c r="D54" s="313" t="s">
        <v>302</v>
      </c>
      <c r="E54" s="18" t="s">
        <v>1</v>
      </c>
      <c r="F54" s="314">
        <v>0</v>
      </c>
      <c r="G54" s="39"/>
      <c r="H54" s="45"/>
    </row>
    <row r="55" s="2" customFormat="1" ht="16.8" customHeight="1">
      <c r="A55" s="39"/>
      <c r="B55" s="45"/>
      <c r="C55" s="313" t="s">
        <v>1</v>
      </c>
      <c r="D55" s="313" t="s">
        <v>303</v>
      </c>
      <c r="E55" s="18" t="s">
        <v>1</v>
      </c>
      <c r="F55" s="314">
        <v>49.25</v>
      </c>
      <c r="G55" s="39"/>
      <c r="H55" s="45"/>
    </row>
    <row r="56" s="2" customFormat="1" ht="16.8" customHeight="1">
      <c r="A56" s="39"/>
      <c r="B56" s="45"/>
      <c r="C56" s="313" t="s">
        <v>1</v>
      </c>
      <c r="D56" s="313" t="s">
        <v>304</v>
      </c>
      <c r="E56" s="18" t="s">
        <v>1</v>
      </c>
      <c r="F56" s="314">
        <v>0</v>
      </c>
      <c r="G56" s="39"/>
      <c r="H56" s="45"/>
    </row>
    <row r="57" s="2" customFormat="1" ht="16.8" customHeight="1">
      <c r="A57" s="39"/>
      <c r="B57" s="45"/>
      <c r="C57" s="313" t="s">
        <v>1</v>
      </c>
      <c r="D57" s="313" t="s">
        <v>305</v>
      </c>
      <c r="E57" s="18" t="s">
        <v>1</v>
      </c>
      <c r="F57" s="314">
        <v>33.299999999999997</v>
      </c>
      <c r="G57" s="39"/>
      <c r="H57" s="45"/>
    </row>
    <row r="58" s="2" customFormat="1" ht="16.8" customHeight="1">
      <c r="A58" s="39"/>
      <c r="B58" s="45"/>
      <c r="C58" s="313" t="s">
        <v>1</v>
      </c>
      <c r="D58" s="313" t="s">
        <v>306</v>
      </c>
      <c r="E58" s="18" t="s">
        <v>1</v>
      </c>
      <c r="F58" s="314">
        <v>0</v>
      </c>
      <c r="G58" s="39"/>
      <c r="H58" s="45"/>
    </row>
    <row r="59" s="2" customFormat="1" ht="16.8" customHeight="1">
      <c r="A59" s="39"/>
      <c r="B59" s="45"/>
      <c r="C59" s="313" t="s">
        <v>1</v>
      </c>
      <c r="D59" s="313" t="s">
        <v>307</v>
      </c>
      <c r="E59" s="18" t="s">
        <v>1</v>
      </c>
      <c r="F59" s="314">
        <v>135.59999999999999</v>
      </c>
      <c r="G59" s="39"/>
      <c r="H59" s="45"/>
    </row>
    <row r="60" s="2" customFormat="1" ht="16.8" customHeight="1">
      <c r="A60" s="39"/>
      <c r="B60" s="45"/>
      <c r="C60" s="313" t="s">
        <v>122</v>
      </c>
      <c r="D60" s="313" t="s">
        <v>195</v>
      </c>
      <c r="E60" s="18" t="s">
        <v>1</v>
      </c>
      <c r="F60" s="314">
        <v>1328.7000000000001</v>
      </c>
      <c r="G60" s="39"/>
      <c r="H60" s="45"/>
    </row>
    <row r="61" s="2" customFormat="1" ht="16.8" customHeight="1">
      <c r="A61" s="39"/>
      <c r="B61" s="45"/>
      <c r="C61" s="315" t="s">
        <v>2225</v>
      </c>
      <c r="D61" s="39"/>
      <c r="E61" s="39"/>
      <c r="F61" s="39"/>
      <c r="G61" s="39"/>
      <c r="H61" s="45"/>
    </row>
    <row r="62" s="2" customFormat="1">
      <c r="A62" s="39"/>
      <c r="B62" s="45"/>
      <c r="C62" s="313" t="s">
        <v>292</v>
      </c>
      <c r="D62" s="313" t="s">
        <v>293</v>
      </c>
      <c r="E62" s="18" t="s">
        <v>294</v>
      </c>
      <c r="F62" s="314">
        <v>1328.7000000000001</v>
      </c>
      <c r="G62" s="39"/>
      <c r="H62" s="45"/>
    </row>
    <row r="63" s="2" customFormat="1" ht="16.8" customHeight="1">
      <c r="A63" s="39"/>
      <c r="B63" s="45"/>
      <c r="C63" s="313" t="s">
        <v>309</v>
      </c>
      <c r="D63" s="313" t="s">
        <v>310</v>
      </c>
      <c r="E63" s="18" t="s">
        <v>294</v>
      </c>
      <c r="F63" s="314">
        <v>682.60000000000002</v>
      </c>
      <c r="G63" s="39"/>
      <c r="H63" s="45"/>
    </row>
    <row r="64" s="2" customFormat="1">
      <c r="A64" s="39"/>
      <c r="B64" s="45"/>
      <c r="C64" s="313" t="s">
        <v>379</v>
      </c>
      <c r="D64" s="313" t="s">
        <v>380</v>
      </c>
      <c r="E64" s="18" t="s">
        <v>294</v>
      </c>
      <c r="F64" s="314">
        <v>1193.925</v>
      </c>
      <c r="G64" s="39"/>
      <c r="H64" s="45"/>
    </row>
    <row r="65" s="2" customFormat="1" ht="16.8" customHeight="1">
      <c r="A65" s="39"/>
      <c r="B65" s="45"/>
      <c r="C65" s="309" t="s">
        <v>131</v>
      </c>
      <c r="D65" s="310" t="s">
        <v>132</v>
      </c>
      <c r="E65" s="311" t="s">
        <v>1</v>
      </c>
      <c r="F65" s="312">
        <v>1193.925</v>
      </c>
      <c r="G65" s="39"/>
      <c r="H65" s="45"/>
    </row>
    <row r="66" s="2" customFormat="1" ht="16.8" customHeight="1">
      <c r="A66" s="39"/>
      <c r="B66" s="45"/>
      <c r="C66" s="313" t="s">
        <v>1</v>
      </c>
      <c r="D66" s="313" t="s">
        <v>384</v>
      </c>
      <c r="E66" s="18" t="s">
        <v>1</v>
      </c>
      <c r="F66" s="314">
        <v>1328.7000000000001</v>
      </c>
      <c r="G66" s="39"/>
      <c r="H66" s="45"/>
    </row>
    <row r="67" s="2" customFormat="1" ht="16.8" customHeight="1">
      <c r="A67" s="39"/>
      <c r="B67" s="45"/>
      <c r="C67" s="313" t="s">
        <v>1</v>
      </c>
      <c r="D67" s="313" t="s">
        <v>385</v>
      </c>
      <c r="E67" s="18" t="s">
        <v>1</v>
      </c>
      <c r="F67" s="314">
        <v>19.5</v>
      </c>
      <c r="G67" s="39"/>
      <c r="H67" s="45"/>
    </row>
    <row r="68" s="2" customFormat="1" ht="16.8" customHeight="1">
      <c r="A68" s="39"/>
      <c r="B68" s="45"/>
      <c r="C68" s="313" t="s">
        <v>1</v>
      </c>
      <c r="D68" s="313" t="s">
        <v>386</v>
      </c>
      <c r="E68" s="18" t="s">
        <v>1</v>
      </c>
      <c r="F68" s="314">
        <v>11</v>
      </c>
      <c r="G68" s="39"/>
      <c r="H68" s="45"/>
    </row>
    <row r="69" s="2" customFormat="1" ht="16.8" customHeight="1">
      <c r="A69" s="39"/>
      <c r="B69" s="45"/>
      <c r="C69" s="313" t="s">
        <v>1</v>
      </c>
      <c r="D69" s="313" t="s">
        <v>387</v>
      </c>
      <c r="E69" s="18" t="s">
        <v>1</v>
      </c>
      <c r="F69" s="314">
        <v>6</v>
      </c>
      <c r="G69" s="39"/>
      <c r="H69" s="45"/>
    </row>
    <row r="70" s="2" customFormat="1" ht="16.8" customHeight="1">
      <c r="A70" s="39"/>
      <c r="B70" s="45"/>
      <c r="C70" s="313" t="s">
        <v>1</v>
      </c>
      <c r="D70" s="313" t="s">
        <v>388</v>
      </c>
      <c r="E70" s="18" t="s">
        <v>1</v>
      </c>
      <c r="F70" s="314">
        <v>-171.27500000000001</v>
      </c>
      <c r="G70" s="39"/>
      <c r="H70" s="45"/>
    </row>
    <row r="71" s="2" customFormat="1" ht="16.8" customHeight="1">
      <c r="A71" s="39"/>
      <c r="B71" s="45"/>
      <c r="C71" s="313" t="s">
        <v>131</v>
      </c>
      <c r="D71" s="313" t="s">
        <v>389</v>
      </c>
      <c r="E71" s="18" t="s">
        <v>1</v>
      </c>
      <c r="F71" s="314">
        <v>1193.925</v>
      </c>
      <c r="G71" s="39"/>
      <c r="H71" s="45"/>
    </row>
    <row r="72" s="2" customFormat="1" ht="16.8" customHeight="1">
      <c r="A72" s="39"/>
      <c r="B72" s="45"/>
      <c r="C72" s="315" t="s">
        <v>2225</v>
      </c>
      <c r="D72" s="39"/>
      <c r="E72" s="39"/>
      <c r="F72" s="39"/>
      <c r="G72" s="39"/>
      <c r="H72" s="45"/>
    </row>
    <row r="73" s="2" customFormat="1">
      <c r="A73" s="39"/>
      <c r="B73" s="45"/>
      <c r="C73" s="313" t="s">
        <v>379</v>
      </c>
      <c r="D73" s="313" t="s">
        <v>380</v>
      </c>
      <c r="E73" s="18" t="s">
        <v>294</v>
      </c>
      <c r="F73" s="314">
        <v>1193.925</v>
      </c>
      <c r="G73" s="39"/>
      <c r="H73" s="45"/>
    </row>
    <row r="74" s="2" customFormat="1">
      <c r="A74" s="39"/>
      <c r="B74" s="45"/>
      <c r="C74" s="313" t="s">
        <v>391</v>
      </c>
      <c r="D74" s="313" t="s">
        <v>392</v>
      </c>
      <c r="E74" s="18" t="s">
        <v>294</v>
      </c>
      <c r="F74" s="314">
        <v>11939.25</v>
      </c>
      <c r="G74" s="39"/>
      <c r="H74" s="45"/>
    </row>
    <row r="75" s="2" customFormat="1" ht="16.8" customHeight="1">
      <c r="A75" s="39"/>
      <c r="B75" s="45"/>
      <c r="C75" s="313" t="s">
        <v>420</v>
      </c>
      <c r="D75" s="313" t="s">
        <v>421</v>
      </c>
      <c r="E75" s="18" t="s">
        <v>415</v>
      </c>
      <c r="F75" s="314">
        <v>2052.6529999999998</v>
      </c>
      <c r="G75" s="39"/>
      <c r="H75" s="45"/>
    </row>
    <row r="76" s="2" customFormat="1">
      <c r="A76" s="39"/>
      <c r="B76" s="45"/>
      <c r="C76" s="313" t="s">
        <v>429</v>
      </c>
      <c r="D76" s="313" t="s">
        <v>430</v>
      </c>
      <c r="E76" s="18" t="s">
        <v>415</v>
      </c>
      <c r="F76" s="314">
        <v>567.11400000000003</v>
      </c>
      <c r="G76" s="39"/>
      <c r="H76" s="45"/>
    </row>
    <row r="77" s="2" customFormat="1" ht="16.8" customHeight="1">
      <c r="A77" s="39"/>
      <c r="B77" s="45"/>
      <c r="C77" s="309" t="s">
        <v>134</v>
      </c>
      <c r="D77" s="310" t="s">
        <v>135</v>
      </c>
      <c r="E77" s="311" t="s">
        <v>1</v>
      </c>
      <c r="F77" s="312">
        <v>899</v>
      </c>
      <c r="G77" s="39"/>
      <c r="H77" s="45"/>
    </row>
    <row r="78" s="2" customFormat="1" ht="16.8" customHeight="1">
      <c r="A78" s="39"/>
      <c r="B78" s="45"/>
      <c r="C78" s="313" t="s">
        <v>1</v>
      </c>
      <c r="D78" s="313" t="s">
        <v>491</v>
      </c>
      <c r="E78" s="18" t="s">
        <v>1</v>
      </c>
      <c r="F78" s="314">
        <v>0</v>
      </c>
      <c r="G78" s="39"/>
      <c r="H78" s="45"/>
    </row>
    <row r="79" s="2" customFormat="1" ht="16.8" customHeight="1">
      <c r="A79" s="39"/>
      <c r="B79" s="45"/>
      <c r="C79" s="313" t="s">
        <v>1</v>
      </c>
      <c r="D79" s="313" t="s">
        <v>492</v>
      </c>
      <c r="E79" s="18" t="s">
        <v>1</v>
      </c>
      <c r="F79" s="314">
        <v>899</v>
      </c>
      <c r="G79" s="39"/>
      <c r="H79" s="45"/>
    </row>
    <row r="80" s="2" customFormat="1" ht="16.8" customHeight="1">
      <c r="A80" s="39"/>
      <c r="B80" s="45"/>
      <c r="C80" s="313" t="s">
        <v>134</v>
      </c>
      <c r="D80" s="313" t="s">
        <v>195</v>
      </c>
      <c r="E80" s="18" t="s">
        <v>1</v>
      </c>
      <c r="F80" s="314">
        <v>899</v>
      </c>
      <c r="G80" s="39"/>
      <c r="H80" s="45"/>
    </row>
    <row r="81" s="2" customFormat="1" ht="16.8" customHeight="1">
      <c r="A81" s="39"/>
      <c r="B81" s="45"/>
      <c r="C81" s="315" t="s">
        <v>2225</v>
      </c>
      <c r="D81" s="39"/>
      <c r="E81" s="39"/>
      <c r="F81" s="39"/>
      <c r="G81" s="39"/>
      <c r="H81" s="45"/>
    </row>
    <row r="82" s="2" customFormat="1">
      <c r="A82" s="39"/>
      <c r="B82" s="45"/>
      <c r="C82" s="313" t="s">
        <v>486</v>
      </c>
      <c r="D82" s="313" t="s">
        <v>487</v>
      </c>
      <c r="E82" s="18" t="s">
        <v>183</v>
      </c>
      <c r="F82" s="314">
        <v>1799</v>
      </c>
      <c r="G82" s="39"/>
      <c r="H82" s="45"/>
    </row>
    <row r="83" s="2" customFormat="1" ht="16.8" customHeight="1">
      <c r="A83" s="39"/>
      <c r="B83" s="45"/>
      <c r="C83" s="313" t="s">
        <v>512</v>
      </c>
      <c r="D83" s="313" t="s">
        <v>513</v>
      </c>
      <c r="E83" s="18" t="s">
        <v>183</v>
      </c>
      <c r="F83" s="314">
        <v>899</v>
      </c>
      <c r="G83" s="39"/>
      <c r="H83" s="45"/>
    </row>
    <row r="84" s="2" customFormat="1">
      <c r="A84" s="39"/>
      <c r="B84" s="45"/>
      <c r="C84" s="313" t="s">
        <v>525</v>
      </c>
      <c r="D84" s="313" t="s">
        <v>526</v>
      </c>
      <c r="E84" s="18" t="s">
        <v>183</v>
      </c>
      <c r="F84" s="314">
        <v>3598</v>
      </c>
      <c r="G84" s="39"/>
      <c r="H84" s="45"/>
    </row>
    <row r="85" s="2" customFormat="1" ht="16.8" customHeight="1">
      <c r="A85" s="39"/>
      <c r="B85" s="45"/>
      <c r="C85" s="313" t="s">
        <v>553</v>
      </c>
      <c r="D85" s="313" t="s">
        <v>554</v>
      </c>
      <c r="E85" s="18" t="s">
        <v>294</v>
      </c>
      <c r="F85" s="314">
        <v>8.9900000000000002</v>
      </c>
      <c r="G85" s="39"/>
      <c r="H85" s="45"/>
    </row>
    <row r="86" s="2" customFormat="1" ht="16.8" customHeight="1">
      <c r="A86" s="39"/>
      <c r="B86" s="45"/>
      <c r="C86" s="313" t="s">
        <v>561</v>
      </c>
      <c r="D86" s="313" t="s">
        <v>562</v>
      </c>
      <c r="E86" s="18" t="s">
        <v>294</v>
      </c>
      <c r="F86" s="314">
        <v>8.9900000000000002</v>
      </c>
      <c r="G86" s="39"/>
      <c r="H86" s="45"/>
    </row>
    <row r="87" s="2" customFormat="1" ht="16.8" customHeight="1">
      <c r="A87" s="39"/>
      <c r="B87" s="45"/>
      <c r="C87" s="313" t="s">
        <v>567</v>
      </c>
      <c r="D87" s="313" t="s">
        <v>568</v>
      </c>
      <c r="E87" s="18" t="s">
        <v>294</v>
      </c>
      <c r="F87" s="314">
        <v>44.950000000000003</v>
      </c>
      <c r="G87" s="39"/>
      <c r="H87" s="45"/>
    </row>
    <row r="88" s="2" customFormat="1" ht="16.8" customHeight="1">
      <c r="A88" s="39"/>
      <c r="B88" s="45"/>
      <c r="C88" s="313" t="s">
        <v>518</v>
      </c>
      <c r="D88" s="313" t="s">
        <v>519</v>
      </c>
      <c r="E88" s="18" t="s">
        <v>520</v>
      </c>
      <c r="F88" s="314">
        <v>22.475000000000001</v>
      </c>
      <c r="G88" s="39"/>
      <c r="H88" s="45"/>
    </row>
    <row r="89" s="2" customFormat="1" ht="16.8" customHeight="1">
      <c r="A89" s="39"/>
      <c r="B89" s="45"/>
      <c r="C89" s="313" t="s">
        <v>503</v>
      </c>
      <c r="D89" s="313" t="s">
        <v>504</v>
      </c>
      <c r="E89" s="18" t="s">
        <v>415</v>
      </c>
      <c r="F89" s="314">
        <v>356.065</v>
      </c>
      <c r="G89" s="39"/>
      <c r="H89" s="45"/>
    </row>
    <row r="90" s="2" customFormat="1" ht="16.8" customHeight="1">
      <c r="A90" s="39"/>
      <c r="B90" s="45"/>
      <c r="C90" s="309" t="s">
        <v>109</v>
      </c>
      <c r="D90" s="310" t="s">
        <v>110</v>
      </c>
      <c r="E90" s="311" t="s">
        <v>1</v>
      </c>
      <c r="F90" s="312">
        <v>20</v>
      </c>
      <c r="G90" s="39"/>
      <c r="H90" s="45"/>
    </row>
    <row r="91" s="2" customFormat="1" ht="16.8" customHeight="1">
      <c r="A91" s="39"/>
      <c r="B91" s="45"/>
      <c r="C91" s="313" t="s">
        <v>1</v>
      </c>
      <c r="D91" s="313" t="s">
        <v>333</v>
      </c>
      <c r="E91" s="18" t="s">
        <v>1</v>
      </c>
      <c r="F91" s="314">
        <v>0</v>
      </c>
      <c r="G91" s="39"/>
      <c r="H91" s="45"/>
    </row>
    <row r="92" s="2" customFormat="1" ht="16.8" customHeight="1">
      <c r="A92" s="39"/>
      <c r="B92" s="45"/>
      <c r="C92" s="313" t="s">
        <v>1</v>
      </c>
      <c r="D92" s="313" t="s">
        <v>920</v>
      </c>
      <c r="E92" s="18" t="s">
        <v>1</v>
      </c>
      <c r="F92" s="314">
        <v>0</v>
      </c>
      <c r="G92" s="39"/>
      <c r="H92" s="45"/>
    </row>
    <row r="93" s="2" customFormat="1" ht="16.8" customHeight="1">
      <c r="A93" s="39"/>
      <c r="B93" s="45"/>
      <c r="C93" s="313" t="s">
        <v>1</v>
      </c>
      <c r="D93" s="313" t="s">
        <v>921</v>
      </c>
      <c r="E93" s="18" t="s">
        <v>1</v>
      </c>
      <c r="F93" s="314">
        <v>20</v>
      </c>
      <c r="G93" s="39"/>
      <c r="H93" s="45"/>
    </row>
    <row r="94" s="2" customFormat="1" ht="16.8" customHeight="1">
      <c r="A94" s="39"/>
      <c r="B94" s="45"/>
      <c r="C94" s="313" t="s">
        <v>109</v>
      </c>
      <c r="D94" s="313" t="s">
        <v>195</v>
      </c>
      <c r="E94" s="18" t="s">
        <v>1</v>
      </c>
      <c r="F94" s="314">
        <v>20</v>
      </c>
      <c r="G94" s="39"/>
      <c r="H94" s="45"/>
    </row>
    <row r="95" s="2" customFormat="1" ht="16.8" customHeight="1">
      <c r="A95" s="39"/>
      <c r="B95" s="45"/>
      <c r="C95" s="315" t="s">
        <v>2225</v>
      </c>
      <c r="D95" s="39"/>
      <c r="E95" s="39"/>
      <c r="F95" s="39"/>
      <c r="G95" s="39"/>
      <c r="H95" s="45"/>
    </row>
    <row r="96" s="2" customFormat="1" ht="16.8" customHeight="1">
      <c r="A96" s="39"/>
      <c r="B96" s="45"/>
      <c r="C96" s="313" t="s">
        <v>915</v>
      </c>
      <c r="D96" s="313" t="s">
        <v>916</v>
      </c>
      <c r="E96" s="18" t="s">
        <v>270</v>
      </c>
      <c r="F96" s="314">
        <v>20</v>
      </c>
      <c r="G96" s="39"/>
      <c r="H96" s="45"/>
    </row>
    <row r="97" s="2" customFormat="1">
      <c r="A97" s="39"/>
      <c r="B97" s="45"/>
      <c r="C97" s="313" t="s">
        <v>328</v>
      </c>
      <c r="D97" s="313" t="s">
        <v>329</v>
      </c>
      <c r="E97" s="18" t="s">
        <v>294</v>
      </c>
      <c r="F97" s="314">
        <v>11</v>
      </c>
      <c r="G97" s="39"/>
      <c r="H97" s="45"/>
    </row>
    <row r="98" s="2" customFormat="1" ht="16.8" customHeight="1">
      <c r="A98" s="39"/>
      <c r="B98" s="45"/>
      <c r="C98" s="313" t="s">
        <v>466</v>
      </c>
      <c r="D98" s="313" t="s">
        <v>467</v>
      </c>
      <c r="E98" s="18" t="s">
        <v>294</v>
      </c>
      <c r="F98" s="314">
        <v>5.5</v>
      </c>
      <c r="G98" s="39"/>
      <c r="H98" s="45"/>
    </row>
    <row r="99" s="2" customFormat="1" ht="16.8" customHeight="1">
      <c r="A99" s="39"/>
      <c r="B99" s="45"/>
      <c r="C99" s="313" t="s">
        <v>665</v>
      </c>
      <c r="D99" s="313" t="s">
        <v>666</v>
      </c>
      <c r="E99" s="18" t="s">
        <v>294</v>
      </c>
      <c r="F99" s="314">
        <v>1.1000000000000001</v>
      </c>
      <c r="G99" s="39"/>
      <c r="H99" s="45"/>
    </row>
    <row r="100" s="2" customFormat="1" ht="16.8" customHeight="1">
      <c r="A100" s="39"/>
      <c r="B100" s="45"/>
      <c r="C100" s="313" t="s">
        <v>1093</v>
      </c>
      <c r="D100" s="313" t="s">
        <v>1094</v>
      </c>
      <c r="E100" s="18" t="s">
        <v>270</v>
      </c>
      <c r="F100" s="314">
        <v>20</v>
      </c>
      <c r="G100" s="39"/>
      <c r="H100" s="45"/>
    </row>
    <row r="101" s="2" customFormat="1" ht="16.8" customHeight="1">
      <c r="A101" s="39"/>
      <c r="B101" s="45"/>
      <c r="C101" s="313" t="s">
        <v>923</v>
      </c>
      <c r="D101" s="313" t="s">
        <v>924</v>
      </c>
      <c r="E101" s="18" t="s">
        <v>270</v>
      </c>
      <c r="F101" s="314">
        <v>20.300000000000001</v>
      </c>
      <c r="G101" s="39"/>
      <c r="H101" s="45"/>
    </row>
    <row r="102" s="2" customFormat="1" ht="16.8" customHeight="1">
      <c r="A102" s="39"/>
      <c r="B102" s="45"/>
      <c r="C102" s="309" t="s">
        <v>140</v>
      </c>
      <c r="D102" s="310" t="s">
        <v>141</v>
      </c>
      <c r="E102" s="311" t="s">
        <v>1</v>
      </c>
      <c r="F102" s="312">
        <v>76.799999999999997</v>
      </c>
      <c r="G102" s="39"/>
      <c r="H102" s="45"/>
    </row>
    <row r="103" s="2" customFormat="1" ht="16.8" customHeight="1">
      <c r="A103" s="39"/>
      <c r="B103" s="45"/>
      <c r="C103" s="313" t="s">
        <v>1</v>
      </c>
      <c r="D103" s="313" t="s">
        <v>491</v>
      </c>
      <c r="E103" s="18" t="s">
        <v>1</v>
      </c>
      <c r="F103" s="314">
        <v>0</v>
      </c>
      <c r="G103" s="39"/>
      <c r="H103" s="45"/>
    </row>
    <row r="104" s="2" customFormat="1" ht="16.8" customHeight="1">
      <c r="A104" s="39"/>
      <c r="B104" s="45"/>
      <c r="C104" s="313" t="s">
        <v>1</v>
      </c>
      <c r="D104" s="313" t="s">
        <v>685</v>
      </c>
      <c r="E104" s="18" t="s">
        <v>1</v>
      </c>
      <c r="F104" s="314">
        <v>0</v>
      </c>
      <c r="G104" s="39"/>
      <c r="H104" s="45"/>
    </row>
    <row r="105" s="2" customFormat="1" ht="16.8" customHeight="1">
      <c r="A105" s="39"/>
      <c r="B105" s="45"/>
      <c r="C105" s="313" t="s">
        <v>1</v>
      </c>
      <c r="D105" s="313" t="s">
        <v>686</v>
      </c>
      <c r="E105" s="18" t="s">
        <v>1</v>
      </c>
      <c r="F105" s="314">
        <v>492</v>
      </c>
      <c r="G105" s="39"/>
      <c r="H105" s="45"/>
    </row>
    <row r="106" s="2" customFormat="1" ht="16.8" customHeight="1">
      <c r="A106" s="39"/>
      <c r="B106" s="45"/>
      <c r="C106" s="313" t="s">
        <v>1</v>
      </c>
      <c r="D106" s="313" t="s">
        <v>687</v>
      </c>
      <c r="E106" s="18" t="s">
        <v>1</v>
      </c>
      <c r="F106" s="314">
        <v>0</v>
      </c>
      <c r="G106" s="39"/>
      <c r="H106" s="45"/>
    </row>
    <row r="107" s="2" customFormat="1" ht="16.8" customHeight="1">
      <c r="A107" s="39"/>
      <c r="B107" s="45"/>
      <c r="C107" s="313" t="s">
        <v>1</v>
      </c>
      <c r="D107" s="313" t="s">
        <v>688</v>
      </c>
      <c r="E107" s="18" t="s">
        <v>1</v>
      </c>
      <c r="F107" s="314">
        <v>-415.19999999999999</v>
      </c>
      <c r="G107" s="39"/>
      <c r="H107" s="45"/>
    </row>
    <row r="108" s="2" customFormat="1" ht="16.8" customHeight="1">
      <c r="A108" s="39"/>
      <c r="B108" s="45"/>
      <c r="C108" s="313" t="s">
        <v>140</v>
      </c>
      <c r="D108" s="313" t="s">
        <v>389</v>
      </c>
      <c r="E108" s="18" t="s">
        <v>1</v>
      </c>
      <c r="F108" s="314">
        <v>76.799999999999997</v>
      </c>
      <c r="G108" s="39"/>
      <c r="H108" s="45"/>
    </row>
    <row r="109" s="2" customFormat="1" ht="16.8" customHeight="1">
      <c r="A109" s="39"/>
      <c r="B109" s="45"/>
      <c r="C109" s="315" t="s">
        <v>2225</v>
      </c>
      <c r="D109" s="39"/>
      <c r="E109" s="39"/>
      <c r="F109" s="39"/>
      <c r="G109" s="39"/>
      <c r="H109" s="45"/>
    </row>
    <row r="110" s="2" customFormat="1" ht="16.8" customHeight="1">
      <c r="A110" s="39"/>
      <c r="B110" s="45"/>
      <c r="C110" s="313" t="s">
        <v>680</v>
      </c>
      <c r="D110" s="313" t="s">
        <v>681</v>
      </c>
      <c r="E110" s="18" t="s">
        <v>183</v>
      </c>
      <c r="F110" s="314">
        <v>492</v>
      </c>
      <c r="G110" s="39"/>
      <c r="H110" s="45"/>
    </row>
    <row r="111" s="2" customFormat="1" ht="16.8" customHeight="1">
      <c r="A111" s="39"/>
      <c r="B111" s="45"/>
      <c r="C111" s="313" t="s">
        <v>413</v>
      </c>
      <c r="D111" s="313" t="s">
        <v>414</v>
      </c>
      <c r="E111" s="18" t="s">
        <v>415</v>
      </c>
      <c r="F111" s="314">
        <v>1065.9000000000001</v>
      </c>
      <c r="G111" s="39"/>
      <c r="H111" s="45"/>
    </row>
    <row r="112" s="2" customFormat="1" ht="16.8" customHeight="1">
      <c r="A112" s="39"/>
      <c r="B112" s="45"/>
      <c r="C112" s="309" t="s">
        <v>143</v>
      </c>
      <c r="D112" s="310" t="s">
        <v>144</v>
      </c>
      <c r="E112" s="311" t="s">
        <v>1</v>
      </c>
      <c r="F112" s="312">
        <v>1551</v>
      </c>
      <c r="G112" s="39"/>
      <c r="H112" s="45"/>
    </row>
    <row r="113" s="2" customFormat="1" ht="16.8" customHeight="1">
      <c r="A113" s="39"/>
      <c r="B113" s="45"/>
      <c r="C113" s="313" t="s">
        <v>1</v>
      </c>
      <c r="D113" s="313" t="s">
        <v>491</v>
      </c>
      <c r="E113" s="18" t="s">
        <v>1</v>
      </c>
      <c r="F113" s="314">
        <v>0</v>
      </c>
      <c r="G113" s="39"/>
      <c r="H113" s="45"/>
    </row>
    <row r="114" s="2" customFormat="1" ht="16.8" customHeight="1">
      <c r="A114" s="39"/>
      <c r="B114" s="45"/>
      <c r="C114" s="313" t="s">
        <v>1</v>
      </c>
      <c r="D114" s="313" t="s">
        <v>697</v>
      </c>
      <c r="E114" s="18" t="s">
        <v>1</v>
      </c>
      <c r="F114" s="314">
        <v>0</v>
      </c>
      <c r="G114" s="39"/>
      <c r="H114" s="45"/>
    </row>
    <row r="115" s="2" customFormat="1" ht="16.8" customHeight="1">
      <c r="A115" s="39"/>
      <c r="B115" s="45"/>
      <c r="C115" s="313" t="s">
        <v>1</v>
      </c>
      <c r="D115" s="313" t="s">
        <v>698</v>
      </c>
      <c r="E115" s="18" t="s">
        <v>1</v>
      </c>
      <c r="F115" s="314">
        <v>1099</v>
      </c>
      <c r="G115" s="39"/>
      <c r="H115" s="45"/>
    </row>
    <row r="116" s="2" customFormat="1" ht="16.8" customHeight="1">
      <c r="A116" s="39"/>
      <c r="B116" s="45"/>
      <c r="C116" s="313" t="s">
        <v>1</v>
      </c>
      <c r="D116" s="313" t="s">
        <v>699</v>
      </c>
      <c r="E116" s="18" t="s">
        <v>1</v>
      </c>
      <c r="F116" s="314">
        <v>0</v>
      </c>
      <c r="G116" s="39"/>
      <c r="H116" s="45"/>
    </row>
    <row r="117" s="2" customFormat="1" ht="16.8" customHeight="1">
      <c r="A117" s="39"/>
      <c r="B117" s="45"/>
      <c r="C117" s="313" t="s">
        <v>1</v>
      </c>
      <c r="D117" s="313" t="s">
        <v>700</v>
      </c>
      <c r="E117" s="18" t="s">
        <v>1</v>
      </c>
      <c r="F117" s="314">
        <v>452</v>
      </c>
      <c r="G117" s="39"/>
      <c r="H117" s="45"/>
    </row>
    <row r="118" s="2" customFormat="1" ht="16.8" customHeight="1">
      <c r="A118" s="39"/>
      <c r="B118" s="45"/>
      <c r="C118" s="313" t="s">
        <v>143</v>
      </c>
      <c r="D118" s="313" t="s">
        <v>389</v>
      </c>
      <c r="E118" s="18" t="s">
        <v>1</v>
      </c>
      <c r="F118" s="314">
        <v>1551</v>
      </c>
      <c r="G118" s="39"/>
      <c r="H118" s="45"/>
    </row>
    <row r="119" s="2" customFormat="1" ht="16.8" customHeight="1">
      <c r="A119" s="39"/>
      <c r="B119" s="45"/>
      <c r="C119" s="315" t="s">
        <v>2225</v>
      </c>
      <c r="D119" s="39"/>
      <c r="E119" s="39"/>
      <c r="F119" s="39"/>
      <c r="G119" s="39"/>
      <c r="H119" s="45"/>
    </row>
    <row r="120" s="2" customFormat="1" ht="16.8" customHeight="1">
      <c r="A120" s="39"/>
      <c r="B120" s="45"/>
      <c r="C120" s="313" t="s">
        <v>692</v>
      </c>
      <c r="D120" s="313" t="s">
        <v>693</v>
      </c>
      <c r="E120" s="18" t="s">
        <v>183</v>
      </c>
      <c r="F120" s="314">
        <v>1551</v>
      </c>
      <c r="G120" s="39"/>
      <c r="H120" s="45"/>
    </row>
    <row r="121" s="2" customFormat="1" ht="16.8" customHeight="1">
      <c r="A121" s="39"/>
      <c r="B121" s="45"/>
      <c r="C121" s="313" t="s">
        <v>413</v>
      </c>
      <c r="D121" s="313" t="s">
        <v>414</v>
      </c>
      <c r="E121" s="18" t="s">
        <v>415</v>
      </c>
      <c r="F121" s="314">
        <v>1065.9000000000001</v>
      </c>
      <c r="G121" s="39"/>
      <c r="H121" s="45"/>
    </row>
    <row r="122" s="2" customFormat="1" ht="16.8" customHeight="1">
      <c r="A122" s="39"/>
      <c r="B122" s="45"/>
      <c r="C122" s="309" t="s">
        <v>95</v>
      </c>
      <c r="D122" s="310" t="s">
        <v>95</v>
      </c>
      <c r="E122" s="311" t="s">
        <v>1</v>
      </c>
      <c r="F122" s="312">
        <v>781.84199999999998</v>
      </c>
      <c r="G122" s="39"/>
      <c r="H122" s="45"/>
    </row>
    <row r="123" s="2" customFormat="1" ht="16.8" customHeight="1">
      <c r="A123" s="39"/>
      <c r="B123" s="45"/>
      <c r="C123" s="313" t="s">
        <v>1</v>
      </c>
      <c r="D123" s="313" t="s">
        <v>1645</v>
      </c>
      <c r="E123" s="18" t="s">
        <v>1</v>
      </c>
      <c r="F123" s="314">
        <v>0</v>
      </c>
      <c r="G123" s="39"/>
      <c r="H123" s="45"/>
    </row>
    <row r="124" s="2" customFormat="1" ht="16.8" customHeight="1">
      <c r="A124" s="39"/>
      <c r="B124" s="45"/>
      <c r="C124" s="313" t="s">
        <v>1</v>
      </c>
      <c r="D124" s="313" t="s">
        <v>1646</v>
      </c>
      <c r="E124" s="18" t="s">
        <v>1</v>
      </c>
      <c r="F124" s="314">
        <v>0.59999999999999998</v>
      </c>
      <c r="G124" s="39"/>
      <c r="H124" s="45"/>
    </row>
    <row r="125" s="2" customFormat="1" ht="16.8" customHeight="1">
      <c r="A125" s="39"/>
      <c r="B125" s="45"/>
      <c r="C125" s="313" t="s">
        <v>1</v>
      </c>
      <c r="D125" s="313" t="s">
        <v>1647</v>
      </c>
      <c r="E125" s="18" t="s">
        <v>1</v>
      </c>
      <c r="F125" s="314">
        <v>36.57</v>
      </c>
      <c r="G125" s="39"/>
      <c r="H125" s="45"/>
    </row>
    <row r="126" s="2" customFormat="1" ht="16.8" customHeight="1">
      <c r="A126" s="39"/>
      <c r="B126" s="45"/>
      <c r="C126" s="313" t="s">
        <v>1</v>
      </c>
      <c r="D126" s="313" t="s">
        <v>1648</v>
      </c>
      <c r="E126" s="18" t="s">
        <v>1</v>
      </c>
      <c r="F126" s="314">
        <v>48.759999999999998</v>
      </c>
      <c r="G126" s="39"/>
      <c r="H126" s="45"/>
    </row>
    <row r="127" s="2" customFormat="1" ht="16.8" customHeight="1">
      <c r="A127" s="39"/>
      <c r="B127" s="45"/>
      <c r="C127" s="313" t="s">
        <v>1</v>
      </c>
      <c r="D127" s="313" t="s">
        <v>1649</v>
      </c>
      <c r="E127" s="18" t="s">
        <v>1</v>
      </c>
      <c r="F127" s="314">
        <v>56.350000000000001</v>
      </c>
      <c r="G127" s="39"/>
      <c r="H127" s="45"/>
    </row>
    <row r="128" s="2" customFormat="1">
      <c r="A128" s="39"/>
      <c r="B128" s="45"/>
      <c r="C128" s="313" t="s">
        <v>1</v>
      </c>
      <c r="D128" s="313" t="s">
        <v>1650</v>
      </c>
      <c r="E128" s="18" t="s">
        <v>1</v>
      </c>
      <c r="F128" s="314">
        <v>319.24000000000001</v>
      </c>
      <c r="G128" s="39"/>
      <c r="H128" s="45"/>
    </row>
    <row r="129" s="2" customFormat="1">
      <c r="A129" s="39"/>
      <c r="B129" s="45"/>
      <c r="C129" s="313" t="s">
        <v>1</v>
      </c>
      <c r="D129" s="313" t="s">
        <v>1651</v>
      </c>
      <c r="E129" s="18" t="s">
        <v>1</v>
      </c>
      <c r="F129" s="314">
        <v>136.38999999999999</v>
      </c>
      <c r="G129" s="39"/>
      <c r="H129" s="45"/>
    </row>
    <row r="130" s="2" customFormat="1" ht="16.8" customHeight="1">
      <c r="A130" s="39"/>
      <c r="B130" s="45"/>
      <c r="C130" s="313" t="s">
        <v>1</v>
      </c>
      <c r="D130" s="313" t="s">
        <v>1652</v>
      </c>
      <c r="E130" s="18" t="s">
        <v>1</v>
      </c>
      <c r="F130" s="314">
        <v>7.5899999999999999</v>
      </c>
      <c r="G130" s="39"/>
      <c r="H130" s="45"/>
    </row>
    <row r="131" s="2" customFormat="1" ht="16.8" customHeight="1">
      <c r="A131" s="39"/>
      <c r="B131" s="45"/>
      <c r="C131" s="313" t="s">
        <v>1</v>
      </c>
      <c r="D131" s="313" t="s">
        <v>1653</v>
      </c>
      <c r="E131" s="18" t="s">
        <v>1</v>
      </c>
      <c r="F131" s="314">
        <v>155.185</v>
      </c>
      <c r="G131" s="39"/>
      <c r="H131" s="45"/>
    </row>
    <row r="132" s="2" customFormat="1" ht="16.8" customHeight="1">
      <c r="A132" s="39"/>
      <c r="B132" s="45"/>
      <c r="C132" s="313" t="s">
        <v>1</v>
      </c>
      <c r="D132" s="313" t="s">
        <v>1654</v>
      </c>
      <c r="E132" s="18" t="s">
        <v>1</v>
      </c>
      <c r="F132" s="314">
        <v>2.8700000000000001</v>
      </c>
      <c r="G132" s="39"/>
      <c r="H132" s="45"/>
    </row>
    <row r="133" s="2" customFormat="1" ht="16.8" customHeight="1">
      <c r="A133" s="39"/>
      <c r="B133" s="45"/>
      <c r="C133" s="313" t="s">
        <v>1</v>
      </c>
      <c r="D133" s="313" t="s">
        <v>1655</v>
      </c>
      <c r="E133" s="18" t="s">
        <v>1</v>
      </c>
      <c r="F133" s="314">
        <v>0.56399999999999995</v>
      </c>
      <c r="G133" s="39"/>
      <c r="H133" s="45"/>
    </row>
    <row r="134" s="2" customFormat="1" ht="16.8" customHeight="1">
      <c r="A134" s="39"/>
      <c r="B134" s="45"/>
      <c r="C134" s="313" t="s">
        <v>1</v>
      </c>
      <c r="D134" s="313" t="s">
        <v>1656</v>
      </c>
      <c r="E134" s="18" t="s">
        <v>1</v>
      </c>
      <c r="F134" s="314">
        <v>0.17399999999999999</v>
      </c>
      <c r="G134" s="39"/>
      <c r="H134" s="45"/>
    </row>
    <row r="135" s="2" customFormat="1" ht="16.8" customHeight="1">
      <c r="A135" s="39"/>
      <c r="B135" s="45"/>
      <c r="C135" s="313" t="s">
        <v>1</v>
      </c>
      <c r="D135" s="313" t="s">
        <v>1657</v>
      </c>
      <c r="E135" s="18" t="s">
        <v>1</v>
      </c>
      <c r="F135" s="314">
        <v>0.32500000000000001</v>
      </c>
      <c r="G135" s="39"/>
      <c r="H135" s="45"/>
    </row>
    <row r="136" s="2" customFormat="1" ht="16.8" customHeight="1">
      <c r="A136" s="39"/>
      <c r="B136" s="45"/>
      <c r="C136" s="313" t="s">
        <v>1</v>
      </c>
      <c r="D136" s="313" t="s">
        <v>1658</v>
      </c>
      <c r="E136" s="18" t="s">
        <v>1</v>
      </c>
      <c r="F136" s="314">
        <v>0.68300000000000005</v>
      </c>
      <c r="G136" s="39"/>
      <c r="H136" s="45"/>
    </row>
    <row r="137" s="2" customFormat="1" ht="16.8" customHeight="1">
      <c r="A137" s="39"/>
      <c r="B137" s="45"/>
      <c r="C137" s="313" t="s">
        <v>1</v>
      </c>
      <c r="D137" s="313" t="s">
        <v>1659</v>
      </c>
      <c r="E137" s="18" t="s">
        <v>1</v>
      </c>
      <c r="F137" s="314">
        <v>0.32400000000000001</v>
      </c>
      <c r="G137" s="39"/>
      <c r="H137" s="45"/>
    </row>
    <row r="138" s="2" customFormat="1" ht="16.8" customHeight="1">
      <c r="A138" s="39"/>
      <c r="B138" s="45"/>
      <c r="C138" s="313" t="s">
        <v>1</v>
      </c>
      <c r="D138" s="313" t="s">
        <v>1660</v>
      </c>
      <c r="E138" s="18" t="s">
        <v>1</v>
      </c>
      <c r="F138" s="314">
        <v>16.199999999999999</v>
      </c>
      <c r="G138" s="39"/>
      <c r="H138" s="45"/>
    </row>
    <row r="139" s="2" customFormat="1" ht="16.8" customHeight="1">
      <c r="A139" s="39"/>
      <c r="B139" s="45"/>
      <c r="C139" s="313" t="s">
        <v>1</v>
      </c>
      <c r="D139" s="313" t="s">
        <v>1661</v>
      </c>
      <c r="E139" s="18" t="s">
        <v>1</v>
      </c>
      <c r="F139" s="314">
        <v>0.017000000000000001</v>
      </c>
      <c r="G139" s="39"/>
      <c r="H139" s="45"/>
    </row>
    <row r="140" s="2" customFormat="1" ht="16.8" customHeight="1">
      <c r="A140" s="39"/>
      <c r="B140" s="45"/>
      <c r="C140" s="313" t="s">
        <v>95</v>
      </c>
      <c r="D140" s="313" t="s">
        <v>389</v>
      </c>
      <c r="E140" s="18" t="s">
        <v>1</v>
      </c>
      <c r="F140" s="314">
        <v>781.84199999999998</v>
      </c>
      <c r="G140" s="39"/>
      <c r="H140" s="45"/>
    </row>
    <row r="141" s="2" customFormat="1" ht="16.8" customHeight="1">
      <c r="A141" s="39"/>
      <c r="B141" s="45"/>
      <c r="C141" s="315" t="s">
        <v>2225</v>
      </c>
      <c r="D141" s="39"/>
      <c r="E141" s="39"/>
      <c r="F141" s="39"/>
      <c r="G141" s="39"/>
      <c r="H141" s="45"/>
    </row>
    <row r="142" s="2" customFormat="1" ht="16.8" customHeight="1">
      <c r="A142" s="39"/>
      <c r="B142" s="45"/>
      <c r="C142" s="313" t="s">
        <v>1640</v>
      </c>
      <c r="D142" s="313" t="s">
        <v>1641</v>
      </c>
      <c r="E142" s="18" t="s">
        <v>415</v>
      </c>
      <c r="F142" s="314">
        <v>1259.3219999999999</v>
      </c>
      <c r="G142" s="39"/>
      <c r="H142" s="45"/>
    </row>
    <row r="143" s="2" customFormat="1" ht="16.8" customHeight="1">
      <c r="A143" s="39"/>
      <c r="B143" s="45"/>
      <c r="C143" s="313" t="s">
        <v>1667</v>
      </c>
      <c r="D143" s="313" t="s">
        <v>1668</v>
      </c>
      <c r="E143" s="18" t="s">
        <v>415</v>
      </c>
      <c r="F143" s="314">
        <v>15332.477999999999</v>
      </c>
      <c r="G143" s="39"/>
      <c r="H143" s="45"/>
    </row>
    <row r="144" s="2" customFormat="1" ht="16.8" customHeight="1">
      <c r="A144" s="39"/>
      <c r="B144" s="45"/>
      <c r="C144" s="309" t="s">
        <v>104</v>
      </c>
      <c r="D144" s="310" t="s">
        <v>105</v>
      </c>
      <c r="E144" s="311" t="s">
        <v>1</v>
      </c>
      <c r="F144" s="312">
        <v>5</v>
      </c>
      <c r="G144" s="39"/>
      <c r="H144" s="45"/>
    </row>
    <row r="145" s="2" customFormat="1" ht="16.8" customHeight="1">
      <c r="A145" s="39"/>
      <c r="B145" s="45"/>
      <c r="C145" s="313" t="s">
        <v>1</v>
      </c>
      <c r="D145" s="313" t="s">
        <v>333</v>
      </c>
      <c r="E145" s="18" t="s">
        <v>1</v>
      </c>
      <c r="F145" s="314">
        <v>0</v>
      </c>
      <c r="G145" s="39"/>
      <c r="H145" s="45"/>
    </row>
    <row r="146" s="2" customFormat="1" ht="16.8" customHeight="1">
      <c r="A146" s="39"/>
      <c r="B146" s="45"/>
      <c r="C146" s="313" t="s">
        <v>1</v>
      </c>
      <c r="D146" s="313" t="s">
        <v>987</v>
      </c>
      <c r="E146" s="18" t="s">
        <v>1</v>
      </c>
      <c r="F146" s="314">
        <v>0</v>
      </c>
      <c r="G146" s="39"/>
      <c r="H146" s="45"/>
    </row>
    <row r="147" s="2" customFormat="1" ht="16.8" customHeight="1">
      <c r="A147" s="39"/>
      <c r="B147" s="45"/>
      <c r="C147" s="313" t="s">
        <v>1</v>
      </c>
      <c r="D147" s="313" t="s">
        <v>988</v>
      </c>
      <c r="E147" s="18" t="s">
        <v>1</v>
      </c>
      <c r="F147" s="314">
        <v>5</v>
      </c>
      <c r="G147" s="39"/>
      <c r="H147" s="45"/>
    </row>
    <row r="148" s="2" customFormat="1" ht="16.8" customHeight="1">
      <c r="A148" s="39"/>
      <c r="B148" s="45"/>
      <c r="C148" s="313" t="s">
        <v>104</v>
      </c>
      <c r="D148" s="313" t="s">
        <v>195</v>
      </c>
      <c r="E148" s="18" t="s">
        <v>1</v>
      </c>
      <c r="F148" s="314">
        <v>5</v>
      </c>
      <c r="G148" s="39"/>
      <c r="H148" s="45"/>
    </row>
    <row r="149" s="2" customFormat="1" ht="16.8" customHeight="1">
      <c r="A149" s="39"/>
      <c r="B149" s="45"/>
      <c r="C149" s="315" t="s">
        <v>2225</v>
      </c>
      <c r="D149" s="39"/>
      <c r="E149" s="39"/>
      <c r="F149" s="39"/>
      <c r="G149" s="39"/>
      <c r="H149" s="45"/>
    </row>
    <row r="150" s="2" customFormat="1" ht="16.8" customHeight="1">
      <c r="A150" s="39"/>
      <c r="B150" s="45"/>
      <c r="C150" s="313" t="s">
        <v>982</v>
      </c>
      <c r="D150" s="313" t="s">
        <v>983</v>
      </c>
      <c r="E150" s="18" t="s">
        <v>636</v>
      </c>
      <c r="F150" s="314">
        <v>5</v>
      </c>
      <c r="G150" s="39"/>
      <c r="H150" s="45"/>
    </row>
    <row r="151" s="2" customFormat="1" ht="16.8" customHeight="1">
      <c r="A151" s="39"/>
      <c r="B151" s="45"/>
      <c r="C151" s="313" t="s">
        <v>336</v>
      </c>
      <c r="D151" s="313" t="s">
        <v>337</v>
      </c>
      <c r="E151" s="18" t="s">
        <v>294</v>
      </c>
      <c r="F151" s="314">
        <v>6</v>
      </c>
      <c r="G151" s="39"/>
      <c r="H151" s="45"/>
    </row>
    <row r="152" s="2" customFormat="1" ht="16.8" customHeight="1">
      <c r="A152" s="39"/>
      <c r="B152" s="45"/>
      <c r="C152" s="313" t="s">
        <v>441</v>
      </c>
      <c r="D152" s="313" t="s">
        <v>442</v>
      </c>
      <c r="E152" s="18" t="s">
        <v>294</v>
      </c>
      <c r="F152" s="314">
        <v>176.84999999999999</v>
      </c>
      <c r="G152" s="39"/>
      <c r="H152" s="45"/>
    </row>
    <row r="153" s="2" customFormat="1" ht="16.8" customHeight="1">
      <c r="A153" s="39"/>
      <c r="B153" s="45"/>
      <c r="C153" s="313" t="s">
        <v>996</v>
      </c>
      <c r="D153" s="313" t="s">
        <v>997</v>
      </c>
      <c r="E153" s="18" t="s">
        <v>636</v>
      </c>
      <c r="F153" s="314">
        <v>10</v>
      </c>
      <c r="G153" s="39"/>
      <c r="H153" s="45"/>
    </row>
    <row r="154" s="2" customFormat="1" ht="16.8" customHeight="1">
      <c r="A154" s="39"/>
      <c r="B154" s="45"/>
      <c r="C154" s="313" t="s">
        <v>1012</v>
      </c>
      <c r="D154" s="313" t="s">
        <v>1013</v>
      </c>
      <c r="E154" s="18" t="s">
        <v>636</v>
      </c>
      <c r="F154" s="314">
        <v>5</v>
      </c>
      <c r="G154" s="39"/>
      <c r="H154" s="45"/>
    </row>
    <row r="155" s="2" customFormat="1" ht="16.8" customHeight="1">
      <c r="A155" s="39"/>
      <c r="B155" s="45"/>
      <c r="C155" s="313" t="s">
        <v>1022</v>
      </c>
      <c r="D155" s="313" t="s">
        <v>1023</v>
      </c>
      <c r="E155" s="18" t="s">
        <v>636</v>
      </c>
      <c r="F155" s="314">
        <v>5</v>
      </c>
      <c r="G155" s="39"/>
      <c r="H155" s="45"/>
    </row>
    <row r="156" s="2" customFormat="1" ht="16.8" customHeight="1">
      <c r="A156" s="39"/>
      <c r="B156" s="45"/>
      <c r="C156" s="313" t="s">
        <v>1079</v>
      </c>
      <c r="D156" s="313" t="s">
        <v>1080</v>
      </c>
      <c r="E156" s="18" t="s">
        <v>636</v>
      </c>
      <c r="F156" s="314">
        <v>5</v>
      </c>
      <c r="G156" s="39"/>
      <c r="H156" s="45"/>
    </row>
    <row r="157" s="2" customFormat="1">
      <c r="A157" s="39"/>
      <c r="B157" s="45"/>
      <c r="C157" s="313" t="s">
        <v>1028</v>
      </c>
      <c r="D157" s="313" t="s">
        <v>1029</v>
      </c>
      <c r="E157" s="18" t="s">
        <v>636</v>
      </c>
      <c r="F157" s="314">
        <v>5.0499999999999998</v>
      </c>
      <c r="G157" s="39"/>
      <c r="H157" s="45"/>
    </row>
    <row r="158" s="2" customFormat="1" ht="16.8" customHeight="1">
      <c r="A158" s="39"/>
      <c r="B158" s="45"/>
      <c r="C158" s="313" t="s">
        <v>990</v>
      </c>
      <c r="D158" s="313" t="s">
        <v>991</v>
      </c>
      <c r="E158" s="18" t="s">
        <v>636</v>
      </c>
      <c r="F158" s="314">
        <v>5.0499999999999998</v>
      </c>
      <c r="G158" s="39"/>
      <c r="H158" s="45"/>
    </row>
    <row r="159" s="2" customFormat="1" ht="16.8" customHeight="1">
      <c r="A159" s="39"/>
      <c r="B159" s="45"/>
      <c r="C159" s="313" t="s">
        <v>1008</v>
      </c>
      <c r="D159" s="313" t="s">
        <v>1009</v>
      </c>
      <c r="E159" s="18" t="s">
        <v>636</v>
      </c>
      <c r="F159" s="314">
        <v>5.0499999999999998</v>
      </c>
      <c r="G159" s="39"/>
      <c r="H159" s="45"/>
    </row>
    <row r="160" s="2" customFormat="1" ht="16.8" customHeight="1">
      <c r="A160" s="39"/>
      <c r="B160" s="45"/>
      <c r="C160" s="313" t="s">
        <v>1004</v>
      </c>
      <c r="D160" s="313" t="s">
        <v>1005</v>
      </c>
      <c r="E160" s="18" t="s">
        <v>636</v>
      </c>
      <c r="F160" s="314">
        <v>5.0499999999999998</v>
      </c>
      <c r="G160" s="39"/>
      <c r="H160" s="45"/>
    </row>
    <row r="161" s="2" customFormat="1" ht="16.8" customHeight="1">
      <c r="A161" s="39"/>
      <c r="B161" s="45"/>
      <c r="C161" s="313" t="s">
        <v>1088</v>
      </c>
      <c r="D161" s="313" t="s">
        <v>1089</v>
      </c>
      <c r="E161" s="18" t="s">
        <v>636</v>
      </c>
      <c r="F161" s="314">
        <v>5</v>
      </c>
      <c r="G161" s="39"/>
      <c r="H161" s="45"/>
    </row>
    <row r="162" s="2" customFormat="1" ht="16.8" customHeight="1">
      <c r="A162" s="39"/>
      <c r="B162" s="45"/>
      <c r="C162" s="313" t="s">
        <v>1018</v>
      </c>
      <c r="D162" s="313" t="s">
        <v>1019</v>
      </c>
      <c r="E162" s="18" t="s">
        <v>636</v>
      </c>
      <c r="F162" s="314">
        <v>5.0499999999999998</v>
      </c>
      <c r="G162" s="39"/>
      <c r="H162" s="45"/>
    </row>
    <row r="163" s="2" customFormat="1">
      <c r="A163" s="39"/>
      <c r="B163" s="45"/>
      <c r="C163" s="313" t="s">
        <v>1084</v>
      </c>
      <c r="D163" s="313" t="s">
        <v>1085</v>
      </c>
      <c r="E163" s="18" t="s">
        <v>636</v>
      </c>
      <c r="F163" s="314">
        <v>5</v>
      </c>
      <c r="G163" s="39"/>
      <c r="H163" s="45"/>
    </row>
    <row r="164" s="2" customFormat="1" ht="16.8" customHeight="1">
      <c r="A164" s="39"/>
      <c r="B164" s="45"/>
      <c r="C164" s="309" t="s">
        <v>125</v>
      </c>
      <c r="D164" s="310" t="s">
        <v>126</v>
      </c>
      <c r="E164" s="311" t="s">
        <v>1</v>
      </c>
      <c r="F164" s="312">
        <v>11</v>
      </c>
      <c r="G164" s="39"/>
      <c r="H164" s="45"/>
    </row>
    <row r="165" s="2" customFormat="1" ht="16.8" customHeight="1">
      <c r="A165" s="39"/>
      <c r="B165" s="45"/>
      <c r="C165" s="313" t="s">
        <v>1</v>
      </c>
      <c r="D165" s="313" t="s">
        <v>333</v>
      </c>
      <c r="E165" s="18" t="s">
        <v>1</v>
      </c>
      <c r="F165" s="314">
        <v>0</v>
      </c>
      <c r="G165" s="39"/>
      <c r="H165" s="45"/>
    </row>
    <row r="166" s="2" customFormat="1" ht="16.8" customHeight="1">
      <c r="A166" s="39"/>
      <c r="B166" s="45"/>
      <c r="C166" s="313" t="s">
        <v>1</v>
      </c>
      <c r="D166" s="313" t="s">
        <v>334</v>
      </c>
      <c r="E166" s="18" t="s">
        <v>1</v>
      </c>
      <c r="F166" s="314">
        <v>11</v>
      </c>
      <c r="G166" s="39"/>
      <c r="H166" s="45"/>
    </row>
    <row r="167" s="2" customFormat="1" ht="16.8" customHeight="1">
      <c r="A167" s="39"/>
      <c r="B167" s="45"/>
      <c r="C167" s="313" t="s">
        <v>125</v>
      </c>
      <c r="D167" s="313" t="s">
        <v>195</v>
      </c>
      <c r="E167" s="18" t="s">
        <v>1</v>
      </c>
      <c r="F167" s="314">
        <v>11</v>
      </c>
      <c r="G167" s="39"/>
      <c r="H167" s="45"/>
    </row>
    <row r="168" s="2" customFormat="1" ht="16.8" customHeight="1">
      <c r="A168" s="39"/>
      <c r="B168" s="45"/>
      <c r="C168" s="315" t="s">
        <v>2225</v>
      </c>
      <c r="D168" s="39"/>
      <c r="E168" s="39"/>
      <c r="F168" s="39"/>
      <c r="G168" s="39"/>
      <c r="H168" s="45"/>
    </row>
    <row r="169" s="2" customFormat="1">
      <c r="A169" s="39"/>
      <c r="B169" s="45"/>
      <c r="C169" s="313" t="s">
        <v>328</v>
      </c>
      <c r="D169" s="313" t="s">
        <v>329</v>
      </c>
      <c r="E169" s="18" t="s">
        <v>294</v>
      </c>
      <c r="F169" s="314">
        <v>11</v>
      </c>
      <c r="G169" s="39"/>
      <c r="H169" s="45"/>
    </row>
    <row r="170" s="2" customFormat="1" ht="16.8" customHeight="1">
      <c r="A170" s="39"/>
      <c r="B170" s="45"/>
      <c r="C170" s="313" t="s">
        <v>309</v>
      </c>
      <c r="D170" s="313" t="s">
        <v>310</v>
      </c>
      <c r="E170" s="18" t="s">
        <v>294</v>
      </c>
      <c r="F170" s="314">
        <v>682.60000000000002</v>
      </c>
      <c r="G170" s="39"/>
      <c r="H170" s="45"/>
    </row>
    <row r="171" s="2" customFormat="1">
      <c r="A171" s="39"/>
      <c r="B171" s="45"/>
      <c r="C171" s="313" t="s">
        <v>379</v>
      </c>
      <c r="D171" s="313" t="s">
        <v>380</v>
      </c>
      <c r="E171" s="18" t="s">
        <v>294</v>
      </c>
      <c r="F171" s="314">
        <v>1193.925</v>
      </c>
      <c r="G171" s="39"/>
      <c r="H171" s="45"/>
    </row>
    <row r="172" s="2" customFormat="1" ht="16.8" customHeight="1">
      <c r="A172" s="39"/>
      <c r="B172" s="45"/>
      <c r="C172" s="309" t="s">
        <v>128</v>
      </c>
      <c r="D172" s="310" t="s">
        <v>129</v>
      </c>
      <c r="E172" s="311" t="s">
        <v>1</v>
      </c>
      <c r="F172" s="312">
        <v>6</v>
      </c>
      <c r="G172" s="39"/>
      <c r="H172" s="45"/>
    </row>
    <row r="173" s="2" customFormat="1" ht="16.8" customHeight="1">
      <c r="A173" s="39"/>
      <c r="B173" s="45"/>
      <c r="C173" s="313" t="s">
        <v>1</v>
      </c>
      <c r="D173" s="313" t="s">
        <v>333</v>
      </c>
      <c r="E173" s="18" t="s">
        <v>1</v>
      </c>
      <c r="F173" s="314">
        <v>0</v>
      </c>
      <c r="G173" s="39"/>
      <c r="H173" s="45"/>
    </row>
    <row r="174" s="2" customFormat="1" ht="16.8" customHeight="1">
      <c r="A174" s="39"/>
      <c r="B174" s="45"/>
      <c r="C174" s="313" t="s">
        <v>1</v>
      </c>
      <c r="D174" s="313" t="s">
        <v>341</v>
      </c>
      <c r="E174" s="18" t="s">
        <v>1</v>
      </c>
      <c r="F174" s="314">
        <v>5</v>
      </c>
      <c r="G174" s="39"/>
      <c r="H174" s="45"/>
    </row>
    <row r="175" s="2" customFormat="1" ht="16.8" customHeight="1">
      <c r="A175" s="39"/>
      <c r="B175" s="45"/>
      <c r="C175" s="313" t="s">
        <v>1</v>
      </c>
      <c r="D175" s="313" t="s">
        <v>342</v>
      </c>
      <c r="E175" s="18" t="s">
        <v>1</v>
      </c>
      <c r="F175" s="314">
        <v>1</v>
      </c>
      <c r="G175" s="39"/>
      <c r="H175" s="45"/>
    </row>
    <row r="176" s="2" customFormat="1" ht="16.8" customHeight="1">
      <c r="A176" s="39"/>
      <c r="B176" s="45"/>
      <c r="C176" s="313" t="s">
        <v>128</v>
      </c>
      <c r="D176" s="313" t="s">
        <v>195</v>
      </c>
      <c r="E176" s="18" t="s">
        <v>1</v>
      </c>
      <c r="F176" s="314">
        <v>6</v>
      </c>
      <c r="G176" s="39"/>
      <c r="H176" s="45"/>
    </row>
    <row r="177" s="2" customFormat="1" ht="16.8" customHeight="1">
      <c r="A177" s="39"/>
      <c r="B177" s="45"/>
      <c r="C177" s="315" t="s">
        <v>2225</v>
      </c>
      <c r="D177" s="39"/>
      <c r="E177" s="39"/>
      <c r="F177" s="39"/>
      <c r="G177" s="39"/>
      <c r="H177" s="45"/>
    </row>
    <row r="178" s="2" customFormat="1" ht="16.8" customHeight="1">
      <c r="A178" s="39"/>
      <c r="B178" s="45"/>
      <c r="C178" s="313" t="s">
        <v>336</v>
      </c>
      <c r="D178" s="313" t="s">
        <v>337</v>
      </c>
      <c r="E178" s="18" t="s">
        <v>294</v>
      </c>
      <c r="F178" s="314">
        <v>6</v>
      </c>
      <c r="G178" s="39"/>
      <c r="H178" s="45"/>
    </row>
    <row r="179" s="2" customFormat="1" ht="16.8" customHeight="1">
      <c r="A179" s="39"/>
      <c r="B179" s="45"/>
      <c r="C179" s="313" t="s">
        <v>309</v>
      </c>
      <c r="D179" s="313" t="s">
        <v>310</v>
      </c>
      <c r="E179" s="18" t="s">
        <v>294</v>
      </c>
      <c r="F179" s="314">
        <v>682.60000000000002</v>
      </c>
      <c r="G179" s="39"/>
      <c r="H179" s="45"/>
    </row>
    <row r="180" s="2" customFormat="1">
      <c r="A180" s="39"/>
      <c r="B180" s="45"/>
      <c r="C180" s="313" t="s">
        <v>379</v>
      </c>
      <c r="D180" s="313" t="s">
        <v>380</v>
      </c>
      <c r="E180" s="18" t="s">
        <v>294</v>
      </c>
      <c r="F180" s="314">
        <v>1193.925</v>
      </c>
      <c r="G180" s="39"/>
      <c r="H180" s="45"/>
    </row>
    <row r="181" s="2" customFormat="1" ht="16.8" customHeight="1">
      <c r="A181" s="39"/>
      <c r="B181" s="45"/>
      <c r="C181" s="309" t="s">
        <v>97</v>
      </c>
      <c r="D181" s="310" t="s">
        <v>98</v>
      </c>
      <c r="E181" s="311" t="s">
        <v>1</v>
      </c>
      <c r="F181" s="312">
        <v>0.36199999999999999</v>
      </c>
      <c r="G181" s="39"/>
      <c r="H181" s="45"/>
    </row>
    <row r="182" s="2" customFormat="1" ht="16.8" customHeight="1">
      <c r="A182" s="39"/>
      <c r="B182" s="45"/>
      <c r="C182" s="313" t="s">
        <v>1</v>
      </c>
      <c r="D182" s="313" t="s">
        <v>1680</v>
      </c>
      <c r="E182" s="18" t="s">
        <v>1</v>
      </c>
      <c r="F182" s="314">
        <v>0</v>
      </c>
      <c r="G182" s="39"/>
      <c r="H182" s="45"/>
    </row>
    <row r="183" s="2" customFormat="1" ht="16.8" customHeight="1">
      <c r="A183" s="39"/>
      <c r="B183" s="45"/>
      <c r="C183" s="313" t="s">
        <v>1</v>
      </c>
      <c r="D183" s="313" t="s">
        <v>1681</v>
      </c>
      <c r="E183" s="18" t="s">
        <v>1</v>
      </c>
      <c r="F183" s="314">
        <v>0.16300000000000001</v>
      </c>
      <c r="G183" s="39"/>
      <c r="H183" s="45"/>
    </row>
    <row r="184" s="2" customFormat="1" ht="16.8" customHeight="1">
      <c r="A184" s="39"/>
      <c r="B184" s="45"/>
      <c r="C184" s="313" t="s">
        <v>1</v>
      </c>
      <c r="D184" s="313" t="s">
        <v>1682</v>
      </c>
      <c r="E184" s="18" t="s">
        <v>1</v>
      </c>
      <c r="F184" s="314">
        <v>0.10000000000000001</v>
      </c>
      <c r="G184" s="39"/>
      <c r="H184" s="45"/>
    </row>
    <row r="185" s="2" customFormat="1" ht="16.8" customHeight="1">
      <c r="A185" s="39"/>
      <c r="B185" s="45"/>
      <c r="C185" s="313" t="s">
        <v>1</v>
      </c>
      <c r="D185" s="313" t="s">
        <v>1683</v>
      </c>
      <c r="E185" s="18" t="s">
        <v>1</v>
      </c>
      <c r="F185" s="314">
        <v>0.055</v>
      </c>
      <c r="G185" s="39"/>
      <c r="H185" s="45"/>
    </row>
    <row r="186" s="2" customFormat="1" ht="16.8" customHeight="1">
      <c r="A186" s="39"/>
      <c r="B186" s="45"/>
      <c r="C186" s="313" t="s">
        <v>1</v>
      </c>
      <c r="D186" s="313" t="s">
        <v>1684</v>
      </c>
      <c r="E186" s="18" t="s">
        <v>1</v>
      </c>
      <c r="F186" s="314">
        <v>0.043999999999999997</v>
      </c>
      <c r="G186" s="39"/>
      <c r="H186" s="45"/>
    </row>
    <row r="187" s="2" customFormat="1" ht="16.8" customHeight="1">
      <c r="A187" s="39"/>
      <c r="B187" s="45"/>
      <c r="C187" s="313" t="s">
        <v>97</v>
      </c>
      <c r="D187" s="313" t="s">
        <v>195</v>
      </c>
      <c r="E187" s="18" t="s">
        <v>1</v>
      </c>
      <c r="F187" s="314">
        <v>0.36199999999999999</v>
      </c>
      <c r="G187" s="39"/>
      <c r="H187" s="45"/>
    </row>
    <row r="188" s="2" customFormat="1" ht="16.8" customHeight="1">
      <c r="A188" s="39"/>
      <c r="B188" s="45"/>
      <c r="C188" s="315" t="s">
        <v>2225</v>
      </c>
      <c r="D188" s="39"/>
      <c r="E188" s="39"/>
      <c r="F188" s="39"/>
      <c r="G188" s="39"/>
      <c r="H188" s="45"/>
    </row>
    <row r="189" s="2" customFormat="1" ht="16.8" customHeight="1">
      <c r="A189" s="39"/>
      <c r="B189" s="45"/>
      <c r="C189" s="313" t="s">
        <v>1675</v>
      </c>
      <c r="D189" s="313" t="s">
        <v>1676</v>
      </c>
      <c r="E189" s="18" t="s">
        <v>415</v>
      </c>
      <c r="F189" s="314">
        <v>144.43700000000001</v>
      </c>
      <c r="G189" s="39"/>
      <c r="H189" s="45"/>
    </row>
    <row r="190" s="2" customFormat="1" ht="16.8" customHeight="1">
      <c r="A190" s="39"/>
      <c r="B190" s="45"/>
      <c r="C190" s="313" t="s">
        <v>1691</v>
      </c>
      <c r="D190" s="313" t="s">
        <v>1692</v>
      </c>
      <c r="E190" s="18" t="s">
        <v>415</v>
      </c>
      <c r="F190" s="314">
        <v>3.258</v>
      </c>
      <c r="G190" s="39"/>
      <c r="H190" s="45"/>
    </row>
    <row r="191" s="2" customFormat="1" ht="16.8" customHeight="1">
      <c r="A191" s="39"/>
      <c r="B191" s="45"/>
      <c r="C191" s="309" t="s">
        <v>106</v>
      </c>
      <c r="D191" s="310" t="s">
        <v>107</v>
      </c>
      <c r="E191" s="311" t="s">
        <v>1</v>
      </c>
      <c r="F191" s="312">
        <v>4.2000000000000002</v>
      </c>
      <c r="G191" s="39"/>
      <c r="H191" s="45"/>
    </row>
    <row r="192" s="2" customFormat="1" ht="16.8" customHeight="1">
      <c r="A192" s="39"/>
      <c r="B192" s="45"/>
      <c r="C192" s="313" t="s">
        <v>1</v>
      </c>
      <c r="D192" s="313" t="s">
        <v>450</v>
      </c>
      <c r="E192" s="18" t="s">
        <v>1</v>
      </c>
      <c r="F192" s="314">
        <v>0</v>
      </c>
      <c r="G192" s="39"/>
      <c r="H192" s="45"/>
    </row>
    <row r="193" s="2" customFormat="1" ht="16.8" customHeight="1">
      <c r="A193" s="39"/>
      <c r="B193" s="45"/>
      <c r="C193" s="313" t="s">
        <v>1</v>
      </c>
      <c r="D193" s="313" t="s">
        <v>451</v>
      </c>
      <c r="E193" s="18" t="s">
        <v>1</v>
      </c>
      <c r="F193" s="314">
        <v>4.2000000000000002</v>
      </c>
      <c r="G193" s="39"/>
      <c r="H193" s="45"/>
    </row>
    <row r="194" s="2" customFormat="1" ht="16.8" customHeight="1">
      <c r="A194" s="39"/>
      <c r="B194" s="45"/>
      <c r="C194" s="313" t="s">
        <v>106</v>
      </c>
      <c r="D194" s="313" t="s">
        <v>389</v>
      </c>
      <c r="E194" s="18" t="s">
        <v>1</v>
      </c>
      <c r="F194" s="314">
        <v>4.2000000000000002</v>
      </c>
      <c r="G194" s="39"/>
      <c r="H194" s="45"/>
    </row>
    <row r="195" s="2" customFormat="1" ht="16.8" customHeight="1">
      <c r="A195" s="39"/>
      <c r="B195" s="45"/>
      <c r="C195" s="315" t="s">
        <v>2225</v>
      </c>
      <c r="D195" s="39"/>
      <c r="E195" s="39"/>
      <c r="F195" s="39"/>
      <c r="G195" s="39"/>
      <c r="H195" s="45"/>
    </row>
    <row r="196" s="2" customFormat="1" ht="16.8" customHeight="1">
      <c r="A196" s="39"/>
      <c r="B196" s="45"/>
      <c r="C196" s="313" t="s">
        <v>441</v>
      </c>
      <c r="D196" s="313" t="s">
        <v>442</v>
      </c>
      <c r="E196" s="18" t="s">
        <v>294</v>
      </c>
      <c r="F196" s="314">
        <v>176.84999999999999</v>
      </c>
      <c r="G196" s="39"/>
      <c r="H196" s="45"/>
    </row>
    <row r="197" s="2" customFormat="1" ht="16.8" customHeight="1">
      <c r="A197" s="39"/>
      <c r="B197" s="45"/>
      <c r="C197" s="313" t="s">
        <v>455</v>
      </c>
      <c r="D197" s="313" t="s">
        <v>456</v>
      </c>
      <c r="E197" s="18" t="s">
        <v>415</v>
      </c>
      <c r="F197" s="314">
        <v>8.6099999999999994</v>
      </c>
      <c r="G197" s="39"/>
      <c r="H197" s="45"/>
    </row>
    <row r="198" s="2" customFormat="1" ht="16.8" customHeight="1">
      <c r="A198" s="39"/>
      <c r="B198" s="45"/>
      <c r="C198" s="309" t="s">
        <v>101</v>
      </c>
      <c r="D198" s="310" t="s">
        <v>102</v>
      </c>
      <c r="E198" s="311" t="s">
        <v>1</v>
      </c>
      <c r="F198" s="312">
        <v>171.27500000000001</v>
      </c>
      <c r="G198" s="39"/>
      <c r="H198" s="45"/>
    </row>
    <row r="199" s="2" customFormat="1" ht="16.8" customHeight="1">
      <c r="A199" s="39"/>
      <c r="B199" s="45"/>
      <c r="C199" s="313" t="s">
        <v>1</v>
      </c>
      <c r="D199" s="313" t="s">
        <v>193</v>
      </c>
      <c r="E199" s="18" t="s">
        <v>1</v>
      </c>
      <c r="F199" s="314">
        <v>0</v>
      </c>
      <c r="G199" s="39"/>
      <c r="H199" s="45"/>
    </row>
    <row r="200" s="2" customFormat="1" ht="16.8" customHeight="1">
      <c r="A200" s="39"/>
      <c r="B200" s="45"/>
      <c r="C200" s="313" t="s">
        <v>1</v>
      </c>
      <c r="D200" s="313" t="s">
        <v>446</v>
      </c>
      <c r="E200" s="18" t="s">
        <v>1</v>
      </c>
      <c r="F200" s="314">
        <v>0</v>
      </c>
      <c r="G200" s="39"/>
      <c r="H200" s="45"/>
    </row>
    <row r="201" s="2" customFormat="1" ht="16.8" customHeight="1">
      <c r="A201" s="39"/>
      <c r="B201" s="45"/>
      <c r="C201" s="313" t="s">
        <v>1</v>
      </c>
      <c r="D201" s="313" t="s">
        <v>447</v>
      </c>
      <c r="E201" s="18" t="s">
        <v>1</v>
      </c>
      <c r="F201" s="314">
        <v>167.15000000000001</v>
      </c>
      <c r="G201" s="39"/>
      <c r="H201" s="45"/>
    </row>
    <row r="202" s="2" customFormat="1" ht="16.8" customHeight="1">
      <c r="A202" s="39"/>
      <c r="B202" s="45"/>
      <c r="C202" s="313" t="s">
        <v>1</v>
      </c>
      <c r="D202" s="313" t="s">
        <v>448</v>
      </c>
      <c r="E202" s="18" t="s">
        <v>1</v>
      </c>
      <c r="F202" s="314">
        <v>0</v>
      </c>
      <c r="G202" s="39"/>
      <c r="H202" s="45"/>
    </row>
    <row r="203" s="2" customFormat="1" ht="16.8" customHeight="1">
      <c r="A203" s="39"/>
      <c r="B203" s="45"/>
      <c r="C203" s="313" t="s">
        <v>1</v>
      </c>
      <c r="D203" s="313" t="s">
        <v>449</v>
      </c>
      <c r="E203" s="18" t="s">
        <v>1</v>
      </c>
      <c r="F203" s="314">
        <v>4.125</v>
      </c>
      <c r="G203" s="39"/>
      <c r="H203" s="45"/>
    </row>
    <row r="204" s="2" customFormat="1" ht="16.8" customHeight="1">
      <c r="A204" s="39"/>
      <c r="B204" s="45"/>
      <c r="C204" s="313" t="s">
        <v>101</v>
      </c>
      <c r="D204" s="313" t="s">
        <v>389</v>
      </c>
      <c r="E204" s="18" t="s">
        <v>1</v>
      </c>
      <c r="F204" s="314">
        <v>171.27500000000001</v>
      </c>
      <c r="G204" s="39"/>
      <c r="H204" s="45"/>
    </row>
    <row r="205" s="2" customFormat="1" ht="16.8" customHeight="1">
      <c r="A205" s="39"/>
      <c r="B205" s="45"/>
      <c r="C205" s="315" t="s">
        <v>2225</v>
      </c>
      <c r="D205" s="39"/>
      <c r="E205" s="39"/>
      <c r="F205" s="39"/>
      <c r="G205" s="39"/>
      <c r="H205" s="45"/>
    </row>
    <row r="206" s="2" customFormat="1" ht="16.8" customHeight="1">
      <c r="A206" s="39"/>
      <c r="B206" s="45"/>
      <c r="C206" s="313" t="s">
        <v>441</v>
      </c>
      <c r="D206" s="313" t="s">
        <v>442</v>
      </c>
      <c r="E206" s="18" t="s">
        <v>294</v>
      </c>
      <c r="F206" s="314">
        <v>176.84999999999999</v>
      </c>
      <c r="G206" s="39"/>
      <c r="H206" s="45"/>
    </row>
    <row r="207" s="2" customFormat="1">
      <c r="A207" s="39"/>
      <c r="B207" s="45"/>
      <c r="C207" s="313" t="s">
        <v>355</v>
      </c>
      <c r="D207" s="313" t="s">
        <v>356</v>
      </c>
      <c r="E207" s="18" t="s">
        <v>294</v>
      </c>
      <c r="F207" s="314">
        <v>342.55000000000001</v>
      </c>
      <c r="G207" s="39"/>
      <c r="H207" s="45"/>
    </row>
    <row r="208" s="2" customFormat="1">
      <c r="A208" s="39"/>
      <c r="B208" s="45"/>
      <c r="C208" s="313" t="s">
        <v>379</v>
      </c>
      <c r="D208" s="313" t="s">
        <v>380</v>
      </c>
      <c r="E208" s="18" t="s">
        <v>294</v>
      </c>
      <c r="F208" s="314">
        <v>1193.925</v>
      </c>
      <c r="G208" s="39"/>
      <c r="H208" s="45"/>
    </row>
    <row r="209" s="2" customFormat="1" ht="16.8" customHeight="1">
      <c r="A209" s="39"/>
      <c r="B209" s="45"/>
      <c r="C209" s="313" t="s">
        <v>399</v>
      </c>
      <c r="D209" s="313" t="s">
        <v>400</v>
      </c>
      <c r="E209" s="18" t="s">
        <v>294</v>
      </c>
      <c r="F209" s="314">
        <v>171.27500000000001</v>
      </c>
      <c r="G209" s="39"/>
      <c r="H209" s="45"/>
    </row>
    <row r="210" s="2" customFormat="1" ht="16.8" customHeight="1">
      <c r="A210" s="39"/>
      <c r="B210" s="45"/>
      <c r="C210" s="313" t="s">
        <v>434</v>
      </c>
      <c r="D210" s="313" t="s">
        <v>435</v>
      </c>
      <c r="E210" s="18" t="s">
        <v>294</v>
      </c>
      <c r="F210" s="314">
        <v>171.27500000000001</v>
      </c>
      <c r="G210" s="39"/>
      <c r="H210" s="45"/>
    </row>
    <row r="211" s="2" customFormat="1" ht="7.44" customHeight="1">
      <c r="A211" s="39"/>
      <c r="B211" s="172"/>
      <c r="C211" s="173"/>
      <c r="D211" s="173"/>
      <c r="E211" s="173"/>
      <c r="F211" s="173"/>
      <c r="G211" s="173"/>
      <c r="H211" s="45"/>
    </row>
    <row r="212" s="2" customFormat="1">
      <c r="A212" s="39"/>
      <c r="B212" s="39"/>
      <c r="C212" s="39"/>
      <c r="D212" s="39"/>
      <c r="E212" s="39"/>
      <c r="F212" s="39"/>
      <c r="G212" s="39"/>
      <c r="H212" s="39"/>
    </row>
  </sheetData>
  <sheetProtection sheet="1" formatColumns="0" formatRows="0" objects="1" scenarios="1" spinCount="100000" saltValue="uOdQXUpgpfuxCSSFum4tjatdq6IDtYeKl5jEyf81olHqtOtaMGFIX9TJkDlN7FO5c/8xLPtzKwrie1meahyKdQ==" hashValue="GIVvZK+VI9cm5nk0RYh0yUhK0YIhHLyY4K9cOZ/X3zTQfdYB85m3bX4cpTqCqk1JC6dmG+cfg0xSInXIgaCrs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Veronika Čiklová</dc:creator>
  <cp:lastModifiedBy>Veronika Čiklová</cp:lastModifiedBy>
  <dcterms:created xsi:type="dcterms:W3CDTF">2026-07-09T07:26:03Z</dcterms:created>
  <dcterms:modified xsi:type="dcterms:W3CDTF">2026-07-09T07:26:10Z</dcterms:modified>
</cp:coreProperties>
</file>