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:\Stravovacie služby\15.7.2026 Final stravovanie dokumenty do VO\"/>
    </mc:Choice>
  </mc:AlternateContent>
  <xr:revisionPtr revIDLastSave="0" documentId="13_ncr:1_{D15EF0BF-3608-4032-9D7F-F0001309FF2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ena ponuky" sheetId="4" r:id="rId1"/>
    <sheet name="Občerstvenie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F3" i="5"/>
  <c r="H13" i="4"/>
  <c r="H12" i="4"/>
  <c r="H11" i="4"/>
  <c r="H10" i="4"/>
  <c r="H8" i="4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6" i="5"/>
  <c r="F45" i="5"/>
  <c r="F44" i="5"/>
  <c r="F43" i="5"/>
  <c r="F42" i="5"/>
  <c r="F41" i="5"/>
  <c r="F40" i="5"/>
  <c r="F37" i="5"/>
  <c r="F36" i="5"/>
  <c r="F35" i="5"/>
  <c r="F34" i="5"/>
  <c r="F33" i="5"/>
  <c r="F32" i="5"/>
  <c r="F31" i="5"/>
  <c r="F30" i="5"/>
  <c r="F27" i="5"/>
  <c r="F26" i="5"/>
  <c r="F25" i="5"/>
  <c r="F24" i="5"/>
  <c r="F21" i="5"/>
  <c r="F20" i="5"/>
  <c r="F19" i="5"/>
  <c r="F18" i="5"/>
  <c r="F17" i="5"/>
  <c r="F16" i="5"/>
  <c r="F15" i="5"/>
  <c r="F12" i="5"/>
  <c r="F11" i="5"/>
  <c r="F8" i="5"/>
  <c r="F7" i="5"/>
  <c r="F6" i="5"/>
  <c r="F5" i="5"/>
  <c r="F4" i="5"/>
  <c r="F38" i="5" l="1"/>
  <c r="F22" i="5"/>
  <c r="F13" i="5"/>
  <c r="F9" i="5"/>
  <c r="F47" i="5"/>
  <c r="F28" i="5"/>
  <c r="F65" i="5"/>
  <c r="F67" i="5" l="1"/>
  <c r="H15" i="4" s="1"/>
</calcChain>
</file>

<file path=xl/sharedStrings.xml><?xml version="1.0" encoding="utf-8"?>
<sst xmlns="http://schemas.openxmlformats.org/spreadsheetml/2006/main" count="159" uniqueCount="106">
  <si>
    <t>Príloha 2 k Súťažným podkladom</t>
  </si>
  <si>
    <t>K1 - cena ponuky - vypĺňa uchádzač</t>
  </si>
  <si>
    <t>Cena ponuky</t>
  </si>
  <si>
    <t>Obchodné meno uchádzača</t>
  </si>
  <si>
    <t>IČO uchádzača</t>
  </si>
  <si>
    <t>Predmet zákazky:  Zabezpečenie stravovania a doplnkového predaja v bufete pre zamestnancov NBS v budove ústredia NBS</t>
  </si>
  <si>
    <t>P.č.</t>
  </si>
  <si>
    <t>Názov položky</t>
  </si>
  <si>
    <t>Merná jednotka</t>
  </si>
  <si>
    <t>Počet merných jednotiek</t>
  </si>
  <si>
    <t>Jednotková cena mernej jednotky v EUR bez DPH</t>
  </si>
  <si>
    <t>Celková cena za položku v EUR bez DPH</t>
  </si>
  <si>
    <t xml:space="preserve">Denné menu Variant A, B, C v zmysle opisu predmetu zákazky v zložení polievka + pečivo, hlavné jedlo + príloha, prílohový šalát/kompót alebo malý dezert, 1 ks ovocia, 0,2 l nealko nápoja a Menu Variant 1 v gramáži 350 g + 5% zo samoobslužného ostrovčeka v zmysle opisu predmetu zákazky v zložení kombinácie jedál z oboch samoobslužných ostrovčekov + pečivo, polievka + pečivo, 1 ks ovocia a nealkoholický nápoj </t>
  </si>
  <si>
    <t>porcia</t>
  </si>
  <si>
    <t>*</t>
  </si>
  <si>
    <t xml:space="preserve">*vypočítané ako súčin predpokladaného počtu pracovných dní t.j. 1514 v období plnenia zmluvy * 300 (odhad verejného obstarávateľa na počet vydaných jedál tohto typu v každom z týchto dní) </t>
  </si>
  <si>
    <t>Minútka klasická v zmysle opisu predmetu zákazky v zložení polievka (výber z dennej ponuky) + pečivo, hlavné jedlo + príloha +  prílohový šalát/ kompót alebo malý dezert, 1 ks ovocia, nealkoholický nápoj</t>
  </si>
  <si>
    <t>**</t>
  </si>
  <si>
    <t xml:space="preserve">**vypočítané ako súčin predpokladaného počtu pracovných dní t.j. 1514 v období plnenia zmluvy * 50 (odhad verejného obstarávateľa na počet vydaných klasických minútiek v každom z týchto dní) </t>
  </si>
  <si>
    <t>Minútka business v zmysle opisu predmetu zákazky v zložení polievka (výber z dennej ponuky) + pečivo, hlavné jedlo + príloha +  prílohový šalát/ kompót alebo malý dezert, 1 ks ovocia, nealkoholický nápoj</t>
  </si>
  <si>
    <t>***</t>
  </si>
  <si>
    <t xml:space="preserve">***vypočítané ako súčin predpokladaného počtu pracovných dní t.j. 1514 v období plnenia zmluvy * 20 (odhad verejného obstarávateľa na počet vydaných business minútiek v každom z týchto dní) </t>
  </si>
  <si>
    <t xml:space="preserve">Nadváha  Menu Variant 1 (nad gramáž 350 g + 5%) </t>
  </si>
  <si>
    <t>100 g</t>
  </si>
  <si>
    <t>****</t>
  </si>
  <si>
    <t xml:space="preserve">****vypočítané ako súčin predpokladaného počtu pracovných dní t.j. 1514v období plnenia zmluvy * 20 (odhad verejného obstarávateľa na počet nadváh v každom z týchto dní) </t>
  </si>
  <si>
    <r>
      <rPr>
        <b/>
        <sz val="11"/>
        <color theme="1"/>
        <rFont val="Cambria"/>
        <family val="1"/>
        <charset val="238"/>
      </rPr>
      <t>Menu Variant 2: Ako príloha</t>
    </r>
    <r>
      <rPr>
        <sz val="11"/>
        <color theme="1"/>
        <rFont val="Cambria"/>
        <family val="1"/>
        <charset val="238"/>
      </rPr>
      <t xml:space="preserve">  zo samoobslužného ostrovčeka v zmysle opisu predmetu zákazky </t>
    </r>
  </si>
  <si>
    <t>*****</t>
  </si>
  <si>
    <t xml:space="preserve">*****vypočítané ako súčin predpokladaného počtu pracovných dní t.j. 1514 v období plnenia zmluvy * 30 (odhad verejného obstarávateľa na počet tohto typu jedál v každom dni) </t>
  </si>
  <si>
    <r>
      <rPr>
        <b/>
        <sz val="11"/>
        <color theme="1"/>
        <rFont val="Cambria"/>
        <family val="1"/>
        <charset val="238"/>
      </rPr>
      <t xml:space="preserve">Samostatná polievka </t>
    </r>
    <r>
      <rPr>
        <sz val="11"/>
        <color theme="1"/>
        <rFont val="Cambria"/>
        <family val="1"/>
        <charset val="238"/>
      </rPr>
      <t>v zmysle opisu predmetu zákazky</t>
    </r>
  </si>
  <si>
    <t>******</t>
  </si>
  <si>
    <t xml:space="preserve">******vypočítané ako súčin predpokladaného počtu pracovných dní t.j. 1514 v období plnenia zmluvy * 30 (odhad verejného obstarávateľa na počet tohto typu jedál v každom dni) </t>
  </si>
  <si>
    <r>
      <t xml:space="preserve">BONUS </t>
    </r>
    <r>
      <rPr>
        <b/>
        <sz val="11"/>
        <color rgb="FFFF0000"/>
        <rFont val="Cambria"/>
        <family val="1"/>
        <charset val="238"/>
      </rPr>
      <t>(nevypĺňa uchádzač, ani bonusovú sumu nemení)</t>
    </r>
  </si>
  <si>
    <t>Celková cena za predmet zákazky v EUR bez DPH</t>
  </si>
  <si>
    <t>V ................................................ dňa ...................................</t>
  </si>
  <si>
    <t>Podpis oprávnenej osoby uchádzača</t>
  </si>
  <si>
    <t>UCHÁDZAČ VYPLNÍ LEN POLIA PODFARBENÉ ŽLTOU FARBOU</t>
  </si>
  <si>
    <t>BUNKY PODFARBENÉ ORANŽOVOU FARBOU SA VYPOČÍTAJÚ AUTOMATICKY</t>
  </si>
  <si>
    <t>Verejný obstarávateľ môže počas plnenia Zmluvy vyplatiť bonus za nadštandardnú kvalitu služieb vo výške 4 000 eur bez DPH (max. 1x za pol roka). Podmienky hodnotenia, absencia zmluvných pokút a povinnosť prerozdelenia časti bonusu pracovníkom sú detailne upravené v Zmluve. Celková suma vyplatených bonusov za celú dobu trvania Zmluvy vrátane opcií (celkovo max. 6 rokov) nemôže presiahnuť sumu 48 000 eur bez DPH. Na účely vyhodnotenia ponúk sa táto suma (48 000 eur bez DPH) pripočíta k celkovej Cene ponuky každého uchádzača.</t>
  </si>
  <si>
    <t xml:space="preserve">Celková cena za predmet zákazky obsahuje všetky náklady súvisiace s poskytovaním predmetných služieb v rozsahu opisu predmetu zákazky, vrátane mzdových nákladov, zisku, obsluhy, réžijných nákladov vrátane cestovných nákladov a pod. 		</t>
  </si>
  <si>
    <t>Občerstvenie</t>
  </si>
  <si>
    <t>Merná jednotka (MJ)</t>
  </si>
  <si>
    <t>Predpokladaný počet v MJ</t>
  </si>
  <si>
    <t>Jednotková cena v EUR bez DPH*</t>
  </si>
  <si>
    <t>Celková cena v EUR bez DPH</t>
  </si>
  <si>
    <t>Slané pokrmy</t>
  </si>
  <si>
    <t>jednosústové jedlo vegetariánske  (z min. 3 surovín - rôzne druhy, fingerfood, kanapky jednodhubky ), 60g</t>
  </si>
  <si>
    <t>ks</t>
  </si>
  <si>
    <t>jednosústové jedlo nevegatariánske (z min. 3 surovín - rôzne druhy, fingerfood, kanapky, jednodhubky ), 60g</t>
  </si>
  <si>
    <t>jednosústové jedlo vegánske (z min. 3 surovín - rôzne druhy, fingerfood, kanapky, jednohubky), 60g</t>
  </si>
  <si>
    <t>lopár s humusom, 400g</t>
  </si>
  <si>
    <t>bezlepkový rautový chlebíček rôzne druhy, 80g</t>
  </si>
  <si>
    <t>rautový chlebíček slaný rôzne druhy, 80g</t>
  </si>
  <si>
    <t>Slané pečivo</t>
  </si>
  <si>
    <t>rôzne slané pečivo plnené aj neplnené , 50g</t>
  </si>
  <si>
    <t xml:space="preserve">ks </t>
  </si>
  <si>
    <t>rôzne slané pečivo plenné aj neplnené , 70g</t>
  </si>
  <si>
    <t>Sladké pečivo, dezerty a pokrmy, ovocie</t>
  </si>
  <si>
    <t>malé miňonky/mini zákusky, 30g</t>
  </si>
  <si>
    <t>rôzne sladké pečivo plnené aj neplnené 50 g</t>
  </si>
  <si>
    <t>rôzne sladké pečivo plnené aj neplnené 70 g</t>
  </si>
  <si>
    <t>rôzne sladké pečivo plnené aj neplnené 90 g</t>
  </si>
  <si>
    <t xml:space="preserve">dezerty v kelímkoch 50 g </t>
  </si>
  <si>
    <t xml:space="preserve">dezerty v kelímkoch 100 g </t>
  </si>
  <si>
    <t xml:space="preserve">ovocie 100g/ osoba </t>
  </si>
  <si>
    <t>Obložené misy sladké a slané</t>
  </si>
  <si>
    <t>misa s plnenými mäsovými roládami a oblohou, 3,5kg</t>
  </si>
  <si>
    <t>obložená misa zeleninová, 3kg</t>
  </si>
  <si>
    <t>misa syrové variácie, orechy, ovocie, obloha, 3,5kg</t>
  </si>
  <si>
    <t>misa veľká s vyfiletovaným ovocím(hmotnosť, počet/druh ovocia), 4kg</t>
  </si>
  <si>
    <t>Nealkoholické nápoje</t>
  </si>
  <si>
    <t>minerálna voda - perlivá, jemne perlivá, neperlivá 033l sklo</t>
  </si>
  <si>
    <t>Nealko nápoje (rôzne druhy), 025l sklo</t>
  </si>
  <si>
    <t>Nealko nápoje - rozlievané (rôzne druhy), 0,1l</t>
  </si>
  <si>
    <t xml:space="preserve">por. čaj (vrátane med + citrón), 2g </t>
  </si>
  <si>
    <t>smotana do kávy, 10g</t>
  </si>
  <si>
    <t>por. káva (vrátane mlieko + cukor), 7g</t>
  </si>
  <si>
    <t>cappucino, 7g</t>
  </si>
  <si>
    <r>
      <rPr>
        <sz val="10"/>
        <rFont val="Verdana"/>
        <family val="2"/>
        <charset val="238"/>
      </rPr>
      <t>limonáda</t>
    </r>
    <r>
      <rPr>
        <sz val="11"/>
        <color theme="1"/>
        <rFont val="Calibri"/>
        <family val="2"/>
        <charset val="238"/>
        <scheme val="minor"/>
      </rPr>
      <t xml:space="preserve"> - rôzne druhy, 1l</t>
    </r>
  </si>
  <si>
    <t>Alkoholické nápoje</t>
  </si>
  <si>
    <t>Víno biele, 0,1l</t>
  </si>
  <si>
    <t>Víno červené, 0,1l</t>
  </si>
  <si>
    <t>Víno ružové, 0,1l</t>
  </si>
  <si>
    <t>Víno šumivé, 01l</t>
  </si>
  <si>
    <t>Welcome drink(prosseco), 0,1l</t>
  </si>
  <si>
    <t>Pivo 12°, 033l sklo</t>
  </si>
  <si>
    <t>Pivo 10°, 0,33l sklo</t>
  </si>
  <si>
    <t>Rôzne</t>
  </si>
  <si>
    <t>Štvorchodové menu nevegetariánske pre 1 osobu (predjedlo, polievka, hlavné jedlo dezert/múčne jedlo)</t>
  </si>
  <si>
    <t xml:space="preserve">Štvorchodové menu vegetariánske pre 1 osobu (predjedlo, polievka, hlavné jedlo dezert/múčne jedlo) </t>
  </si>
  <si>
    <t>Trojchodové menu nevegetariánske pre 1 osobu (polievka, hlavné jedlo dezert/múčne jedlo)</t>
  </si>
  <si>
    <t xml:space="preserve">Trojchodové menu vegetariánske pre 1 osobu (polievka, hlavné jedlo dezert/múčne jedlo) </t>
  </si>
  <si>
    <t xml:space="preserve">No limit nealkoholické nápoje minimálne 4 rôzne druhy nápojov pre 1 osobu v 0,25l fľašách  </t>
  </si>
  <si>
    <t xml:space="preserve">obsluha </t>
  </si>
  <si>
    <t>studený bufet 500g/osoba (minimálne 3 druhy mäsa + min. 2 vegetariánske alternatívy) + prílohy (minimálne 3 druhy) pre 10 osôb /vrátane cateringového inventáru/</t>
  </si>
  <si>
    <t>teplý bufet 500g/osoba (minimálne 3 druhy mäsa + min. 2 vegetariánske alternatívy) + prílohy (minimálne 3 druhy) pre 10 osôb /vrátane cateringového inventáru/</t>
  </si>
  <si>
    <t>studený bufet 500g/osoba (minimálne 3 druhy mäsa + min. 2 vegetariánske alternatívy) + prílohy (minimálne 3 druhy) pre 40 osôb /vrátane cateringového inventáru/</t>
  </si>
  <si>
    <t>teplý bufet 500g/osoba (minimálne 3 druhy mäsa + min. 2 vegetariánske alternatívy) + prílohy (minimálne 3 druhy) pre 40 osôb /vrátane cateringového inventáru/</t>
  </si>
  <si>
    <t xml:space="preserve">šalátový bar 50 g/osoba - minimálne 2 druhy pre 10 osôb </t>
  </si>
  <si>
    <t>šalátový bar 50 g/osoba - minimálne 2 druhy pre 40 osôb</t>
  </si>
  <si>
    <t>dezertný bar 120 g/osoba - minimálne 3 druhy pre 10 osôb</t>
  </si>
  <si>
    <t>dezertný bar 120 g/osoba - minimálne 3 druhy pre 40 osôb</t>
  </si>
  <si>
    <t>cofee break pre 10 osôb: nealkoholické nápoje a teplé nápoje - no limit balík, slané pečivo, 80 g - 1 ks a sladké pečivo, 80 g - 1 ks, canapes alebo plnené banketové pečivo - 2 ks (minimálne 3 druhy), ovocie 100 g osoba /vrátane cateringového inventáru/</t>
  </si>
  <si>
    <t>cofee break pre 40 osôb: nealkoholické nápoje a teplé nápoje - no limit balík, slané pečivo, 80 g - 1 ks a sladké pečivo, 80 g - 1 ks, canapes alebo plnené banketové pečivo - 2 ks (minimálne 3 druhy), ovocie 100 g osoba /vrátane cateringového inventáru/</t>
  </si>
  <si>
    <t>Celková cena spolu v EUR bez DPH</t>
  </si>
  <si>
    <t>osobohodina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</si>
</sst>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i/>
      <sz val="10"/>
      <color theme="4" tint="-0.249977111117893"/>
      <name val="Cambria"/>
      <family val="1"/>
      <charset val="238"/>
    </font>
    <font>
      <b/>
      <sz val="1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b/>
      <sz val="11"/>
      <color rgb="FFFF0000"/>
      <name val="Cambria"/>
      <family val="1"/>
      <charset val="238"/>
    </font>
    <font>
      <b/>
      <sz val="12"/>
      <color theme="1"/>
      <name val="Verdana"/>
      <family val="2"/>
      <charset val="238"/>
    </font>
    <font>
      <b/>
      <sz val="16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trike/>
      <sz val="10"/>
      <color rgb="FFFF0000"/>
      <name val="Verdana"/>
      <family val="2"/>
      <charset val="238"/>
    </font>
    <font>
      <strike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1" fillId="0" borderId="0" xfId="0" quotePrefix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3" borderId="1" xfId="0" quotePrefix="1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2" xfId="0" applyFont="1" applyBorder="1"/>
    <xf numFmtId="0" fontId="2" fillId="3" borderId="4" xfId="0" applyFont="1" applyFill="1" applyBorder="1" applyProtection="1">
      <protection locked="0"/>
    </xf>
    <xf numFmtId="0" fontId="1" fillId="3" borderId="12" xfId="0" applyFont="1" applyFill="1" applyBorder="1" applyProtection="1">
      <protection locked="0"/>
    </xf>
    <xf numFmtId="0" fontId="1" fillId="3" borderId="2" xfId="0" applyFont="1" applyFill="1" applyBorder="1" applyProtection="1">
      <protection locked="0"/>
    </xf>
    <xf numFmtId="0" fontId="0" fillId="5" borderId="0" xfId="0" applyFill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0" fillId="0" borderId="1" xfId="0" applyNumberFormat="1" applyBorder="1"/>
    <xf numFmtId="0" fontId="8" fillId="7" borderId="1" xfId="0" applyFont="1" applyFill="1" applyBorder="1"/>
    <xf numFmtId="0" fontId="0" fillId="0" borderId="0" xfId="0" applyAlignment="1">
      <alignment horizontal="center"/>
    </xf>
    <xf numFmtId="164" fontId="0" fillId="0" borderId="13" xfId="0" applyNumberFormat="1" applyBorder="1" applyAlignment="1">
      <alignment horizontal="center"/>
    </xf>
    <xf numFmtId="164" fontId="11" fillId="0" borderId="1" xfId="0" applyNumberFormat="1" applyFont="1" applyBorder="1"/>
    <xf numFmtId="164" fontId="0" fillId="0" borderId="1" xfId="0" applyNumberFormat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/>
    </xf>
    <xf numFmtId="0" fontId="0" fillId="0" borderId="1" xfId="0" applyBorder="1"/>
    <xf numFmtId="164" fontId="0" fillId="0" borderId="13" xfId="0" applyNumberFormat="1" applyBorder="1"/>
    <xf numFmtId="0" fontId="13" fillId="0" borderId="0" xfId="0" applyFont="1"/>
    <xf numFmtId="0" fontId="14" fillId="0" borderId="0" xfId="0" applyFont="1"/>
    <xf numFmtId="0" fontId="12" fillId="0" borderId="0" xfId="0" applyFont="1"/>
    <xf numFmtId="0" fontId="11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4" xfId="0" applyFont="1" applyBorder="1"/>
    <xf numFmtId="0" fontId="7" fillId="0" borderId="3" xfId="0" applyFont="1" applyBorder="1"/>
    <xf numFmtId="0" fontId="6" fillId="2" borderId="5" xfId="0" quotePrefix="1" applyFont="1" applyFill="1" applyBorder="1" applyAlignment="1">
      <alignment horizontal="left" vertical="center"/>
    </xf>
    <xf numFmtId="0" fontId="1" fillId="2" borderId="7" xfId="0" quotePrefix="1" applyFont="1" applyFill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0" fontId="1" fillId="4" borderId="11" xfId="0" quotePrefix="1" applyFont="1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15" fillId="9" borderId="2" xfId="0" applyNumberFormat="1" applyFont="1" applyFill="1" applyBorder="1"/>
    <xf numFmtId="0" fontId="6" fillId="2" borderId="5" xfId="0" quotePrefix="1" applyFont="1" applyFill="1" applyBorder="1" applyAlignment="1">
      <alignment vertical="center"/>
    </xf>
    <xf numFmtId="0" fontId="1" fillId="2" borderId="6" xfId="0" quotePrefix="1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164" fontId="0" fillId="8" borderId="15" xfId="0" applyNumberFormat="1" applyFill="1" applyBorder="1" applyAlignment="1">
      <alignment horizontal="center"/>
    </xf>
    <xf numFmtId="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8" fillId="7" borderId="13" xfId="0" applyFont="1" applyFill="1" applyBorder="1"/>
    <xf numFmtId="0" fontId="0" fillId="6" borderId="1" xfId="0" applyFill="1" applyBorder="1" applyAlignment="1">
      <alignment horizontal="left" vertical="center" wrapText="1"/>
    </xf>
    <xf numFmtId="0" fontId="5" fillId="0" borderId="3" xfId="0" quotePrefix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left"/>
      <protection locked="0"/>
    </xf>
    <xf numFmtId="0" fontId="1" fillId="3" borderId="4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3" fontId="1" fillId="3" borderId="6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1" fillId="3" borderId="10" xfId="0" applyNumberFormat="1" applyFont="1" applyFill="1" applyBorder="1" applyAlignment="1">
      <alignment horizontal="center" vertical="center"/>
    </xf>
    <xf numFmtId="3" fontId="1" fillId="3" borderId="1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center"/>
      <protection locked="0"/>
    </xf>
    <xf numFmtId="0" fontId="8" fillId="7" borderId="9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10" borderId="13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8" fillId="7" borderId="15" xfId="0" applyFon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5" fillId="9" borderId="3" xfId="0" applyFont="1" applyFill="1" applyBorder="1" applyAlignment="1">
      <alignment horizontal="center" wrapText="1"/>
    </xf>
    <xf numFmtId="0" fontId="15" fillId="9" borderId="4" xfId="0" applyFont="1" applyFill="1" applyBorder="1" applyAlignment="1">
      <alignment horizont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  <color rgb="FFCCFF33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9CE7C-7BF8-4EA5-B36B-A99F87E9919E}">
  <sheetPr codeName="Sheet1">
    <pageSetUpPr fitToPage="1"/>
  </sheetPr>
  <dimension ref="B1:Z26"/>
  <sheetViews>
    <sheetView tabSelected="1" zoomScale="90" zoomScaleNormal="90" zoomScaleSheetLayoutView="80" workbookViewId="0">
      <selection activeCell="C8" sqref="C8"/>
    </sheetView>
  </sheetViews>
  <sheetFormatPr defaultRowHeight="15" x14ac:dyDescent="0.25"/>
  <cols>
    <col min="3" max="3" width="102.140625" customWidth="1"/>
    <col min="4" max="4" width="16.140625" customWidth="1"/>
    <col min="5" max="5" width="13.5703125" customWidth="1"/>
    <col min="6" max="6" width="6.28515625" bestFit="1" customWidth="1"/>
    <col min="7" max="7" width="19.7109375" customWidth="1"/>
    <col min="8" max="8" width="21.85546875" customWidth="1"/>
    <col min="14" max="14" width="32.7109375" customWidth="1"/>
    <col min="15" max="25" width="9.140625" hidden="1" customWidth="1"/>
    <col min="26" max="26" width="6" customWidth="1"/>
  </cols>
  <sheetData>
    <row r="1" spans="2:26" x14ac:dyDescent="0.25">
      <c r="B1" s="45" t="s">
        <v>0</v>
      </c>
      <c r="C1" s="44" t="s">
        <v>1</v>
      </c>
      <c r="D1" s="20"/>
      <c r="E1" s="19"/>
      <c r="F1" s="19"/>
      <c r="G1" s="19"/>
      <c r="H1" s="21"/>
    </row>
    <row r="2" spans="2:26" ht="15.75" x14ac:dyDescent="0.25">
      <c r="B2" s="72" t="s">
        <v>2</v>
      </c>
      <c r="C2" s="73"/>
      <c r="D2" s="73"/>
      <c r="E2" s="73"/>
      <c r="F2" s="73"/>
      <c r="G2" s="73"/>
      <c r="H2" s="74"/>
    </row>
    <row r="3" spans="2:26" ht="15" customHeight="1" x14ac:dyDescent="0.25">
      <c r="B3" s="81" t="s">
        <v>3</v>
      </c>
      <c r="C3" s="82"/>
      <c r="D3" s="85"/>
      <c r="E3" s="86"/>
      <c r="F3" s="86"/>
      <c r="G3" s="86"/>
      <c r="H3" s="87"/>
    </row>
    <row r="4" spans="2:26" x14ac:dyDescent="0.25">
      <c r="B4" s="88" t="s">
        <v>4</v>
      </c>
      <c r="C4" s="89"/>
      <c r="D4" s="98"/>
      <c r="E4" s="99"/>
      <c r="F4" s="99"/>
      <c r="G4" s="99"/>
      <c r="H4" s="100"/>
    </row>
    <row r="5" spans="2:26" x14ac:dyDescent="0.25">
      <c r="B5" s="90" t="s">
        <v>5</v>
      </c>
      <c r="C5" s="91"/>
      <c r="D5" s="94"/>
      <c r="E5" s="94"/>
      <c r="F5" s="94"/>
      <c r="G5" s="94"/>
      <c r="H5" s="95"/>
    </row>
    <row r="6" spans="2:26" x14ac:dyDescent="0.25">
      <c r="B6" s="92"/>
      <c r="C6" s="93"/>
      <c r="D6" s="96"/>
      <c r="E6" s="96"/>
      <c r="F6" s="96"/>
      <c r="G6" s="96"/>
      <c r="H6" s="97"/>
    </row>
    <row r="7" spans="2:26" ht="56.25" customHeight="1" x14ac:dyDescent="0.25">
      <c r="B7" s="12" t="s">
        <v>6</v>
      </c>
      <c r="C7" s="12" t="s">
        <v>7</v>
      </c>
      <c r="D7" s="13" t="s">
        <v>8</v>
      </c>
      <c r="E7" s="14" t="s">
        <v>9</v>
      </c>
      <c r="F7" s="14"/>
      <c r="G7" s="15" t="s">
        <v>10</v>
      </c>
      <c r="H7" s="16" t="s">
        <v>11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</row>
    <row r="8" spans="2:26" s="2" customFormat="1" ht="60" customHeight="1" x14ac:dyDescent="0.25">
      <c r="B8" s="4">
        <v>1</v>
      </c>
      <c r="C8" s="5" t="s">
        <v>12</v>
      </c>
      <c r="D8" s="6" t="s">
        <v>13</v>
      </c>
      <c r="E8" s="6">
        <v>454200</v>
      </c>
      <c r="F8" s="6" t="s">
        <v>14</v>
      </c>
      <c r="G8" s="60"/>
      <c r="H8" s="17">
        <f t="shared" ref="H8:H13" si="0">ROUND(E8*G8, 2)</f>
        <v>0</v>
      </c>
      <c r="I8" s="65" t="s">
        <v>15</v>
      </c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2:26" s="2" customFormat="1" ht="30.75" customHeight="1" x14ac:dyDescent="0.25">
      <c r="B9" s="4">
        <v>2</v>
      </c>
      <c r="C9" s="5" t="s">
        <v>16</v>
      </c>
      <c r="D9" s="6" t="s">
        <v>13</v>
      </c>
      <c r="E9" s="6">
        <v>75700</v>
      </c>
      <c r="F9" s="6" t="s">
        <v>17</v>
      </c>
      <c r="G9" s="60"/>
      <c r="H9" s="17">
        <f t="shared" si="0"/>
        <v>0</v>
      </c>
      <c r="I9" s="65" t="s">
        <v>18</v>
      </c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 spans="2:26" s="2" customFormat="1" ht="30.75" customHeight="1" x14ac:dyDescent="0.25">
      <c r="B10" s="4">
        <v>3</v>
      </c>
      <c r="C10" s="5" t="s">
        <v>19</v>
      </c>
      <c r="D10" s="6" t="s">
        <v>13</v>
      </c>
      <c r="E10" s="6">
        <v>30280</v>
      </c>
      <c r="F10" s="6" t="s">
        <v>20</v>
      </c>
      <c r="G10" s="60"/>
      <c r="H10" s="17">
        <f t="shared" si="0"/>
        <v>0</v>
      </c>
      <c r="I10" s="65" t="s">
        <v>21</v>
      </c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spans="2:26" s="2" customFormat="1" ht="51" customHeight="1" x14ac:dyDescent="0.25">
      <c r="B11" s="4">
        <v>4</v>
      </c>
      <c r="C11" s="5" t="s">
        <v>22</v>
      </c>
      <c r="D11" s="6" t="s">
        <v>23</v>
      </c>
      <c r="E11" s="6">
        <v>30280</v>
      </c>
      <c r="F11" s="6" t="s">
        <v>24</v>
      </c>
      <c r="G11" s="60"/>
      <c r="H11" s="17">
        <f t="shared" si="0"/>
        <v>0</v>
      </c>
      <c r="I11" s="65" t="s">
        <v>25</v>
      </c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2:26" s="2" customFormat="1" ht="30.75" customHeight="1" x14ac:dyDescent="0.25">
      <c r="B12" s="4">
        <v>5</v>
      </c>
      <c r="C12" s="5" t="s">
        <v>26</v>
      </c>
      <c r="D12" s="6" t="s">
        <v>23</v>
      </c>
      <c r="E12" s="6">
        <v>45420</v>
      </c>
      <c r="F12" s="6" t="s">
        <v>27</v>
      </c>
      <c r="G12" s="60"/>
      <c r="H12" s="17">
        <f t="shared" si="0"/>
        <v>0</v>
      </c>
      <c r="I12" s="65" t="s">
        <v>28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2:26" s="2" customFormat="1" ht="30.75" customHeight="1" x14ac:dyDescent="0.25">
      <c r="B13" s="4">
        <v>6</v>
      </c>
      <c r="C13" s="5" t="s">
        <v>29</v>
      </c>
      <c r="D13" s="6" t="s">
        <v>13</v>
      </c>
      <c r="E13" s="6">
        <v>45420</v>
      </c>
      <c r="F13" s="6" t="s">
        <v>30</v>
      </c>
      <c r="G13" s="60"/>
      <c r="H13" s="17">
        <f t="shared" si="0"/>
        <v>0</v>
      </c>
      <c r="I13" s="65" t="s">
        <v>31</v>
      </c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2:26" x14ac:dyDescent="0.25">
      <c r="B14" s="75" t="s">
        <v>32</v>
      </c>
      <c r="C14" s="76"/>
      <c r="D14" s="76"/>
      <c r="E14" s="76"/>
      <c r="F14" s="76"/>
      <c r="G14" s="77"/>
      <c r="H14" s="18">
        <v>48000</v>
      </c>
    </row>
    <row r="15" spans="2:26" x14ac:dyDescent="0.25">
      <c r="B15" s="78" t="s">
        <v>33</v>
      </c>
      <c r="C15" s="79"/>
      <c r="D15" s="79"/>
      <c r="E15" s="79"/>
      <c r="F15" s="79"/>
      <c r="G15" s="80"/>
      <c r="H15" s="18">
        <f>SUM(H8:H14)+Občerstvenie!F67</f>
        <v>48000</v>
      </c>
    </row>
    <row r="16" spans="2:26" x14ac:dyDescent="0.25">
      <c r="B16" s="9"/>
      <c r="C16" s="9"/>
      <c r="D16" s="3"/>
      <c r="E16" s="10"/>
      <c r="F16" s="10"/>
      <c r="G16" s="1"/>
      <c r="H16" s="1"/>
    </row>
    <row r="17" spans="2:8" x14ac:dyDescent="0.25">
      <c r="B17" s="83" t="s">
        <v>34</v>
      </c>
      <c r="C17" s="84"/>
      <c r="D17" s="84"/>
      <c r="E17" s="22" t="s">
        <v>35</v>
      </c>
      <c r="F17" s="22"/>
      <c r="G17" s="23"/>
      <c r="H17" s="24"/>
    </row>
    <row r="18" spans="2:8" x14ac:dyDescent="0.25">
      <c r="B18" s="9"/>
      <c r="C18" s="9"/>
      <c r="D18" s="3"/>
      <c r="E18" s="10"/>
      <c r="F18" s="10"/>
      <c r="G18" s="1"/>
      <c r="H18" s="1"/>
    </row>
    <row r="19" spans="2:8" x14ac:dyDescent="0.25">
      <c r="B19" s="9"/>
      <c r="C19" s="9"/>
      <c r="D19" s="3"/>
      <c r="E19" s="10"/>
      <c r="F19" s="10"/>
      <c r="G19" s="1"/>
      <c r="H19" s="1"/>
    </row>
    <row r="20" spans="2:8" x14ac:dyDescent="0.25">
      <c r="B20" s="11"/>
      <c r="C20" s="9"/>
      <c r="D20" s="3"/>
      <c r="E20" s="10"/>
      <c r="F20" s="10"/>
      <c r="G20" s="1"/>
      <c r="H20" s="1"/>
    </row>
    <row r="21" spans="2:8" x14ac:dyDescent="0.25">
      <c r="B21" s="46" t="s">
        <v>36</v>
      </c>
      <c r="C21" s="47"/>
      <c r="D21" s="3"/>
      <c r="E21" s="10"/>
      <c r="F21" s="10"/>
      <c r="G21" s="1"/>
      <c r="H21" s="1"/>
    </row>
    <row r="22" spans="2:8" x14ac:dyDescent="0.25">
      <c r="B22" s="48" t="s">
        <v>37</v>
      </c>
      <c r="C22" s="49"/>
      <c r="D22" s="7"/>
      <c r="E22" s="8"/>
      <c r="F22" s="8"/>
      <c r="G22" s="1"/>
      <c r="H22" s="1"/>
    </row>
    <row r="24" spans="2:8" ht="46.5" customHeight="1" x14ac:dyDescent="0.25">
      <c r="B24" s="69" t="s">
        <v>38</v>
      </c>
      <c r="C24" s="70"/>
      <c r="D24" s="70"/>
      <c r="E24" s="70"/>
      <c r="F24" s="70"/>
      <c r="G24" s="70"/>
      <c r="H24" s="71"/>
    </row>
    <row r="26" spans="2:8" ht="48" customHeight="1" x14ac:dyDescent="0.25">
      <c r="B26" s="66" t="s">
        <v>39</v>
      </c>
      <c r="C26" s="67"/>
      <c r="D26" s="67"/>
      <c r="E26" s="67"/>
      <c r="F26" s="67"/>
      <c r="G26" s="67"/>
      <c r="H26" s="68"/>
    </row>
  </sheetData>
  <sheetProtection algorithmName="SHA-512" hashValue="HrKAtdUq71H0eGkqZQR11bk49DajX5HjPDn01o85J/1tMr74LhEjHZcl2vJ9nGm1bLcaYAFCqzvt5L322kL9JQ==" saltValue="qeA366Q7hA04nyV7kjTbmg==" spinCount="100000" sheet="1" objects="1" scenarios="1"/>
  <mergeCells count="18">
    <mergeCell ref="B26:H26"/>
    <mergeCell ref="B24:H24"/>
    <mergeCell ref="B2:H2"/>
    <mergeCell ref="B14:G14"/>
    <mergeCell ref="B15:G15"/>
    <mergeCell ref="B3:C3"/>
    <mergeCell ref="B17:D17"/>
    <mergeCell ref="D3:H3"/>
    <mergeCell ref="B4:C4"/>
    <mergeCell ref="B5:C6"/>
    <mergeCell ref="D5:H6"/>
    <mergeCell ref="D4:H4"/>
    <mergeCell ref="I13:Z13"/>
    <mergeCell ref="I8:Z8"/>
    <mergeCell ref="I9:Z9"/>
    <mergeCell ref="I10:Z10"/>
    <mergeCell ref="I11:Z11"/>
    <mergeCell ref="I12:Z12"/>
  </mergeCells>
  <dataValidations count="1">
    <dataValidation type="custom" operator="lessThanOrEqual" showInputMessage="1" showErrorMessage="1" error="povolená je suma s max. dvoma desatinnými miestami" sqref="G8:G13" xr:uid="{FAB48F0C-E38E-482D-BEA1-632E554AC0D0}">
      <formula1>ROUND(G8,2)=G8</formula1>
    </dataValidation>
  </dataValidations>
  <pageMargins left="0.25" right="0.25" top="0.75" bottom="0.75" header="0.3" footer="0.3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DA474-0990-45B6-AB80-EA85960468FF}">
  <dimension ref="A1:G71"/>
  <sheetViews>
    <sheetView zoomScale="80" zoomScaleNormal="80" zoomScalePageLayoutView="90" workbookViewId="0">
      <selection activeCell="E3" sqref="E3"/>
    </sheetView>
  </sheetViews>
  <sheetFormatPr defaultColWidth="10.140625" defaultRowHeight="15" x14ac:dyDescent="0.25"/>
  <cols>
    <col min="1" max="1" width="42.7109375" customWidth="1"/>
    <col min="2" max="2" width="83.85546875" customWidth="1"/>
    <col min="3" max="3" width="14.42578125" style="43" customWidth="1"/>
    <col min="4" max="4" width="17.28515625" customWidth="1"/>
    <col min="5" max="5" width="17.85546875" customWidth="1"/>
    <col min="6" max="6" width="27.28515625" customWidth="1"/>
    <col min="7" max="7" width="17.85546875" customWidth="1"/>
    <col min="8" max="8" width="25.5703125" customWidth="1"/>
  </cols>
  <sheetData>
    <row r="1" spans="1:7" ht="40.9" customHeight="1" x14ac:dyDescent="0.25">
      <c r="A1" s="104" t="s">
        <v>40</v>
      </c>
      <c r="B1" s="105"/>
      <c r="C1" s="57" t="s">
        <v>41</v>
      </c>
      <c r="D1" s="57" t="s">
        <v>42</v>
      </c>
      <c r="E1" s="57" t="s">
        <v>43</v>
      </c>
      <c r="F1" s="58" t="s">
        <v>44</v>
      </c>
    </row>
    <row r="2" spans="1:7" ht="19.899999999999999" customHeight="1" x14ac:dyDescent="0.25">
      <c r="A2" s="106" t="s">
        <v>45</v>
      </c>
      <c r="B2" s="106"/>
      <c r="C2" s="26"/>
      <c r="D2" s="27"/>
      <c r="E2" s="107"/>
      <c r="F2" s="108"/>
    </row>
    <row r="3" spans="1:7" ht="19.899999999999999" customHeight="1" x14ac:dyDescent="0.25">
      <c r="A3" s="103" t="s">
        <v>46</v>
      </c>
      <c r="B3" s="103"/>
      <c r="C3" s="28" t="s">
        <v>47</v>
      </c>
      <c r="D3" s="29">
        <v>400</v>
      </c>
      <c r="E3" s="61"/>
      <c r="F3" s="30">
        <f>D3*E3</f>
        <v>0</v>
      </c>
    </row>
    <row r="4" spans="1:7" ht="19.899999999999999" customHeight="1" x14ac:dyDescent="0.25">
      <c r="A4" s="103" t="s">
        <v>48</v>
      </c>
      <c r="B4" s="103"/>
      <c r="C4" s="28" t="s">
        <v>47</v>
      </c>
      <c r="D4" s="29">
        <v>700</v>
      </c>
      <c r="E4" s="61"/>
      <c r="F4" s="30">
        <f t="shared" ref="F4:F8" si="0">D4*E4</f>
        <v>0</v>
      </c>
    </row>
    <row r="5" spans="1:7" ht="19.899999999999999" customHeight="1" x14ac:dyDescent="0.25">
      <c r="A5" s="103" t="s">
        <v>49</v>
      </c>
      <c r="B5" s="103"/>
      <c r="C5" s="28" t="s">
        <v>47</v>
      </c>
      <c r="D5" s="29">
        <v>200</v>
      </c>
      <c r="E5" s="61"/>
      <c r="F5" s="30">
        <f t="shared" si="0"/>
        <v>0</v>
      </c>
    </row>
    <row r="6" spans="1:7" ht="19.899999999999999" customHeight="1" x14ac:dyDescent="0.25">
      <c r="A6" s="109" t="s">
        <v>50</v>
      </c>
      <c r="B6" s="109"/>
      <c r="C6" s="28" t="s">
        <v>47</v>
      </c>
      <c r="D6" s="29">
        <v>2</v>
      </c>
      <c r="E6" s="61"/>
      <c r="F6" s="30">
        <f t="shared" si="0"/>
        <v>0</v>
      </c>
    </row>
    <row r="7" spans="1:7" ht="19.899999999999999" customHeight="1" x14ac:dyDescent="0.25">
      <c r="A7" s="109" t="s">
        <v>51</v>
      </c>
      <c r="B7" s="109"/>
      <c r="C7" s="28" t="s">
        <v>47</v>
      </c>
      <c r="D7" s="29">
        <v>50</v>
      </c>
      <c r="E7" s="61"/>
      <c r="F7" s="30">
        <f t="shared" si="0"/>
        <v>0</v>
      </c>
    </row>
    <row r="8" spans="1:7" ht="19.899999999999999" customHeight="1" x14ac:dyDescent="0.25">
      <c r="A8" s="109" t="s">
        <v>52</v>
      </c>
      <c r="B8" s="109"/>
      <c r="C8" s="28" t="s">
        <v>47</v>
      </c>
      <c r="D8" s="28">
        <v>500</v>
      </c>
      <c r="E8" s="61"/>
      <c r="F8" s="30">
        <f t="shared" si="0"/>
        <v>0</v>
      </c>
    </row>
    <row r="9" spans="1:7" ht="19.899999999999999" customHeight="1" x14ac:dyDescent="0.25">
      <c r="A9" s="109"/>
      <c r="B9" s="109"/>
      <c r="C9" s="28"/>
      <c r="D9" s="37"/>
      <c r="E9" s="30"/>
      <c r="F9" s="36">
        <f>SUM(F3:F8)</f>
        <v>0</v>
      </c>
    </row>
    <row r="10" spans="1:7" ht="19.899999999999999" customHeight="1" x14ac:dyDescent="0.25">
      <c r="A10" s="110" t="s">
        <v>53</v>
      </c>
      <c r="B10" s="110"/>
      <c r="C10" s="64"/>
      <c r="D10" s="64"/>
      <c r="E10" s="101"/>
      <c r="F10" s="102"/>
    </row>
    <row r="11" spans="1:7" ht="19.899999999999999" customHeight="1" x14ac:dyDescent="0.25">
      <c r="A11" s="109" t="s">
        <v>54</v>
      </c>
      <c r="B11" s="109"/>
      <c r="C11" s="28" t="s">
        <v>55</v>
      </c>
      <c r="D11" s="50">
        <v>700</v>
      </c>
      <c r="E11" s="63"/>
      <c r="F11" s="30">
        <f>D11*E11</f>
        <v>0</v>
      </c>
    </row>
    <row r="12" spans="1:7" ht="19.899999999999999" customHeight="1" x14ac:dyDescent="0.25">
      <c r="A12" s="109" t="s">
        <v>56</v>
      </c>
      <c r="B12" s="109"/>
      <c r="C12" s="28" t="s">
        <v>55</v>
      </c>
      <c r="D12" s="50">
        <v>700</v>
      </c>
      <c r="E12" s="63"/>
      <c r="F12" s="30">
        <f>D12*E12</f>
        <v>0</v>
      </c>
      <c r="G12" s="32"/>
    </row>
    <row r="13" spans="1:7" ht="19.899999999999999" customHeight="1" x14ac:dyDescent="0.25">
      <c r="A13" s="114"/>
      <c r="B13" s="115"/>
      <c r="C13" s="28"/>
      <c r="D13" s="51"/>
      <c r="E13" s="33"/>
      <c r="F13" s="59">
        <f>SUM(F11:F12)</f>
        <v>0</v>
      </c>
      <c r="G13" s="32"/>
    </row>
    <row r="14" spans="1:7" ht="19.899999999999999" customHeight="1" x14ac:dyDescent="0.25">
      <c r="A14" s="116" t="s">
        <v>57</v>
      </c>
      <c r="B14" s="117"/>
      <c r="C14" s="27"/>
      <c r="D14" s="27"/>
      <c r="E14" s="118"/>
      <c r="F14" s="119"/>
    </row>
    <row r="15" spans="1:7" ht="19.899999999999999" customHeight="1" x14ac:dyDescent="0.25">
      <c r="A15" s="109" t="s">
        <v>58</v>
      </c>
      <c r="B15" s="109"/>
      <c r="C15" s="28" t="s">
        <v>55</v>
      </c>
      <c r="D15" s="28">
        <v>700</v>
      </c>
      <c r="E15" s="62"/>
      <c r="F15" s="30">
        <f>D15*E15</f>
        <v>0</v>
      </c>
    </row>
    <row r="16" spans="1:7" ht="19.899999999999999" customHeight="1" x14ac:dyDescent="0.25">
      <c r="A16" s="109" t="s">
        <v>59</v>
      </c>
      <c r="B16" s="109"/>
      <c r="C16" s="28" t="s">
        <v>55</v>
      </c>
      <c r="D16" s="28">
        <v>200</v>
      </c>
      <c r="E16" s="62"/>
      <c r="F16" s="30">
        <f t="shared" ref="F16:F21" si="1">D16*E16</f>
        <v>0</v>
      </c>
    </row>
    <row r="17" spans="1:6" ht="19.899999999999999" customHeight="1" x14ac:dyDescent="0.25">
      <c r="A17" s="114" t="s">
        <v>60</v>
      </c>
      <c r="B17" s="115"/>
      <c r="C17" s="28" t="s">
        <v>55</v>
      </c>
      <c r="D17" s="28">
        <v>200</v>
      </c>
      <c r="E17" s="62"/>
      <c r="F17" s="30">
        <f t="shared" si="1"/>
        <v>0</v>
      </c>
    </row>
    <row r="18" spans="1:6" ht="19.899999999999999" customHeight="1" x14ac:dyDescent="0.25">
      <c r="A18" s="114" t="s">
        <v>61</v>
      </c>
      <c r="B18" s="115"/>
      <c r="C18" s="28" t="s">
        <v>55</v>
      </c>
      <c r="D18" s="28">
        <v>200</v>
      </c>
      <c r="E18" s="62"/>
      <c r="F18" s="30">
        <f t="shared" si="1"/>
        <v>0</v>
      </c>
    </row>
    <row r="19" spans="1:6" ht="19.899999999999999" customHeight="1" x14ac:dyDescent="0.25">
      <c r="A19" s="114" t="s">
        <v>62</v>
      </c>
      <c r="B19" s="115"/>
      <c r="C19" s="28" t="s">
        <v>55</v>
      </c>
      <c r="D19" s="28">
        <v>100</v>
      </c>
      <c r="E19" s="62"/>
      <c r="F19" s="30">
        <f t="shared" si="1"/>
        <v>0</v>
      </c>
    </row>
    <row r="20" spans="1:6" ht="19.899999999999999" customHeight="1" x14ac:dyDescent="0.25">
      <c r="A20" s="114" t="s">
        <v>63</v>
      </c>
      <c r="B20" s="115"/>
      <c r="C20" s="28" t="s">
        <v>55</v>
      </c>
      <c r="D20" s="28">
        <v>200</v>
      </c>
      <c r="E20" s="62"/>
      <c r="F20" s="30">
        <f t="shared" si="1"/>
        <v>0</v>
      </c>
    </row>
    <row r="21" spans="1:6" ht="19.899999999999999" customHeight="1" x14ac:dyDescent="0.25">
      <c r="A21" s="103" t="s">
        <v>64</v>
      </c>
      <c r="B21" s="103"/>
      <c r="C21" s="29" t="s">
        <v>47</v>
      </c>
      <c r="D21" s="29">
        <v>300</v>
      </c>
      <c r="E21" s="62"/>
      <c r="F21" s="34">
        <f t="shared" si="1"/>
        <v>0</v>
      </c>
    </row>
    <row r="22" spans="1:6" ht="19.899999999999999" customHeight="1" x14ac:dyDescent="0.25">
      <c r="A22" s="114"/>
      <c r="B22" s="115"/>
      <c r="C22" s="28"/>
      <c r="D22" s="51"/>
      <c r="E22" s="35"/>
      <c r="F22" s="36">
        <f>SUM(F15:F21)</f>
        <v>0</v>
      </c>
    </row>
    <row r="23" spans="1:6" ht="19.899999999999999" customHeight="1" x14ac:dyDescent="0.25">
      <c r="A23" s="116" t="s">
        <v>65</v>
      </c>
      <c r="B23" s="117"/>
      <c r="C23" s="31"/>
      <c r="D23" s="31"/>
      <c r="E23" s="120"/>
      <c r="F23" s="121"/>
    </row>
    <row r="24" spans="1:6" ht="19.899999999999999" customHeight="1" x14ac:dyDescent="0.25">
      <c r="A24" s="109" t="s">
        <v>66</v>
      </c>
      <c r="B24" s="109"/>
      <c r="C24" s="28" t="s">
        <v>47</v>
      </c>
      <c r="D24" s="50">
        <v>10</v>
      </c>
      <c r="E24" s="62"/>
      <c r="F24" s="30">
        <f>D24*E24</f>
        <v>0</v>
      </c>
    </row>
    <row r="25" spans="1:6" ht="19.899999999999999" customHeight="1" x14ac:dyDescent="0.25">
      <c r="A25" s="109" t="s">
        <v>67</v>
      </c>
      <c r="B25" s="109"/>
      <c r="C25" s="28" t="s">
        <v>47</v>
      </c>
      <c r="D25" s="50">
        <v>5</v>
      </c>
      <c r="E25" s="62"/>
      <c r="F25" s="30">
        <f t="shared" ref="F25:F27" si="2">D25*E25</f>
        <v>0</v>
      </c>
    </row>
    <row r="26" spans="1:6" ht="19.899999999999999" customHeight="1" x14ac:dyDescent="0.25">
      <c r="A26" s="109" t="s">
        <v>68</v>
      </c>
      <c r="B26" s="109"/>
      <c r="C26" s="28" t="s">
        <v>47</v>
      </c>
      <c r="D26" s="50">
        <v>10</v>
      </c>
      <c r="E26" s="62"/>
      <c r="F26" s="30">
        <f t="shared" si="2"/>
        <v>0</v>
      </c>
    </row>
    <row r="27" spans="1:6" ht="19.899999999999999" customHeight="1" x14ac:dyDescent="0.25">
      <c r="A27" s="109" t="s">
        <v>69</v>
      </c>
      <c r="B27" s="109"/>
      <c r="C27" s="28" t="s">
        <v>47</v>
      </c>
      <c r="D27" s="50">
        <v>5</v>
      </c>
      <c r="E27" s="62"/>
      <c r="F27" s="30">
        <f t="shared" si="2"/>
        <v>0</v>
      </c>
    </row>
    <row r="28" spans="1:6" ht="19.899999999999999" customHeight="1" x14ac:dyDescent="0.25">
      <c r="A28" s="109"/>
      <c r="B28" s="109"/>
      <c r="C28" s="28"/>
      <c r="D28" s="37"/>
      <c r="E28" s="37"/>
      <c r="F28" s="36">
        <f>SUM(F24:F27)</f>
        <v>0</v>
      </c>
    </row>
    <row r="29" spans="1:6" ht="19.899999999999999" customHeight="1" x14ac:dyDescent="0.25">
      <c r="A29" s="116" t="s">
        <v>70</v>
      </c>
      <c r="B29" s="117"/>
      <c r="C29" s="31"/>
      <c r="D29" s="31"/>
      <c r="E29" s="111"/>
      <c r="F29" s="112"/>
    </row>
    <row r="30" spans="1:6" ht="19.899999999999999" customHeight="1" x14ac:dyDescent="0.25">
      <c r="A30" s="113" t="s">
        <v>71</v>
      </c>
      <c r="B30" s="113"/>
      <c r="C30" s="28" t="s">
        <v>47</v>
      </c>
      <c r="D30" s="29">
        <v>500</v>
      </c>
      <c r="E30" s="62"/>
      <c r="F30" s="30">
        <f>D30*E30</f>
        <v>0</v>
      </c>
    </row>
    <row r="31" spans="1:6" ht="19.899999999999999" customHeight="1" x14ac:dyDescent="0.25">
      <c r="A31" s="109" t="s">
        <v>72</v>
      </c>
      <c r="B31" s="109"/>
      <c r="C31" s="28" t="s">
        <v>47</v>
      </c>
      <c r="D31" s="29">
        <v>500</v>
      </c>
      <c r="E31" s="62"/>
      <c r="F31" s="30">
        <f t="shared" ref="F31:F37" si="3">D31*E31</f>
        <v>0</v>
      </c>
    </row>
    <row r="32" spans="1:6" ht="19.899999999999999" customHeight="1" x14ac:dyDescent="0.25">
      <c r="A32" s="109" t="s">
        <v>73</v>
      </c>
      <c r="B32" s="109"/>
      <c r="C32" s="28" t="s">
        <v>47</v>
      </c>
      <c r="D32" s="29">
        <v>500</v>
      </c>
      <c r="E32" s="62"/>
      <c r="F32" s="30">
        <f t="shared" si="3"/>
        <v>0</v>
      </c>
    </row>
    <row r="33" spans="1:6" ht="19.899999999999999" customHeight="1" x14ac:dyDescent="0.25">
      <c r="A33" s="109" t="s">
        <v>74</v>
      </c>
      <c r="B33" s="109"/>
      <c r="C33" s="28" t="s">
        <v>47</v>
      </c>
      <c r="D33" s="29">
        <v>150</v>
      </c>
      <c r="E33" s="62"/>
      <c r="F33" s="30">
        <f t="shared" si="3"/>
        <v>0</v>
      </c>
    </row>
    <row r="34" spans="1:6" ht="19.899999999999999" customHeight="1" x14ac:dyDescent="0.25">
      <c r="A34" s="109" t="s">
        <v>75</v>
      </c>
      <c r="B34" s="109"/>
      <c r="C34" s="28" t="s">
        <v>47</v>
      </c>
      <c r="D34" s="29">
        <v>400</v>
      </c>
      <c r="E34" s="62"/>
      <c r="F34" s="30">
        <f t="shared" si="3"/>
        <v>0</v>
      </c>
    </row>
    <row r="35" spans="1:6" ht="19.899999999999999" customHeight="1" x14ac:dyDescent="0.25">
      <c r="A35" s="109" t="s">
        <v>76</v>
      </c>
      <c r="B35" s="109"/>
      <c r="C35" s="28" t="s">
        <v>47</v>
      </c>
      <c r="D35" s="29">
        <v>685</v>
      </c>
      <c r="E35" s="62"/>
      <c r="F35" s="30">
        <f t="shared" si="3"/>
        <v>0</v>
      </c>
    </row>
    <row r="36" spans="1:6" ht="19.899999999999999" customHeight="1" x14ac:dyDescent="0.25">
      <c r="A36" s="114" t="s">
        <v>77</v>
      </c>
      <c r="B36" s="115"/>
      <c r="C36" s="28" t="s">
        <v>47</v>
      </c>
      <c r="D36" s="29">
        <v>60</v>
      </c>
      <c r="E36" s="62"/>
      <c r="F36" s="30">
        <f t="shared" si="3"/>
        <v>0</v>
      </c>
    </row>
    <row r="37" spans="1:6" ht="19.899999999999999" customHeight="1" x14ac:dyDescent="0.25">
      <c r="A37" s="109" t="s">
        <v>78</v>
      </c>
      <c r="B37" s="109"/>
      <c r="C37" s="28" t="s">
        <v>47</v>
      </c>
      <c r="D37" s="29">
        <v>20</v>
      </c>
      <c r="E37" s="62"/>
      <c r="F37" s="30">
        <f t="shared" si="3"/>
        <v>0</v>
      </c>
    </row>
    <row r="38" spans="1:6" ht="19.899999999999999" customHeight="1" x14ac:dyDescent="0.25">
      <c r="A38" s="109"/>
      <c r="B38" s="109"/>
      <c r="C38" s="28"/>
      <c r="D38" s="37"/>
      <c r="E38" s="38"/>
      <c r="F38" s="59">
        <f>SUM(F30:F37)</f>
        <v>0</v>
      </c>
    </row>
    <row r="39" spans="1:6" ht="19.899999999999999" customHeight="1" x14ac:dyDescent="0.25">
      <c r="A39" s="116" t="s">
        <v>79</v>
      </c>
      <c r="B39" s="117"/>
      <c r="C39" s="27"/>
      <c r="D39" s="27"/>
      <c r="E39" s="122"/>
      <c r="F39" s="123"/>
    </row>
    <row r="40" spans="1:6" ht="19.899999999999999" customHeight="1" x14ac:dyDescent="0.25">
      <c r="A40" s="124" t="s">
        <v>80</v>
      </c>
      <c r="B40" s="124"/>
      <c r="C40" s="28" t="s">
        <v>47</v>
      </c>
      <c r="D40" s="29">
        <v>800</v>
      </c>
      <c r="E40" s="62"/>
      <c r="F40" s="30">
        <f>D40*E40</f>
        <v>0</v>
      </c>
    </row>
    <row r="41" spans="1:6" ht="19.899999999999999" customHeight="1" x14ac:dyDescent="0.25">
      <c r="A41" s="124" t="s">
        <v>81</v>
      </c>
      <c r="B41" s="124"/>
      <c r="C41" s="28" t="s">
        <v>47</v>
      </c>
      <c r="D41" s="29">
        <v>650</v>
      </c>
      <c r="E41" s="62"/>
      <c r="F41" s="30">
        <f t="shared" ref="F41:F46" si="4">D41*E41</f>
        <v>0</v>
      </c>
    </row>
    <row r="42" spans="1:6" ht="19.899999999999999" customHeight="1" x14ac:dyDescent="0.25">
      <c r="A42" s="124" t="s">
        <v>82</v>
      </c>
      <c r="B42" s="124"/>
      <c r="C42" s="28" t="s">
        <v>47</v>
      </c>
      <c r="D42" s="29">
        <v>100</v>
      </c>
      <c r="E42" s="62"/>
      <c r="F42" s="30">
        <f t="shared" si="4"/>
        <v>0</v>
      </c>
    </row>
    <row r="43" spans="1:6" ht="19.899999999999999" customHeight="1" x14ac:dyDescent="0.25">
      <c r="A43" s="124" t="s">
        <v>83</v>
      </c>
      <c r="B43" s="124"/>
      <c r="C43" s="28" t="s">
        <v>47</v>
      </c>
      <c r="D43" s="29">
        <v>100</v>
      </c>
      <c r="E43" s="62"/>
      <c r="F43" s="30">
        <f t="shared" si="4"/>
        <v>0</v>
      </c>
    </row>
    <row r="44" spans="1:6" ht="19.899999999999999" customHeight="1" x14ac:dyDescent="0.25">
      <c r="A44" s="124" t="s">
        <v>84</v>
      </c>
      <c r="B44" s="124"/>
      <c r="C44" s="28" t="s">
        <v>47</v>
      </c>
      <c r="D44" s="29">
        <v>1000</v>
      </c>
      <c r="E44" s="62"/>
      <c r="F44" s="30">
        <f t="shared" si="4"/>
        <v>0</v>
      </c>
    </row>
    <row r="45" spans="1:6" ht="19.899999999999999" customHeight="1" x14ac:dyDescent="0.25">
      <c r="A45" s="124" t="s">
        <v>85</v>
      </c>
      <c r="B45" s="124"/>
      <c r="C45" s="28" t="s">
        <v>47</v>
      </c>
      <c r="D45" s="29">
        <v>50</v>
      </c>
      <c r="E45" s="62"/>
      <c r="F45" s="30">
        <f t="shared" si="4"/>
        <v>0</v>
      </c>
    </row>
    <row r="46" spans="1:6" ht="19.899999999999999" customHeight="1" x14ac:dyDescent="0.25">
      <c r="A46" s="124" t="s">
        <v>86</v>
      </c>
      <c r="B46" s="124"/>
      <c r="C46" s="28" t="s">
        <v>47</v>
      </c>
      <c r="D46" s="29">
        <v>50</v>
      </c>
      <c r="E46" s="62"/>
      <c r="F46" s="30">
        <f t="shared" si="4"/>
        <v>0</v>
      </c>
    </row>
    <row r="47" spans="1:6" ht="19.899999999999999" customHeight="1" x14ac:dyDescent="0.25">
      <c r="A47" s="125"/>
      <c r="B47" s="126"/>
      <c r="C47" s="28"/>
      <c r="D47" s="28"/>
      <c r="E47" s="35"/>
      <c r="F47" s="59">
        <f>SUM(F40:F46)</f>
        <v>0</v>
      </c>
    </row>
    <row r="48" spans="1:6" ht="19.899999999999999" customHeight="1" x14ac:dyDescent="0.25">
      <c r="A48" s="116" t="s">
        <v>87</v>
      </c>
      <c r="B48" s="117"/>
      <c r="C48" s="27"/>
      <c r="D48" s="27"/>
      <c r="E48" s="118"/>
      <c r="F48" s="119"/>
    </row>
    <row r="49" spans="1:7" ht="19.899999999999999" customHeight="1" x14ac:dyDescent="0.25">
      <c r="A49" s="124" t="s">
        <v>88</v>
      </c>
      <c r="B49" s="127"/>
      <c r="C49" s="28" t="s">
        <v>47</v>
      </c>
      <c r="D49" s="53">
        <v>35</v>
      </c>
      <c r="E49" s="62"/>
      <c r="F49" s="30">
        <f>D49*E49</f>
        <v>0</v>
      </c>
    </row>
    <row r="50" spans="1:7" ht="19.899999999999999" customHeight="1" x14ac:dyDescent="0.25">
      <c r="A50" s="124" t="s">
        <v>89</v>
      </c>
      <c r="B50" s="124"/>
      <c r="C50" s="28" t="s">
        <v>47</v>
      </c>
      <c r="D50" s="53">
        <v>35</v>
      </c>
      <c r="E50" s="62"/>
      <c r="F50" s="30">
        <f t="shared" ref="F50:F64" si="5">D50*E50</f>
        <v>0</v>
      </c>
    </row>
    <row r="51" spans="1:7" ht="19.899999999999999" customHeight="1" x14ac:dyDescent="0.25">
      <c r="A51" s="124" t="s">
        <v>90</v>
      </c>
      <c r="B51" s="127"/>
      <c r="C51" s="28" t="s">
        <v>47</v>
      </c>
      <c r="D51" s="53">
        <v>35</v>
      </c>
      <c r="E51" s="62"/>
      <c r="F51" s="30">
        <f t="shared" si="5"/>
        <v>0</v>
      </c>
    </row>
    <row r="52" spans="1:7" ht="19.899999999999999" customHeight="1" x14ac:dyDescent="0.25">
      <c r="A52" s="124" t="s">
        <v>91</v>
      </c>
      <c r="B52" s="124"/>
      <c r="C52" s="28" t="s">
        <v>47</v>
      </c>
      <c r="D52" s="53">
        <v>35</v>
      </c>
      <c r="E52" s="62"/>
      <c r="F52" s="30">
        <f t="shared" si="5"/>
        <v>0</v>
      </c>
    </row>
    <row r="53" spans="1:7" s="40" customFormat="1" ht="19.899999999999999" customHeight="1" x14ac:dyDescent="0.25">
      <c r="A53" s="124" t="s">
        <v>92</v>
      </c>
      <c r="B53" s="124"/>
      <c r="C53" s="28" t="s">
        <v>47</v>
      </c>
      <c r="D53" s="53">
        <v>50</v>
      </c>
      <c r="E53" s="62"/>
      <c r="F53" s="30">
        <f t="shared" si="5"/>
        <v>0</v>
      </c>
      <c r="G53" s="39"/>
    </row>
    <row r="54" spans="1:7" ht="19.899999999999999" customHeight="1" x14ac:dyDescent="0.25">
      <c r="A54" s="124" t="s">
        <v>93</v>
      </c>
      <c r="B54" s="124"/>
      <c r="C54" s="28" t="s">
        <v>105</v>
      </c>
      <c r="D54" s="53">
        <v>50</v>
      </c>
      <c r="E54" s="62"/>
      <c r="F54" s="30">
        <f t="shared" si="5"/>
        <v>0</v>
      </c>
      <c r="G54" s="41"/>
    </row>
    <row r="55" spans="1:7" ht="34.5" customHeight="1" x14ac:dyDescent="0.25">
      <c r="A55" s="128" t="s">
        <v>94</v>
      </c>
      <c r="B55" s="128"/>
      <c r="C55" s="28" t="s">
        <v>47</v>
      </c>
      <c r="D55" s="52">
        <v>25</v>
      </c>
      <c r="E55" s="62"/>
      <c r="F55" s="30">
        <f t="shared" si="5"/>
        <v>0</v>
      </c>
      <c r="G55" s="41"/>
    </row>
    <row r="56" spans="1:7" ht="27.75" customHeight="1" x14ac:dyDescent="0.25">
      <c r="A56" s="129" t="s">
        <v>95</v>
      </c>
      <c r="B56" s="130"/>
      <c r="C56" s="28" t="s">
        <v>47</v>
      </c>
      <c r="D56" s="52">
        <v>25</v>
      </c>
      <c r="E56" s="62"/>
      <c r="F56" s="30">
        <f t="shared" si="5"/>
        <v>0</v>
      </c>
      <c r="G56" s="41"/>
    </row>
    <row r="57" spans="1:7" ht="27.75" customHeight="1" x14ac:dyDescent="0.25">
      <c r="A57" s="128" t="s">
        <v>96</v>
      </c>
      <c r="B57" s="128"/>
      <c r="C57" s="28" t="s">
        <v>47</v>
      </c>
      <c r="D57" s="52">
        <v>10</v>
      </c>
      <c r="E57" s="62"/>
      <c r="F57" s="30">
        <f t="shared" si="5"/>
        <v>0</v>
      </c>
      <c r="G57" s="41"/>
    </row>
    <row r="58" spans="1:7" ht="27" customHeight="1" x14ac:dyDescent="0.25">
      <c r="A58" s="128" t="s">
        <v>97</v>
      </c>
      <c r="B58" s="128"/>
      <c r="C58" s="28" t="s">
        <v>47</v>
      </c>
      <c r="D58" s="52">
        <v>10</v>
      </c>
      <c r="E58" s="62"/>
      <c r="F58" s="30">
        <f t="shared" si="5"/>
        <v>0</v>
      </c>
      <c r="G58" s="41"/>
    </row>
    <row r="59" spans="1:7" ht="19.899999999999999" customHeight="1" x14ac:dyDescent="0.25">
      <c r="A59" s="131" t="s">
        <v>98</v>
      </c>
      <c r="B59" s="132"/>
      <c r="C59" s="28" t="s">
        <v>47</v>
      </c>
      <c r="D59" s="52">
        <v>25</v>
      </c>
      <c r="E59" s="62"/>
      <c r="F59" s="30">
        <f t="shared" si="5"/>
        <v>0</v>
      </c>
    </row>
    <row r="60" spans="1:7" ht="19.899999999999999" customHeight="1" x14ac:dyDescent="0.25">
      <c r="A60" s="131" t="s">
        <v>99</v>
      </c>
      <c r="B60" s="132"/>
      <c r="C60" s="28" t="s">
        <v>47</v>
      </c>
      <c r="D60" s="52">
        <v>10</v>
      </c>
      <c r="E60" s="62"/>
      <c r="F60" s="30">
        <f t="shared" si="5"/>
        <v>0</v>
      </c>
    </row>
    <row r="61" spans="1:7" ht="19.899999999999999" customHeight="1" x14ac:dyDescent="0.25">
      <c r="A61" s="103" t="s">
        <v>100</v>
      </c>
      <c r="B61" s="103"/>
      <c r="C61" s="28" t="s">
        <v>47</v>
      </c>
      <c r="D61" s="52">
        <v>25</v>
      </c>
      <c r="E61" s="62"/>
      <c r="F61" s="30">
        <f t="shared" si="5"/>
        <v>0</v>
      </c>
    </row>
    <row r="62" spans="1:7" ht="27" customHeight="1" x14ac:dyDescent="0.25">
      <c r="A62" s="131" t="s">
        <v>101</v>
      </c>
      <c r="B62" s="132"/>
      <c r="C62" s="28" t="s">
        <v>47</v>
      </c>
      <c r="D62" s="52">
        <v>10</v>
      </c>
      <c r="E62" s="62"/>
      <c r="F62" s="30">
        <f t="shared" si="5"/>
        <v>0</v>
      </c>
    </row>
    <row r="63" spans="1:7" ht="50.25" customHeight="1" x14ac:dyDescent="0.25">
      <c r="A63" s="128" t="s">
        <v>102</v>
      </c>
      <c r="B63" s="128"/>
      <c r="C63" s="28" t="s">
        <v>47</v>
      </c>
      <c r="D63" s="52">
        <v>25</v>
      </c>
      <c r="E63" s="62"/>
      <c r="F63" s="30">
        <f t="shared" si="5"/>
        <v>0</v>
      </c>
    </row>
    <row r="64" spans="1:7" ht="50.25" customHeight="1" x14ac:dyDescent="0.25">
      <c r="A64" s="128" t="s">
        <v>103</v>
      </c>
      <c r="B64" s="128"/>
      <c r="C64" s="28" t="s">
        <v>47</v>
      </c>
      <c r="D64" s="42">
        <v>10</v>
      </c>
      <c r="E64" s="62"/>
      <c r="F64" s="30">
        <f t="shared" si="5"/>
        <v>0</v>
      </c>
    </row>
    <row r="65" spans="1:6" ht="19.899999999999999" customHeight="1" x14ac:dyDescent="0.25">
      <c r="A65" s="109"/>
      <c r="B65" s="109"/>
      <c r="C65" s="28"/>
      <c r="D65" s="37"/>
      <c r="E65" s="37"/>
      <c r="F65" s="36">
        <f>SUM(F49:F64)</f>
        <v>0</v>
      </c>
    </row>
    <row r="66" spans="1:6" ht="19.899999999999999" customHeight="1" x14ac:dyDescent="0.25">
      <c r="A66" s="133"/>
      <c r="B66" s="133"/>
    </row>
    <row r="67" spans="1:6" ht="19.899999999999999" customHeight="1" x14ac:dyDescent="0.25">
      <c r="A67" s="134" t="s">
        <v>104</v>
      </c>
      <c r="B67" s="135"/>
      <c r="C67" s="135"/>
      <c r="D67" s="135"/>
      <c r="E67" s="135"/>
      <c r="F67" s="54">
        <f>F65+F47+F38+F28+F13+F9+F22</f>
        <v>0</v>
      </c>
    </row>
    <row r="68" spans="1:6" ht="19.899999999999999" customHeight="1" x14ac:dyDescent="0.25">
      <c r="A68" s="133"/>
      <c r="B68" s="133"/>
    </row>
    <row r="69" spans="1:6" ht="19.899999999999999" customHeight="1" x14ac:dyDescent="0.25">
      <c r="A69" s="55" t="s">
        <v>36</v>
      </c>
      <c r="B69" s="56"/>
      <c r="C69" s="56"/>
      <c r="D69" s="56"/>
      <c r="E69" s="56"/>
      <c r="F69" s="47"/>
    </row>
    <row r="70" spans="1:6" ht="19.899999999999999" customHeight="1" x14ac:dyDescent="0.25">
      <c r="A70" s="136" t="s">
        <v>37</v>
      </c>
      <c r="B70" s="137"/>
      <c r="C70" s="137"/>
      <c r="D70" s="137"/>
      <c r="E70" s="137"/>
      <c r="F70" s="138"/>
    </row>
    <row r="71" spans="1:6" ht="19.899999999999999" customHeight="1" x14ac:dyDescent="0.25">
      <c r="A71" s="133"/>
      <c r="B71" s="133"/>
    </row>
  </sheetData>
  <sheetProtection algorithmName="SHA-512" hashValue="vkskYK22yDg0Yq+7k6mQbZj7aCPBQcvO+cIMdWSnktLIERrVcYJ8rPG37EmkVP1TadWD/f42IbG8ohipjBKbTA==" saltValue="9qg2KKDOOGFZNnh5eSE7cA==" spinCount="100000" sheet="1" objects="1" scenarios="1"/>
  <dataConsolidate/>
  <mergeCells count="77">
    <mergeCell ref="A66:B66"/>
    <mergeCell ref="A67:E67"/>
    <mergeCell ref="A68:B68"/>
    <mergeCell ref="A71:B71"/>
    <mergeCell ref="A70:F70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E39:F39"/>
    <mergeCell ref="A40:B40"/>
    <mergeCell ref="A41:B41"/>
    <mergeCell ref="A53:B53"/>
    <mergeCell ref="A43:B43"/>
    <mergeCell ref="A44:B44"/>
    <mergeCell ref="A45:B45"/>
    <mergeCell ref="A46:B46"/>
    <mergeCell ref="A47:B47"/>
    <mergeCell ref="A48:B48"/>
    <mergeCell ref="E48:F48"/>
    <mergeCell ref="A49:B49"/>
    <mergeCell ref="A50:B50"/>
    <mergeCell ref="A51:B51"/>
    <mergeCell ref="A52:B52"/>
    <mergeCell ref="A42:B42"/>
    <mergeCell ref="A39:B39"/>
    <mergeCell ref="A31:B31"/>
    <mergeCell ref="A22:B22"/>
    <mergeCell ref="A23:B23"/>
    <mergeCell ref="A28:B28"/>
    <mergeCell ref="A29:B29"/>
    <mergeCell ref="A32:B32"/>
    <mergeCell ref="A33:B33"/>
    <mergeCell ref="A34:B34"/>
    <mergeCell ref="A35:B35"/>
    <mergeCell ref="A36:B36"/>
    <mergeCell ref="A25:B25"/>
    <mergeCell ref="A26:B26"/>
    <mergeCell ref="A27:B27"/>
    <mergeCell ref="A37:B37"/>
    <mergeCell ref="A38:B38"/>
    <mergeCell ref="E29:F29"/>
    <mergeCell ref="A30:B30"/>
    <mergeCell ref="A21:B21"/>
    <mergeCell ref="A11:B11"/>
    <mergeCell ref="A12:B12"/>
    <mergeCell ref="A13:B13"/>
    <mergeCell ref="A14:B14"/>
    <mergeCell ref="A16:B16"/>
    <mergeCell ref="A17:B17"/>
    <mergeCell ref="A18:B18"/>
    <mergeCell ref="A19:B19"/>
    <mergeCell ref="A20:B20"/>
    <mergeCell ref="E14:F14"/>
    <mergeCell ref="A15:B15"/>
    <mergeCell ref="E23:F23"/>
    <mergeCell ref="A24:B24"/>
    <mergeCell ref="E10:F10"/>
    <mergeCell ref="A5:B5"/>
    <mergeCell ref="A1:B1"/>
    <mergeCell ref="A2:B2"/>
    <mergeCell ref="E2:F2"/>
    <mergeCell ref="A3:B3"/>
    <mergeCell ref="A4:B4"/>
    <mergeCell ref="A6:B6"/>
    <mergeCell ref="A7:B7"/>
    <mergeCell ref="A8:B8"/>
    <mergeCell ref="A9:B9"/>
    <mergeCell ref="A10:B10"/>
  </mergeCells>
  <dataValidations count="1">
    <dataValidation type="custom" showInputMessage="1" showErrorMessage="1" error="povolená je suma s max. dvoma desatinnými miestami" sqref="E40:E46 E24:E27 E11:E12 E15:E21 E30:E37 E3:E8 E49:E64" xr:uid="{F892060A-F4FE-4230-B551-B66B70FC46A3}">
      <formula1>ROUND(E3,2)=E3</formula1>
    </dataValidation>
  </dataValidations>
  <pageMargins left="0.7" right="0.7" top="0.75" bottom="0.7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69DD162E9FA6147A825613B30D08327" ma:contentTypeVersion="4" ma:contentTypeDescription="Umožňuje vytvoriť nový dokument." ma:contentTypeScope="" ma:versionID="2d7030749b35fad0ecd06cc346c8ada7">
  <xsd:schema xmlns:xsd="http://www.w3.org/2001/XMLSchema" xmlns:xs="http://www.w3.org/2001/XMLSchema" xmlns:p="http://schemas.microsoft.com/office/2006/metadata/properties" xmlns:ns2="9f41e8b7-d4e3-41e0-807b-6eaeab6bd56f" targetNamespace="http://schemas.microsoft.com/office/2006/metadata/properties" ma:root="true" ma:fieldsID="5196f0414fd56afc221476bb5ad3d419" ns2:_="">
    <xsd:import namespace="9f41e8b7-d4e3-41e0-807b-6eaeab6bd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41e8b7-d4e3-41e0-807b-6eaeab6bd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BC9DF5-E414-46C8-A9A3-9B27413AA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41e8b7-d4e3-41e0-807b-6eaeab6bd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B76135-6159-45B9-BC9A-016580C9E954}">
  <ds:schemaRefs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9f41e8b7-d4e3-41e0-807b-6eaeab6bd56f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873CBD6-29F4-4AAB-AB7A-98398E8C0BD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38b69c2-5d85-4d56-8293-be9e8cd95707}" enabled="0" method="" siteId="{b38b69c2-5d85-4d56-8293-be9e8cd9570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Cena ponuky</vt:lpstr>
      <vt:lpstr>Občerstvenie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2020-02-13T06:44:07Z</dcterms:created>
  <dcterms:modified xsi:type="dcterms:W3CDTF">2026-07-16T09:31:14Z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0x010100E69DD162E9FA6147A825613B30D08327</vt:lpwstr>
  </property>
</Properties>
</file>