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filterPrivacy="1" defaultThemeVersion="124226"/>
  <xr:revisionPtr revIDLastSave="0" documentId="13_ncr:1_{20B60DED-9FF8-494E-A10F-422641F284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9" i="1" l="1"/>
  <c r="K38" i="1"/>
  <c r="G52" i="1"/>
  <c r="N28" i="1" l="1"/>
  <c r="N27" i="1"/>
  <c r="N26" i="1"/>
  <c r="N25" i="1"/>
  <c r="N24" i="1"/>
  <c r="N23" i="1"/>
  <c r="N22" i="1"/>
  <c r="I23" i="1"/>
  <c r="I24" i="1" s="1"/>
  <c r="I25" i="1" s="1"/>
  <c r="I26" i="1" s="1"/>
  <c r="I27" i="1" s="1"/>
  <c r="I28" i="1" s="1"/>
  <c r="G51" i="1"/>
  <c r="G50" i="1"/>
  <c r="G48" i="1"/>
  <c r="G49" i="1"/>
  <c r="G47" i="1"/>
  <c r="G46" i="1"/>
  <c r="G22" i="1"/>
  <c r="G23" i="1"/>
  <c r="G24" i="1"/>
  <c r="G25" i="1"/>
  <c r="G26" i="1"/>
  <c r="G27" i="1"/>
  <c r="G29" i="1"/>
  <c r="G30" i="1"/>
  <c r="G31" i="1"/>
  <c r="G33" i="1"/>
  <c r="G34" i="1"/>
  <c r="G35" i="1"/>
  <c r="G36" i="1"/>
  <c r="G37" i="1"/>
  <c r="G38" i="1"/>
  <c r="G39" i="1"/>
  <c r="G41" i="1"/>
  <c r="G42" i="1"/>
  <c r="G43" i="1"/>
  <c r="G44" i="1"/>
  <c r="G45" i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K31" i="1" l="1"/>
  <c r="G28" i="1"/>
  <c r="G54" i="1" s="1"/>
  <c r="G56" i="1" s="1"/>
  <c r="G57" i="1" s="1"/>
  <c r="G58" i="1" s="1"/>
  <c r="G32" i="1"/>
  <c r="G40" i="1"/>
  <c r="K33" i="1" l="1"/>
  <c r="K37" i="1"/>
  <c r="K39" i="1" s="1"/>
  <c r="K40" i="1" s="1"/>
  <c r="K41" i="1" s="1"/>
  <c r="K34" i="1" l="1"/>
  <c r="K35" i="1" s="1"/>
</calcChain>
</file>

<file path=xl/sharedStrings.xml><?xml version="1.0" encoding="utf-8"?>
<sst xmlns="http://schemas.openxmlformats.org/spreadsheetml/2006/main" count="87" uniqueCount="79">
  <si>
    <t>cena</t>
  </si>
  <si>
    <t>pč</t>
  </si>
  <si>
    <t xml:space="preserve">Stôl na parené syry. 3 vaničky, jedna - krajná s temperáciou vody,  každá vanička má ventil na vypúšťanie vody, krajná vanička na soľný roztok AISI 316. Rozmery stola: 1500x700x850 mm. Pripojenie 230 V, </t>
  </si>
  <si>
    <t xml:space="preserve">Etiketovacia váha do 6/15 kg, min. 2 x 100 priamych klávesov, min. 20 funkčných klávesov, displej na tele váhy, PC softvér pre úpravu a tvorbu etikiet. 
Minimálne funkcie: 
- váženie
- výpočet ceny
- tlač účtenky a etikety
- tlač súčtovej etikety a tlač súčtu za položky
- pamäť, jednoduchá výmena pásky a etikiet
</t>
  </si>
  <si>
    <t>Chladiaca skriňa jednodverová s presklenými dverami, rozmery min. 60 x 60 x 190 cm, regulácia teploty +2 - + 10°C</t>
  </si>
  <si>
    <t xml:space="preserve">Plastové bedničky stohovateľné, min. 600 x 400 x 155 mm, s odtokovými otvormi, na nerezovom podstavci na kolieskach. Do jednej prepravky vojde min. 10 kg syrovej hmoty (tvarohu, ricotty). Do prepraviek sa hmota dáva v syrárskych plachtách. Jednotlivé prepravky sa môžu na seba klásť 2 spôsobmi: 
       A. tak aby navzájom do seba zapadali a tým lisovali obsah hmoty v spodných prepravkách
       B. tak aby na sebe stáli v stabilnej výške
       V obidvoch polohách sú funkčné odtekacie kanály, ktoré umožňujú odtekanie srvátky.
       Prepravky sa na lepšiu manipuláciu ukladajú na nerezový podstavec na kolieskach. Zostava sa skladá z 5 políc a vozíka.
</t>
  </si>
  <si>
    <t xml:space="preserve">Mlynček na hrudkový syr, telo z nerezu, mlecia časť z nerezu - max. otáčky 1400 / min. výkon: 600 kg / h - výkon: min. 2100 W – 230 V,    </t>
  </si>
  <si>
    <t xml:space="preserve">Lapač hmyzu 2x20 W - dosah: 50 m2, 230 V, </t>
  </si>
  <si>
    <t xml:space="preserve">Mraznička 700l/nerez ,  teplota -18 až -22°C - agregát hore, objem: 700 l, ventilované chladenie, automatické odmrazovanie, v cene 3 x GN2/1 rošty, digitálny ovládací panel - rozmery: 710 x 800 x 2100 mm, výkon: 650 W,  230 V  </t>
  </si>
  <si>
    <t>Pracovný stôl  min. 1000x600, výška 850 mm, s odtokom na srvátku, pracovná plocha AISI 304, zadný lem 40 mm</t>
  </si>
  <si>
    <t xml:space="preserve">Požiadavka - popis ponúkaného tovaru - Technologická časť                                                                              </t>
  </si>
  <si>
    <t xml:space="preserve">vakuovačka dvojkomorová - POLAR 2-50 (vákuum v %, 10 programov, vákuum+senzor tlaku), 100 m³, lišta 2 x 620 mm, rozmer komory 620 x 500 x 240(v) mm, ­ Dĺžka zváracej lišty    620 mm 
­ Dĺžka vákuovacieho cyklu   15 - 40 s 
­ Pripojenie     400 V – 50 Hz
­ Príkon     3,5 – 5,3 kW
­ Vákuová pumpa    100 m3 / h
­ Rozmery stroja    1545 x 900 x 1175 mm
</t>
  </si>
  <si>
    <t xml:space="preserve">Príloha č. 1 : Formulár cenovej ponuky </t>
  </si>
  <si>
    <t xml:space="preserve">Prijímateľ/Obstarávateľ </t>
  </si>
  <si>
    <t xml:space="preserve">PD Uhrovec a.s., Uhrovec 754, Uhrovec 956 41 </t>
  </si>
  <si>
    <t>IČO:  00205788</t>
  </si>
  <si>
    <t>Kontaktná osoba: Ing. Igor Hudec, 0907 525 723, hudec@bnb.sk</t>
  </si>
  <si>
    <t xml:space="preserve">Identifikačné údaje  potenciálneho dodávateľa: </t>
  </si>
  <si>
    <t>Obchodné meno</t>
  </si>
  <si>
    <t>Sídlo</t>
  </si>
  <si>
    <t>IČO</t>
  </si>
  <si>
    <t xml:space="preserve">Platca DPH : áno /nie </t>
  </si>
  <si>
    <t xml:space="preserve">Kontaktné údaje </t>
  </si>
  <si>
    <r>
      <rPr>
        <b/>
        <sz val="16"/>
        <color theme="1"/>
        <rFont val="Calibri"/>
        <family val="2"/>
        <charset val="238"/>
        <scheme val="minor"/>
      </rPr>
      <t>Technológia spracovania mlieka</t>
    </r>
    <r>
      <rPr>
        <sz val="11"/>
        <color theme="1"/>
        <rFont val="Calibri"/>
        <family val="2"/>
        <scheme val="minor"/>
      </rPr>
      <t xml:space="preserve">  (Popis: Kapacity spracovania denne 900 litrov  ovčieho mlieka.
Výroba nepasterizovaného ovčieho syra na výrobu čerstvého syra a na ďalšie spracovanie  (výroba bryndze), žinčica, oštiepky, údené syry</t>
    </r>
  </si>
  <si>
    <t xml:space="preserve">Názov , typové označenie </t>
  </si>
  <si>
    <t xml:space="preserve">Cena v Eur bez DPH </t>
  </si>
  <si>
    <t>Počet ks</t>
  </si>
  <si>
    <t xml:space="preserve">Cena spolu v Eur bez DPH </t>
  </si>
  <si>
    <t xml:space="preserve">SPOLU Technológia spracovania mlieka  bez DPH </t>
  </si>
  <si>
    <t xml:space="preserve">DPH </t>
  </si>
  <si>
    <t xml:space="preserve">Požiadavka - popis ponúkaného tovaru                                                                         </t>
  </si>
  <si>
    <t xml:space="preserve">Chladiaca vitrína prístenná  : šírka vitríny min. 1600 mm - max 1700 mm, plné izolačné bočnice, vstavaný agregát, ekologické chladivo R290, interiér nerezová oceľ, ventilované chladenie, Digitálny termostat, vnútorné LED osvetlenie Horné a bočné, krídlové dvere, teplotný rozsah 0 až 8 °C, automatické odmrazovanie, automatické odparovanie kondenzátu, prepážka nízka (min. 1, max 2), závesná tyč na údeniny, počet hákov : 8, záruka na náhradný diel aj servis 2 roky </t>
  </si>
  <si>
    <t xml:space="preserve">Nerezová chladiaca skriňa : teplotný rozsah 0 až 8°C, objem brutto 620l, police GN 2/1 - 3ks, nerezová oceľ SS304 interiér + exteriér, nastaviteľné police, klimatická trieda min. 4, energetická trieda A, vstavaný agregát, chladenie s pomocným ventilátorom, digitálny termostat, typ ovládania: elektronické, zámok,  1 krídlové plné dvere, záruka na náhradný diel aj servis 2 roky </t>
  </si>
  <si>
    <t xml:space="preserve">Obchodný regálový systém 2500 mm : šírka min. 2500 mm, výška regálu od 1800 mm do 2100 mm, hĺbka police  min. 470 mm, zaťažiteľnosť stredná, počet políc : 5, nosnosť police 80 kg min. </t>
  </si>
  <si>
    <t xml:space="preserve">Obchodný regálový systém 1500 mm: šírka min. 1500 mm, výška regálu od 1800 mm do 2100 mm, hĺbka police  min. 470 mm, zaťažiteľnosť stredná, počet políc : 5, nosnosť police 80 kg min. </t>
  </si>
  <si>
    <t xml:space="preserve">Predajný pult: rozmery 1000x 900x 600 (šxvxh), farba antracit, 3 police </t>
  </si>
  <si>
    <t>Technológia spracovania mlieka  a vybavenie pre modulárne zariadenie  PD Uhrovec a.s</t>
  </si>
  <si>
    <t>Vybavenie pre modulárne zariadenie  PD Uhrovec a.s.</t>
  </si>
  <si>
    <t xml:space="preserve">SPOLU Vybavenie pre modulárne zariadenie bez DPH </t>
  </si>
  <si>
    <t xml:space="preserve">Pečiatka a podpis </t>
  </si>
  <si>
    <t xml:space="preserve">Dátum </t>
  </si>
  <si>
    <t xml:space="preserve">Meno štatutárneho zástupcu : </t>
  </si>
  <si>
    <t xml:space="preserve">SPOLU  technológia spracovania mlieka+ vybavenie pre modulárne zariadenie  bez DPH </t>
  </si>
  <si>
    <t>DPH</t>
  </si>
  <si>
    <t xml:space="preserve">Obslužný ventilovaný pult:  šírka pultu min. 1920 mm a max. 1950 mm, výstavná plocha hĺbka  z nehrdzavejúcej ocele min. 900 mm, vstavaný agregát, ekologické chladivo R290, interiér nerezová oceľ, ventilované chladenie, digitálny termostat, predné nezahmlievajúce sa sklo, vnútorné LED osvetlenie , odkladacia pracovná doska z nehrdzavejúcej ocele,  zásuvky  220-240V (2x), teplotný rozsah od 0  do + 4  °C, posuvné zadné dvere, polica na váhu 45x 45 cm, prepážka nízka min 1- max 2,predné čelné sklo na tlmičoch otvárateľné dohora, úložný chladený priestor na prepravu typu E2, farba čierna, záruka na náhradný diel aj servis 2 roky </t>
  </si>
  <si>
    <t xml:space="preserve">Pultová mraznička  : šírka min. 2010 mm , max. 2050 , hĺbka mrazničky max 720 mm, objem brutto 630 l, klimatická trieda min. 4, sila izolácie min. 60 mm, vstavaný agregát, ekologické chladivo R290, statické chladenie, Digitálny termostat, typ ovládania: elektronické, počet drôtených košov: 8, teplotný rozsah: -18 °C  až -22°C, počet hákov : 8, zámok, záruka na náhradný diel aj servis 2 roky </t>
  </si>
  <si>
    <t xml:space="preserve">Technológia + doprava  bez DPH </t>
  </si>
  <si>
    <t xml:space="preserve">Spolu s DPH </t>
  </si>
  <si>
    <t xml:space="preserve">Spolu vybavenie + doprava bez DPH </t>
  </si>
  <si>
    <t xml:space="preserve">SPOLU celý predmet zákazky s DPH </t>
  </si>
  <si>
    <t xml:space="preserve">Spolu celý predmet zákazky + doprava  bez DPH </t>
  </si>
  <si>
    <t>SPOLU Doprava , montáž, oživenie, zaškolenie  bez DPH (technológia + vybavenie)</t>
  </si>
  <si>
    <t xml:space="preserve">Uchádzač predložením ponuky deklaruje, že ním ponúkaný tovar spĺňa tu uvádzané požiadavky  a parametre na predmet zákazky. V prípade, že niektorý z technických parametrov odkazuje na konkrétny typ produktu, je možné ponúknuť jeho ekvivalent za podmienky dodržania minimálnych požadovaných parametrov na predmet zákazky. </t>
  </si>
  <si>
    <t>xxxx</t>
  </si>
  <si>
    <t>Doprava , montáž, oživenie, zaškolenie  pre technológiu spracovania mlieka (Uhrovec)  bez DPH</t>
  </si>
  <si>
    <t xml:space="preserve">Doprava , montáž, oživenie, zaškolenie  pre vybavenie modulárneho zariadenia (Horné Naštice) bez DPH </t>
  </si>
  <si>
    <t xml:space="preserve">Tank na prepravu mlieka.  Objem 500 litrov. Nerez AISI 304, izolovaná. Jedna komora. Ľahká inštalácia na vozík za auto. Odvetranie, trubka s čistiacou guľou. Nerezová tyčová mierka.  124 x 100 x 103 cm.                                    </t>
  </si>
  <si>
    <t>Chladiaci tank na mlieko
objem min. 650 l, 4 dojenia, schladenie do teploty max 4 °C,
materiál: potravinárska nehrdzavejúca oceľ AISI 304. 
Miešadlo na rovnomerné premiešavanie mlieka a základné ovládanie teploty, otváravý kryt, valcový tvar, izolovaný, miešadlo, výpust DN 50, elektronické riadenie.  4 nohy, napájanie 400V,  príkon 2,1 kW, chladiaci výkon 4 kW. Priemer 1090 mm, celková dĺžka 1600 mm, 200 kg. Zobrazenie hmotnosti mlieka v tanku na samostatnom displeji.</t>
  </si>
  <si>
    <t>Koagulačná vaňa nerezová, na kolieskach,  pre  150 -  500 l mlieka, dvojitý plášť, kryt, harfa hranatá a U - harfa, vyklápací pneumatický mechanizmus (vyžaduje 8 bar), 180x105x130cm, 190 kg.</t>
  </si>
  <si>
    <t xml:space="preserve">Zrecí box na syry, 5 - 45°C, dvojdverový, regulácia (zníženie) vlhkosti, elektronické riadenie, nerezová skriňa, objem 1400  litrov,  140 x 80 x 210 cm. 4 police.                                                           </t>
  </si>
  <si>
    <t>Fermentačný box na jogurty,  nerez skriňa dvojdverový, objem 1400 litrov, kapacita 100-140 litrov jogurtu. 0,6 kW, 2-48°C, 140 x 80 x 210 cm.</t>
  </si>
  <si>
    <r>
      <t xml:space="preserve"> Analyzátor mlieka a počítadlo somat. buniek.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Nerez. 390 x 300 x 265 mm, 10 kg, Tuk 0,01– 25 % ±0,1 % (možnosť 30 %) Sušina bez tuku (SNF) 3 – 15 % ± 0,15 % Hustota 1015 – 1040 kg/m3 ± 0,3 kg/m3 Bielkoviny 2 % – 7 % ± 0,15 %
Laktóza 0,01 % – 6 % ± 0,2 % Pridaná voda 0 % – 70 % ± 3  Teplota vzorky mlieka 1 °C – 40 °C ± 1 % Bod tuhnutia – 0,4 °C – 0,7 °C ± 0,001 % Soli 0,4 % – 1,5 % ± 0,05 % pH 0 – 14 ± 0,05  % (voliteľné) Meranie vzoriek s vysokým obsahom tuku (smotana) Vodivosť 3 – 14 [mS/cm] ± 0,05 % (voliteľné)  Celkový obsah pevných látok 0 –25 % ±0,17 (voliteľné) Rýchlosť merania 50 sekúnd. Návod, program, kalibrácia krava, ovca, UHT.Výbava: rozhranie RS232/USB, tlačiareň, meranie pH, meranie vodivosti. Čítačka čiarových kódov, váha.                              Automatické pipety, klávesnica, myš, miešadlo, adaptér, štartovacia sada. </t>
    </r>
  </si>
  <si>
    <t>Vaňa na solenie syrov. 490 litrov. AISI 316.  Výpustný ventil. Kapacita 60 kg syrov.  Ponorná sieť na udržanie syrov pod hladinou.                                                          Rozmery vnútorné: 750x600x600 mm</t>
  </si>
  <si>
    <t>Police na steny nerezové - dvojpolica, dĺžka min. 1000 mm, 350 mm medzi policami</t>
  </si>
  <si>
    <t xml:space="preserve">Drez umývací nerez, AISI 304, 900x600, s policou dolu, otvor na  batériu </t>
  </si>
  <si>
    <t>Batéria k drezu s flexi hadicou a ďalšou samostatnou batériou, Závesná sprcha s kohútom - vyhovuje HACCP norme - celková výška min. 1000 mm - otvor v dreze 36 mm</t>
  </si>
  <si>
    <t xml:space="preserve">Nerezové umývadlo s kolenovým spúšťačom, batériou a zmiešavačom, 400 x 400 mm </t>
  </si>
  <si>
    <t xml:space="preserve">Kompresor - Bezolejový pojazdný kompresor s ležatým vzdušníkom. Kompletne vybavený všetkými poistnými armatúrami a elektrickým pripojovacím káblom so zástrčkou a tlakový spínač. Minimálna údržba. Príkon motora : 1,5 kW, 230 V, Pracovný tlak vzduchu: max. 8 bar, Plniaci výkon: 110 l/min, Objem nádoby: 24 l. </t>
  </si>
  <si>
    <t>Stôl syrársky, kapacita do 70 kg syra, 124x86x90 cm, hľbka vane 30 cm, nerez AISI 304, na kolieskach, odtekacie dno, odtekacie čelo a posuvná prepážka, nálevková rozdeľovacia platňa 5x4 otvorov, priemer otvoru 140 mm. Polica pod stolom.</t>
  </si>
  <si>
    <t xml:space="preserve">Umývačka riadu na formy, kôš 700x700, max výška 850mm, cyklus min 120 sek., 11 kW, 400 V, spotreba vody za cyklus 4 l, 850x850x1900 mm, </t>
  </si>
  <si>
    <t xml:space="preserve">Stohovateľné police plastové univerzálne. Rozmery 760x580 mm, dostupné x180 mm. Využiteľnosť priestoru, variabilnosť, manipulácia paletovým vozíkom, úspora času, pracovných nákladov...
Kladú sa individuálne nad sebou (i na 4-kolesový vozík) alebo na palety, kde sa zmestia dve vedľa seba. 
 </t>
  </si>
  <si>
    <t>Vozík nerezový 4-kolesový na manipuláciu so zrecími policami.</t>
  </si>
  <si>
    <t>Vysokotlaký čistič studenovodný (do 60°C), vysokotlaková hadica 15m na navíjacom bubne s preklzovým systémom, pištoĺ TOPGUN, plochá tryska, rotačná tryska, injektor na penové prostriedky, 130 bar, do 10 l/min., tlaková pištoľ, rotačná tryska, výkon 2 kW, 39 kg.</t>
  </si>
  <si>
    <t>Etiketovacia váha do 6/15 kg, min. 2 x 100 priamych klávesov, min. 20 funkčných klávesov, displej na tele váhy, PC softvér pre úpravu a tvorbu etikiet. 
Minimálne funkcie: 
- váženie
- výpočet ceny
- tlač účtenky a etikety
- tlač súčtovej etikety a tlač súčtu za položky
- pamäť, jednoduchá výmena pásky a etikiet</t>
  </si>
  <si>
    <r>
      <t xml:space="preserve">Stojan na plachietky na syr na kolieskach, nosnosť cca 200 kg. </t>
    </r>
    <r>
      <rPr>
        <b/>
        <sz val="10"/>
        <rFont val="Calibri"/>
        <family val="2"/>
        <charset val="238"/>
        <scheme val="minor"/>
      </rPr>
      <t xml:space="preserve">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stojan na odkvapávanie hrudky, nití nerez, rám s podstavcom na zachytávanie srvátky, na nožičkách a kolieskach, 12 ramien v dĺžke aspoň 20 cm, AISI 304</t>
    </r>
  </si>
  <si>
    <r>
      <rPr>
        <sz val="10"/>
        <color theme="1"/>
        <rFont val="Calibri"/>
        <family val="2"/>
        <charset val="238"/>
        <scheme val="minor"/>
      </rPr>
      <t xml:space="preserve">Miešačka na zamiešanie bryndze (šaržová), objem bryndze cca 30-80 kg na jednu šaržu. </t>
    </r>
    <r>
      <rPr>
        <b/>
        <sz val="10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charset val="238"/>
        <scheme val="minor"/>
      </rPr>
      <t xml:space="preserve">Moderný dizajn a silná konštrukcia z nerezovej ocele AISI 304, výklopná nádrž s automatickým uzamykacím systémom, nerezové kolieska s zámkom, systém dvoch odstránitelných miešacích ramien z nerezovej ocele AISI 304, prevodovka v olejovom kúpele, tvrdené špirálovité prevody, dvojité tesnenie na nádrži a prevodovke, bezpecnostný mikro-vypínac na nerezovom kryte, ovládace IP67 z nerezovej ocele, minimálna kapacita: 40% celkovej kapacity, vhodné pre tvrdé zmesi a šaláty, verzie: Mn - jednofázový motor, Tf - trojfázový motor 
Napájanie: 400 V
Príkon mot.: 2 x 550 W
</t>
    </r>
    <r>
      <rPr>
        <u/>
        <sz val="10"/>
        <color rgb="FF0070C0"/>
        <rFont val="Calibri"/>
        <family val="2"/>
        <charset val="238"/>
        <scheme val="minor"/>
      </rPr>
      <t>Násypka: 110 l   80 kg</t>
    </r>
    <r>
      <rPr>
        <sz val="10"/>
        <color theme="1"/>
        <rFont val="Calibri"/>
        <family val="2"/>
        <charset val="238"/>
        <scheme val="minor"/>
      </rPr>
      <t xml:space="preserve">
Rozmery: 1000x630(730)x1030(1617)mm
Hmotnost: 90 kg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</si>
  <si>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0"/>
        <rFont val="Calibri"/>
        <family val="2"/>
        <charset val="238"/>
        <scheme val="minor"/>
      </rPr>
      <t xml:space="preserve">  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Potravinárske čerpadlo na ráme s kolieskami a rúčkou, s hadicami 2 x 5 metrov, výkon 80 l/min, - Možnosť obrátenia toku kvapaliny
 - prac. výška -  6 m
 - indukčný motor 220V/50 Hz - 2 HP 
 - pripojenie 1 "
 - Teleso čerpadla, obežné koleso a hriadeľ z nerezovej ocele AISI 316; 
 - pracovná teplota do 90 ° C </t>
    </r>
  </si>
  <si>
    <r>
      <rPr>
        <b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Pracovný stôl s policami, 1000 x 800, výška 850 mm, pracovná plocha AISI 304, zadný lem 40 mm, 2 police                                                                                                                                                                                 </t>
    </r>
  </si>
  <si>
    <t xml:space="preserve">Udiareň univerzálna  s chladením - umývací systém - napeňovaci
systém s prisávaním detergentu - riadiaca elektronika – podľa zvoleného programu, kde obsluha navolí jednotlivé parametre technologického spracovania potravinárskeho výrobku ako je priestorová teplota, jadrová teplota, vlhkosť v komore, čas a na základe navolených veličín nám ovláda jednotlivé časti zariadenia napr. ohrev, chod ventilátora , zvlhčovanie, technologické klapky atď. Riadiaca elektronika umožňuje navoliť 100 programov, archiváciu parametrov technologického procesu spracovania potravinárskeho výrobku v zmysle HACCP, výstup na počítač pre monitoring a archiváciu údajov. Technické údaje:
- rozmery jednovozíkovej komory cca 1070x1100x2060mm
- zariadenie určene pre 1 ks ud. vozíkov
- 1 vozík 700x700x1500mm
- regul. teploty do-90°C
- regul. vlhkosti 30-98%
- prívod čerstvého vzduchu 
- vzduchový výkon ventilátora 1000/2800m3/hod
- výkon el.ohrievača max 12kW
- prívod stlačeného vzduchu 
- prívod zdravotne nezávadnej vody 
- prívod el. energie cca 14 kW (z toho 2 kW chladenie)
- V automatickom prevedení s riadiacim systémom ,
- pneumatickým ovládaním klapiek ,
- automatickým vyvíjačom dymu,
- chladičom pre údenie so studeným dymom
- frekvenčním meničom
- napeňovací umývací systém V cene sú 2 vozíky roštové, montáž. V cene nie je stavebná pripravenosť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</si>
</sst>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8"/>
      <name val="Arial CE"/>
      <charset val="238"/>
    </font>
    <font>
      <b/>
      <sz val="10"/>
      <name val="Arial"/>
      <family val="2"/>
      <charset val="238"/>
    </font>
    <font>
      <sz val="11"/>
      <name val="Arial CE"/>
    </font>
    <font>
      <sz val="16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b/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70C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2" fontId="0" fillId="0" borderId="1" xfId="0" applyNumberForma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14" fontId="2" fillId="0" borderId="0" xfId="0" applyNumberFormat="1" applyFont="1" applyAlignment="1">
      <alignment horizontal="left" vertical="top" wrapText="1"/>
    </xf>
    <xf numFmtId="0" fontId="16" fillId="5" borderId="5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8" fillId="5" borderId="7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14" fontId="5" fillId="5" borderId="4" xfId="0" applyNumberFormat="1" applyFont="1" applyFill="1" applyBorder="1" applyAlignment="1">
      <alignment vertical="top" wrapText="1"/>
    </xf>
    <xf numFmtId="0" fontId="17" fillId="0" borderId="6" xfId="0" applyFont="1" applyBorder="1" applyAlignment="1">
      <alignment vertical="top" wrapText="1"/>
    </xf>
    <xf numFmtId="14" fontId="17" fillId="0" borderId="7" xfId="0" applyNumberFormat="1" applyFont="1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 wrapText="1"/>
    </xf>
    <xf numFmtId="164" fontId="16" fillId="3" borderId="0" xfId="0" applyNumberFormat="1" applyFont="1" applyFill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top" wrapText="1"/>
    </xf>
    <xf numFmtId="0" fontId="0" fillId="0" borderId="22" xfId="0" applyBorder="1" applyAlignment="1">
      <alignment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horizontal="center" vertical="center" wrapText="1"/>
    </xf>
    <xf numFmtId="0" fontId="20" fillId="8" borderId="1" xfId="0" applyFont="1" applyFill="1" applyBorder="1" applyAlignment="1">
      <alignment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1" xfId="0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28" fillId="8" borderId="3" xfId="0" applyFont="1" applyFill="1" applyBorder="1" applyAlignment="1">
      <alignment vertical="center" wrapText="1"/>
    </xf>
    <xf numFmtId="0" fontId="24" fillId="8" borderId="1" xfId="0" applyFont="1" applyFill="1" applyBorder="1" applyAlignment="1">
      <alignment vertical="center" wrapText="1"/>
    </xf>
    <xf numFmtId="164" fontId="29" fillId="8" borderId="1" xfId="0" applyNumberFormat="1" applyFont="1" applyFill="1" applyBorder="1" applyAlignment="1">
      <alignment horizontal="center" vertical="center" wrapText="1"/>
    </xf>
    <xf numFmtId="3" fontId="29" fillId="8" borderId="1" xfId="0" applyNumberFormat="1" applyFont="1" applyFill="1" applyBorder="1" applyAlignment="1">
      <alignment horizontal="center" vertical="center" wrapText="1"/>
    </xf>
    <xf numFmtId="164" fontId="29" fillId="8" borderId="3" xfId="0" applyNumberFormat="1" applyFont="1" applyFill="1" applyBorder="1" applyAlignment="1">
      <alignment horizontal="center" vertical="center" wrapText="1"/>
    </xf>
    <xf numFmtId="164" fontId="24" fillId="8" borderId="1" xfId="0" applyNumberFormat="1" applyFont="1" applyFill="1" applyBorder="1" applyAlignment="1">
      <alignment horizontal="center" vertical="center" wrapText="1"/>
    </xf>
    <xf numFmtId="164" fontId="29" fillId="2" borderId="3" xfId="0" applyNumberFormat="1" applyFont="1" applyFill="1" applyBorder="1" applyAlignment="1">
      <alignment horizontal="center" vertical="center" wrapText="1"/>
    </xf>
    <xf numFmtId="0" fontId="33" fillId="0" borderId="3" xfId="0" applyFont="1" applyBorder="1" applyAlignment="1">
      <alignment vertical="center" wrapText="1"/>
    </xf>
    <xf numFmtId="0" fontId="33" fillId="3" borderId="1" xfId="0" applyFont="1" applyFill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0" fontId="34" fillId="0" borderId="1" xfId="0" applyFont="1" applyBorder="1" applyAlignment="1">
      <alignment vertical="top" wrapText="1"/>
    </xf>
    <xf numFmtId="0" fontId="34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top" wrapText="1"/>
    </xf>
    <xf numFmtId="0" fontId="37" fillId="0" borderId="1" xfId="0" applyFont="1" applyBorder="1" applyAlignment="1">
      <alignment vertical="top" wrapText="1"/>
    </xf>
    <xf numFmtId="0" fontId="33" fillId="0" borderId="1" xfId="1" applyFont="1" applyBorder="1" applyAlignment="1">
      <alignment vertical="center" wrapText="1"/>
    </xf>
    <xf numFmtId="0" fontId="33" fillId="0" borderId="1" xfId="0" applyFont="1" applyBorder="1" applyAlignment="1">
      <alignment vertical="top" wrapText="1"/>
    </xf>
    <xf numFmtId="0" fontId="33" fillId="3" borderId="1" xfId="0" applyFont="1" applyFill="1" applyBorder="1" applyAlignment="1">
      <alignment vertical="top" wrapText="1"/>
    </xf>
    <xf numFmtId="0" fontId="35" fillId="0" borderId="1" xfId="0" applyFont="1" applyBorder="1" applyAlignment="1">
      <alignment vertical="center" wrapText="1"/>
    </xf>
    <xf numFmtId="0" fontId="31" fillId="0" borderId="0" xfId="0" applyFont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4" fontId="27" fillId="10" borderId="1" xfId="0" applyNumberFormat="1" applyFont="1" applyFill="1" applyBorder="1" applyAlignment="1">
      <alignment horizontal="center" wrapText="1"/>
    </xf>
    <xf numFmtId="0" fontId="27" fillId="10" borderId="1" xfId="0" applyFont="1" applyFill="1" applyBorder="1" applyAlignment="1">
      <alignment horizontal="center" wrapText="1"/>
    </xf>
    <xf numFmtId="0" fontId="27" fillId="10" borderId="27" xfId="0" applyFont="1" applyFill="1" applyBorder="1" applyAlignment="1">
      <alignment horizontal="center" wrapText="1"/>
    </xf>
    <xf numFmtId="0" fontId="30" fillId="7" borderId="23" xfId="0" applyFont="1" applyFill="1" applyBorder="1" applyAlignment="1">
      <alignment horizontal="left" wrapText="1"/>
    </xf>
    <xf numFmtId="0" fontId="30" fillId="7" borderId="24" xfId="0" applyFont="1" applyFill="1" applyBorder="1" applyAlignment="1">
      <alignment horizontal="left" wrapText="1"/>
    </xf>
    <xf numFmtId="164" fontId="24" fillId="9" borderId="1" xfId="0" applyNumberFormat="1" applyFont="1" applyFill="1" applyBorder="1" applyAlignment="1">
      <alignment horizontal="right" vertical="center" wrapText="1"/>
    </xf>
    <xf numFmtId="0" fontId="24" fillId="9" borderId="1" xfId="0" applyFont="1" applyFill="1" applyBorder="1" applyAlignment="1">
      <alignment horizontal="right" vertical="center" wrapText="1"/>
    </xf>
    <xf numFmtId="0" fontId="28" fillId="9" borderId="12" xfId="0" applyFont="1" applyFill="1" applyBorder="1" applyAlignment="1">
      <alignment horizontal="left" vertical="center" wrapText="1"/>
    </xf>
    <xf numFmtId="0" fontId="28" fillId="9" borderId="1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9" fillId="9" borderId="9" xfId="0" applyFont="1" applyFill="1" applyBorder="1" applyAlignment="1">
      <alignment horizontal="left" vertical="center" wrapText="1"/>
    </xf>
    <xf numFmtId="0" fontId="0" fillId="9" borderId="10" xfId="0" applyFill="1" applyBorder="1" applyAlignment="1">
      <alignment horizontal="left" vertical="center" wrapText="1"/>
    </xf>
    <xf numFmtId="0" fontId="0" fillId="9" borderId="11" xfId="0" applyFill="1" applyBorder="1" applyAlignment="1">
      <alignment horizontal="left" vertical="center" wrapText="1"/>
    </xf>
    <xf numFmtId="164" fontId="24" fillId="6" borderId="1" xfId="0" applyNumberFormat="1" applyFont="1" applyFill="1" applyBorder="1" applyAlignment="1">
      <alignment horizontal="right" vertical="center" wrapText="1"/>
    </xf>
    <xf numFmtId="0" fontId="24" fillId="6" borderId="1" xfId="0" applyFont="1" applyFill="1" applyBorder="1" applyAlignment="1">
      <alignment horizontal="right" vertical="center" wrapText="1"/>
    </xf>
    <xf numFmtId="0" fontId="29" fillId="9" borderId="12" xfId="0" applyFont="1" applyFill="1" applyBorder="1" applyAlignment="1">
      <alignment horizontal="left" vertical="center" wrapText="1"/>
    </xf>
    <xf numFmtId="0" fontId="29" fillId="9" borderId="14" xfId="0" applyFont="1" applyFill="1" applyBorder="1" applyAlignment="1">
      <alignment horizontal="left" vertical="center" wrapText="1"/>
    </xf>
    <xf numFmtId="0" fontId="29" fillId="6" borderId="12" xfId="0" applyFont="1" applyFill="1" applyBorder="1" applyAlignment="1">
      <alignment horizontal="left" vertical="center" wrapText="1"/>
    </xf>
    <xf numFmtId="0" fontId="29" fillId="6" borderId="14" xfId="0" applyFont="1" applyFill="1" applyBorder="1" applyAlignment="1">
      <alignment horizontal="left" vertical="center" wrapText="1"/>
    </xf>
    <xf numFmtId="0" fontId="0" fillId="0" borderId="22" xfId="0" applyBorder="1" applyAlignment="1">
      <alignment horizontal="center" wrapText="1"/>
    </xf>
    <xf numFmtId="0" fontId="1" fillId="5" borderId="9" xfId="0" applyFont="1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24" fillId="9" borderId="12" xfId="0" applyFont="1" applyFill="1" applyBorder="1" applyAlignment="1">
      <alignment horizontal="left" wrapText="1"/>
    </xf>
    <xf numFmtId="0" fontId="24" fillId="9" borderId="14" xfId="0" applyFont="1" applyFill="1" applyBorder="1" applyAlignment="1">
      <alignment horizontal="left" wrapText="1"/>
    </xf>
    <xf numFmtId="164" fontId="24" fillId="9" borderId="12" xfId="0" applyNumberFormat="1" applyFont="1" applyFill="1" applyBorder="1" applyAlignment="1">
      <alignment horizontal="right" wrapText="1"/>
    </xf>
    <xf numFmtId="0" fontId="24" fillId="9" borderId="13" xfId="0" applyFont="1" applyFill="1" applyBorder="1" applyAlignment="1">
      <alignment horizontal="right" wrapText="1"/>
    </xf>
    <xf numFmtId="0" fontId="24" fillId="9" borderId="14" xfId="0" applyFont="1" applyFill="1" applyBorder="1" applyAlignment="1">
      <alignment horizontal="right" wrapText="1"/>
    </xf>
    <xf numFmtId="0" fontId="25" fillId="7" borderId="28" xfId="0" applyFont="1" applyFill="1" applyBorder="1" applyAlignment="1">
      <alignment horizontal="left" wrapText="1"/>
    </xf>
    <xf numFmtId="0" fontId="25" fillId="7" borderId="29" xfId="0" applyFont="1" applyFill="1" applyBorder="1" applyAlignment="1">
      <alignment horizontal="left" wrapText="1"/>
    </xf>
    <xf numFmtId="164" fontId="26" fillId="7" borderId="29" xfId="0" applyNumberFormat="1" applyFont="1" applyFill="1" applyBorder="1" applyAlignment="1">
      <alignment horizontal="center" wrapText="1"/>
    </xf>
    <xf numFmtId="0" fontId="26" fillId="7" borderId="29" xfId="0" applyFont="1" applyFill="1" applyBorder="1" applyAlignment="1">
      <alignment horizontal="center" wrapText="1"/>
    </xf>
    <xf numFmtId="0" fontId="26" fillId="7" borderId="30" xfId="0" applyFont="1" applyFill="1" applyBorder="1" applyAlignment="1">
      <alignment horizontal="center" wrapText="1"/>
    </xf>
    <xf numFmtId="0" fontId="25" fillId="10" borderId="26" xfId="0" applyFont="1" applyFill="1" applyBorder="1" applyAlignment="1">
      <alignment horizontal="left" wrapText="1"/>
    </xf>
    <xf numFmtId="0" fontId="25" fillId="10" borderId="1" xfId="0" applyFont="1" applyFill="1" applyBorder="1" applyAlignment="1">
      <alignment horizontal="left" wrapText="1"/>
    </xf>
    <xf numFmtId="0" fontId="25" fillId="7" borderId="26" xfId="0" applyFont="1" applyFill="1" applyBorder="1" applyAlignment="1">
      <alignment horizontal="left" wrapText="1"/>
    </xf>
    <xf numFmtId="0" fontId="25" fillId="7" borderId="1" xfId="0" applyFont="1" applyFill="1" applyBorder="1" applyAlignment="1">
      <alignment horizontal="left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horizontal="left" vertical="center" wrapText="1"/>
    </xf>
    <xf numFmtId="164" fontId="27" fillId="7" borderId="24" xfId="0" applyNumberFormat="1" applyFont="1" applyFill="1" applyBorder="1" applyAlignment="1">
      <alignment horizontal="center" wrapText="1"/>
    </xf>
    <xf numFmtId="0" fontId="27" fillId="7" borderId="24" xfId="0" applyFont="1" applyFill="1" applyBorder="1" applyAlignment="1">
      <alignment horizontal="center" wrapText="1"/>
    </xf>
    <xf numFmtId="0" fontId="27" fillId="7" borderId="25" xfId="0" applyFont="1" applyFill="1" applyBorder="1" applyAlignment="1">
      <alignment horizontal="center" wrapText="1"/>
    </xf>
    <xf numFmtId="3" fontId="27" fillId="7" borderId="1" xfId="0" applyNumberFormat="1" applyFont="1" applyFill="1" applyBorder="1" applyAlignment="1">
      <alignment horizontal="center" wrapText="1"/>
    </xf>
    <xf numFmtId="0" fontId="27" fillId="7" borderId="1" xfId="0" applyFont="1" applyFill="1" applyBorder="1" applyAlignment="1">
      <alignment horizontal="center" wrapText="1"/>
    </xf>
    <xf numFmtId="0" fontId="27" fillId="7" borderId="27" xfId="0" applyFont="1" applyFill="1" applyBorder="1" applyAlignment="1">
      <alignment horizontal="center" wrapText="1"/>
    </xf>
    <xf numFmtId="164" fontId="27" fillId="7" borderId="1" xfId="0" applyNumberFormat="1" applyFont="1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0"/>
  <sheetViews>
    <sheetView tabSelected="1" topLeftCell="A49" zoomScale="60" zoomScaleNormal="60" workbookViewId="0">
      <selection activeCell="J46" sqref="J46"/>
    </sheetView>
  </sheetViews>
  <sheetFormatPr defaultColWidth="9.140625" defaultRowHeight="15" x14ac:dyDescent="0.25"/>
  <cols>
    <col min="1" max="1" width="6.42578125" style="2" customWidth="1"/>
    <col min="2" max="2" width="71.140625" style="3" customWidth="1"/>
    <col min="3" max="3" width="27.28515625" style="2" customWidth="1"/>
    <col min="4" max="4" width="0" style="2" hidden="1" customWidth="1"/>
    <col min="5" max="5" width="12.28515625" style="2" customWidth="1"/>
    <col min="6" max="6" width="9.140625" style="2"/>
    <col min="7" max="7" width="20.28515625" style="2" customWidth="1"/>
    <col min="8" max="9" width="9.140625" style="1"/>
    <col min="10" max="10" width="54.7109375" style="1" customWidth="1"/>
    <col min="11" max="11" width="27" style="1" customWidth="1"/>
    <col min="12" max="12" width="16" style="1" customWidth="1"/>
    <col min="13" max="13" width="12.7109375" style="1" customWidth="1"/>
    <col min="14" max="14" width="18.140625" style="1" customWidth="1"/>
    <col min="15" max="15" width="19.5703125" style="1" customWidth="1"/>
    <col min="16" max="16384" width="9.140625" style="1"/>
  </cols>
  <sheetData>
    <row r="1" spans="2:14" ht="30" customHeight="1" x14ac:dyDescent="0.25">
      <c r="B1" s="25" t="s">
        <v>12</v>
      </c>
    </row>
    <row r="2" spans="2:14" ht="30" customHeight="1" thickBot="1" x14ac:dyDescent="0.3">
      <c r="B2" s="4"/>
    </row>
    <row r="3" spans="2:14" ht="24" customHeight="1" x14ac:dyDescent="0.25">
      <c r="B3" s="22" t="s">
        <v>13</v>
      </c>
      <c r="E3" s="130" t="s">
        <v>41</v>
      </c>
      <c r="F3" s="131"/>
      <c r="G3" s="132"/>
      <c r="H3" s="126" t="s">
        <v>53</v>
      </c>
      <c r="I3" s="126"/>
      <c r="J3" s="126"/>
      <c r="K3" s="126"/>
      <c r="L3" s="126"/>
      <c r="M3" s="126"/>
      <c r="N3" s="127"/>
    </row>
    <row r="4" spans="2:14" ht="23.25" customHeight="1" thickBot="1" x14ac:dyDescent="0.3">
      <c r="B4" s="23" t="s">
        <v>14</v>
      </c>
      <c r="E4" s="136"/>
      <c r="F4" s="137"/>
      <c r="G4" s="138"/>
      <c r="H4" s="128"/>
      <c r="I4" s="128"/>
      <c r="J4" s="128"/>
      <c r="K4" s="128"/>
      <c r="L4" s="128"/>
      <c r="M4" s="128"/>
      <c r="N4" s="129"/>
    </row>
    <row r="5" spans="2:14" ht="20.25" customHeight="1" x14ac:dyDescent="0.25">
      <c r="B5" s="23" t="s">
        <v>15</v>
      </c>
      <c r="E5" s="130" t="s">
        <v>39</v>
      </c>
      <c r="F5" s="131"/>
      <c r="G5" s="132"/>
      <c r="H5" s="141"/>
      <c r="I5" s="142"/>
      <c r="J5" s="142"/>
      <c r="K5" s="142"/>
      <c r="L5" s="142"/>
      <c r="M5" s="142"/>
      <c r="N5" s="143"/>
    </row>
    <row r="6" spans="2:14" ht="38.25" customHeight="1" thickBot="1" x14ac:dyDescent="0.3">
      <c r="B6" s="24" t="s">
        <v>16</v>
      </c>
      <c r="E6" s="133"/>
      <c r="F6" s="134"/>
      <c r="G6" s="135"/>
      <c r="H6" s="144"/>
      <c r="I6" s="83"/>
      <c r="J6" s="83"/>
      <c r="K6" s="83"/>
      <c r="L6" s="83"/>
      <c r="M6" s="83"/>
      <c r="N6" s="145"/>
    </row>
    <row r="7" spans="2:14" ht="20.25" customHeight="1" thickBot="1" x14ac:dyDescent="0.3">
      <c r="B7" s="4"/>
      <c r="E7" s="133"/>
      <c r="F7" s="134"/>
      <c r="G7" s="135"/>
      <c r="H7" s="144"/>
      <c r="I7" s="83"/>
      <c r="J7" s="83"/>
      <c r="K7" s="83"/>
      <c r="L7" s="83"/>
      <c r="M7" s="83"/>
      <c r="N7" s="145"/>
    </row>
    <row r="8" spans="2:14" ht="86.25" customHeight="1" thickBot="1" x14ac:dyDescent="0.3">
      <c r="B8" s="42" t="s">
        <v>36</v>
      </c>
      <c r="E8" s="133"/>
      <c r="F8" s="134"/>
      <c r="G8" s="135"/>
      <c r="H8" s="144"/>
      <c r="I8" s="83"/>
      <c r="J8" s="83"/>
      <c r="K8" s="83"/>
      <c r="L8" s="83"/>
      <c r="M8" s="83"/>
      <c r="N8" s="145"/>
    </row>
    <row r="9" spans="2:14" ht="18" customHeight="1" x14ac:dyDescent="0.25">
      <c r="B9" s="4"/>
      <c r="E9" s="133"/>
      <c r="F9" s="134"/>
      <c r="G9" s="135"/>
      <c r="H9" s="144"/>
      <c r="I9" s="83"/>
      <c r="J9" s="83"/>
      <c r="K9" s="83"/>
      <c r="L9" s="83"/>
      <c r="M9" s="83"/>
      <c r="N9" s="145"/>
    </row>
    <row r="10" spans="2:14" ht="20.25" customHeight="1" thickBot="1" x14ac:dyDescent="0.3">
      <c r="B10" s="4"/>
      <c r="E10" s="133"/>
      <c r="F10" s="134"/>
      <c r="G10" s="135"/>
      <c r="H10" s="144"/>
      <c r="I10" s="83"/>
      <c r="J10" s="83"/>
      <c r="K10" s="83"/>
      <c r="L10" s="83"/>
      <c r="M10" s="83"/>
      <c r="N10" s="145"/>
    </row>
    <row r="11" spans="2:14" ht="15.75" customHeight="1" thickBot="1" x14ac:dyDescent="0.3">
      <c r="B11" s="27" t="s">
        <v>17</v>
      </c>
      <c r="E11" s="133"/>
      <c r="F11" s="134"/>
      <c r="G11" s="135"/>
      <c r="H11" s="144"/>
      <c r="I11" s="83"/>
      <c r="J11" s="83"/>
      <c r="K11" s="83"/>
      <c r="L11" s="83"/>
      <c r="M11" s="83"/>
      <c r="N11" s="145"/>
    </row>
    <row r="12" spans="2:14" ht="15.75" customHeight="1" x14ac:dyDescent="0.25">
      <c r="B12" s="28" t="s">
        <v>18</v>
      </c>
      <c r="E12" s="133"/>
      <c r="F12" s="134"/>
      <c r="G12" s="135"/>
      <c r="H12" s="144"/>
      <c r="I12" s="83"/>
      <c r="J12" s="83"/>
      <c r="K12" s="83"/>
      <c r="L12" s="83"/>
      <c r="M12" s="83"/>
      <c r="N12" s="145"/>
    </row>
    <row r="13" spans="2:14" ht="15.75" customHeight="1" x14ac:dyDescent="0.25">
      <c r="B13" s="28" t="s">
        <v>19</v>
      </c>
      <c r="E13" s="133"/>
      <c r="F13" s="134"/>
      <c r="G13" s="135"/>
      <c r="H13" s="144"/>
      <c r="I13" s="83"/>
      <c r="J13" s="83"/>
      <c r="K13" s="83"/>
      <c r="L13" s="83"/>
      <c r="M13" s="83"/>
      <c r="N13" s="145"/>
    </row>
    <row r="14" spans="2:14" ht="15.75" customHeight="1" thickBot="1" x14ac:dyDescent="0.3">
      <c r="B14" s="28" t="s">
        <v>20</v>
      </c>
      <c r="E14" s="136"/>
      <c r="F14" s="137"/>
      <c r="G14" s="138"/>
      <c r="H14" s="146"/>
      <c r="I14" s="147"/>
      <c r="J14" s="147"/>
      <c r="K14" s="147"/>
      <c r="L14" s="147"/>
      <c r="M14" s="147"/>
      <c r="N14" s="148"/>
    </row>
    <row r="15" spans="2:14" ht="15.75" customHeight="1" x14ac:dyDescent="0.25">
      <c r="B15" s="28" t="s">
        <v>21</v>
      </c>
      <c r="E15" s="130" t="s">
        <v>40</v>
      </c>
      <c r="F15" s="131"/>
      <c r="G15" s="132"/>
      <c r="H15" s="139" t="s">
        <v>53</v>
      </c>
      <c r="I15" s="126"/>
      <c r="J15" s="126"/>
      <c r="K15" s="126"/>
      <c r="L15" s="126"/>
      <c r="M15" s="126"/>
      <c r="N15" s="127"/>
    </row>
    <row r="16" spans="2:14" ht="15.75" customHeight="1" thickBot="1" x14ac:dyDescent="0.3">
      <c r="B16" s="29" t="s">
        <v>22</v>
      </c>
      <c r="E16" s="136"/>
      <c r="F16" s="137"/>
      <c r="G16" s="138"/>
      <c r="H16" s="140"/>
      <c r="I16" s="128"/>
      <c r="J16" s="128"/>
      <c r="K16" s="128"/>
      <c r="L16" s="128"/>
      <c r="M16" s="128"/>
      <c r="N16" s="129"/>
    </row>
    <row r="17" spans="1:15" ht="15.75" customHeight="1" x14ac:dyDescent="0.25">
      <c r="B17" s="21"/>
    </row>
    <row r="18" spans="1:15" ht="36.75" customHeight="1" x14ac:dyDescent="0.25">
      <c r="B18" s="70" t="s">
        <v>52</v>
      </c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</row>
    <row r="19" spans="1:15" ht="24" customHeight="1" thickBot="1" x14ac:dyDescent="0.3">
      <c r="B19" s="26"/>
      <c r="G19" s="18"/>
    </row>
    <row r="20" spans="1:15" ht="51.75" customHeight="1" thickBot="1" x14ac:dyDescent="0.3">
      <c r="A20" s="94" t="s">
        <v>23</v>
      </c>
      <c r="B20" s="95"/>
      <c r="C20" s="95"/>
      <c r="D20" s="95"/>
      <c r="E20" s="95"/>
      <c r="F20" s="95"/>
      <c r="G20" s="96"/>
      <c r="H20" s="83"/>
      <c r="I20" s="84" t="s">
        <v>37</v>
      </c>
      <c r="J20" s="85"/>
      <c r="K20" s="85"/>
      <c r="L20" s="85"/>
      <c r="M20" s="85"/>
      <c r="N20" s="86"/>
    </row>
    <row r="21" spans="1:15" ht="33.75" customHeight="1" x14ac:dyDescent="0.25">
      <c r="A21" s="31" t="s">
        <v>1</v>
      </c>
      <c r="B21" s="32" t="s">
        <v>10</v>
      </c>
      <c r="C21" s="33" t="s">
        <v>24</v>
      </c>
      <c r="D21" s="31" t="s">
        <v>0</v>
      </c>
      <c r="E21" s="31" t="s">
        <v>25</v>
      </c>
      <c r="F21" s="34" t="s">
        <v>26</v>
      </c>
      <c r="G21" s="35" t="s">
        <v>27</v>
      </c>
      <c r="H21" s="83"/>
      <c r="I21" s="31" t="s">
        <v>1</v>
      </c>
      <c r="J21" s="32" t="s">
        <v>30</v>
      </c>
      <c r="K21" s="33" t="s">
        <v>24</v>
      </c>
      <c r="L21" s="31" t="s">
        <v>25</v>
      </c>
      <c r="M21" s="34" t="s">
        <v>26</v>
      </c>
      <c r="N21" s="35" t="s">
        <v>27</v>
      </c>
    </row>
    <row r="22" spans="1:15" ht="168" customHeight="1" x14ac:dyDescent="0.25">
      <c r="A22" s="10">
        <v>1</v>
      </c>
      <c r="B22" s="59" t="s">
        <v>56</v>
      </c>
      <c r="C22" s="10"/>
      <c r="D22" s="10"/>
      <c r="E22" s="11"/>
      <c r="F22" s="10">
        <v>1</v>
      </c>
      <c r="G22" s="19">
        <f t="shared" ref="G22:G52" si="0">E22*F22</f>
        <v>0</v>
      </c>
      <c r="H22" s="83"/>
      <c r="I22" s="10">
        <v>1</v>
      </c>
      <c r="J22" s="59" t="s">
        <v>44</v>
      </c>
      <c r="K22" s="10"/>
      <c r="L22" s="11"/>
      <c r="M22" s="10">
        <v>2</v>
      </c>
      <c r="N22" s="19">
        <f>L22*M22</f>
        <v>0</v>
      </c>
    </row>
    <row r="23" spans="1:15" ht="138" customHeight="1" x14ac:dyDescent="0.25">
      <c r="A23" s="10">
        <f t="shared" ref="A23:A52" si="1">A22+1</f>
        <v>2</v>
      </c>
      <c r="B23" s="60" t="s">
        <v>57</v>
      </c>
      <c r="C23" s="10"/>
      <c r="D23" s="11"/>
      <c r="E23" s="30"/>
      <c r="F23" s="10">
        <v>1</v>
      </c>
      <c r="G23" s="19">
        <f t="shared" si="0"/>
        <v>0</v>
      </c>
      <c r="H23" s="83"/>
      <c r="I23" s="10">
        <f t="shared" ref="I23:I28" si="2">I22+1</f>
        <v>2</v>
      </c>
      <c r="J23" s="60" t="s">
        <v>73</v>
      </c>
      <c r="K23" s="10"/>
      <c r="L23" s="30"/>
      <c r="M23" s="10">
        <v>2</v>
      </c>
      <c r="N23" s="19">
        <f>L23*M23</f>
        <v>0</v>
      </c>
    </row>
    <row r="24" spans="1:15" ht="148.5" customHeight="1" x14ac:dyDescent="0.25">
      <c r="A24" s="10">
        <f t="shared" si="1"/>
        <v>3</v>
      </c>
      <c r="B24" s="61" t="s">
        <v>58</v>
      </c>
      <c r="C24" s="10"/>
      <c r="D24" s="10"/>
      <c r="E24" s="10"/>
      <c r="F24" s="10">
        <v>1</v>
      </c>
      <c r="G24" s="19">
        <f t="shared" si="0"/>
        <v>0</v>
      </c>
      <c r="H24" s="83"/>
      <c r="I24" s="10">
        <f t="shared" si="2"/>
        <v>3</v>
      </c>
      <c r="J24" s="61" t="s">
        <v>31</v>
      </c>
      <c r="K24" s="10"/>
      <c r="L24" s="10"/>
      <c r="M24" s="10">
        <v>1</v>
      </c>
      <c r="N24" s="19">
        <f>M24*L24</f>
        <v>0</v>
      </c>
    </row>
    <row r="25" spans="1:15" ht="133.5" customHeight="1" x14ac:dyDescent="0.25">
      <c r="A25" s="10">
        <f t="shared" si="1"/>
        <v>4</v>
      </c>
      <c r="B25" s="8" t="s">
        <v>59</v>
      </c>
      <c r="C25" s="10"/>
      <c r="D25" s="13"/>
      <c r="E25" s="14"/>
      <c r="F25" s="10">
        <v>1</v>
      </c>
      <c r="G25" s="19">
        <f t="shared" si="0"/>
        <v>0</v>
      </c>
      <c r="H25" s="83"/>
      <c r="I25" s="10">
        <f t="shared" si="2"/>
        <v>4</v>
      </c>
      <c r="J25" s="8" t="s">
        <v>45</v>
      </c>
      <c r="K25" s="10"/>
      <c r="L25" s="39"/>
      <c r="M25" s="10">
        <v>1</v>
      </c>
      <c r="N25" s="19">
        <f>L25*M25</f>
        <v>0</v>
      </c>
    </row>
    <row r="26" spans="1:15" ht="126.75" customHeight="1" x14ac:dyDescent="0.25">
      <c r="A26" s="10">
        <f t="shared" si="1"/>
        <v>5</v>
      </c>
      <c r="B26" s="8" t="s">
        <v>60</v>
      </c>
      <c r="C26" s="10"/>
      <c r="D26" s="10"/>
      <c r="E26" s="14"/>
      <c r="F26" s="10">
        <v>1</v>
      </c>
      <c r="G26" s="19">
        <f t="shared" si="0"/>
        <v>0</v>
      </c>
      <c r="H26" s="83"/>
      <c r="I26" s="10">
        <f t="shared" si="2"/>
        <v>5</v>
      </c>
      <c r="J26" s="8" t="s">
        <v>32</v>
      </c>
      <c r="K26" s="10"/>
      <c r="L26" s="39"/>
      <c r="M26" s="10">
        <v>1</v>
      </c>
      <c r="N26" s="19">
        <f>L26*M26</f>
        <v>0</v>
      </c>
    </row>
    <row r="27" spans="1:15" ht="68.25" customHeight="1" x14ac:dyDescent="0.25">
      <c r="A27" s="10">
        <f t="shared" si="1"/>
        <v>6</v>
      </c>
      <c r="B27" s="62" t="s">
        <v>74</v>
      </c>
      <c r="C27" s="10"/>
      <c r="D27" s="10">
        <v>447</v>
      </c>
      <c r="E27" s="10"/>
      <c r="F27" s="10">
        <v>1</v>
      </c>
      <c r="G27" s="19">
        <f t="shared" si="0"/>
        <v>0</v>
      </c>
      <c r="H27" s="83"/>
      <c r="I27" s="10">
        <f t="shared" si="2"/>
        <v>6</v>
      </c>
      <c r="J27" s="62" t="s">
        <v>33</v>
      </c>
      <c r="K27" s="10"/>
      <c r="L27" s="10"/>
      <c r="M27" s="10">
        <v>2</v>
      </c>
      <c r="N27" s="19">
        <f>L27*M27</f>
        <v>0</v>
      </c>
    </row>
    <row r="28" spans="1:15" ht="83.25" customHeight="1" x14ac:dyDescent="0.25">
      <c r="A28" s="10">
        <f t="shared" si="1"/>
        <v>7</v>
      </c>
      <c r="B28" s="63" t="s">
        <v>6</v>
      </c>
      <c r="C28" s="10"/>
      <c r="D28" s="10">
        <v>1190</v>
      </c>
      <c r="E28" s="10"/>
      <c r="F28" s="10">
        <v>1</v>
      </c>
      <c r="G28" s="19">
        <f t="shared" si="0"/>
        <v>0</v>
      </c>
      <c r="H28" s="83"/>
      <c r="I28" s="10">
        <f t="shared" si="2"/>
        <v>7</v>
      </c>
      <c r="J28" s="63" t="s">
        <v>34</v>
      </c>
      <c r="K28" s="10"/>
      <c r="L28" s="10"/>
      <c r="M28" s="10">
        <v>1</v>
      </c>
      <c r="N28" s="19">
        <f>L28*M28</f>
        <v>0</v>
      </c>
    </row>
    <row r="29" spans="1:15" ht="221.25" customHeight="1" x14ac:dyDescent="0.25">
      <c r="A29" s="10">
        <f t="shared" si="1"/>
        <v>8</v>
      </c>
      <c r="B29" s="65" t="s">
        <v>75</v>
      </c>
      <c r="C29" s="15"/>
      <c r="D29" s="10">
        <v>4130</v>
      </c>
      <c r="E29" s="10"/>
      <c r="F29" s="10">
        <v>1</v>
      </c>
      <c r="G29" s="19">
        <f t="shared" si="0"/>
        <v>0</v>
      </c>
      <c r="H29" s="83"/>
      <c r="I29" s="38">
        <v>8</v>
      </c>
      <c r="J29" s="64" t="s">
        <v>35</v>
      </c>
      <c r="K29" s="37"/>
      <c r="L29" s="10"/>
      <c r="M29" s="10">
        <v>1</v>
      </c>
      <c r="N29" s="19">
        <f>L29*M29</f>
        <v>0</v>
      </c>
    </row>
    <row r="30" spans="1:15" ht="185.25" customHeight="1" x14ac:dyDescent="0.25">
      <c r="A30" s="10">
        <f t="shared" si="1"/>
        <v>9</v>
      </c>
      <c r="B30" s="8" t="s">
        <v>61</v>
      </c>
      <c r="C30" s="15"/>
      <c r="D30" s="10"/>
      <c r="E30" s="10"/>
      <c r="F30" s="10">
        <v>1</v>
      </c>
      <c r="G30" s="19">
        <f t="shared" si="0"/>
        <v>0</v>
      </c>
      <c r="H30" s="93"/>
      <c r="I30" s="83"/>
      <c r="J30" s="83"/>
      <c r="K30" s="83"/>
      <c r="L30" s="83"/>
      <c r="M30" s="83"/>
      <c r="N30" s="83"/>
    </row>
    <row r="31" spans="1:15" ht="42.75" customHeight="1" x14ac:dyDescent="0.25">
      <c r="A31" s="10">
        <f t="shared" si="1"/>
        <v>10</v>
      </c>
      <c r="B31" s="66" t="s">
        <v>9</v>
      </c>
      <c r="C31" s="10"/>
      <c r="D31" s="10"/>
      <c r="E31" s="12"/>
      <c r="F31" s="10">
        <v>3</v>
      </c>
      <c r="G31" s="19">
        <f t="shared" si="0"/>
        <v>0</v>
      </c>
      <c r="H31" s="93"/>
      <c r="I31" s="81" t="s">
        <v>38</v>
      </c>
      <c r="J31" s="82"/>
      <c r="K31" s="79">
        <f>N22+N23+N24+N25+N26+N27+N28+N29</f>
        <v>0</v>
      </c>
      <c r="L31" s="80"/>
      <c r="M31" s="80"/>
      <c r="N31" s="80"/>
      <c r="O31" s="40"/>
    </row>
    <row r="32" spans="1:15" ht="141.75" customHeight="1" x14ac:dyDescent="0.25">
      <c r="A32" s="10">
        <f t="shared" si="1"/>
        <v>11</v>
      </c>
      <c r="B32" s="62" t="s">
        <v>76</v>
      </c>
      <c r="C32" s="10"/>
      <c r="D32" s="10">
        <v>840</v>
      </c>
      <c r="E32" s="10"/>
      <c r="F32" s="10">
        <v>2</v>
      </c>
      <c r="G32" s="19">
        <f t="shared" si="0"/>
        <v>0</v>
      </c>
      <c r="H32" s="93"/>
      <c r="I32" s="89" t="s">
        <v>55</v>
      </c>
      <c r="J32" s="90"/>
      <c r="K32" s="80">
        <v>0</v>
      </c>
      <c r="L32" s="80"/>
      <c r="M32" s="80"/>
      <c r="N32" s="80"/>
      <c r="O32" s="40"/>
    </row>
    <row r="33" spans="1:15" ht="66" customHeight="1" x14ac:dyDescent="0.25">
      <c r="A33" s="10">
        <f t="shared" si="1"/>
        <v>12</v>
      </c>
      <c r="B33" s="61" t="s">
        <v>62</v>
      </c>
      <c r="C33" s="10"/>
      <c r="D33" s="10"/>
      <c r="E33" s="10"/>
      <c r="F33" s="10">
        <v>1</v>
      </c>
      <c r="G33" s="19">
        <f t="shared" si="0"/>
        <v>0</v>
      </c>
      <c r="H33" s="93"/>
      <c r="I33" s="91" t="s">
        <v>48</v>
      </c>
      <c r="J33" s="92"/>
      <c r="K33" s="87">
        <f>K32+K31</f>
        <v>0</v>
      </c>
      <c r="L33" s="88"/>
      <c r="M33" s="88"/>
      <c r="N33" s="88"/>
      <c r="O33" s="40"/>
    </row>
    <row r="34" spans="1:15" ht="38.25" x14ac:dyDescent="0.25">
      <c r="A34" s="10">
        <f t="shared" si="1"/>
        <v>13</v>
      </c>
      <c r="B34" s="62" t="s">
        <v>77</v>
      </c>
      <c r="C34" s="10"/>
      <c r="D34" s="10">
        <v>555</v>
      </c>
      <c r="E34" s="10"/>
      <c r="F34" s="10">
        <v>3</v>
      </c>
      <c r="G34" s="19">
        <f t="shared" si="0"/>
        <v>0</v>
      </c>
      <c r="H34" s="93"/>
      <c r="I34" s="81" t="s">
        <v>29</v>
      </c>
      <c r="J34" s="82"/>
      <c r="K34" s="79">
        <f>K33*0.23</f>
        <v>0</v>
      </c>
      <c r="L34" s="80"/>
      <c r="M34" s="80"/>
      <c r="N34" s="80"/>
      <c r="O34" s="41"/>
    </row>
    <row r="35" spans="1:15" ht="45.75" customHeight="1" x14ac:dyDescent="0.35">
      <c r="A35" s="10">
        <f t="shared" si="1"/>
        <v>14</v>
      </c>
      <c r="B35" s="63" t="s">
        <v>63</v>
      </c>
      <c r="C35" s="10"/>
      <c r="D35" s="10"/>
      <c r="E35" s="10"/>
      <c r="F35" s="10">
        <v>10</v>
      </c>
      <c r="G35" s="19">
        <f t="shared" si="0"/>
        <v>0</v>
      </c>
      <c r="H35" s="93"/>
      <c r="I35" s="100" t="s">
        <v>47</v>
      </c>
      <c r="J35" s="101"/>
      <c r="K35" s="102">
        <f>K33+K34</f>
        <v>0</v>
      </c>
      <c r="L35" s="103"/>
      <c r="M35" s="103"/>
      <c r="N35" s="104"/>
    </row>
    <row r="36" spans="1:15" ht="71.25" customHeight="1" thickBot="1" x14ac:dyDescent="0.3">
      <c r="A36" s="10">
        <f t="shared" si="1"/>
        <v>15</v>
      </c>
      <c r="B36" s="16" t="s">
        <v>2</v>
      </c>
      <c r="C36" s="10"/>
      <c r="D36" s="10"/>
      <c r="E36" s="10"/>
      <c r="F36" s="10">
        <v>1</v>
      </c>
      <c r="G36" s="19">
        <f t="shared" si="0"/>
        <v>0</v>
      </c>
      <c r="H36" s="93"/>
    </row>
    <row r="37" spans="1:15" ht="79.5" customHeight="1" x14ac:dyDescent="0.45">
      <c r="A37" s="10">
        <f t="shared" si="1"/>
        <v>16</v>
      </c>
      <c r="B37" s="16" t="s">
        <v>64</v>
      </c>
      <c r="C37" s="10"/>
      <c r="D37" s="10"/>
      <c r="E37" s="10"/>
      <c r="F37" s="10">
        <v>3</v>
      </c>
      <c r="G37" s="19">
        <f t="shared" si="0"/>
        <v>0</v>
      </c>
      <c r="H37" s="93"/>
      <c r="I37" s="77" t="s">
        <v>42</v>
      </c>
      <c r="J37" s="78"/>
      <c r="K37" s="116">
        <f>K31+G54</f>
        <v>0</v>
      </c>
      <c r="L37" s="117"/>
      <c r="M37" s="117"/>
      <c r="N37" s="118"/>
    </row>
    <row r="38" spans="1:15" ht="69.75" customHeight="1" x14ac:dyDescent="0.45">
      <c r="A38" s="10">
        <f t="shared" si="1"/>
        <v>17</v>
      </c>
      <c r="B38" s="16" t="s">
        <v>65</v>
      </c>
      <c r="C38" s="10"/>
      <c r="D38" s="11"/>
      <c r="E38" s="10"/>
      <c r="F38" s="10">
        <v>3</v>
      </c>
      <c r="G38" s="19">
        <f t="shared" si="0"/>
        <v>0</v>
      </c>
      <c r="H38" s="93"/>
      <c r="I38" s="114" t="s">
        <v>51</v>
      </c>
      <c r="J38" s="115"/>
      <c r="K38" s="119">
        <f>K32+G55</f>
        <v>0</v>
      </c>
      <c r="L38" s="120"/>
      <c r="M38" s="120"/>
      <c r="N38" s="121"/>
    </row>
    <row r="39" spans="1:15" ht="46.5" customHeight="1" x14ac:dyDescent="0.45">
      <c r="A39" s="10">
        <f t="shared" si="1"/>
        <v>18</v>
      </c>
      <c r="B39" s="61" t="s">
        <v>66</v>
      </c>
      <c r="C39" s="10"/>
      <c r="D39" s="13"/>
      <c r="E39" s="10"/>
      <c r="F39" s="10">
        <v>2</v>
      </c>
      <c r="G39" s="19">
        <f t="shared" si="0"/>
        <v>0</v>
      </c>
      <c r="H39" s="93"/>
      <c r="I39" s="112" t="s">
        <v>50</v>
      </c>
      <c r="J39" s="113"/>
      <c r="K39" s="122">
        <f>K38+K37</f>
        <v>0</v>
      </c>
      <c r="L39" s="120"/>
      <c r="M39" s="120"/>
      <c r="N39" s="121"/>
    </row>
    <row r="40" spans="1:15" ht="99.75" customHeight="1" x14ac:dyDescent="0.45">
      <c r="A40" s="10">
        <f t="shared" si="1"/>
        <v>19</v>
      </c>
      <c r="B40" s="67" t="s">
        <v>67</v>
      </c>
      <c r="C40" s="10"/>
      <c r="D40" s="10">
        <v>260</v>
      </c>
      <c r="E40" s="10"/>
      <c r="F40" s="10">
        <v>1</v>
      </c>
      <c r="G40" s="19">
        <f t="shared" si="0"/>
        <v>0</v>
      </c>
      <c r="H40" s="93"/>
      <c r="I40" s="110" t="s">
        <v>43</v>
      </c>
      <c r="J40" s="111"/>
      <c r="K40" s="74">
        <f>K39*0.23</f>
        <v>0</v>
      </c>
      <c r="L40" s="75"/>
      <c r="M40" s="75"/>
      <c r="N40" s="76"/>
    </row>
    <row r="41" spans="1:15" ht="85.5" customHeight="1" thickBot="1" x14ac:dyDescent="0.45">
      <c r="A41" s="10">
        <f t="shared" si="1"/>
        <v>20</v>
      </c>
      <c r="B41" s="61" t="s">
        <v>68</v>
      </c>
      <c r="C41" s="10"/>
      <c r="D41" s="10"/>
      <c r="E41" s="10"/>
      <c r="F41" s="10">
        <v>1</v>
      </c>
      <c r="G41" s="19">
        <f t="shared" si="0"/>
        <v>0</v>
      </c>
      <c r="H41" s="43"/>
      <c r="I41" s="105" t="s">
        <v>49</v>
      </c>
      <c r="J41" s="106"/>
      <c r="K41" s="107">
        <f>K40+K39</f>
        <v>0</v>
      </c>
      <c r="L41" s="108"/>
      <c r="M41" s="108"/>
      <c r="N41" s="109"/>
    </row>
    <row r="42" spans="1:15" ht="60" customHeight="1" x14ac:dyDescent="0.25">
      <c r="A42" s="10">
        <f t="shared" si="1"/>
        <v>21</v>
      </c>
      <c r="B42" s="61" t="s">
        <v>69</v>
      </c>
      <c r="C42" s="10"/>
      <c r="D42" s="10">
        <v>9340</v>
      </c>
      <c r="E42" s="10"/>
      <c r="F42" s="20">
        <v>1</v>
      </c>
      <c r="G42" s="19">
        <f t="shared" si="0"/>
        <v>0</v>
      </c>
      <c r="H42" s="43"/>
    </row>
    <row r="43" spans="1:15" ht="84.75" customHeight="1" x14ac:dyDescent="0.25">
      <c r="A43" s="10">
        <f t="shared" si="1"/>
        <v>22</v>
      </c>
      <c r="B43" s="6" t="s">
        <v>70</v>
      </c>
      <c r="C43" s="10"/>
      <c r="D43" s="7">
        <v>35</v>
      </c>
      <c r="E43" s="10"/>
      <c r="F43" s="20">
        <v>40</v>
      </c>
      <c r="G43" s="19">
        <f t="shared" si="0"/>
        <v>0</v>
      </c>
      <c r="H43" s="43"/>
    </row>
    <row r="44" spans="1:15" ht="36" customHeight="1" x14ac:dyDescent="0.25">
      <c r="A44" s="10">
        <f t="shared" si="1"/>
        <v>23</v>
      </c>
      <c r="B44" s="67" t="s">
        <v>71</v>
      </c>
      <c r="C44" s="10"/>
      <c r="D44" s="10"/>
      <c r="E44" s="10"/>
      <c r="F44" s="10">
        <v>5</v>
      </c>
      <c r="G44" s="19">
        <f t="shared" si="0"/>
        <v>0</v>
      </c>
      <c r="H44" s="43"/>
    </row>
    <row r="45" spans="1:15" ht="161.25" customHeight="1" x14ac:dyDescent="0.25">
      <c r="A45" s="10">
        <f t="shared" si="1"/>
        <v>24</v>
      </c>
      <c r="B45" s="17" t="s">
        <v>5</v>
      </c>
      <c r="C45" s="10"/>
      <c r="D45" s="10"/>
      <c r="E45" s="10"/>
      <c r="F45" s="10">
        <v>1</v>
      </c>
      <c r="G45" s="19">
        <f t="shared" si="0"/>
        <v>0</v>
      </c>
      <c r="H45" s="43"/>
    </row>
    <row r="46" spans="1:15" ht="384.75" customHeight="1" x14ac:dyDescent="0.25">
      <c r="A46" s="10">
        <f t="shared" si="1"/>
        <v>25</v>
      </c>
      <c r="B46" s="6" t="s">
        <v>78</v>
      </c>
      <c r="C46" s="10"/>
      <c r="D46" s="7"/>
      <c r="E46" s="10"/>
      <c r="F46" s="5">
        <v>1</v>
      </c>
      <c r="G46" s="19">
        <f t="shared" si="0"/>
        <v>0</v>
      </c>
      <c r="H46" s="43"/>
    </row>
    <row r="47" spans="1:15" ht="132.75" customHeight="1" x14ac:dyDescent="0.25">
      <c r="A47" s="10">
        <f t="shared" si="1"/>
        <v>26</v>
      </c>
      <c r="B47" s="68" t="s">
        <v>11</v>
      </c>
      <c r="C47"/>
      <c r="D47" s="10"/>
      <c r="E47" s="11"/>
      <c r="F47" s="10">
        <v>1</v>
      </c>
      <c r="G47" s="19">
        <f t="shared" si="0"/>
        <v>0</v>
      </c>
      <c r="H47" s="43"/>
    </row>
    <row r="48" spans="1:15" ht="142.5" customHeight="1" x14ac:dyDescent="0.25">
      <c r="A48" s="10">
        <f t="shared" si="1"/>
        <v>27</v>
      </c>
      <c r="B48" s="69" t="s">
        <v>3</v>
      </c>
      <c r="C48" s="10"/>
      <c r="D48" s="10"/>
      <c r="E48" s="10"/>
      <c r="F48" s="10">
        <v>2</v>
      </c>
      <c r="G48" s="19">
        <f t="shared" si="0"/>
        <v>0</v>
      </c>
      <c r="H48" s="43"/>
    </row>
    <row r="49" spans="1:14" ht="58.5" customHeight="1" x14ac:dyDescent="0.25">
      <c r="A49" s="10">
        <f t="shared" si="1"/>
        <v>28</v>
      </c>
      <c r="B49" s="61" t="s">
        <v>4</v>
      </c>
      <c r="C49" s="10"/>
      <c r="D49" s="10"/>
      <c r="E49" s="10"/>
      <c r="F49" s="10">
        <v>2</v>
      </c>
      <c r="G49" s="19">
        <f t="shared" si="0"/>
        <v>0</v>
      </c>
      <c r="H49" s="43"/>
    </row>
    <row r="50" spans="1:14" ht="77.25" customHeight="1" x14ac:dyDescent="0.25">
      <c r="A50" s="10">
        <f t="shared" si="1"/>
        <v>29</v>
      </c>
      <c r="B50" s="61" t="s">
        <v>8</v>
      </c>
      <c r="C50" s="10"/>
      <c r="D50" s="10"/>
      <c r="E50" s="10"/>
      <c r="F50" s="10">
        <v>1</v>
      </c>
      <c r="G50" s="19">
        <f t="shared" si="0"/>
        <v>0</v>
      </c>
      <c r="H50" s="43"/>
    </row>
    <row r="51" spans="1:14" ht="33" customHeight="1" x14ac:dyDescent="0.25">
      <c r="A51" s="10">
        <f t="shared" si="1"/>
        <v>30</v>
      </c>
      <c r="B51" s="69" t="s">
        <v>7</v>
      </c>
      <c r="C51" s="10"/>
      <c r="D51" s="10"/>
      <c r="E51" s="9"/>
      <c r="F51" s="10">
        <v>10</v>
      </c>
      <c r="G51" s="19">
        <f t="shared" si="0"/>
        <v>0</v>
      </c>
      <c r="H51" s="43"/>
    </row>
    <row r="52" spans="1:14" ht="90" customHeight="1" x14ac:dyDescent="0.25">
      <c r="A52" s="10">
        <f t="shared" si="1"/>
        <v>31</v>
      </c>
      <c r="B52" s="63" t="s">
        <v>72</v>
      </c>
      <c r="C52" s="10"/>
      <c r="D52" s="10"/>
      <c r="E52" s="9"/>
      <c r="F52" s="10">
        <v>1</v>
      </c>
      <c r="G52" s="19">
        <f t="shared" si="0"/>
        <v>0</v>
      </c>
      <c r="H52" s="43"/>
    </row>
    <row r="53" spans="1:14" ht="36" customHeight="1" x14ac:dyDescent="0.25">
      <c r="A53" s="71"/>
      <c r="B53" s="72"/>
      <c r="C53" s="72"/>
      <c r="D53" s="72"/>
      <c r="E53" s="72"/>
      <c r="F53" s="72"/>
      <c r="G53" s="73"/>
      <c r="H53" s="43"/>
    </row>
    <row r="54" spans="1:14" ht="21" x14ac:dyDescent="0.25">
      <c r="A54" s="47"/>
      <c r="B54" s="48" t="s">
        <v>28</v>
      </c>
      <c r="C54" s="123"/>
      <c r="D54" s="123"/>
      <c r="E54" s="123"/>
      <c r="F54" s="123"/>
      <c r="G54" s="54">
        <f>SUM(G22:G53)</f>
        <v>0</v>
      </c>
      <c r="H54" s="43"/>
    </row>
    <row r="55" spans="1:14" ht="44.25" customHeight="1" x14ac:dyDescent="0.25">
      <c r="A55" s="47"/>
      <c r="B55" s="51" t="s">
        <v>54</v>
      </c>
      <c r="C55" s="123"/>
      <c r="D55" s="123"/>
      <c r="E55" s="123"/>
      <c r="F55" s="123"/>
      <c r="G55" s="55">
        <v>0</v>
      </c>
      <c r="H55" s="43"/>
    </row>
    <row r="56" spans="1:14" ht="29.25" customHeight="1" x14ac:dyDescent="0.25">
      <c r="A56" s="36"/>
      <c r="B56" s="46" t="s">
        <v>46</v>
      </c>
      <c r="C56" s="124"/>
      <c r="D56" s="124"/>
      <c r="E56" s="124"/>
      <c r="F56" s="124"/>
      <c r="G56" s="58">
        <f>G55+G54</f>
        <v>0</v>
      </c>
      <c r="H56" s="43"/>
    </row>
    <row r="57" spans="1:14" ht="27" customHeight="1" x14ac:dyDescent="0.25">
      <c r="A57" s="49"/>
      <c r="B57" s="52" t="s">
        <v>29</v>
      </c>
      <c r="C57" s="125"/>
      <c r="D57" s="125"/>
      <c r="E57" s="125"/>
      <c r="F57" s="125"/>
      <c r="G57" s="56">
        <f>G56*0.23</f>
        <v>0</v>
      </c>
      <c r="H57" s="43"/>
    </row>
    <row r="58" spans="1:14" ht="21" x14ac:dyDescent="0.25">
      <c r="A58" s="50"/>
      <c r="B58" s="53" t="s">
        <v>47</v>
      </c>
      <c r="C58" s="97"/>
      <c r="D58" s="98"/>
      <c r="E58" s="98"/>
      <c r="F58" s="99"/>
      <c r="G58" s="57">
        <f>G56+G57</f>
        <v>0</v>
      </c>
      <c r="H58" s="45"/>
      <c r="I58" s="45"/>
      <c r="J58" s="45"/>
      <c r="K58" s="45"/>
      <c r="L58" s="45"/>
      <c r="M58" s="45"/>
      <c r="N58" s="45"/>
    </row>
    <row r="59" spans="1:14" ht="24.75" customHeight="1" x14ac:dyDescent="0.25">
      <c r="A59" s="44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4" ht="15" customHeight="1" x14ac:dyDescent="0.25">
      <c r="A60" s="44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</sheetData>
  <mergeCells count="38">
    <mergeCell ref="H3:N4"/>
    <mergeCell ref="E5:G14"/>
    <mergeCell ref="E15:G16"/>
    <mergeCell ref="H15:N16"/>
    <mergeCell ref="H5:N14"/>
    <mergeCell ref="E3:G4"/>
    <mergeCell ref="C58:F58"/>
    <mergeCell ref="I35:J35"/>
    <mergeCell ref="K35:N35"/>
    <mergeCell ref="I41:J41"/>
    <mergeCell ref="K41:N41"/>
    <mergeCell ref="H31:H40"/>
    <mergeCell ref="I40:J40"/>
    <mergeCell ref="I39:J39"/>
    <mergeCell ref="I38:J38"/>
    <mergeCell ref="K37:N37"/>
    <mergeCell ref="K38:N38"/>
    <mergeCell ref="K39:N39"/>
    <mergeCell ref="C54:F54"/>
    <mergeCell ref="C55:F55"/>
    <mergeCell ref="C56:F56"/>
    <mergeCell ref="C57:F57"/>
    <mergeCell ref="B18:N18"/>
    <mergeCell ref="A53:G53"/>
    <mergeCell ref="K40:N40"/>
    <mergeCell ref="I37:J37"/>
    <mergeCell ref="K34:N34"/>
    <mergeCell ref="I34:J34"/>
    <mergeCell ref="H20:H29"/>
    <mergeCell ref="I20:N20"/>
    <mergeCell ref="K31:N31"/>
    <mergeCell ref="K32:N32"/>
    <mergeCell ref="K33:N33"/>
    <mergeCell ref="I31:J31"/>
    <mergeCell ref="I32:J32"/>
    <mergeCell ref="I33:J33"/>
    <mergeCell ref="H30:N30"/>
    <mergeCell ref="A20:G20"/>
  </mergeCells>
  <pageMargins left="0.70866141732283472" right="0.70866141732283472" top="0.74803149606299213" bottom="0.74803149606299213" header="0.31496062992125984" footer="0.31496062992125984"/>
  <pageSetup paperSize="9" scale="9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2026-07-21T11:09:57Z</dcterms:modified>
</cp:coreProperties>
</file>