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.bekeova\Downloads\"/>
    </mc:Choice>
  </mc:AlternateContent>
  <xr:revisionPtr revIDLastSave="0" documentId="13_ncr:1_{4890D147-557B-4944-AB36-37B08FE6FE10}" xr6:coauthVersionLast="47" xr6:coauthVersionMax="47" xr10:uidLastSave="{00000000-0000-0000-0000-000000000000}"/>
  <bookViews>
    <workbookView xWindow="780" yWindow="285" windowWidth="28275" windowHeight="20490" xr2:uid="{6D9FACE2-E440-407C-9603-A37491894ABB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2'!$A$1:$A$119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2'!$B$4:$K$119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1" l="1"/>
  <c r="K71" i="1" s="1"/>
  <c r="B71" i="1"/>
  <c r="B104" i="1"/>
  <c r="B103" i="1"/>
  <c r="B102" i="1"/>
  <c r="B101" i="1"/>
  <c r="B100" i="1"/>
  <c r="B99" i="1"/>
  <c r="B98" i="1"/>
  <c r="B89" i="1" l="1"/>
  <c r="B80" i="1"/>
  <c r="B62" i="1"/>
  <c r="J52" i="1"/>
  <c r="K52" i="1" s="1"/>
  <c r="B48" i="1"/>
  <c r="B39" i="1"/>
  <c r="B30" i="1"/>
  <c r="J91" i="1"/>
  <c r="K91" i="1" s="1"/>
  <c r="J90" i="1"/>
  <c r="K90" i="1" s="1"/>
  <c r="J89" i="1"/>
  <c r="K89" i="1" s="1"/>
  <c r="J82" i="1"/>
  <c r="K82" i="1" s="1"/>
  <c r="J81" i="1"/>
  <c r="K81" i="1" s="1"/>
  <c r="J80" i="1"/>
  <c r="K80" i="1" s="1"/>
  <c r="J73" i="1"/>
  <c r="K73" i="1" s="1"/>
  <c r="J72" i="1"/>
  <c r="K72" i="1" s="1"/>
  <c r="J64" i="1"/>
  <c r="K64" i="1" s="1"/>
  <c r="J63" i="1"/>
  <c r="K63" i="1" s="1"/>
  <c r="J62" i="1"/>
  <c r="K62" i="1" s="1"/>
  <c r="J55" i="1"/>
  <c r="K55" i="1" s="1"/>
  <c r="J54" i="1"/>
  <c r="K54" i="1" s="1"/>
  <c r="J53" i="1"/>
  <c r="K53" i="1" s="1"/>
  <c r="J51" i="1"/>
  <c r="K51" i="1" s="1"/>
  <c r="J50" i="1"/>
  <c r="K50" i="1" s="1"/>
  <c r="J49" i="1"/>
  <c r="K49" i="1" s="1"/>
  <c r="J48" i="1"/>
  <c r="K48" i="1" s="1"/>
  <c r="J41" i="1"/>
  <c r="K41" i="1" s="1"/>
  <c r="J40" i="1"/>
  <c r="K40" i="1" s="1"/>
  <c r="J39" i="1"/>
  <c r="K39" i="1" s="1"/>
  <c r="J32" i="1"/>
  <c r="K32" i="1" s="1"/>
  <c r="J31" i="1"/>
  <c r="K31" i="1" s="1"/>
  <c r="J30" i="1"/>
  <c r="K30" i="1" s="1"/>
  <c r="K74" i="1" l="1"/>
  <c r="K102" i="1" s="1"/>
  <c r="J74" i="1"/>
  <c r="J102" i="1" s="1"/>
  <c r="J83" i="1"/>
  <c r="J103" i="1" s="1"/>
  <c r="J56" i="1"/>
  <c r="J100" i="1" s="1"/>
  <c r="J33" i="1"/>
  <c r="J98" i="1" s="1"/>
  <c r="K56" i="1"/>
  <c r="K100" i="1" s="1"/>
  <c r="K33" i="1"/>
  <c r="K98" i="1" s="1"/>
  <c r="J65" i="1"/>
  <c r="J101" i="1" s="1"/>
  <c r="J42" i="1"/>
  <c r="J99" i="1" s="1"/>
  <c r="J92" i="1"/>
  <c r="J104" i="1" s="1"/>
  <c r="K92" i="1"/>
  <c r="K104" i="1" s="1"/>
  <c r="K42" i="1"/>
  <c r="K99" i="1" s="1"/>
  <c r="K83" i="1"/>
  <c r="K103" i="1" s="1"/>
  <c r="K65" i="1"/>
  <c r="K101" i="1" s="1"/>
  <c r="J105" i="1" l="1"/>
  <c r="K105" i="1"/>
</calcChain>
</file>

<file path=xl/sharedStrings.xml><?xml version="1.0" encoding="utf-8"?>
<sst xmlns="http://schemas.openxmlformats.org/spreadsheetml/2006/main" count="171" uniqueCount="52">
  <si>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</si>
  <si>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</si>
  <si>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</si>
  <si>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</si>
  <si>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</si>
  <si>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</si>
  <si>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</si>
  <si>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</si>
  <si>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</si>
  <si>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</si>
  <si>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</si>
  <si>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</si>
  <si>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</si>
  <si>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</si>
  <si>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</si>
  <si>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</si>
  <si>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</si>
  <si>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</si>
  <si>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</si>
  <si>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</si>
  <si>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</si>
  <si>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</si>
  <si>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</si>
  <si>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</si>
  <si>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</si>
  <si>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</si>
  <si>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</si>
  <si>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</si>
  <si>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</si>
  <si>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</si>
  <si>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</si>
  <si>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</si>
  <si>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</si>
  <si>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</si>
  <si>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podpis a pečiatka navrhovateľa</t>
  </si>
  <si>
    <t xml:space="preserve">Hygienický modul s čistením podrážok s umývadlom a jednotkou na dezinfekciu rúk s turniketom </t>
  </si>
  <si>
    <t xml:space="preserve">Umývačka plastových prepraviek </t>
  </si>
  <si>
    <t xml:space="preserve">Rezačka mäsa </t>
  </si>
  <si>
    <t xml:space="preserve">Trhačka mäsa </t>
  </si>
  <si>
    <t xml:space="preserve">Pásová píla </t>
  </si>
  <si>
    <t>Sťahovačka kože - stolová</t>
  </si>
  <si>
    <t>Dosky s osadením</t>
  </si>
  <si>
    <t>Distančný krúžok veľký</t>
  </si>
  <si>
    <t>Distančný krúžok malý</t>
  </si>
  <si>
    <t>Nože jednostranné s osadením</t>
  </si>
  <si>
    <t>Nože dvojstranné s osadením</t>
  </si>
  <si>
    <t xml:space="preserve">Poloautomatická kockovačka </t>
  </si>
  <si>
    <t>Názov predmetu</t>
  </si>
  <si>
    <t>Názov projektu:</t>
  </si>
  <si>
    <t>Investície do technologického vybavenia spoločnosti Beef House, s.r.o.</t>
  </si>
  <si>
    <t/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</si>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</sst>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17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164" fontId="12" fillId="4" borderId="34" xfId="0" applyNumberFormat="1" applyFont="1" applyFill="1" applyBorder="1" applyAlignment="1">
      <alignment horizontal="center" vertical="center" wrapText="1"/>
    </xf>
    <xf numFmtId="4" fontId="12" fillId="3" borderId="35" xfId="0" applyNumberFormat="1" applyFont="1" applyFill="1" applyBorder="1" applyAlignment="1" applyProtection="1">
      <alignment vertical="center" wrapText="1"/>
      <protection locked="0"/>
    </xf>
    <xf numFmtId="164" fontId="12" fillId="4" borderId="36" xfId="0" applyNumberFormat="1" applyFont="1" applyFill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4" fontId="12" fillId="0" borderId="34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4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42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42" xfId="1" applyNumberFormat="1" applyFont="1" applyBorder="1" applyAlignment="1">
      <alignment vertical="center"/>
    </xf>
    <xf numFmtId="0" fontId="8" fillId="0" borderId="42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" fontId="1" fillId="2" borderId="23" xfId="0" applyNumberFormat="1" applyFont="1" applyFill="1" applyBorder="1" applyAlignment="1">
      <alignment vertical="center"/>
    </xf>
    <xf numFmtId="164" fontId="12" fillId="4" borderId="40" xfId="0" applyNumberFormat="1" applyFont="1" applyFill="1" applyBorder="1" applyAlignment="1">
      <alignment horizontal="center" vertical="center" wrapText="1"/>
    </xf>
    <xf numFmtId="4" fontId="12" fillId="3" borderId="48" xfId="0" applyNumberFormat="1" applyFont="1" applyFill="1" applyBorder="1" applyAlignment="1" applyProtection="1">
      <alignment vertical="center" wrapText="1"/>
      <protection locked="0"/>
    </xf>
    <xf numFmtId="164" fontId="12" fillId="4" borderId="38" xfId="0" applyNumberFormat="1" applyFont="1" applyFill="1" applyBorder="1" applyAlignment="1">
      <alignment vertical="center" wrapText="1"/>
    </xf>
    <xf numFmtId="4" fontId="12" fillId="0" borderId="38" xfId="0" applyNumberFormat="1" applyFont="1" applyBorder="1" applyAlignment="1">
      <alignment vertical="center" wrapText="1"/>
    </xf>
    <xf numFmtId="4" fontId="12" fillId="0" borderId="40" xfId="0" applyNumberFormat="1" applyFont="1" applyBorder="1" applyAlignment="1">
      <alignment vertical="center" wrapText="1"/>
    </xf>
    <xf numFmtId="49" fontId="0" fillId="0" borderId="0" xfId="0" applyNumberFormat="1" applyAlignment="1">
      <alignment horizontal="justify" vertical="center" wrapText="1"/>
    </xf>
    <xf numFmtId="0" fontId="12" fillId="4" borderId="20" xfId="0" applyFont="1" applyFill="1" applyBorder="1" applyAlignment="1">
      <alignment vertical="center" wrapText="1"/>
    </xf>
    <xf numFmtId="0" fontId="12" fillId="4" borderId="22" xfId="0" applyFont="1" applyFill="1" applyBorder="1" applyAlignment="1">
      <alignment vertical="center" wrapText="1"/>
    </xf>
    <xf numFmtId="0" fontId="12" fillId="4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43" xfId="1" applyFont="1" applyBorder="1" applyAlignment="1">
      <alignment horizontal="center" vertical="center"/>
    </xf>
    <xf numFmtId="0" fontId="9" fillId="2" borderId="20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0" fillId="4" borderId="0" xfId="0" applyFill="1"/>
    <xf numFmtId="0" fontId="12" fillId="4" borderId="17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vertical="center" wrapText="1"/>
    </xf>
    <xf numFmtId="0" fontId="12" fillId="4" borderId="12" xfId="0" applyFont="1" applyFill="1" applyBorder="1" applyAlignment="1">
      <alignment vertical="center" wrapText="1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2" fillId="4" borderId="44" xfId="0" applyFont="1" applyFill="1" applyBorder="1" applyAlignment="1">
      <alignment vertical="center" wrapText="1"/>
    </xf>
    <xf numFmtId="0" fontId="12" fillId="4" borderId="45" xfId="0" applyFont="1" applyFill="1" applyBorder="1" applyAlignment="1">
      <alignment vertical="center" wrapText="1"/>
    </xf>
    <xf numFmtId="0" fontId="12" fillId="4" borderId="46" xfId="0" applyFont="1" applyFill="1" applyBorder="1" applyAlignment="1">
      <alignment vertical="center" wrapText="1"/>
    </xf>
    <xf numFmtId="0" fontId="13" fillId="3" borderId="39" xfId="0" applyFont="1" applyFill="1" applyBorder="1" applyAlignment="1" applyProtection="1">
      <alignment vertical="center" wrapText="1"/>
      <protection locked="0"/>
    </xf>
    <xf numFmtId="0" fontId="13" fillId="3" borderId="47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6745D598-B6A9-45EC-97BB-A487D8886BBF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Beef%20House,%20s.r.o\VO\DRAFT_Predloha_usmernenie_2_2025%20-%20verzia%20&#269;.%202.xlsm" TargetMode="External"/><Relationship Id="rId1" Type="http://schemas.openxmlformats.org/officeDocument/2006/relationships/externalLinkPath" Target="file:///Z:\Projekty\SPP_73.7_Spracovatelia\Beef%20House,%20s.r.o\VO\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8801-8E57-4259-A932-A865B1ABB28A}">
  <sheetPr codeName="Sheet22"/>
  <dimension ref="A1:M119"/>
  <sheetViews>
    <sheetView tabSelected="1" view="pageBreakPreview" zoomScaleNormal="100" zoomScaleSheetLayoutView="100" workbookViewId="0">
      <pane ySplit="3" topLeftCell="A4" activePane="bottomLeft" state="frozen"/>
      <selection pane="bottomLeft" activeCell="B5" sqref="B5:K5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106" t="s">
        <v>50</v>
      </c>
      <c r="K4" s="106"/>
      <c r="M4" s="6"/>
    </row>
    <row r="5" spans="1:13" s="2" customFormat="1" ht="23.25" customHeight="1" x14ac:dyDescent="0.25">
      <c r="A5" s="2">
        <v>1</v>
      </c>
      <c r="B5" s="107" t="s">
        <v>51</v>
      </c>
      <c r="C5" s="107"/>
      <c r="D5" s="107"/>
      <c r="E5" s="107"/>
      <c r="F5" s="107"/>
      <c r="G5" s="107"/>
      <c r="H5" s="107"/>
      <c r="I5" s="107"/>
      <c r="J5" s="107"/>
      <c r="K5" s="107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107" t="s">
        <v>32</v>
      </c>
      <c r="C7" s="107"/>
      <c r="D7" s="107"/>
      <c r="E7" s="107"/>
      <c r="F7" s="107"/>
      <c r="G7" s="107"/>
      <c r="H7" s="107"/>
      <c r="I7" s="107"/>
      <c r="J7" s="107"/>
      <c r="K7" s="107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108" t="s">
        <v>1</v>
      </c>
      <c r="C9" s="108"/>
      <c r="D9" s="108"/>
      <c r="E9" s="108"/>
      <c r="F9" s="108"/>
      <c r="G9" s="108"/>
      <c r="H9" s="108"/>
      <c r="I9" s="108"/>
      <c r="J9" s="108"/>
      <c r="K9" s="108"/>
    </row>
    <row r="10" spans="1:13" x14ac:dyDescent="0.25">
      <c r="A10" s="2">
        <v>1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</row>
    <row r="11" spans="1:13" x14ac:dyDescent="0.25">
      <c r="A11" s="2">
        <v>1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109" t="s">
        <v>33</v>
      </c>
      <c r="D13" s="110"/>
      <c r="E13" s="110"/>
      <c r="F13" s="110"/>
      <c r="G13" s="111"/>
      <c r="M13" s="6"/>
    </row>
    <row r="14" spans="1:13" s="2" customFormat="1" ht="19.5" customHeight="1" x14ac:dyDescent="0.25">
      <c r="A14" s="2">
        <v>1</v>
      </c>
      <c r="C14" s="112" t="s">
        <v>2</v>
      </c>
      <c r="D14" s="113"/>
      <c r="E14" s="114"/>
      <c r="F14" s="115"/>
      <c r="G14" s="116"/>
      <c r="M14" s="6"/>
    </row>
    <row r="15" spans="1:13" s="2" customFormat="1" ht="39" customHeight="1" x14ac:dyDescent="0.25">
      <c r="A15" s="2">
        <v>1</v>
      </c>
      <c r="C15" s="104" t="s">
        <v>3</v>
      </c>
      <c r="D15" s="105"/>
      <c r="E15" s="99"/>
      <c r="F15" s="100"/>
      <c r="G15" s="101"/>
      <c r="M15" s="6"/>
    </row>
    <row r="16" spans="1:13" s="2" customFormat="1" ht="19.5" customHeight="1" x14ac:dyDescent="0.25">
      <c r="A16" s="2">
        <v>1</v>
      </c>
      <c r="C16" s="97" t="s">
        <v>4</v>
      </c>
      <c r="D16" s="98"/>
      <c r="E16" s="99"/>
      <c r="F16" s="100"/>
      <c r="G16" s="101"/>
      <c r="M16" s="6"/>
    </row>
    <row r="17" spans="1:13" s="2" customFormat="1" ht="19.5" customHeight="1" x14ac:dyDescent="0.25">
      <c r="A17" s="2">
        <v>1</v>
      </c>
      <c r="C17" s="97" t="s">
        <v>5</v>
      </c>
      <c r="D17" s="98"/>
      <c r="E17" s="99"/>
      <c r="F17" s="100"/>
      <c r="G17" s="101"/>
      <c r="M17" s="6"/>
    </row>
    <row r="18" spans="1:13" s="2" customFormat="1" ht="30" customHeight="1" x14ac:dyDescent="0.25">
      <c r="A18" s="2">
        <v>1</v>
      </c>
      <c r="C18" s="102" t="s">
        <v>6</v>
      </c>
      <c r="D18" s="103"/>
      <c r="E18" s="99"/>
      <c r="F18" s="100"/>
      <c r="G18" s="101"/>
      <c r="M18" s="6"/>
    </row>
    <row r="19" spans="1:13" s="2" customFormat="1" ht="19.5" customHeight="1" x14ac:dyDescent="0.25">
      <c r="A19" s="2">
        <v>1</v>
      </c>
      <c r="C19" s="97" t="s">
        <v>7</v>
      </c>
      <c r="D19" s="98"/>
      <c r="E19" s="99"/>
      <c r="F19" s="100"/>
      <c r="G19" s="101"/>
      <c r="M19" s="6"/>
    </row>
    <row r="20" spans="1:13" s="2" customFormat="1" ht="19.5" customHeight="1" x14ac:dyDescent="0.25">
      <c r="A20" s="2">
        <v>1</v>
      </c>
      <c r="C20" s="97" t="s">
        <v>8</v>
      </c>
      <c r="D20" s="98"/>
      <c r="E20" s="99"/>
      <c r="F20" s="100"/>
      <c r="G20" s="101"/>
      <c r="M20" s="6"/>
    </row>
    <row r="21" spans="1:13" s="2" customFormat="1" ht="19.5" customHeight="1" x14ac:dyDescent="0.25">
      <c r="A21" s="2">
        <v>1</v>
      </c>
      <c r="C21" s="97" t="s">
        <v>9</v>
      </c>
      <c r="D21" s="98"/>
      <c r="E21" s="99"/>
      <c r="F21" s="100"/>
      <c r="G21" s="101"/>
      <c r="M21" s="6"/>
    </row>
    <row r="22" spans="1:13" s="2" customFormat="1" ht="19.5" customHeight="1" x14ac:dyDescent="0.25">
      <c r="A22" s="2">
        <v>1</v>
      </c>
      <c r="C22" s="97" t="s">
        <v>10</v>
      </c>
      <c r="D22" s="98"/>
      <c r="E22" s="99"/>
      <c r="F22" s="100"/>
      <c r="G22" s="101"/>
      <c r="M22" s="6"/>
    </row>
    <row r="23" spans="1:13" s="2" customFormat="1" ht="19.5" customHeight="1" x14ac:dyDescent="0.25">
      <c r="A23" s="2">
        <v>1</v>
      </c>
      <c r="C23" s="97" t="s">
        <v>11</v>
      </c>
      <c r="D23" s="98"/>
      <c r="E23" s="99"/>
      <c r="F23" s="100"/>
      <c r="G23" s="101"/>
      <c r="M23" s="6"/>
    </row>
    <row r="24" spans="1:13" s="2" customFormat="1" ht="19.5" customHeight="1" thickBot="1" x14ac:dyDescent="0.3">
      <c r="A24" s="2">
        <v>1</v>
      </c>
      <c r="C24" s="92" t="s">
        <v>12</v>
      </c>
      <c r="D24" s="93"/>
      <c r="E24" s="94"/>
      <c r="F24" s="95"/>
      <c r="G24" s="96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2" t="s">
        <v>13</v>
      </c>
      <c r="C27" s="62"/>
      <c r="D27" s="63" t="s">
        <v>35</v>
      </c>
      <c r="E27" s="63"/>
      <c r="F27" s="63"/>
      <c r="G27" s="63"/>
      <c r="H27" s="63"/>
      <c r="I27" s="63"/>
      <c r="J27" s="63"/>
      <c r="K27" s="9"/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77" t="s">
        <v>14</v>
      </c>
      <c r="C29" s="78"/>
      <c r="D29" s="79"/>
      <c r="E29" s="80" t="s">
        <v>15</v>
      </c>
      <c r="F29" s="81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39.75" customHeight="1" thickBot="1" x14ac:dyDescent="0.3">
      <c r="A30" s="2">
        <v>1</v>
      </c>
      <c r="B30" s="72" t="str">
        <f>D27</f>
        <v xml:space="preserve">Hygienický modul s čistením podrážok s umývadlom a jednotkou na dezinfekciu rúk s turniketom </v>
      </c>
      <c r="C30" s="73"/>
      <c r="D30" s="74"/>
      <c r="E30" s="75"/>
      <c r="F30" s="76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v>1</v>
      </c>
      <c r="B31" s="64" t="s">
        <v>22</v>
      </c>
      <c r="C31" s="65"/>
      <c r="D31" s="29" t="s">
        <v>23</v>
      </c>
      <c r="E31" s="68" t="s">
        <v>24</v>
      </c>
      <c r="F31" s="69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66"/>
      <c r="C32" s="67"/>
      <c r="D32" s="30" t="s">
        <v>25</v>
      </c>
      <c r="E32" s="70" t="s">
        <v>24</v>
      </c>
      <c r="F32" s="71"/>
      <c r="G32" s="24" t="s">
        <v>24</v>
      </c>
      <c r="H32" s="25"/>
      <c r="I32" s="26">
        <v>1</v>
      </c>
      <c r="J32" s="27" t="str">
        <f t="shared" si="0"/>
        <v/>
      </c>
      <c r="K32" s="28" t="str">
        <f>IF(J32&lt;&gt;"",J32*IF($E$18="platiteľ DPH",1.23,1),"")</f>
        <v/>
      </c>
    </row>
    <row r="33" spans="1:11" ht="25.5" customHeight="1" thickBot="1" x14ac:dyDescent="0.3">
      <c r="A33" s="2">
        <v>1</v>
      </c>
      <c r="B33" s="31"/>
      <c r="C33" s="32"/>
      <c r="D33" s="32"/>
      <c r="E33" s="32"/>
      <c r="F33" s="32"/>
      <c r="G33" s="32"/>
      <c r="H33" s="33"/>
      <c r="I33" s="33" t="s">
        <v>26</v>
      </c>
      <c r="J33" s="34" t="str">
        <f>IF(SUM(J30:J32)&gt;0,SUM(J30:J32),"")</f>
        <v/>
      </c>
      <c r="K33" s="34" t="str">
        <f>IF(SUM(K30:K32)&gt;0,SUM(K30:K32),"")</f>
        <v/>
      </c>
    </row>
    <row r="34" spans="1:11" x14ac:dyDescent="0.25">
      <c r="A34" s="2">
        <v>1</v>
      </c>
    </row>
    <row r="35" spans="1:11" x14ac:dyDescent="0.25">
      <c r="A35" s="2">
        <v>1</v>
      </c>
    </row>
    <row r="36" spans="1:11" x14ac:dyDescent="0.25">
      <c r="A36">
        <v>1</v>
      </c>
      <c r="B36" s="62" t="s">
        <v>13</v>
      </c>
      <c r="C36" s="62"/>
      <c r="D36" s="63" t="s">
        <v>36</v>
      </c>
      <c r="E36" s="63"/>
      <c r="F36" s="63"/>
      <c r="G36" s="63"/>
      <c r="H36" s="63"/>
      <c r="I36" s="63"/>
      <c r="J36" s="63"/>
      <c r="K36" s="9"/>
    </row>
    <row r="37" spans="1:11" ht="15.75" thickBot="1" x14ac:dyDescent="0.3">
      <c r="A37" s="2">
        <v>1</v>
      </c>
    </row>
    <row r="38" spans="1:11" ht="54.95" customHeight="1" thickBot="1" x14ac:dyDescent="0.3">
      <c r="A38" s="2">
        <v>1</v>
      </c>
      <c r="B38" s="77" t="s">
        <v>14</v>
      </c>
      <c r="C38" s="78"/>
      <c r="D38" s="79"/>
      <c r="E38" s="80" t="s">
        <v>15</v>
      </c>
      <c r="F38" s="81"/>
      <c r="G38" s="10" t="s">
        <v>16</v>
      </c>
      <c r="H38" s="11" t="s">
        <v>17</v>
      </c>
      <c r="I38" s="10" t="s">
        <v>18</v>
      </c>
      <c r="J38" s="12" t="s">
        <v>19</v>
      </c>
      <c r="K38" s="13" t="s">
        <v>20</v>
      </c>
    </row>
    <row r="39" spans="1:11" ht="25.5" customHeight="1" thickBot="1" x14ac:dyDescent="0.3">
      <c r="A39" s="2">
        <v>1</v>
      </c>
      <c r="B39" s="72" t="str">
        <f>D36</f>
        <v xml:space="preserve">Umývačka plastových prepraviek </v>
      </c>
      <c r="C39" s="73"/>
      <c r="D39" s="74"/>
      <c r="E39" s="75"/>
      <c r="F39" s="76"/>
      <c r="G39" s="14" t="s">
        <v>21</v>
      </c>
      <c r="H39" s="15"/>
      <c r="I39" s="16">
        <v>1</v>
      </c>
      <c r="J39" s="17" t="str">
        <f t="shared" ref="J39:J41" si="1">IF(AND(H39&lt;&gt;"",I39&lt;&gt;""),H39*I39,"")</f>
        <v/>
      </c>
      <c r="K39" s="18" t="str">
        <f>IF(J39&lt;&gt;"",J39*IF($E$18="platiteľ DPH",1.23,1),"")</f>
        <v/>
      </c>
    </row>
    <row r="40" spans="1:11" ht="25.5" customHeight="1" x14ac:dyDescent="0.25">
      <c r="A40" s="2">
        <v>1</v>
      </c>
      <c r="B40" s="64" t="s">
        <v>22</v>
      </c>
      <c r="C40" s="65"/>
      <c r="D40" s="29" t="s">
        <v>23</v>
      </c>
      <c r="E40" s="68" t="s">
        <v>24</v>
      </c>
      <c r="F40" s="69"/>
      <c r="G40" s="14" t="s">
        <v>24</v>
      </c>
      <c r="H40" s="15"/>
      <c r="I40" s="16">
        <v>1</v>
      </c>
      <c r="J40" s="17" t="str">
        <f t="shared" si="1"/>
        <v/>
      </c>
      <c r="K40" s="18" t="str">
        <f>IF(J40&lt;&gt;"",J40*IF($E$18="platiteľ DPH",1.23,1),"")</f>
        <v/>
      </c>
    </row>
    <row r="41" spans="1:11" ht="25.5" customHeight="1" thickBot="1" x14ac:dyDescent="0.3">
      <c r="A41" s="2">
        <v>1</v>
      </c>
      <c r="B41" s="66"/>
      <c r="C41" s="67"/>
      <c r="D41" s="30" t="s">
        <v>25</v>
      </c>
      <c r="E41" s="70" t="s">
        <v>24</v>
      </c>
      <c r="F41" s="71"/>
      <c r="G41" s="24" t="s">
        <v>24</v>
      </c>
      <c r="H41" s="25"/>
      <c r="I41" s="26">
        <v>1</v>
      </c>
      <c r="J41" s="27" t="str">
        <f t="shared" si="1"/>
        <v/>
      </c>
      <c r="K41" s="28" t="str">
        <f>IF(J41&lt;&gt;"",J41*IF($E$18="platiteľ DPH",1.23,1),"")</f>
        <v/>
      </c>
    </row>
    <row r="42" spans="1:11" ht="25.5" customHeight="1" thickBot="1" x14ac:dyDescent="0.3">
      <c r="A42" s="2">
        <v>1</v>
      </c>
      <c r="B42" s="31"/>
      <c r="C42" s="32"/>
      <c r="D42" s="32"/>
      <c r="E42" s="32"/>
      <c r="F42" s="32"/>
      <c r="G42" s="32"/>
      <c r="H42" s="33"/>
      <c r="I42" s="33" t="s">
        <v>26</v>
      </c>
      <c r="J42" s="34" t="str">
        <f>IF(SUM(J39:J41)&gt;0,SUM(J39:J41),"")</f>
        <v/>
      </c>
      <c r="K42" s="34" t="str">
        <f>IF(SUM(K39:K41)&gt;0,SUM(K39:K41),"")</f>
        <v/>
      </c>
    </row>
    <row r="43" spans="1:11" x14ac:dyDescent="0.25">
      <c r="A43" s="2">
        <v>1</v>
      </c>
    </row>
    <row r="44" spans="1:11" x14ac:dyDescent="0.25">
      <c r="A44" s="2">
        <v>1</v>
      </c>
    </row>
    <row r="45" spans="1:11" x14ac:dyDescent="0.25">
      <c r="A45">
        <v>1</v>
      </c>
      <c r="B45" s="62" t="s">
        <v>13</v>
      </c>
      <c r="C45" s="62"/>
      <c r="D45" s="63" t="s">
        <v>37</v>
      </c>
      <c r="E45" s="63"/>
      <c r="F45" s="63"/>
      <c r="G45" s="63"/>
      <c r="H45" s="63"/>
      <c r="I45" s="63"/>
      <c r="J45" s="63"/>
      <c r="K45" s="9"/>
    </row>
    <row r="46" spans="1:11" ht="15.75" thickBot="1" x14ac:dyDescent="0.3">
      <c r="A46" s="2">
        <v>1</v>
      </c>
    </row>
    <row r="47" spans="1:11" ht="54.95" customHeight="1" thickBot="1" x14ac:dyDescent="0.3">
      <c r="A47" s="2">
        <v>1</v>
      </c>
      <c r="B47" s="77" t="s">
        <v>14</v>
      </c>
      <c r="C47" s="78"/>
      <c r="D47" s="79"/>
      <c r="E47" s="80" t="s">
        <v>15</v>
      </c>
      <c r="F47" s="81"/>
      <c r="G47" s="10" t="s">
        <v>16</v>
      </c>
      <c r="H47" s="11" t="s">
        <v>17</v>
      </c>
      <c r="I47" s="10" t="s">
        <v>18</v>
      </c>
      <c r="J47" s="12" t="s">
        <v>19</v>
      </c>
      <c r="K47" s="13" t="s">
        <v>20</v>
      </c>
    </row>
    <row r="48" spans="1:11" ht="25.5" customHeight="1" x14ac:dyDescent="0.25">
      <c r="A48" s="2">
        <v>1</v>
      </c>
      <c r="B48" s="72" t="str">
        <f>D45</f>
        <v xml:space="preserve">Rezačka mäsa </v>
      </c>
      <c r="C48" s="73"/>
      <c r="D48" s="74"/>
      <c r="E48" s="75"/>
      <c r="F48" s="76"/>
      <c r="G48" s="14" t="s">
        <v>21</v>
      </c>
      <c r="H48" s="15"/>
      <c r="I48" s="16">
        <v>2</v>
      </c>
      <c r="J48" s="17" t="str">
        <f t="shared" ref="J48:J55" si="2">IF(AND(H48&lt;&gt;"",I48&lt;&gt;""),H48*I48,"")</f>
        <v/>
      </c>
      <c r="K48" s="18" t="str">
        <f t="shared" ref="K48:K55" si="3">IF(J48&lt;&gt;"",J48*IF($E$18="platiteľ DPH",1.23,1),"")</f>
        <v/>
      </c>
    </row>
    <row r="49" spans="1:11" ht="25.5" customHeight="1" x14ac:dyDescent="0.25">
      <c r="A49" s="2">
        <v>1</v>
      </c>
      <c r="B49" s="82" t="s">
        <v>41</v>
      </c>
      <c r="C49" s="83"/>
      <c r="D49" s="84"/>
      <c r="E49" s="85"/>
      <c r="F49" s="86"/>
      <c r="G49" s="19" t="s">
        <v>21</v>
      </c>
      <c r="H49" s="20"/>
      <c r="I49" s="21">
        <v>6</v>
      </c>
      <c r="J49" s="22" t="str">
        <f t="shared" si="2"/>
        <v/>
      </c>
      <c r="K49" s="23" t="str">
        <f t="shared" si="3"/>
        <v/>
      </c>
    </row>
    <row r="50" spans="1:11" ht="25.5" customHeight="1" x14ac:dyDescent="0.25">
      <c r="A50" s="2">
        <v>1</v>
      </c>
      <c r="B50" s="82" t="s">
        <v>42</v>
      </c>
      <c r="C50" s="83"/>
      <c r="D50" s="84"/>
      <c r="E50" s="85"/>
      <c r="F50" s="86"/>
      <c r="G50" s="19" t="s">
        <v>21</v>
      </c>
      <c r="H50" s="20"/>
      <c r="I50" s="21">
        <v>2</v>
      </c>
      <c r="J50" s="22" t="str">
        <f t="shared" si="2"/>
        <v/>
      </c>
      <c r="K50" s="23" t="str">
        <f t="shared" si="3"/>
        <v/>
      </c>
    </row>
    <row r="51" spans="1:11" ht="25.5" customHeight="1" x14ac:dyDescent="0.25">
      <c r="A51" s="2">
        <v>1</v>
      </c>
      <c r="B51" s="82" t="s">
        <v>43</v>
      </c>
      <c r="C51" s="83"/>
      <c r="D51" s="84"/>
      <c r="E51" s="85"/>
      <c r="F51" s="86"/>
      <c r="G51" s="19" t="s">
        <v>21</v>
      </c>
      <c r="H51" s="20"/>
      <c r="I51" s="21">
        <v>2</v>
      </c>
      <c r="J51" s="22" t="str">
        <f t="shared" si="2"/>
        <v/>
      </c>
      <c r="K51" s="23" t="str">
        <f t="shared" si="3"/>
        <v/>
      </c>
    </row>
    <row r="52" spans="1:11" ht="25.5" customHeight="1" x14ac:dyDescent="0.25">
      <c r="A52" s="2">
        <v>1</v>
      </c>
      <c r="B52" s="82" t="s">
        <v>44</v>
      </c>
      <c r="C52" s="83"/>
      <c r="D52" s="84"/>
      <c r="E52" s="85"/>
      <c r="F52" s="86"/>
      <c r="G52" s="19" t="s">
        <v>21</v>
      </c>
      <c r="H52" s="20"/>
      <c r="I52" s="21">
        <v>2</v>
      </c>
      <c r="J52" s="22" t="str">
        <f t="shared" ref="J52" si="4">IF(AND(H52&lt;&gt;"",I52&lt;&gt;""),H52*I52,"")</f>
        <v/>
      </c>
      <c r="K52" s="23" t="str">
        <f t="shared" si="3"/>
        <v/>
      </c>
    </row>
    <row r="53" spans="1:11" ht="25.5" customHeight="1" thickBot="1" x14ac:dyDescent="0.3">
      <c r="A53" s="2">
        <v>1</v>
      </c>
      <c r="B53" s="87" t="s">
        <v>45</v>
      </c>
      <c r="C53" s="88"/>
      <c r="D53" s="89"/>
      <c r="E53" s="90"/>
      <c r="F53" s="91"/>
      <c r="G53" s="46" t="s">
        <v>21</v>
      </c>
      <c r="H53" s="47"/>
      <c r="I53" s="48">
        <v>2</v>
      </c>
      <c r="J53" s="49" t="str">
        <f t="shared" si="2"/>
        <v/>
      </c>
      <c r="K53" s="50" t="str">
        <f t="shared" si="3"/>
        <v/>
      </c>
    </row>
    <row r="54" spans="1:11" ht="25.5" customHeight="1" x14ac:dyDescent="0.25">
      <c r="A54" s="2">
        <v>1</v>
      </c>
      <c r="B54" s="64" t="s">
        <v>22</v>
      </c>
      <c r="C54" s="65"/>
      <c r="D54" s="29" t="s">
        <v>23</v>
      </c>
      <c r="E54" s="68" t="s">
        <v>24</v>
      </c>
      <c r="F54" s="69"/>
      <c r="G54" s="14" t="s">
        <v>24</v>
      </c>
      <c r="H54" s="15"/>
      <c r="I54" s="16">
        <v>1</v>
      </c>
      <c r="J54" s="17" t="str">
        <f t="shared" si="2"/>
        <v/>
      </c>
      <c r="K54" s="18" t="str">
        <f t="shared" si="3"/>
        <v/>
      </c>
    </row>
    <row r="55" spans="1:11" ht="25.5" customHeight="1" thickBot="1" x14ac:dyDescent="0.3">
      <c r="A55" s="2">
        <v>1</v>
      </c>
      <c r="B55" s="66"/>
      <c r="C55" s="67"/>
      <c r="D55" s="30" t="s">
        <v>25</v>
      </c>
      <c r="E55" s="70" t="s">
        <v>24</v>
      </c>
      <c r="F55" s="71"/>
      <c r="G55" s="24" t="s">
        <v>24</v>
      </c>
      <c r="H55" s="25"/>
      <c r="I55" s="26">
        <v>1</v>
      </c>
      <c r="J55" s="27" t="str">
        <f t="shared" si="2"/>
        <v/>
      </c>
      <c r="K55" s="28" t="str">
        <f t="shared" si="3"/>
        <v/>
      </c>
    </row>
    <row r="56" spans="1:11" ht="25.5" customHeight="1" thickBot="1" x14ac:dyDescent="0.3">
      <c r="A56" s="2">
        <v>1</v>
      </c>
      <c r="B56" s="31"/>
      <c r="C56" s="32"/>
      <c r="D56" s="32"/>
      <c r="E56" s="32"/>
      <c r="F56" s="32"/>
      <c r="G56" s="32"/>
      <c r="H56" s="33"/>
      <c r="I56" s="33" t="s">
        <v>26</v>
      </c>
      <c r="J56" s="34" t="str">
        <f>IF(SUM(J48:J55)&gt;0,SUM(J48:J55),"")</f>
        <v/>
      </c>
      <c r="K56" s="34" t="str">
        <f>IF(SUM(K48:K55)&gt;0,SUM(K48:K55),"")</f>
        <v/>
      </c>
    </row>
    <row r="57" spans="1:11" x14ac:dyDescent="0.25">
      <c r="A57" s="2">
        <v>1</v>
      </c>
    </row>
    <row r="58" spans="1:11" x14ac:dyDescent="0.25">
      <c r="A58" s="2">
        <v>1</v>
      </c>
    </row>
    <row r="59" spans="1:11" x14ac:dyDescent="0.25">
      <c r="A59">
        <v>1</v>
      </c>
      <c r="B59" s="62" t="s">
        <v>13</v>
      </c>
      <c r="C59" s="62"/>
      <c r="D59" s="63" t="s">
        <v>38</v>
      </c>
      <c r="E59" s="63"/>
      <c r="F59" s="63"/>
      <c r="G59" s="63"/>
      <c r="H59" s="63"/>
      <c r="I59" s="63"/>
      <c r="J59" s="63"/>
      <c r="K59" s="9"/>
    </row>
    <row r="60" spans="1:11" ht="15.75" thickBot="1" x14ac:dyDescent="0.3">
      <c r="A60" s="2">
        <v>1</v>
      </c>
    </row>
    <row r="61" spans="1:11" ht="54.95" customHeight="1" thickBot="1" x14ac:dyDescent="0.3">
      <c r="A61" s="2">
        <v>1</v>
      </c>
      <c r="B61" s="77" t="s">
        <v>14</v>
      </c>
      <c r="C61" s="78"/>
      <c r="D61" s="79"/>
      <c r="E61" s="80" t="s">
        <v>15</v>
      </c>
      <c r="F61" s="81"/>
      <c r="G61" s="10" t="s">
        <v>16</v>
      </c>
      <c r="H61" s="11" t="s">
        <v>17</v>
      </c>
      <c r="I61" s="10" t="s">
        <v>18</v>
      </c>
      <c r="J61" s="12" t="s">
        <v>19</v>
      </c>
      <c r="K61" s="13" t="s">
        <v>20</v>
      </c>
    </row>
    <row r="62" spans="1:11" ht="25.5" customHeight="1" thickBot="1" x14ac:dyDescent="0.3">
      <c r="A62" s="2">
        <v>1</v>
      </c>
      <c r="B62" s="72" t="str">
        <f>D59</f>
        <v xml:space="preserve">Trhačka mäsa </v>
      </c>
      <c r="C62" s="73"/>
      <c r="D62" s="74"/>
      <c r="E62" s="75"/>
      <c r="F62" s="76"/>
      <c r="G62" s="14" t="s">
        <v>21</v>
      </c>
      <c r="H62" s="15"/>
      <c r="I62" s="16">
        <v>1</v>
      </c>
      <c r="J62" s="17" t="str">
        <f t="shared" ref="J62:J64" si="5">IF(AND(H62&lt;&gt;"",I62&lt;&gt;""),H62*I62,"")</f>
        <v/>
      </c>
      <c r="K62" s="18" t="str">
        <f>IF(J62&lt;&gt;"",J62*IF($E$18="platiteľ DPH",1.23,1),"")</f>
        <v/>
      </c>
    </row>
    <row r="63" spans="1:11" ht="25.5" customHeight="1" x14ac:dyDescent="0.25">
      <c r="A63" s="2">
        <v>1</v>
      </c>
      <c r="B63" s="64" t="s">
        <v>22</v>
      </c>
      <c r="C63" s="65"/>
      <c r="D63" s="29" t="s">
        <v>23</v>
      </c>
      <c r="E63" s="68" t="s">
        <v>24</v>
      </c>
      <c r="F63" s="69"/>
      <c r="G63" s="14" t="s">
        <v>24</v>
      </c>
      <c r="H63" s="15"/>
      <c r="I63" s="16">
        <v>1</v>
      </c>
      <c r="J63" s="17" t="str">
        <f t="shared" si="5"/>
        <v/>
      </c>
      <c r="K63" s="18" t="str">
        <f>IF(J63&lt;&gt;"",J63*IF($E$18="platiteľ DPH",1.23,1),"")</f>
        <v/>
      </c>
    </row>
    <row r="64" spans="1:11" ht="25.5" customHeight="1" thickBot="1" x14ac:dyDescent="0.3">
      <c r="A64" s="2">
        <v>1</v>
      </c>
      <c r="B64" s="66"/>
      <c r="C64" s="67"/>
      <c r="D64" s="30" t="s">
        <v>25</v>
      </c>
      <c r="E64" s="70" t="s">
        <v>24</v>
      </c>
      <c r="F64" s="71"/>
      <c r="G64" s="24" t="s">
        <v>24</v>
      </c>
      <c r="H64" s="25"/>
      <c r="I64" s="26">
        <v>1</v>
      </c>
      <c r="J64" s="27" t="str">
        <f t="shared" si="5"/>
        <v/>
      </c>
      <c r="K64" s="28" t="str">
        <f>IF(J64&lt;&gt;"",J64*IF($E$18="platiteľ DPH",1.23,1),"")</f>
        <v/>
      </c>
    </row>
    <row r="65" spans="1:11" ht="25.5" customHeight="1" thickBot="1" x14ac:dyDescent="0.3">
      <c r="A65" s="2">
        <v>1</v>
      </c>
      <c r="B65" s="31"/>
      <c r="C65" s="32"/>
      <c r="D65" s="32"/>
      <c r="E65" s="32"/>
      <c r="F65" s="32"/>
      <c r="G65" s="32"/>
      <c r="H65" s="33"/>
      <c r="I65" s="33" t="s">
        <v>26</v>
      </c>
      <c r="J65" s="34" t="str">
        <f>IF(SUM(J62:J64)&gt;0,SUM(J62:J64),"")</f>
        <v/>
      </c>
      <c r="K65" s="34" t="str">
        <f>IF(SUM(K62:K64)&gt;0,SUM(K62:K64),"")</f>
        <v/>
      </c>
    </row>
    <row r="66" spans="1:11" x14ac:dyDescent="0.25">
      <c r="A66" s="2">
        <v>1</v>
      </c>
    </row>
    <row r="67" spans="1:11" x14ac:dyDescent="0.25">
      <c r="A67" s="2">
        <v>1</v>
      </c>
    </row>
    <row r="68" spans="1:11" x14ac:dyDescent="0.25">
      <c r="A68">
        <v>1</v>
      </c>
      <c r="B68" s="62" t="s">
        <v>13</v>
      </c>
      <c r="C68" s="62"/>
      <c r="D68" s="63" t="s">
        <v>39</v>
      </c>
      <c r="E68" s="63"/>
      <c r="F68" s="63"/>
      <c r="G68" s="63"/>
      <c r="H68" s="63"/>
      <c r="I68" s="63"/>
      <c r="J68" s="63"/>
      <c r="K68" s="9"/>
    </row>
    <row r="69" spans="1:11" ht="15.75" thickBot="1" x14ac:dyDescent="0.3">
      <c r="A69" s="2">
        <v>1</v>
      </c>
    </row>
    <row r="70" spans="1:11" ht="54.95" customHeight="1" thickBot="1" x14ac:dyDescent="0.3">
      <c r="A70" s="2">
        <v>1</v>
      </c>
      <c r="B70" s="77" t="s">
        <v>14</v>
      </c>
      <c r="C70" s="78"/>
      <c r="D70" s="79"/>
      <c r="E70" s="80" t="s">
        <v>15</v>
      </c>
      <c r="F70" s="81"/>
      <c r="G70" s="10" t="s">
        <v>16</v>
      </c>
      <c r="H70" s="11" t="s">
        <v>17</v>
      </c>
      <c r="I70" s="10" t="s">
        <v>18</v>
      </c>
      <c r="J70" s="12" t="s">
        <v>19</v>
      </c>
      <c r="K70" s="13" t="s">
        <v>20</v>
      </c>
    </row>
    <row r="71" spans="1:11" ht="25.5" customHeight="1" thickBot="1" x14ac:dyDescent="0.3">
      <c r="A71" s="2">
        <v>1</v>
      </c>
      <c r="B71" s="72" t="str">
        <f>D68</f>
        <v xml:space="preserve">Pásová píla </v>
      </c>
      <c r="C71" s="73"/>
      <c r="D71" s="74"/>
      <c r="E71" s="75"/>
      <c r="F71" s="76"/>
      <c r="G71" s="14" t="s">
        <v>21</v>
      </c>
      <c r="H71" s="15"/>
      <c r="I71" s="16">
        <v>1</v>
      </c>
      <c r="J71" s="17" t="str">
        <f t="shared" ref="J71" si="6">IF(AND(H71&lt;&gt;"",I71&lt;&gt;""),H71*I71,"")</f>
        <v/>
      </c>
      <c r="K71" s="18" t="str">
        <f>IF(J71&lt;&gt;"",J71*IF($E$18="platiteľ DPH",1.23,1),"")</f>
        <v/>
      </c>
    </row>
    <row r="72" spans="1:11" ht="25.5" customHeight="1" x14ac:dyDescent="0.25">
      <c r="A72" s="2">
        <v>1</v>
      </c>
      <c r="B72" s="64" t="s">
        <v>22</v>
      </c>
      <c r="C72" s="65"/>
      <c r="D72" s="29" t="s">
        <v>23</v>
      </c>
      <c r="E72" s="68" t="s">
        <v>24</v>
      </c>
      <c r="F72" s="69"/>
      <c r="G72" s="14" t="s">
        <v>24</v>
      </c>
      <c r="H72" s="15"/>
      <c r="I72" s="16">
        <v>1</v>
      </c>
      <c r="J72" s="17" t="str">
        <f t="shared" ref="J72:J73" si="7">IF(AND(H72&lt;&gt;"",I72&lt;&gt;""),H72*I72,"")</f>
        <v/>
      </c>
      <c r="K72" s="18" t="str">
        <f>IF(J72&lt;&gt;"",J72*IF($E$18="platiteľ DPH",1.23,1),"")</f>
        <v/>
      </c>
    </row>
    <row r="73" spans="1:11" ht="25.5" customHeight="1" thickBot="1" x14ac:dyDescent="0.3">
      <c r="A73" s="2">
        <v>1</v>
      </c>
      <c r="B73" s="66"/>
      <c r="C73" s="67"/>
      <c r="D73" s="30" t="s">
        <v>25</v>
      </c>
      <c r="E73" s="70" t="s">
        <v>24</v>
      </c>
      <c r="F73" s="71"/>
      <c r="G73" s="24" t="s">
        <v>24</v>
      </c>
      <c r="H73" s="25"/>
      <c r="I73" s="26">
        <v>1</v>
      </c>
      <c r="J73" s="27" t="str">
        <f t="shared" si="7"/>
        <v/>
      </c>
      <c r="K73" s="28" t="str">
        <f>IF(J73&lt;&gt;"",J73*IF($E$18="platiteľ DPH",1.23,1),"")</f>
        <v/>
      </c>
    </row>
    <row r="74" spans="1:11" ht="25.5" customHeight="1" thickBot="1" x14ac:dyDescent="0.3">
      <c r="A74" s="2">
        <v>1</v>
      </c>
      <c r="B74" s="31"/>
      <c r="C74" s="32"/>
      <c r="D74" s="32"/>
      <c r="E74" s="32"/>
      <c r="F74" s="32"/>
      <c r="G74" s="32"/>
      <c r="H74" s="33"/>
      <c r="I74" s="33" t="s">
        <v>26</v>
      </c>
      <c r="J74" s="34" t="str">
        <f>IF(SUM(J71:J73)&gt;0,SUM(J71:J73),"")</f>
        <v/>
      </c>
      <c r="K74" s="34" t="str">
        <f>IF(SUM(K71:K73)&gt;0,SUM(K71:K73),"")</f>
        <v/>
      </c>
    </row>
    <row r="75" spans="1:11" x14ac:dyDescent="0.25">
      <c r="A75" s="2">
        <v>1</v>
      </c>
    </row>
    <row r="76" spans="1:11" x14ac:dyDescent="0.25">
      <c r="A76" s="2">
        <v>1</v>
      </c>
    </row>
    <row r="77" spans="1:11" x14ac:dyDescent="0.25">
      <c r="A77">
        <v>1</v>
      </c>
      <c r="B77" s="62" t="s">
        <v>13</v>
      </c>
      <c r="C77" s="62"/>
      <c r="D77" s="63" t="s">
        <v>46</v>
      </c>
      <c r="E77" s="63"/>
      <c r="F77" s="63"/>
      <c r="G77" s="63"/>
      <c r="H77" s="63"/>
      <c r="I77" s="63"/>
      <c r="J77" s="63"/>
      <c r="K77" s="9"/>
    </row>
    <row r="78" spans="1:11" ht="15.75" thickBot="1" x14ac:dyDescent="0.3">
      <c r="A78" s="2">
        <v>1</v>
      </c>
    </row>
    <row r="79" spans="1:11" ht="54.95" customHeight="1" thickBot="1" x14ac:dyDescent="0.3">
      <c r="A79" s="2">
        <v>1</v>
      </c>
      <c r="B79" s="77" t="s">
        <v>14</v>
      </c>
      <c r="C79" s="78"/>
      <c r="D79" s="79"/>
      <c r="E79" s="80" t="s">
        <v>15</v>
      </c>
      <c r="F79" s="81"/>
      <c r="G79" s="10" t="s">
        <v>16</v>
      </c>
      <c r="H79" s="11" t="s">
        <v>17</v>
      </c>
      <c r="I79" s="10" t="s">
        <v>18</v>
      </c>
      <c r="J79" s="12" t="s">
        <v>19</v>
      </c>
      <c r="K79" s="13" t="s">
        <v>20</v>
      </c>
    </row>
    <row r="80" spans="1:11" ht="25.5" customHeight="1" thickBot="1" x14ac:dyDescent="0.3">
      <c r="A80" s="2">
        <v>1</v>
      </c>
      <c r="B80" s="72" t="str">
        <f>D77</f>
        <v xml:space="preserve">Poloautomatická kockovačka </v>
      </c>
      <c r="C80" s="73"/>
      <c r="D80" s="74"/>
      <c r="E80" s="75"/>
      <c r="F80" s="76"/>
      <c r="G80" s="14" t="s">
        <v>21</v>
      </c>
      <c r="H80" s="15"/>
      <c r="I80" s="16">
        <v>1</v>
      </c>
      <c r="J80" s="17" t="str">
        <f t="shared" ref="J80:J82" si="8">IF(AND(H80&lt;&gt;"",I80&lt;&gt;""),H80*I80,"")</f>
        <v/>
      </c>
      <c r="K80" s="18" t="str">
        <f>IF(J80&lt;&gt;"",J80*IF($E$18="platiteľ DPH",1.23,1),"")</f>
        <v/>
      </c>
    </row>
    <row r="81" spans="1:11" ht="25.5" customHeight="1" x14ac:dyDescent="0.25">
      <c r="A81" s="2">
        <v>1</v>
      </c>
      <c r="B81" s="64" t="s">
        <v>22</v>
      </c>
      <c r="C81" s="65"/>
      <c r="D81" s="29" t="s">
        <v>23</v>
      </c>
      <c r="E81" s="68" t="s">
        <v>24</v>
      </c>
      <c r="F81" s="69"/>
      <c r="G81" s="14" t="s">
        <v>24</v>
      </c>
      <c r="H81" s="15"/>
      <c r="I81" s="16">
        <v>1</v>
      </c>
      <c r="J81" s="17" t="str">
        <f t="shared" si="8"/>
        <v/>
      </c>
      <c r="K81" s="18" t="str">
        <f>IF(J81&lt;&gt;"",J81*IF($E$18="platiteľ DPH",1.23,1),"")</f>
        <v/>
      </c>
    </row>
    <row r="82" spans="1:11" ht="25.5" customHeight="1" thickBot="1" x14ac:dyDescent="0.3">
      <c r="A82" s="2">
        <v>1</v>
      </c>
      <c r="B82" s="66"/>
      <c r="C82" s="67"/>
      <c r="D82" s="30" t="s">
        <v>25</v>
      </c>
      <c r="E82" s="70" t="s">
        <v>24</v>
      </c>
      <c r="F82" s="71"/>
      <c r="G82" s="24" t="s">
        <v>24</v>
      </c>
      <c r="H82" s="25"/>
      <c r="I82" s="26">
        <v>1</v>
      </c>
      <c r="J82" s="27" t="str">
        <f t="shared" si="8"/>
        <v/>
      </c>
      <c r="K82" s="28" t="str">
        <f>IF(J82&lt;&gt;"",J82*IF($E$18="platiteľ DPH",1.23,1),"")</f>
        <v/>
      </c>
    </row>
    <row r="83" spans="1:11" ht="25.5" customHeight="1" thickBot="1" x14ac:dyDescent="0.3">
      <c r="A83" s="2">
        <v>1</v>
      </c>
      <c r="B83" s="31"/>
      <c r="C83" s="32"/>
      <c r="D83" s="32"/>
      <c r="E83" s="32"/>
      <c r="F83" s="32"/>
      <c r="G83" s="32"/>
      <c r="H83" s="33"/>
      <c r="I83" s="33" t="s">
        <v>26</v>
      </c>
      <c r="J83" s="34" t="str">
        <f>IF(SUM(J80:J82)&gt;0,SUM(J80:J82),"")</f>
        <v/>
      </c>
      <c r="K83" s="34" t="str">
        <f>IF(SUM(K80:K82)&gt;0,SUM(K80:K82),"")</f>
        <v/>
      </c>
    </row>
    <row r="84" spans="1:11" x14ac:dyDescent="0.25">
      <c r="A84" s="2">
        <v>1</v>
      </c>
    </row>
    <row r="85" spans="1:11" x14ac:dyDescent="0.25">
      <c r="A85" s="2">
        <v>1</v>
      </c>
    </row>
    <row r="86" spans="1:11" x14ac:dyDescent="0.25">
      <c r="A86">
        <v>1</v>
      </c>
      <c r="B86" s="62" t="s">
        <v>13</v>
      </c>
      <c r="C86" s="62"/>
      <c r="D86" s="63" t="s">
        <v>40</v>
      </c>
      <c r="E86" s="63"/>
      <c r="F86" s="63"/>
      <c r="G86" s="63"/>
      <c r="H86" s="63"/>
      <c r="I86" s="63"/>
      <c r="J86" s="63"/>
      <c r="K86" s="9"/>
    </row>
    <row r="87" spans="1:11" ht="15.75" thickBot="1" x14ac:dyDescent="0.3">
      <c r="A87" s="2">
        <v>1</v>
      </c>
    </row>
    <row r="88" spans="1:11" ht="54.95" customHeight="1" thickBot="1" x14ac:dyDescent="0.3">
      <c r="A88" s="2">
        <v>1</v>
      </c>
      <c r="B88" s="77" t="s">
        <v>14</v>
      </c>
      <c r="C88" s="78"/>
      <c r="D88" s="79"/>
      <c r="E88" s="80" t="s">
        <v>15</v>
      </c>
      <c r="F88" s="81"/>
      <c r="G88" s="10" t="s">
        <v>16</v>
      </c>
      <c r="H88" s="11" t="s">
        <v>17</v>
      </c>
      <c r="I88" s="10" t="s">
        <v>18</v>
      </c>
      <c r="J88" s="12" t="s">
        <v>19</v>
      </c>
      <c r="K88" s="13" t="s">
        <v>20</v>
      </c>
    </row>
    <row r="89" spans="1:11" ht="25.5" customHeight="1" thickBot="1" x14ac:dyDescent="0.3">
      <c r="A89" s="2">
        <v>1</v>
      </c>
      <c r="B89" s="72" t="str">
        <f>D86</f>
        <v>Sťahovačka kože - stolová</v>
      </c>
      <c r="C89" s="73"/>
      <c r="D89" s="74"/>
      <c r="E89" s="75"/>
      <c r="F89" s="76"/>
      <c r="G89" s="14" t="s">
        <v>21</v>
      </c>
      <c r="H89" s="15"/>
      <c r="I89" s="16">
        <v>1</v>
      </c>
      <c r="J89" s="17" t="str">
        <f t="shared" ref="J89:J91" si="9">IF(AND(H89&lt;&gt;"",I89&lt;&gt;""),H89*I89,"")</f>
        <v/>
      </c>
      <c r="K89" s="18" t="str">
        <f>IF(J89&lt;&gt;"",J89*IF($E$18="platiteľ DPH",1.23,1),"")</f>
        <v/>
      </c>
    </row>
    <row r="90" spans="1:11" ht="25.5" customHeight="1" x14ac:dyDescent="0.25">
      <c r="A90" s="2">
        <v>1</v>
      </c>
      <c r="B90" s="64" t="s">
        <v>22</v>
      </c>
      <c r="C90" s="65"/>
      <c r="D90" s="29" t="s">
        <v>23</v>
      </c>
      <c r="E90" s="68" t="s">
        <v>24</v>
      </c>
      <c r="F90" s="69"/>
      <c r="G90" s="14" t="s">
        <v>24</v>
      </c>
      <c r="H90" s="15"/>
      <c r="I90" s="16">
        <v>1</v>
      </c>
      <c r="J90" s="17" t="str">
        <f t="shared" si="9"/>
        <v/>
      </c>
      <c r="K90" s="18" t="str">
        <f>IF(J90&lt;&gt;"",J90*IF($E$18="platiteľ DPH",1.23,1),"")</f>
        <v/>
      </c>
    </row>
    <row r="91" spans="1:11" ht="25.5" customHeight="1" thickBot="1" x14ac:dyDescent="0.3">
      <c r="A91" s="2">
        <v>1</v>
      </c>
      <c r="B91" s="66"/>
      <c r="C91" s="67"/>
      <c r="D91" s="30" t="s">
        <v>25</v>
      </c>
      <c r="E91" s="70" t="s">
        <v>24</v>
      </c>
      <c r="F91" s="71"/>
      <c r="G91" s="24" t="s">
        <v>24</v>
      </c>
      <c r="H91" s="25"/>
      <c r="I91" s="26">
        <v>1</v>
      </c>
      <c r="J91" s="27" t="str">
        <f t="shared" si="9"/>
        <v/>
      </c>
      <c r="K91" s="28" t="str">
        <f>IF(J91&lt;&gt;"",J91*IF($E$18="platiteľ DPH",1.23,1),"")</f>
        <v/>
      </c>
    </row>
    <row r="92" spans="1:11" ht="25.5" customHeight="1" thickBot="1" x14ac:dyDescent="0.3">
      <c r="A92" s="2">
        <v>1</v>
      </c>
      <c r="B92" s="31"/>
      <c r="C92" s="32"/>
      <c r="D92" s="32"/>
      <c r="E92" s="32"/>
      <c r="F92" s="32"/>
      <c r="G92" s="32"/>
      <c r="H92" s="33"/>
      <c r="I92" s="33" t="s">
        <v>26</v>
      </c>
      <c r="J92" s="34" t="str">
        <f>IF(SUM(J89:J91)&gt;0,SUM(J89:J91),"")</f>
        <v/>
      </c>
      <c r="K92" s="34" t="str">
        <f>IF(SUM(K89:K91)&gt;0,SUM(K89:K91),"")</f>
        <v/>
      </c>
    </row>
    <row r="93" spans="1:11" x14ac:dyDescent="0.25">
      <c r="A93" s="2">
        <v>1</v>
      </c>
    </row>
    <row r="94" spans="1:11" x14ac:dyDescent="0.25">
      <c r="A94" s="2">
        <v>1</v>
      </c>
    </row>
    <row r="95" spans="1:11" x14ac:dyDescent="0.25">
      <c r="A95">
        <v>1</v>
      </c>
      <c r="B95" s="62" t="s">
        <v>48</v>
      </c>
      <c r="C95" s="62"/>
      <c r="D95" s="63" t="s">
        <v>49</v>
      </c>
      <c r="E95" s="63"/>
      <c r="F95" s="63"/>
      <c r="G95" s="63"/>
      <c r="H95" s="63"/>
      <c r="I95" s="63"/>
      <c r="J95" s="63"/>
      <c r="K95" s="9"/>
    </row>
    <row r="96" spans="1:11" ht="15.75" thickBot="1" x14ac:dyDescent="0.3">
      <c r="A96" s="2">
        <v>1</v>
      </c>
    </row>
    <row r="97" spans="1:11" ht="54.95" customHeight="1" thickBot="1" x14ac:dyDescent="0.3">
      <c r="A97" s="2">
        <v>1</v>
      </c>
      <c r="B97" s="59" t="s">
        <v>47</v>
      </c>
      <c r="C97" s="60"/>
      <c r="D97" s="60"/>
      <c r="E97" s="60"/>
      <c r="F97" s="60"/>
      <c r="G97" s="60"/>
      <c r="H97" s="60"/>
      <c r="I97" s="61"/>
      <c r="J97" s="12" t="s">
        <v>19</v>
      </c>
      <c r="K97" s="13" t="s">
        <v>20</v>
      </c>
    </row>
    <row r="98" spans="1:11" ht="25.5" customHeight="1" thickBot="1" x14ac:dyDescent="0.3">
      <c r="A98" s="2">
        <v>1</v>
      </c>
      <c r="B98" s="52" t="str">
        <f>D27</f>
        <v xml:space="preserve">Hygienický modul s čistením podrážok s umývadlom a jednotkou na dezinfekciu rúk s turniketom </v>
      </c>
      <c r="C98" s="53"/>
      <c r="D98" s="53"/>
      <c r="E98" s="53"/>
      <c r="F98" s="53"/>
      <c r="G98" s="53"/>
      <c r="H98" s="53"/>
      <c r="I98" s="54"/>
      <c r="J98" s="17" t="str">
        <f>IF(J33&lt;&gt;"",J33,"")</f>
        <v/>
      </c>
      <c r="K98" s="18" t="str">
        <f>IF(K33&lt;&gt;"",K33,"")</f>
        <v/>
      </c>
    </row>
    <row r="99" spans="1:11" ht="25.5" customHeight="1" thickBot="1" x14ac:dyDescent="0.3">
      <c r="A99" s="2">
        <v>1</v>
      </c>
      <c r="B99" s="52" t="str">
        <f>D36</f>
        <v xml:space="preserve">Umývačka plastových prepraviek </v>
      </c>
      <c r="C99" s="53"/>
      <c r="D99" s="53"/>
      <c r="E99" s="53"/>
      <c r="F99" s="53"/>
      <c r="G99" s="53" t="s">
        <v>21</v>
      </c>
      <c r="H99" s="53"/>
      <c r="I99" s="54">
        <v>1</v>
      </c>
      <c r="J99" s="17" t="str">
        <f>IF(J42&lt;&gt;"",J42,"")</f>
        <v/>
      </c>
      <c r="K99" s="18" t="str">
        <f>IF(K42&lt;&gt;"",K42,"")</f>
        <v/>
      </c>
    </row>
    <row r="100" spans="1:11" ht="25.5" customHeight="1" thickBot="1" x14ac:dyDescent="0.3">
      <c r="A100" s="2">
        <v>1</v>
      </c>
      <c r="B100" s="52" t="str">
        <f>D45</f>
        <v xml:space="preserve">Rezačka mäsa </v>
      </c>
      <c r="C100" s="53"/>
      <c r="D100" s="53"/>
      <c r="E100" s="53"/>
      <c r="F100" s="53"/>
      <c r="G100" s="53" t="s">
        <v>21</v>
      </c>
      <c r="H100" s="53"/>
      <c r="I100" s="54">
        <v>1</v>
      </c>
      <c r="J100" s="17" t="str">
        <f>IF(J56&lt;&gt;"",J56,"")</f>
        <v/>
      </c>
      <c r="K100" s="18" t="str">
        <f>IF(K56&lt;&gt;"",K56,"")</f>
        <v/>
      </c>
    </row>
    <row r="101" spans="1:11" ht="25.5" customHeight="1" thickBot="1" x14ac:dyDescent="0.3">
      <c r="A101" s="2">
        <v>1</v>
      </c>
      <c r="B101" s="52" t="str">
        <f>D59</f>
        <v xml:space="preserve">Trhačka mäsa </v>
      </c>
      <c r="C101" s="53"/>
      <c r="D101" s="53"/>
      <c r="E101" s="53"/>
      <c r="F101" s="53"/>
      <c r="G101" s="53" t="s">
        <v>21</v>
      </c>
      <c r="H101" s="53"/>
      <c r="I101" s="54">
        <v>1</v>
      </c>
      <c r="J101" s="17" t="str">
        <f>IF(J65&lt;&gt;"",J65,"")</f>
        <v/>
      </c>
      <c r="K101" s="18" t="str">
        <f>IF(K65&lt;&gt;"",K65,"")</f>
        <v/>
      </c>
    </row>
    <row r="102" spans="1:11" ht="25.5" customHeight="1" thickBot="1" x14ac:dyDescent="0.3">
      <c r="A102" s="2">
        <v>1</v>
      </c>
      <c r="B102" s="52" t="str">
        <f>D68</f>
        <v xml:space="preserve">Pásová píla </v>
      </c>
      <c r="C102" s="53"/>
      <c r="D102" s="53"/>
      <c r="E102" s="53"/>
      <c r="F102" s="53"/>
      <c r="G102" s="53" t="s">
        <v>21</v>
      </c>
      <c r="H102" s="53"/>
      <c r="I102" s="54">
        <v>1</v>
      </c>
      <c r="J102" s="17" t="str">
        <f>IF(J74&lt;&gt;"",J74,"")</f>
        <v/>
      </c>
      <c r="K102" s="18" t="str">
        <f>IF(K74&lt;&gt;"",K74,"")</f>
        <v/>
      </c>
    </row>
    <row r="103" spans="1:11" ht="25.5" customHeight="1" thickBot="1" x14ac:dyDescent="0.3">
      <c r="A103" s="2">
        <v>1</v>
      </c>
      <c r="B103" s="52" t="str">
        <f>D77</f>
        <v xml:space="preserve">Poloautomatická kockovačka </v>
      </c>
      <c r="C103" s="53"/>
      <c r="D103" s="53"/>
      <c r="E103" s="53"/>
      <c r="F103" s="53"/>
      <c r="G103" s="53" t="s">
        <v>21</v>
      </c>
      <c r="H103" s="53"/>
      <c r="I103" s="54">
        <v>1</v>
      </c>
      <c r="J103" s="17" t="str">
        <f>IF(J83&lt;&gt;"",J83,"")</f>
        <v/>
      </c>
      <c r="K103" s="18" t="str">
        <f>IF(K83&lt;&gt;"",K83,"")</f>
        <v/>
      </c>
    </row>
    <row r="104" spans="1:11" ht="25.5" customHeight="1" thickBot="1" x14ac:dyDescent="0.3">
      <c r="A104" s="2">
        <v>1</v>
      </c>
      <c r="B104" s="52" t="str">
        <f>D86</f>
        <v>Sťahovačka kože - stolová</v>
      </c>
      <c r="C104" s="53"/>
      <c r="D104" s="53"/>
      <c r="E104" s="53"/>
      <c r="F104" s="53"/>
      <c r="G104" s="53" t="s">
        <v>21</v>
      </c>
      <c r="H104" s="53"/>
      <c r="I104" s="54">
        <v>1</v>
      </c>
      <c r="J104" s="17" t="str">
        <f>IF(J92&lt;&gt;"",J92,"")</f>
        <v/>
      </c>
      <c r="K104" s="18" t="str">
        <f>IF(K92&lt;&gt;"",K92,"")</f>
        <v/>
      </c>
    </row>
    <row r="105" spans="1:11" ht="25.5" customHeight="1" thickBot="1" x14ac:dyDescent="0.3">
      <c r="A105" s="2">
        <v>1</v>
      </c>
      <c r="B105" s="31"/>
      <c r="C105" s="32"/>
      <c r="D105" s="32"/>
      <c r="E105" s="32"/>
      <c r="F105" s="32"/>
      <c r="G105" s="32"/>
      <c r="H105" s="33"/>
      <c r="I105" s="33" t="s">
        <v>26</v>
      </c>
      <c r="J105" s="45" t="str">
        <f>IF(SUM(J98:J104)&gt;0,SUM(J98:J104),"")</f>
        <v/>
      </c>
      <c r="K105" s="45" t="str">
        <f>IF(SUM(K98:K104)&gt;0,SUM(K98:K104),"")</f>
        <v/>
      </c>
    </row>
    <row r="106" spans="1:11" x14ac:dyDescent="0.25">
      <c r="A106" s="2">
        <v>1</v>
      </c>
      <c r="B106" s="35" t="s">
        <v>27</v>
      </c>
    </row>
    <row r="107" spans="1:11" x14ac:dyDescent="0.25">
      <c r="A107" s="2">
        <v>1</v>
      </c>
    </row>
    <row r="108" spans="1:11" x14ac:dyDescent="0.25">
      <c r="A108" s="2">
        <v>1</v>
      </c>
    </row>
    <row r="109" spans="1:11" x14ac:dyDescent="0.25">
      <c r="A109" s="2">
        <v>1</v>
      </c>
      <c r="C109" s="55" t="s">
        <v>28</v>
      </c>
      <c r="D109" s="56"/>
      <c r="E109" s="56"/>
      <c r="F109" s="56"/>
      <c r="G109" s="56"/>
      <c r="H109" s="56"/>
      <c r="I109" s="56"/>
      <c r="J109" s="57"/>
    </row>
    <row r="110" spans="1:11" x14ac:dyDescent="0.25">
      <c r="A110" s="2">
        <v>1</v>
      </c>
    </row>
    <row r="111" spans="1:11" x14ac:dyDescent="0.25">
      <c r="A111" s="2">
        <v>1</v>
      </c>
    </row>
    <row r="112" spans="1:11" x14ac:dyDescent="0.25">
      <c r="A112" s="2">
        <v>1</v>
      </c>
    </row>
    <row r="113" spans="1:13" x14ac:dyDescent="0.25">
      <c r="A113" s="2">
        <v>1</v>
      </c>
      <c r="C113" s="36" t="s">
        <v>29</v>
      </c>
      <c r="D113" s="37"/>
    </row>
    <row r="114" spans="1:13" s="38" customFormat="1" x14ac:dyDescent="0.25">
      <c r="A114" s="2">
        <v>1</v>
      </c>
      <c r="C114" s="36"/>
      <c r="M114" s="39"/>
    </row>
    <row r="115" spans="1:13" s="38" customFormat="1" ht="15" customHeight="1" x14ac:dyDescent="0.25">
      <c r="A115" s="2">
        <v>1</v>
      </c>
      <c r="C115" s="36" t="s">
        <v>30</v>
      </c>
      <c r="D115" s="40"/>
      <c r="G115" s="41"/>
      <c r="H115" s="41"/>
      <c r="I115" s="41"/>
      <c r="J115" s="41"/>
      <c r="K115" s="41"/>
      <c r="M115" s="39"/>
    </row>
    <row r="116" spans="1:13" s="38" customFormat="1" x14ac:dyDescent="0.25">
      <c r="A116" s="2">
        <v>1</v>
      </c>
      <c r="F116" s="42"/>
      <c r="G116" s="58" t="s">
        <v>34</v>
      </c>
      <c r="H116" s="58"/>
      <c r="I116" s="58"/>
      <c r="J116" s="58"/>
      <c r="K116" s="58"/>
      <c r="M116" s="39"/>
    </row>
    <row r="117" spans="1:13" s="38" customFormat="1" x14ac:dyDescent="0.25">
      <c r="A117" s="2">
        <v>1</v>
      </c>
      <c r="F117" s="42"/>
      <c r="G117" s="43"/>
      <c r="H117" s="43"/>
      <c r="I117" s="43"/>
      <c r="J117" s="43"/>
      <c r="K117" s="43"/>
      <c r="M117" s="39"/>
    </row>
    <row r="118" spans="1:13" ht="15" customHeight="1" x14ac:dyDescent="0.25">
      <c r="A118" s="2">
        <v>1</v>
      </c>
      <c r="B118" s="51" t="s">
        <v>31</v>
      </c>
      <c r="C118" s="51"/>
      <c r="D118" s="51"/>
      <c r="E118" s="51"/>
      <c r="F118" s="51"/>
      <c r="G118" s="51"/>
      <c r="H118" s="51"/>
      <c r="I118" s="51"/>
      <c r="J118" s="51"/>
      <c r="K118" s="51"/>
      <c r="L118" s="44"/>
    </row>
    <row r="119" spans="1:13" x14ac:dyDescent="0.25">
      <c r="A119" s="2">
        <v>1</v>
      </c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44"/>
    </row>
  </sheetData>
  <sheetProtection selectLockedCells="1"/>
  <autoFilter ref="A1:A119" xr:uid="{00000000-0009-0000-0000-000006000000}"/>
  <mergeCells count="113"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B40:C41"/>
    <mergeCell ref="E40:F40"/>
    <mergeCell ref="E41:F41"/>
    <mergeCell ref="B39:D39"/>
    <mergeCell ref="E39:F39"/>
    <mergeCell ref="B36:C36"/>
    <mergeCell ref="D36:J36"/>
    <mergeCell ref="B38:D38"/>
    <mergeCell ref="E38:F38"/>
    <mergeCell ref="B48:D48"/>
    <mergeCell ref="E48:F48"/>
    <mergeCell ref="B49:D49"/>
    <mergeCell ref="E49:F49"/>
    <mergeCell ref="B50:D50"/>
    <mergeCell ref="E50:F50"/>
    <mergeCell ref="B45:C45"/>
    <mergeCell ref="D45:J45"/>
    <mergeCell ref="B47:D47"/>
    <mergeCell ref="E47:F47"/>
    <mergeCell ref="B51:D51"/>
    <mergeCell ref="E51:F51"/>
    <mergeCell ref="B53:D53"/>
    <mergeCell ref="E53:F53"/>
    <mergeCell ref="B54:C55"/>
    <mergeCell ref="E54:F54"/>
    <mergeCell ref="E55:F55"/>
    <mergeCell ref="B52:D52"/>
    <mergeCell ref="E52:F52"/>
    <mergeCell ref="B63:C64"/>
    <mergeCell ref="E63:F63"/>
    <mergeCell ref="E64:F64"/>
    <mergeCell ref="B62:D62"/>
    <mergeCell ref="E62:F62"/>
    <mergeCell ref="B59:C59"/>
    <mergeCell ref="D59:J59"/>
    <mergeCell ref="B61:D61"/>
    <mergeCell ref="E61:F61"/>
    <mergeCell ref="B77:C77"/>
    <mergeCell ref="D77:J77"/>
    <mergeCell ref="B79:D79"/>
    <mergeCell ref="E79:F79"/>
    <mergeCell ref="B72:C73"/>
    <mergeCell ref="E72:F72"/>
    <mergeCell ref="E73:F73"/>
    <mergeCell ref="B68:C68"/>
    <mergeCell ref="D68:J68"/>
    <mergeCell ref="B70:D70"/>
    <mergeCell ref="E70:F70"/>
    <mergeCell ref="B71:D71"/>
    <mergeCell ref="E71:F71"/>
    <mergeCell ref="B86:C86"/>
    <mergeCell ref="D86:J86"/>
    <mergeCell ref="B88:D88"/>
    <mergeCell ref="E88:F88"/>
    <mergeCell ref="B81:C82"/>
    <mergeCell ref="E81:F81"/>
    <mergeCell ref="E82:F82"/>
    <mergeCell ref="B80:D80"/>
    <mergeCell ref="E80:F80"/>
    <mergeCell ref="B97:I97"/>
    <mergeCell ref="B98:I98"/>
    <mergeCell ref="B95:C95"/>
    <mergeCell ref="D95:J95"/>
    <mergeCell ref="B90:C91"/>
    <mergeCell ref="E90:F90"/>
    <mergeCell ref="E91:F91"/>
    <mergeCell ref="B89:D89"/>
    <mergeCell ref="E89:F89"/>
    <mergeCell ref="B118:K119"/>
    <mergeCell ref="B99:I99"/>
    <mergeCell ref="B100:I100"/>
    <mergeCell ref="B101:I101"/>
    <mergeCell ref="B102:I102"/>
    <mergeCell ref="B103:I103"/>
    <mergeCell ref="B104:I104"/>
    <mergeCell ref="C109:J109"/>
    <mergeCell ref="G116:K116"/>
  </mergeCells>
  <conditionalFormatting sqref="E19:G19">
    <cfRule type="expression" dxfId="0" priority="15">
      <formula>AND(#REF!="neplatca DPH")</formula>
    </cfRule>
  </conditionalFormatting>
  <dataValidations disablePrompts="1" count="1">
    <dataValidation type="list" allowBlank="1" showInputMessage="1" showErrorMessage="1" sqref="E18:G18" xr:uid="{78A21858-AE9B-4C58-821B-A25B1A3F037D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3" manualBreakCount="3">
    <brk id="3" min="1" max="10" man="1"/>
    <brk id="44" min="1" max="10" man="1"/>
    <brk id="85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Anita Bekeová</cp:lastModifiedBy>
  <cp:lastPrinted>2026-07-17T09:14:11Z</cp:lastPrinted>
  <dcterms:created xsi:type="dcterms:W3CDTF">2026-03-13T08:54:30Z</dcterms:created>
  <dcterms:modified xsi:type="dcterms:W3CDTF">2026-07-17T09:15:13Z</dcterms:modified>
</cp:coreProperties>
</file>