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6\DNS ťažba OZ Považie\Výzva č. 01_07_2026\"/>
    </mc:Choice>
  </mc:AlternateContent>
  <xr:revisionPtr revIDLastSave="0" documentId="8_{6A517B0B-8CDF-4A83-990A-5876F4F01C1D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F18" i="1"/>
  <c r="E18" i="1"/>
  <c r="N13" i="1" l="1"/>
  <c r="N14" i="1"/>
  <c r="N15" i="1"/>
  <c r="G18" i="1" l="1"/>
  <c r="N12" i="1"/>
  <c r="N20" i="1" l="1"/>
  <c r="N22" i="1"/>
  <c r="L20" i="1" l="1"/>
  <c r="N21" i="1" l="1"/>
</calcChain>
</file>

<file path=xl/sharedStrings.xml><?xml version="1.0" encoding="utf-8"?>
<sst xmlns="http://schemas.openxmlformats.org/spreadsheetml/2006/main" count="91" uniqueCount="81">
  <si>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</si>
  <si>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</si>
  <si>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</si>
  <si>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</si>
  <si>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</si>
  <si>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</si>
  <si>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</si>
  <si>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</si>
  <si>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</si>
  <si>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</si>
  <si>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</si>
  <si>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</si>
  <si>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</si>
  <si>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</si>
  <si>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</si>
  <si>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</si>
  <si>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</si>
  <si>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</si>
  <si>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</si>
  <si>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</si>
  <si>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</si>
  <si>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</si>
  <si>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</si>
  <si>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</si>
  <si>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</si>
  <si>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</si>
  <si>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</si>
  <si>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</si>
  <si>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</si>
  <si>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</si>
  <si>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</si>
  <si>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</si>
  <si>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</si>
  <si>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</si>
  <si>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</si>
  <si>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</si>
  <si>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</si>
  <si>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</si>
  <si>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</si>
  <si>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</si>
  <si>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</si>
  <si>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</si>
  <si>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</si>
  <si>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</si>
  <si>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</si>
  <si>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</si>
  <si>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</si>
  <si>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</si>
  <si>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</si>
  <si>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</si>
  <si>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</si>
  <si>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</si>
  <si>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</si>
  <si>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</si>
  <si>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</si>
  <si>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</si>
  <si>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</si>
  <si>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</si>
  <si>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</si>
  <si>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</si>
  <si>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</si>
  <si>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</si>
  <si>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ukončenia</t>
  </si>
  <si>
    <t>príloha č. 4 Zmluvy o dielo</t>
  </si>
  <si>
    <t>Celková cena v € bez DPH</t>
  </si>
  <si>
    <t>začatia (približne)</t>
  </si>
  <si>
    <t>LESY SR, š. p., organizačná zložka OZ Považie</t>
  </si>
  <si>
    <t>1,2,4a,6,7</t>
  </si>
  <si>
    <t>Ak dodávateľ nie je plátcom DPH uvedie v tabuľke " Dodávateľ" v riadku " IČ pre DPH"  - nie som platcom DPH</t>
  </si>
  <si>
    <t>DPH 23%</t>
  </si>
  <si>
    <t>SPOLU:</t>
  </si>
  <si>
    <t>Biele potoky</t>
  </si>
  <si>
    <t>GS083-248 0</t>
  </si>
  <si>
    <t>VÚ+50</t>
  </si>
  <si>
    <t>GS083-249 0</t>
  </si>
  <si>
    <t>1,2,4a,4d,6,7</t>
  </si>
  <si>
    <t>100/800/800</t>
  </si>
  <si>
    <t>GS083-250A1</t>
  </si>
  <si>
    <t>GS083-251 0</t>
  </si>
  <si>
    <t>DNS - Lesnícke služby v ťažbovom procese na OZ Považie - výzva č. 01/07/2026</t>
  </si>
  <si>
    <r>
      <rPr>
        <b/>
        <sz val="11"/>
        <color theme="1"/>
        <rFont val="Calibri"/>
        <family val="2"/>
        <charset val="238"/>
        <scheme val="minor"/>
      </rPr>
      <t xml:space="preserve">* Požiadavky: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Požadovaný termín</t>
    </r>
    <r>
      <rPr>
        <sz val="11"/>
        <color rgb="FFFF0000"/>
        <rFont val="Calibri"/>
        <family val="2"/>
        <charset val="238"/>
        <scheme val="minor"/>
      </rPr>
      <t xml:space="preserve"> vykonania zákazky: júl až november 2026. </t>
    </r>
    <r>
      <rPr>
        <sz val="11"/>
        <color theme="1"/>
        <rFont val="Calibri"/>
        <family val="2"/>
        <charset val="238"/>
        <scheme val="minor"/>
      </rPr>
      <t xml:space="preserve">                       Objednávateľ na požiadanie dodávateľa prác umožní obhliadku porastov. Kontaktná osoba:  Ing. Marián Čerepan  0918 335 344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</si>
</sst>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3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3" fillId="3" borderId="1" xfId="0" applyFont="1" applyFill="1" applyBorder="1"/>
    <xf numFmtId="0" fontId="0" fillId="0" borderId="1" xfId="0" applyBorder="1" applyAlignment="1">
      <alignment wrapText="1"/>
    </xf>
    <xf numFmtId="0" fontId="2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" fontId="3" fillId="3" borderId="27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3" borderId="0" xfId="0" applyFont="1" applyFill="1"/>
    <xf numFmtId="0" fontId="7" fillId="3" borderId="0" xfId="0" applyFont="1" applyFill="1" applyAlignment="1">
      <alignment horizontal="left"/>
    </xf>
    <xf numFmtId="0" fontId="3" fillId="3" borderId="5" xfId="0" applyFont="1" applyFill="1" applyBorder="1" applyAlignment="1">
      <alignment vertical="center"/>
    </xf>
    <xf numFmtId="4" fontId="3" fillId="3" borderId="31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14" fontId="3" fillId="3" borderId="27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14" fontId="3" fillId="3" borderId="0" xfId="0" applyNumberFormat="1" applyFont="1" applyFill="1" applyAlignment="1">
      <alignment horizontal="center" vertical="center"/>
    </xf>
    <xf numFmtId="0" fontId="6" fillId="3" borderId="0" xfId="0" applyFont="1" applyFill="1"/>
    <xf numFmtId="0" fontId="3" fillId="3" borderId="18" xfId="0" applyFont="1" applyFill="1" applyBorder="1" applyAlignment="1">
      <alignment horizontal="center" vertical="center" wrapText="1"/>
    </xf>
    <xf numFmtId="4" fontId="3" fillId="4" borderId="31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49" fontId="10" fillId="0" borderId="20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4" fontId="10" fillId="0" borderId="15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vertical="center" wrapText="1"/>
    </xf>
    <xf numFmtId="49" fontId="10" fillId="0" borderId="26" xfId="0" applyNumberFormat="1" applyFont="1" applyBorder="1" applyAlignment="1">
      <alignment horizontal="center" vertical="center"/>
    </xf>
    <xf numFmtId="1" fontId="10" fillId="0" borderId="34" xfId="0" applyNumberFormat="1" applyFont="1" applyBorder="1" applyAlignment="1">
      <alignment horizontal="right" vertical="center" wrapText="1"/>
    </xf>
    <xf numFmtId="1" fontId="10" fillId="0" borderId="26" xfId="0" applyNumberFormat="1" applyFont="1" applyBorder="1" applyAlignment="1">
      <alignment horizontal="right" vertical="center" wrapText="1"/>
    </xf>
    <xf numFmtId="1" fontId="10" fillId="0" borderId="39" xfId="0" applyNumberFormat="1" applyFont="1" applyBorder="1" applyAlignment="1">
      <alignment horizontal="right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2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>
      <alignment vertical="center"/>
    </xf>
    <xf numFmtId="0" fontId="10" fillId="0" borderId="2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" fontId="10" fillId="0" borderId="47" xfId="0" applyNumberFormat="1" applyFont="1" applyBorder="1" applyAlignment="1">
      <alignment horizontal="right" vertical="center"/>
    </xf>
    <xf numFmtId="1" fontId="10" fillId="0" borderId="48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1" fontId="9" fillId="0" borderId="50" xfId="0" applyNumberFormat="1" applyFont="1" applyBorder="1" applyAlignment="1">
      <alignment horizontal="right" vertical="center"/>
    </xf>
    <xf numFmtId="1" fontId="9" fillId="0" borderId="51" xfId="0" applyNumberFormat="1" applyFont="1" applyBorder="1" applyAlignment="1">
      <alignment horizontal="right" vertical="center"/>
    </xf>
    <xf numFmtId="1" fontId="9" fillId="0" borderId="52" xfId="0" applyNumberFormat="1" applyFont="1" applyBorder="1" applyAlignment="1">
      <alignment horizontal="right" vertical="center" wrapText="1"/>
    </xf>
    <xf numFmtId="0" fontId="9" fillId="0" borderId="53" xfId="0" applyFont="1" applyBorder="1" applyAlignment="1">
      <alignment vertical="center" wrapText="1"/>
    </xf>
    <xf numFmtId="0" fontId="10" fillId="0" borderId="47" xfId="0" applyFont="1" applyBorder="1" applyAlignment="1">
      <alignment horizontal="center" vertical="center" wrapText="1"/>
    </xf>
    <xf numFmtId="1" fontId="10" fillId="0" borderId="54" xfId="0" applyNumberFormat="1" applyFont="1" applyBorder="1" applyAlignment="1">
      <alignment horizontal="right" vertical="center"/>
    </xf>
    <xf numFmtId="0" fontId="10" fillId="0" borderId="55" xfId="0" applyFont="1" applyBorder="1" applyAlignment="1">
      <alignment horizontal="center" vertical="center" wrapText="1"/>
    </xf>
    <xf numFmtId="2" fontId="10" fillId="0" borderId="47" xfId="0" applyNumberFormat="1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4" fontId="10" fillId="0" borderId="49" xfId="0" applyNumberFormat="1" applyFont="1" applyBorder="1" applyAlignment="1">
      <alignment horizontal="center" vertical="center"/>
    </xf>
    <xf numFmtId="2" fontId="3" fillId="2" borderId="49" xfId="0" applyNumberFormat="1" applyFont="1" applyFill="1" applyBorder="1" applyAlignment="1" applyProtection="1">
      <alignment horizontal="center" vertical="center"/>
      <protection locked="0"/>
    </xf>
    <xf numFmtId="4" fontId="3" fillId="3" borderId="49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5" fillId="3" borderId="28" xfId="0" applyFont="1" applyFill="1" applyBorder="1" applyAlignment="1">
      <alignment horizontal="left"/>
    </xf>
    <xf numFmtId="0" fontId="5" fillId="3" borderId="29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3" fillId="2" borderId="23" xfId="0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2" borderId="24" xfId="0" applyFont="1" applyFill="1" applyBorder="1" applyAlignment="1" applyProtection="1">
      <alignment horizontal="left"/>
      <protection locked="0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textRotation="90"/>
    </xf>
    <xf numFmtId="0" fontId="11" fillId="3" borderId="0" xfId="0" applyFont="1" applyFill="1" applyAlignment="1">
      <alignment horizontal="left" vertical="center"/>
    </xf>
    <xf numFmtId="0" fontId="0" fillId="3" borderId="40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0" borderId="44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1" fillId="3" borderId="0" xfId="0" applyFont="1" applyFill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3" fillId="3" borderId="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 vertical="center"/>
    </xf>
    <xf numFmtId="0" fontId="2" fillId="3" borderId="33" xfId="0" applyFont="1" applyFill="1" applyBorder="1" applyAlignment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33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3" fontId="10" fillId="0" borderId="21" xfId="0" applyNumberFormat="1" applyFont="1" applyBorder="1" applyAlignment="1">
      <alignment horizontal="right" vertical="center" wrapText="1"/>
    </xf>
    <xf numFmtId="3" fontId="10" fillId="0" borderId="20" xfId="0" applyNumberFormat="1" applyFont="1" applyBorder="1" applyAlignment="1">
      <alignment horizontal="right" vertical="center" wrapText="1"/>
    </xf>
    <xf numFmtId="3" fontId="10" fillId="0" borderId="38" xfId="0" applyNumberFormat="1" applyFont="1" applyBorder="1" applyAlignment="1">
      <alignment horizontal="right" vertical="center" wrapText="1"/>
    </xf>
    <xf numFmtId="3" fontId="10" fillId="0" borderId="34" xfId="0" applyNumberFormat="1" applyFont="1" applyBorder="1" applyAlignment="1">
      <alignment horizontal="right" vertical="center" wrapText="1"/>
    </xf>
    <xf numFmtId="3" fontId="10" fillId="0" borderId="26" xfId="0" applyNumberFormat="1" applyFont="1" applyBorder="1" applyAlignment="1">
      <alignment horizontal="right" vertical="center" wrapText="1"/>
    </xf>
    <xf numFmtId="3" fontId="10" fillId="0" borderId="39" xfId="0" applyNumberFormat="1" applyFont="1" applyBorder="1" applyAlignment="1">
      <alignment horizontal="right" vertical="center" wrapText="1"/>
    </xf>
    <xf numFmtId="0" fontId="10" fillId="0" borderId="24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tabSelected="1" view="pageBreakPreview" zoomScale="85" zoomScaleNormal="85" zoomScaleSheetLayoutView="85" workbookViewId="0">
      <selection activeCell="P17" sqref="P17"/>
    </sheetView>
  </sheetViews>
  <sheetFormatPr defaultColWidth="9.140625" defaultRowHeight="14.25" x14ac:dyDescent="0.2"/>
  <cols>
    <col min="1" max="1" width="13.7109375" style="14" customWidth="1"/>
    <col min="2" max="2" width="12.85546875" style="14" customWidth="1"/>
    <col min="3" max="3" width="14.85546875" style="14" customWidth="1"/>
    <col min="4" max="4" width="19.5703125" style="14" customWidth="1"/>
    <col min="5" max="6" width="9.140625" style="14"/>
    <col min="7" max="7" width="11.85546875" style="14" customWidth="1"/>
    <col min="8" max="9" width="9.140625" style="14"/>
    <col min="10" max="10" width="11.85546875" style="14" customWidth="1"/>
    <col min="11" max="11" width="17" style="14" customWidth="1"/>
    <col min="12" max="12" width="16.140625" style="14" customWidth="1"/>
    <col min="13" max="13" width="20.85546875" style="14" customWidth="1"/>
    <col min="14" max="14" width="19.42578125" style="14" customWidth="1"/>
    <col min="15" max="15" width="11.42578125" style="14" customWidth="1"/>
    <col min="16" max="16" width="10.85546875" style="14" customWidth="1"/>
    <col min="17" max="16384" width="9.140625" style="14"/>
  </cols>
  <sheetData>
    <row r="1" spans="1:16" ht="19.5" customHeight="1" x14ac:dyDescent="0.25">
      <c r="A1" s="111" t="s">
        <v>35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N1" s="129" t="s">
        <v>29</v>
      </c>
      <c r="O1" s="129"/>
      <c r="P1" s="129"/>
    </row>
    <row r="2" spans="1:16" ht="13.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N2" s="130" t="s">
        <v>63</v>
      </c>
      <c r="O2" s="130"/>
      <c r="P2" s="130"/>
    </row>
    <row r="3" spans="1:16" ht="18" customHeight="1" x14ac:dyDescent="0.25">
      <c r="A3" s="72" t="s">
        <v>0</v>
      </c>
      <c r="B3" s="72"/>
      <c r="C3" s="128" t="s">
        <v>79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</row>
    <row r="4" spans="1:16" ht="10.5" customHeight="1" x14ac:dyDescent="0.2">
      <c r="A4" s="12"/>
      <c r="B4" s="1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  <c r="O4" s="23"/>
      <c r="P4" s="23"/>
    </row>
    <row r="5" spans="1:16" x14ac:dyDescent="0.2">
      <c r="A5" s="15"/>
      <c r="B5" s="15"/>
      <c r="C5" s="16"/>
      <c r="D5" s="16"/>
      <c r="E5" s="122"/>
      <c r="F5" s="122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15" x14ac:dyDescent="0.25">
      <c r="A6" s="72" t="s">
        <v>1</v>
      </c>
      <c r="B6" s="72"/>
      <c r="C6" s="72" t="s">
        <v>66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6" ht="6" customHeight="1" x14ac:dyDescent="0.2">
      <c r="A7" s="16"/>
      <c r="B7" s="123"/>
      <c r="C7" s="123"/>
      <c r="D7" s="123"/>
      <c r="E7" s="123"/>
      <c r="F7" s="123"/>
      <c r="G7" s="16"/>
      <c r="H7" s="15"/>
      <c r="I7" s="15"/>
      <c r="J7" s="15"/>
      <c r="K7" s="15"/>
      <c r="L7" s="15"/>
      <c r="M7" s="15"/>
      <c r="N7" s="15"/>
      <c r="O7" s="15"/>
      <c r="P7" s="15"/>
    </row>
    <row r="8" spans="1:16" ht="16.5" customHeight="1" thickBot="1" x14ac:dyDescent="0.3">
      <c r="A8" s="84" t="s">
        <v>56</v>
      </c>
      <c r="B8" s="85"/>
      <c r="C8" s="85"/>
      <c r="D8" s="85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15"/>
    </row>
    <row r="9" spans="1:16" ht="21" customHeight="1" thickBot="1" x14ac:dyDescent="0.25">
      <c r="A9" s="124" t="s">
        <v>6</v>
      </c>
      <c r="B9" s="124" t="s">
        <v>2</v>
      </c>
      <c r="C9" s="125" t="s">
        <v>40</v>
      </c>
      <c r="D9" s="126"/>
      <c r="E9" s="86" t="s">
        <v>3</v>
      </c>
      <c r="F9" s="127"/>
      <c r="G9" s="87"/>
      <c r="H9" s="114" t="s">
        <v>4</v>
      </c>
      <c r="I9" s="73" t="s">
        <v>33</v>
      </c>
      <c r="J9" s="117" t="s">
        <v>34</v>
      </c>
      <c r="K9" s="120" t="s">
        <v>55</v>
      </c>
      <c r="L9" s="73" t="s">
        <v>52</v>
      </c>
      <c r="M9" s="76" t="s">
        <v>59</v>
      </c>
      <c r="N9" s="73" t="s">
        <v>57</v>
      </c>
      <c r="O9" s="86" t="s">
        <v>61</v>
      </c>
      <c r="P9" s="87"/>
    </row>
    <row r="10" spans="1:16" ht="21.75" customHeight="1" x14ac:dyDescent="0.2">
      <c r="A10" s="88"/>
      <c r="B10" s="88"/>
      <c r="C10" s="90" t="s">
        <v>28</v>
      </c>
      <c r="D10" s="91"/>
      <c r="E10" s="90" t="s">
        <v>30</v>
      </c>
      <c r="F10" s="74" t="s">
        <v>31</v>
      </c>
      <c r="G10" s="73" t="s">
        <v>32</v>
      </c>
      <c r="H10" s="115"/>
      <c r="I10" s="74"/>
      <c r="J10" s="118"/>
      <c r="K10" s="121"/>
      <c r="L10" s="74"/>
      <c r="M10" s="77"/>
      <c r="N10" s="88"/>
      <c r="O10" s="20"/>
      <c r="P10" s="20"/>
    </row>
    <row r="11" spans="1:16" ht="50.25" customHeight="1" thickBot="1" x14ac:dyDescent="0.25">
      <c r="A11" s="89"/>
      <c r="B11" s="88"/>
      <c r="C11" s="90"/>
      <c r="D11" s="91"/>
      <c r="E11" s="90"/>
      <c r="F11" s="74"/>
      <c r="G11" s="74"/>
      <c r="H11" s="116"/>
      <c r="I11" s="74"/>
      <c r="J11" s="119"/>
      <c r="K11" s="121"/>
      <c r="L11" s="75"/>
      <c r="M11" s="77"/>
      <c r="N11" s="89"/>
      <c r="O11" s="26" t="s">
        <v>65</v>
      </c>
      <c r="P11" s="19" t="s">
        <v>62</v>
      </c>
    </row>
    <row r="12" spans="1:16" x14ac:dyDescent="0.2">
      <c r="A12" s="29" t="s">
        <v>71</v>
      </c>
      <c r="B12" s="30" t="s">
        <v>72</v>
      </c>
      <c r="C12" s="112" t="s">
        <v>67</v>
      </c>
      <c r="D12" s="113"/>
      <c r="E12" s="138">
        <v>0</v>
      </c>
      <c r="F12" s="139">
        <v>210</v>
      </c>
      <c r="G12" s="140">
        <f>E12+F12</f>
        <v>210</v>
      </c>
      <c r="H12" s="47" t="s">
        <v>73</v>
      </c>
      <c r="I12" s="31">
        <v>25</v>
      </c>
      <c r="J12" s="32">
        <v>1.22</v>
      </c>
      <c r="K12" s="33">
        <v>700</v>
      </c>
      <c r="L12" s="34">
        <v>5107.7281999999996</v>
      </c>
      <c r="M12" s="44"/>
      <c r="N12" s="13">
        <f t="shared" ref="N12:N17" si="0">SUM(M12*G12)</f>
        <v>0</v>
      </c>
      <c r="O12" s="21">
        <v>46239</v>
      </c>
      <c r="P12" s="21">
        <v>46356</v>
      </c>
    </row>
    <row r="13" spans="1:16" x14ac:dyDescent="0.2">
      <c r="A13" s="35" t="s">
        <v>71</v>
      </c>
      <c r="B13" s="36" t="s">
        <v>74</v>
      </c>
      <c r="C13" s="131" t="s">
        <v>75</v>
      </c>
      <c r="D13" s="144"/>
      <c r="E13" s="141">
        <v>0</v>
      </c>
      <c r="F13" s="142">
        <v>562</v>
      </c>
      <c r="G13" s="143">
        <f>E13+F13</f>
        <v>562</v>
      </c>
      <c r="H13" s="40" t="s">
        <v>7</v>
      </c>
      <c r="I13" s="41">
        <v>25</v>
      </c>
      <c r="J13" s="42">
        <v>1.35</v>
      </c>
      <c r="K13" s="43" t="s">
        <v>76</v>
      </c>
      <c r="L13" s="34">
        <v>10149.1548</v>
      </c>
      <c r="M13" s="45"/>
      <c r="N13" s="13">
        <f t="shared" si="0"/>
        <v>0</v>
      </c>
      <c r="O13" s="21">
        <v>46239</v>
      </c>
      <c r="P13" s="21">
        <v>46356</v>
      </c>
    </row>
    <row r="14" spans="1:16" x14ac:dyDescent="0.2">
      <c r="A14" s="35" t="s">
        <v>71</v>
      </c>
      <c r="B14" s="36" t="s">
        <v>77</v>
      </c>
      <c r="C14" s="131" t="s">
        <v>67</v>
      </c>
      <c r="D14" s="144"/>
      <c r="E14" s="141">
        <v>351</v>
      </c>
      <c r="F14" s="142">
        <v>246</v>
      </c>
      <c r="G14" s="143">
        <f t="shared" ref="G14:G15" si="1">E14+F14</f>
        <v>597</v>
      </c>
      <c r="H14" s="40" t="s">
        <v>7</v>
      </c>
      <c r="I14" s="41">
        <v>20</v>
      </c>
      <c r="J14" s="42">
        <v>2.2000000000000002</v>
      </c>
      <c r="K14" s="43">
        <v>500</v>
      </c>
      <c r="L14" s="34">
        <v>9787.17</v>
      </c>
      <c r="M14" s="45"/>
      <c r="N14" s="13">
        <f t="shared" si="0"/>
        <v>0</v>
      </c>
      <c r="O14" s="21">
        <v>46239</v>
      </c>
      <c r="P14" s="21">
        <v>46356</v>
      </c>
    </row>
    <row r="15" spans="1:16" x14ac:dyDescent="0.2">
      <c r="A15" s="35" t="s">
        <v>71</v>
      </c>
      <c r="B15" s="36" t="s">
        <v>78</v>
      </c>
      <c r="C15" s="131" t="s">
        <v>67</v>
      </c>
      <c r="D15" s="144"/>
      <c r="E15" s="141">
        <v>0</v>
      </c>
      <c r="F15" s="142">
        <v>532</v>
      </c>
      <c r="G15" s="143">
        <f t="shared" si="1"/>
        <v>532</v>
      </c>
      <c r="H15" s="40" t="s">
        <v>7</v>
      </c>
      <c r="I15" s="41">
        <v>30</v>
      </c>
      <c r="J15" s="42">
        <v>1.9</v>
      </c>
      <c r="K15" s="43">
        <v>600</v>
      </c>
      <c r="L15" s="34">
        <v>8736.2268000000004</v>
      </c>
      <c r="M15" s="45"/>
      <c r="N15" s="13">
        <f t="shared" si="0"/>
        <v>0</v>
      </c>
      <c r="O15" s="21">
        <v>46239</v>
      </c>
      <c r="P15" s="21">
        <v>46356</v>
      </c>
    </row>
    <row r="16" spans="1:16" ht="15" x14ac:dyDescent="0.2">
      <c r="A16" s="35"/>
      <c r="B16" s="36"/>
      <c r="C16" s="131"/>
      <c r="D16" s="132"/>
      <c r="E16" s="37"/>
      <c r="F16" s="38"/>
      <c r="G16" s="39"/>
      <c r="H16" s="40"/>
      <c r="I16" s="41"/>
      <c r="J16" s="42"/>
      <c r="K16" s="43"/>
      <c r="L16" s="34"/>
      <c r="M16" s="45"/>
      <c r="N16" s="13"/>
      <c r="O16" s="21"/>
      <c r="P16" s="21"/>
    </row>
    <row r="17" spans="1:16" ht="15.75" thickBot="1" x14ac:dyDescent="0.25">
      <c r="A17" s="57"/>
      <c r="B17" s="58"/>
      <c r="C17" s="92"/>
      <c r="D17" s="93"/>
      <c r="E17" s="59"/>
      <c r="F17" s="51"/>
      <c r="G17" s="52"/>
      <c r="H17" s="60"/>
      <c r="I17" s="58"/>
      <c r="J17" s="61"/>
      <c r="K17" s="62"/>
      <c r="L17" s="63"/>
      <c r="M17" s="64"/>
      <c r="N17" s="65"/>
      <c r="O17" s="21"/>
      <c r="P17" s="21"/>
    </row>
    <row r="18" spans="1:16" ht="15.75" thickBot="1" x14ac:dyDescent="0.25">
      <c r="A18" s="48"/>
      <c r="B18" s="49"/>
      <c r="C18" s="50"/>
      <c r="D18" s="53" t="s">
        <v>70</v>
      </c>
      <c r="E18" s="54">
        <f>SUM(E12:E17)</f>
        <v>351</v>
      </c>
      <c r="F18" s="55">
        <f>SUM(F12:F17)</f>
        <v>1550</v>
      </c>
      <c r="G18" s="56">
        <f>SUM(G12:G17)</f>
        <v>1901</v>
      </c>
      <c r="H18" s="133"/>
      <c r="I18" s="134"/>
      <c r="J18" s="134"/>
      <c r="K18" s="134"/>
      <c r="L18" s="134"/>
      <c r="M18" s="134"/>
      <c r="N18" s="134"/>
      <c r="O18" s="134"/>
      <c r="P18" s="134"/>
    </row>
    <row r="19" spans="1:16" ht="15.75" customHeight="1" thickBot="1" x14ac:dyDescent="0.25">
      <c r="A19" s="78"/>
      <c r="B19" s="79"/>
      <c r="C19" s="79"/>
      <c r="D19" s="79"/>
      <c r="E19" s="80"/>
      <c r="F19" s="80"/>
      <c r="G19" s="80"/>
      <c r="H19" s="79"/>
      <c r="I19" s="79"/>
      <c r="J19" s="79"/>
      <c r="K19" s="79"/>
      <c r="L19" s="79"/>
      <c r="M19" s="79"/>
      <c r="N19" s="79"/>
      <c r="O19" s="79"/>
      <c r="P19" s="79"/>
    </row>
    <row r="20" spans="1:16" ht="39.75" customHeight="1" thickBot="1" x14ac:dyDescent="0.25">
      <c r="A20" s="81" t="s">
        <v>8</v>
      </c>
      <c r="B20" s="82"/>
      <c r="C20" s="82"/>
      <c r="D20" s="82"/>
      <c r="E20" s="82"/>
      <c r="F20" s="82"/>
      <c r="G20" s="82"/>
      <c r="H20" s="82"/>
      <c r="I20" s="82"/>
      <c r="J20" s="82"/>
      <c r="K20" s="83"/>
      <c r="L20" s="18">
        <f>SUM(L12:L17)</f>
        <v>33780.279800000004</v>
      </c>
      <c r="M20" s="28" t="s">
        <v>64</v>
      </c>
      <c r="N20" s="27">
        <f>SUM(N12:N18)</f>
        <v>0</v>
      </c>
      <c r="O20" s="24"/>
      <c r="P20" s="24"/>
    </row>
    <row r="21" spans="1:16" ht="15" thickBot="1" x14ac:dyDescent="0.25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8"/>
      <c r="M21" s="17" t="s">
        <v>69</v>
      </c>
      <c r="N21" s="18">
        <f>N22-N20</f>
        <v>0</v>
      </c>
      <c r="O21" s="24"/>
      <c r="P21" s="24"/>
    </row>
    <row r="22" spans="1:16" ht="15" thickBot="1" x14ac:dyDescent="0.25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1"/>
      <c r="M22" s="17" t="s">
        <v>9</v>
      </c>
      <c r="N22" s="18">
        <f>IF("nie"=MID(H30,1,3),N20,(N20*1.23))</f>
        <v>0</v>
      </c>
      <c r="O22" s="24"/>
      <c r="P22" s="24"/>
    </row>
    <row r="23" spans="1:16" x14ac:dyDescent="0.2">
      <c r="A23" s="99"/>
      <c r="B23" s="99"/>
      <c r="C23" s="99"/>
      <c r="D23" s="6"/>
      <c r="E23" s="6"/>
      <c r="F23" s="6"/>
      <c r="G23" s="6"/>
      <c r="H23" s="6"/>
      <c r="I23" s="6" t="s">
        <v>37</v>
      </c>
      <c r="J23" s="6"/>
      <c r="K23" s="6"/>
      <c r="L23" s="6"/>
      <c r="M23" s="6"/>
      <c r="N23" s="6"/>
      <c r="O23" s="6"/>
      <c r="P23" s="6"/>
    </row>
    <row r="24" spans="1:16" ht="15" x14ac:dyDescent="0.2">
      <c r="A24" s="101" t="s">
        <v>54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25"/>
      <c r="P24" s="25"/>
    </row>
    <row r="25" spans="1:16" ht="25.5" customHeight="1" x14ac:dyDescent="0.2">
      <c r="A25" s="46" t="s">
        <v>68</v>
      </c>
      <c r="B25" s="46"/>
      <c r="C25" s="46"/>
      <c r="D25" s="46"/>
      <c r="E25" s="46"/>
      <c r="F25" s="46"/>
      <c r="G25" s="46"/>
      <c r="H25" s="10"/>
      <c r="I25" s="10"/>
      <c r="J25" s="7"/>
      <c r="K25" s="7"/>
      <c r="L25" s="7"/>
      <c r="M25" s="7"/>
      <c r="N25" s="7"/>
      <c r="O25" s="7"/>
      <c r="P25" s="7"/>
    </row>
    <row r="26" spans="1:16" ht="15" customHeight="1" x14ac:dyDescent="0.2">
      <c r="A26" s="102" t="s">
        <v>80</v>
      </c>
      <c r="B26" s="103"/>
      <c r="C26" s="103"/>
      <c r="D26" s="103"/>
      <c r="E26" s="104"/>
      <c r="F26" s="100" t="s">
        <v>39</v>
      </c>
      <c r="G26" s="8" t="s">
        <v>10</v>
      </c>
      <c r="H26" s="94"/>
      <c r="I26" s="95"/>
      <c r="J26" s="95"/>
      <c r="K26" s="95"/>
      <c r="L26" s="95"/>
      <c r="M26" s="95"/>
      <c r="N26" s="96"/>
      <c r="O26" s="25"/>
      <c r="P26" s="25"/>
    </row>
    <row r="27" spans="1:16" ht="14.25" customHeight="1" x14ac:dyDescent="0.2">
      <c r="A27" s="105"/>
      <c r="B27" s="106"/>
      <c r="C27" s="106"/>
      <c r="D27" s="106"/>
      <c r="E27" s="107"/>
      <c r="F27" s="100"/>
      <c r="G27" s="8" t="s">
        <v>11</v>
      </c>
      <c r="H27" s="94"/>
      <c r="I27" s="95"/>
      <c r="J27" s="95"/>
      <c r="K27" s="95"/>
      <c r="L27" s="95"/>
      <c r="M27" s="95"/>
      <c r="N27" s="96"/>
      <c r="O27" s="25"/>
      <c r="P27" s="25"/>
    </row>
    <row r="28" spans="1:16" ht="18" customHeight="1" x14ac:dyDescent="0.2">
      <c r="A28" s="105"/>
      <c r="B28" s="106"/>
      <c r="C28" s="106"/>
      <c r="D28" s="106"/>
      <c r="E28" s="107"/>
      <c r="F28" s="100"/>
      <c r="G28" s="8" t="s">
        <v>12</v>
      </c>
      <c r="H28" s="94"/>
      <c r="I28" s="95"/>
      <c r="J28" s="95"/>
      <c r="K28" s="95"/>
      <c r="L28" s="95"/>
      <c r="M28" s="95"/>
      <c r="N28" s="96"/>
      <c r="O28" s="25"/>
      <c r="P28" s="25"/>
    </row>
    <row r="29" spans="1:16" ht="14.25" customHeight="1" x14ac:dyDescent="0.2">
      <c r="A29" s="105"/>
      <c r="B29" s="106"/>
      <c r="C29" s="106"/>
      <c r="D29" s="106"/>
      <c r="E29" s="107"/>
      <c r="F29" s="100"/>
      <c r="G29" s="8" t="s">
        <v>13</v>
      </c>
      <c r="H29" s="94"/>
      <c r="I29" s="95"/>
      <c r="J29" s="95"/>
      <c r="K29" s="95"/>
      <c r="L29" s="95"/>
      <c r="M29" s="95"/>
      <c r="N29" s="96"/>
      <c r="O29" s="25"/>
      <c r="P29" s="25"/>
    </row>
    <row r="30" spans="1:16" ht="14.25" customHeight="1" x14ac:dyDescent="0.2">
      <c r="A30" s="105"/>
      <c r="B30" s="106"/>
      <c r="C30" s="106"/>
      <c r="D30" s="106"/>
      <c r="E30" s="107"/>
      <c r="F30" s="100"/>
      <c r="G30" s="8" t="s">
        <v>14</v>
      </c>
      <c r="H30" s="94"/>
      <c r="I30" s="95"/>
      <c r="J30" s="95"/>
      <c r="K30" s="95"/>
      <c r="L30" s="95"/>
      <c r="M30" s="95"/>
      <c r="N30" s="96"/>
      <c r="O30" s="25"/>
      <c r="P30" s="25"/>
    </row>
    <row r="31" spans="1:16" ht="14.25" customHeight="1" x14ac:dyDescent="0.2">
      <c r="A31" s="105"/>
      <c r="B31" s="106"/>
      <c r="C31" s="106"/>
      <c r="D31" s="106"/>
      <c r="E31" s="107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4.25" customHeight="1" x14ac:dyDescent="0.2">
      <c r="A32" s="105"/>
      <c r="B32" s="106"/>
      <c r="C32" s="106"/>
      <c r="D32" s="106"/>
      <c r="E32" s="107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ht="14.25" customHeight="1" x14ac:dyDescent="0.2">
      <c r="A33" s="105"/>
      <c r="B33" s="106"/>
      <c r="C33" s="106"/>
      <c r="D33" s="106"/>
      <c r="E33" s="107"/>
      <c r="F33" s="7"/>
      <c r="G33" s="15"/>
      <c r="H33" s="15"/>
      <c r="I33" s="15"/>
      <c r="J33" s="15" t="s">
        <v>36</v>
      </c>
      <c r="K33" s="15"/>
      <c r="L33" s="97"/>
      <c r="M33" s="98"/>
      <c r="N33" s="15"/>
      <c r="O33" s="15"/>
      <c r="P33" s="15"/>
    </row>
    <row r="34" spans="1:16" ht="14.25" customHeight="1" x14ac:dyDescent="0.2">
      <c r="A34" s="108"/>
      <c r="B34" s="109"/>
      <c r="C34" s="109"/>
      <c r="D34" s="109"/>
      <c r="E34" s="110"/>
      <c r="F34" s="7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</sheetData>
  <mergeCells count="46">
    <mergeCell ref="C14:D14"/>
    <mergeCell ref="C15:D15"/>
    <mergeCell ref="C16:D16"/>
    <mergeCell ref="H18:P18"/>
    <mergeCell ref="A1:L1"/>
    <mergeCell ref="C12:D12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C3:P3"/>
    <mergeCell ref="N1:P1"/>
    <mergeCell ref="N2:P2"/>
    <mergeCell ref="H30:N30"/>
    <mergeCell ref="L33:M33"/>
    <mergeCell ref="A23:C23"/>
    <mergeCell ref="F26:F30"/>
    <mergeCell ref="H26:N26"/>
    <mergeCell ref="H27:N27"/>
    <mergeCell ref="H28:N28"/>
    <mergeCell ref="H29:N29"/>
    <mergeCell ref="A24:N24"/>
    <mergeCell ref="A26:E34"/>
    <mergeCell ref="A21:L22"/>
    <mergeCell ref="A6:B6"/>
    <mergeCell ref="L9:L11"/>
    <mergeCell ref="M9:M11"/>
    <mergeCell ref="A19:P19"/>
    <mergeCell ref="A20:K20"/>
    <mergeCell ref="A8:D8"/>
    <mergeCell ref="O9:P9"/>
    <mergeCell ref="C6:P6"/>
    <mergeCell ref="N9:N11"/>
    <mergeCell ref="C10:D11"/>
    <mergeCell ref="E10:E11"/>
    <mergeCell ref="F10:F11"/>
    <mergeCell ref="G10:G11"/>
    <mergeCell ref="C17:D17"/>
    <mergeCell ref="C13:D13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15</v>
      </c>
      <c r="B1" s="136" t="s">
        <v>25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x14ac:dyDescent="0.25">
      <c r="A2" s="2" t="s">
        <v>16</v>
      </c>
      <c r="B2" s="135" t="s">
        <v>41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x14ac:dyDescent="0.25">
      <c r="A3" s="2" t="s">
        <v>6</v>
      </c>
      <c r="B3" s="135" t="s">
        <v>42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4" x14ac:dyDescent="0.25">
      <c r="A4" s="2" t="s">
        <v>2</v>
      </c>
      <c r="B4" s="135" t="s">
        <v>17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x14ac:dyDescent="0.25">
      <c r="A5" s="2" t="s">
        <v>7</v>
      </c>
      <c r="B5" s="135" t="s">
        <v>43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x14ac:dyDescent="0.25">
      <c r="A6" s="2" t="s">
        <v>45</v>
      </c>
      <c r="B6" s="135" t="s">
        <v>44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</row>
    <row r="7" spans="1:14" x14ac:dyDescent="0.25">
      <c r="A7" s="2" t="s">
        <v>46</v>
      </c>
      <c r="B7" s="135" t="s">
        <v>47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</row>
    <row r="8" spans="1:14" x14ac:dyDescent="0.25">
      <c r="A8" s="3" t="s">
        <v>18</v>
      </c>
      <c r="B8" s="135" t="s">
        <v>48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</row>
    <row r="9" spans="1:14" x14ac:dyDescent="0.25">
      <c r="A9" s="4" t="s">
        <v>19</v>
      </c>
      <c r="B9" s="135" t="s">
        <v>49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</row>
    <row r="10" spans="1:14" x14ac:dyDescent="0.25">
      <c r="A10" s="3" t="s">
        <v>38</v>
      </c>
      <c r="B10" s="135" t="s">
        <v>60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</row>
    <row r="11" spans="1:14" ht="16.5" customHeight="1" x14ac:dyDescent="0.25">
      <c r="A11" s="3" t="s">
        <v>5</v>
      </c>
      <c r="B11" s="135" t="s">
        <v>26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</row>
    <row r="12" spans="1:14" x14ac:dyDescent="0.25">
      <c r="A12" s="3" t="s">
        <v>20</v>
      </c>
      <c r="B12" s="135" t="s">
        <v>21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</row>
    <row r="13" spans="1:14" ht="16.5" customHeight="1" x14ac:dyDescent="0.25">
      <c r="A13" s="5" t="s">
        <v>58</v>
      </c>
      <c r="B13" s="135" t="s">
        <v>22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 x14ac:dyDescent="0.25">
      <c r="A14" s="5" t="s">
        <v>23</v>
      </c>
      <c r="B14" s="135" t="s">
        <v>50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</row>
    <row r="15" spans="1:14" x14ac:dyDescent="0.25">
      <c r="A15" s="3" t="s">
        <v>24</v>
      </c>
      <c r="B15" s="135" t="s">
        <v>51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</row>
    <row r="16" spans="1:14" ht="45" x14ac:dyDescent="0.25">
      <c r="A16" s="9" t="s">
        <v>27</v>
      </c>
      <c r="B16" s="137" t="s">
        <v>53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Danko, Filip</cp:lastModifiedBy>
  <cp:lastPrinted>2025-07-10T04:59:57Z</cp:lastPrinted>
  <dcterms:created xsi:type="dcterms:W3CDTF">2012-08-13T12:29:09Z</dcterms:created>
  <dcterms:modified xsi:type="dcterms:W3CDTF">2026-07-22T04:41:00Z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