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rodast VO\"/>
    </mc:Choice>
  </mc:AlternateContent>
  <xr:revisionPtr revIDLastSave="0" documentId="13_ncr:1_{69889EDE-DF7D-4991-AF98-D2F6AEA8D29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FVE" sheetId="3" r:id="rId1"/>
  </sheets>
  <definedNames>
    <definedName name="_xlnm.Print_Area" localSheetId="0">FVE!$A$1:$G$132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3" l="1"/>
  <c r="H16" i="3"/>
  <c r="H94" i="3" l="1"/>
  <c r="H87" i="3"/>
  <c r="H79" i="3"/>
  <c r="H73" i="3"/>
  <c r="H72" i="3"/>
  <c r="H66" i="3"/>
  <c r="H65" i="3"/>
  <c r="H59" i="3"/>
  <c r="H58" i="3"/>
  <c r="H52" i="3"/>
  <c r="H51" i="3"/>
  <c r="H45" i="3"/>
  <c r="H44" i="3"/>
  <c r="H43" i="3"/>
  <c r="H42" i="3"/>
  <c r="H36" i="3"/>
  <c r="H35" i="3"/>
  <c r="H34" i="3"/>
  <c r="H28" i="3"/>
  <c r="H27" i="3"/>
  <c r="H26" i="3"/>
  <c r="H19" i="3"/>
  <c r="H18" i="3"/>
  <c r="H17" i="3"/>
  <c r="H89" i="3"/>
  <c r="E89" i="3"/>
  <c r="H81" i="3"/>
  <c r="E81" i="3"/>
  <c r="F81" i="3" s="1"/>
  <c r="G81" i="3" s="1"/>
  <c r="F89" i="3" l="1"/>
  <c r="G89" i="3" s="1"/>
  <c r="H75" i="3" l="1"/>
  <c r="E75" i="3"/>
  <c r="F75" i="3" s="1"/>
  <c r="G75" i="3" s="1"/>
  <c r="H68" i="3"/>
  <c r="E68" i="3"/>
  <c r="H61" i="3"/>
  <c r="E61" i="3"/>
  <c r="H54" i="3"/>
  <c r="E54" i="3"/>
  <c r="H47" i="3"/>
  <c r="E47" i="3"/>
  <c r="H38" i="3"/>
  <c r="E38" i="3"/>
  <c r="F38" i="3" s="1"/>
  <c r="G38" i="3" s="1"/>
  <c r="H30" i="3"/>
  <c r="E30" i="3"/>
  <c r="F30" i="3" s="1"/>
  <c r="G30" i="3" s="1"/>
  <c r="H112" i="3"/>
  <c r="H113" i="3"/>
  <c r="H114" i="3"/>
  <c r="H115" i="3"/>
  <c r="H116" i="3"/>
  <c r="H111" i="3"/>
  <c r="H21" i="3"/>
  <c r="F47" i="3" l="1"/>
  <c r="G47" i="3"/>
  <c r="F61" i="3"/>
  <c r="G61" i="3"/>
  <c r="F68" i="3"/>
  <c r="G68" i="3" s="1"/>
  <c r="F54" i="3"/>
  <c r="G54" i="3" s="1"/>
  <c r="E21" i="3"/>
  <c r="G97" i="3" l="1"/>
  <c r="F21" i="3"/>
  <c r="G21" i="3" l="1"/>
  <c r="G99" i="3" s="1"/>
  <c r="G98" i="3"/>
</calcChain>
</file>

<file path=xl/sharedStrings.xml><?xml version="1.0" encoding="utf-8"?>
<sst xmlns="http://schemas.openxmlformats.org/spreadsheetml/2006/main" count="227" uniqueCount="83">
  <si>
    <t>Požadované technické parametre a vybavenie</t>
  </si>
  <si>
    <t>Jednotka</t>
  </si>
  <si>
    <t>Minimálne</t>
  </si>
  <si>
    <t>Maximálne</t>
  </si>
  <si>
    <t>Presne</t>
  </si>
  <si>
    <t>áno</t>
  </si>
  <si>
    <t>Sumárna ponuka bez DPH</t>
  </si>
  <si>
    <t>Sumárna ponuka s DPH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</si>
  <si>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</si>
  <si>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</si>
  <si>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</si>
  <si>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</si>
  <si>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</si>
  <si>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</si>
  <si>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</si>
  <si>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</si>
  <si>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</si>
  <si>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</si>
  <si>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</si>
  <si>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</si>
  <si>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</si>
  <si>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</si>
  <si>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Počet ks</t>
  </si>
  <si>
    <t>Cena za ks bez DPH</t>
  </si>
  <si>
    <t>Celková cena bez DPH</t>
  </si>
  <si>
    <t>DPH</t>
  </si>
  <si>
    <t>Celková cena s DPH</t>
  </si>
  <si>
    <t>Ak uchádzač nie je platiteľom DPH, uvedie navrhovanú zmluvnú cenu celkom. Na skutočnosť, že nie je platiteľom  DPH, upozorní v tabuľke nižšie v riadku IČ DPH.</t>
  </si>
  <si>
    <t>IČ DPH:</t>
  </si>
  <si>
    <t>Názov zákazky:</t>
  </si>
  <si>
    <t>Obstarávateľ</t>
  </si>
  <si>
    <t>Názov:</t>
  </si>
  <si>
    <t xml:space="preserve">   Uchádzač vypĺňa všetky bunky tejto farby</t>
  </si>
  <si>
    <t>Výkaz výmer - ponuka vrátane požadovaných technických parametrov</t>
  </si>
  <si>
    <t>Kontrola</t>
  </si>
  <si>
    <t>PROGAST, spol. s r.o.</t>
  </si>
  <si>
    <t>Krajinská cesta 18, 82107 Bratislava-Ružinov</t>
  </si>
  <si>
    <t>Cena komplet</t>
  </si>
  <si>
    <t>ks</t>
  </si>
  <si>
    <t>Dodávka a inštalácia fotovoltického zariadenia.</t>
  </si>
  <si>
    <t>FV panely</t>
  </si>
  <si>
    <t>Minimálny výkon</t>
  </si>
  <si>
    <t>Wp</t>
  </si>
  <si>
    <t>Minimálna účinnosť</t>
  </si>
  <si>
    <t>%</t>
  </si>
  <si>
    <t>Minimálny garantovaný výkon po 30 rokoch</t>
  </si>
  <si>
    <t>FV menič</t>
  </si>
  <si>
    <t>Menovitý výkon 40 kW</t>
  </si>
  <si>
    <t>Minimálny počet nezávislých MPPT</t>
  </si>
  <si>
    <t>Minimálna európska účinnosť</t>
  </si>
  <si>
    <t>Nosná konštrukcia FV panelov</t>
  </si>
  <si>
    <t>Certifikovaná montážna konštrukcia vhodná pre miesto inštalácie</t>
  </si>
  <si>
    <t>Materiál odolný proti korózii</t>
  </si>
  <si>
    <t>Kompletný kotviaci a spojovací materiál</t>
  </si>
  <si>
    <t>Súbor</t>
  </si>
  <si>
    <t>Elektroinštalácia FVE</t>
  </si>
  <si>
    <t>DC boxy a príslušné ochrany/istenie</t>
  </si>
  <si>
    <t>Napojenie do hlavného rozvádzača</t>
  </si>
  <si>
    <t>Solárna kabeláž a konektory</t>
  </si>
  <si>
    <t>Kompletné DC a AC rozvody</t>
  </si>
  <si>
    <t>Cena za súbor bez DPH</t>
  </si>
  <si>
    <t>Montáž FVE</t>
  </si>
  <si>
    <t>Pri montáži FV panelov je dodávateľ povinný dodržiavať všetky platné predpisy BOZP, najmä požiadavky na práce vo výškach a nad voľnou hĺbkou. Pracovníci vykonávajúci montáž FV panelov musia používať osobné ochranné pracovné prostriedky proti pádu, najmä celotelový bezpečnostný postroj a vhodný systém istenia prostredníctvom kotviacich bodov a istiacich lán, v súlade s platnými právnymi a bezpečnostnými predpismi.</t>
  </si>
  <si>
    <t>Revízia FVE</t>
  </si>
  <si>
    <t>Revízna správa pre kompletnú FVE</t>
  </si>
  <si>
    <t>Odborná prehliadka a odborná skúška</t>
  </si>
  <si>
    <t>Nastavenie, spustenie a monitoring</t>
  </si>
  <si>
    <t>Sprevádzkovanie monitoringu a zaškolenie obsluhy</t>
  </si>
  <si>
    <t>Konfigurácia meniča a zosúladenie s požiadavkami distribučnej sústavy</t>
  </si>
  <si>
    <t>Projektová dokumentácia a pripojenie</t>
  </si>
  <si>
    <t>Montáž konštrukcie, montáž panelov, meniča a elektroinštalácie vrátane zapojenia a všetkých mechanizmov potrebných na realizáciu</t>
  </si>
  <si>
    <t>Základná projektová dokumentácia s rozmiestnením panelov a konštrukcie a s napojením jednotlivých rozvádzačov DC/AC</t>
  </si>
  <si>
    <t>Zabezpečenie administratívneho procesu pripojenia do ZSD</t>
  </si>
  <si>
    <t>Inžiniering</t>
  </si>
  <si>
    <t>Uchádzač sa zaväzuje v rámci ceny predmetu zákazky zabezpečiť kompletný inžiniering a administratívne úkony potrebné na realizáciu, pripojenie a prevádzku FVE vo vzťahu k Západoslovenskej distribučnej, a.s., príslušnému stavebnému úradu, Úradu pre reguláciu sieťových odvetví (ÚRSO), OKTE, a.s. a Finančnej správe SR, v rozsahu relevantnom pre predmetnú FVE.</t>
  </si>
  <si>
    <t>Doprava a ostatné náklady</t>
  </si>
  <si>
    <t>Doprava materiálu a pracovníkov a ostatné náklady nevyhnutné na kompletnú realizáciu a uvedenie FVE do prevádzky</t>
  </si>
  <si>
    <t>Minimálny výkon FVE</t>
  </si>
  <si>
    <t>KWp</t>
  </si>
  <si>
    <t xml:space="preserve">Uchádzač uvedie výrobcu a presné typové/modelové označenie ponúkaných FV panelov a FV meniča. Obstarávateľ si vyhradzuje právo </t>
  </si>
  <si>
    <t>vyžiadať technické listy ponúkaných zariadení na overenie splnenia požadovaných technických parametrov.</t>
  </si>
  <si>
    <t>Uveďte výrobcu a typ/model ponúkaného FV panelu:</t>
  </si>
  <si>
    <t>Uveďte výrobcu a typ/model ponúkaného FV meniča: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</si>
</sst>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"/>
  </numFmts>
  <fonts count="10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6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7" fillId="6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4" borderId="18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5" fillId="10" borderId="20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1" fontId="1" fillId="9" borderId="12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1" fontId="1" fillId="9" borderId="11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4" fontId="8" fillId="2" borderId="22" xfId="0" applyNumberFormat="1" applyFont="1" applyFill="1" applyBorder="1" applyAlignment="1">
      <alignment horizontal="center" vertical="center"/>
    </xf>
    <xf numFmtId="4" fontId="8" fillId="8" borderId="22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3" fillId="9" borderId="23" xfId="0" applyFont="1" applyFill="1" applyBorder="1" applyAlignment="1">
      <alignment horizontal="right"/>
    </xf>
    <xf numFmtId="0" fontId="3" fillId="9" borderId="21" xfId="0" applyFont="1" applyFill="1" applyBorder="1" applyAlignment="1">
      <alignment horizontal="center"/>
    </xf>
    <xf numFmtId="0" fontId="1" fillId="9" borderId="21" xfId="0" applyFont="1" applyFill="1" applyBorder="1" applyAlignment="1">
      <alignment horizontal="center"/>
    </xf>
    <xf numFmtId="0" fontId="1" fillId="9" borderId="29" xfId="0" applyFont="1" applyFill="1" applyBorder="1"/>
    <xf numFmtId="0" fontId="3" fillId="9" borderId="12" xfId="0" applyFont="1" applyFill="1" applyBorder="1" applyAlignment="1">
      <alignment horizontal="right"/>
    </xf>
    <xf numFmtId="0" fontId="3" fillId="9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9" borderId="0" xfId="0" applyFont="1" applyFill="1"/>
    <xf numFmtId="0" fontId="3" fillId="9" borderId="11" xfId="0" applyFont="1" applyFill="1" applyBorder="1" applyAlignment="1">
      <alignment horizontal="right"/>
    </xf>
    <xf numFmtId="0" fontId="3" fillId="9" borderId="10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1" fillId="9" borderId="10" xfId="0" applyFont="1" applyFill="1" applyBorder="1"/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7" fillId="6" borderId="15" xfId="0" applyFont="1" applyFill="1" applyBorder="1" applyAlignment="1" applyProtection="1">
      <alignment horizontal="center" vertical="center"/>
      <protection locked="0"/>
    </xf>
    <xf numFmtId="3" fontId="7" fillId="6" borderId="15" xfId="0" applyNumberFormat="1" applyFont="1" applyFill="1" applyBorder="1" applyAlignment="1" applyProtection="1">
      <alignment horizontal="center" vertical="center"/>
      <protection locked="0"/>
    </xf>
    <xf numFmtId="0" fontId="7" fillId="6" borderId="49" xfId="0" applyFont="1" applyFill="1" applyBorder="1" applyAlignment="1" applyProtection="1">
      <alignment horizontal="center" vertical="center"/>
      <protection locked="0"/>
    </xf>
    <xf numFmtId="0" fontId="7" fillId="6" borderId="50" xfId="0" applyFont="1" applyFill="1" applyBorder="1" applyAlignment="1" applyProtection="1">
      <alignment horizontal="center" vertical="center"/>
      <protection locked="0"/>
    </xf>
    <xf numFmtId="4" fontId="8" fillId="6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65" fontId="7" fillId="0" borderId="7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165" fontId="7" fillId="0" borderId="4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" fontId="1" fillId="9" borderId="0" xfId="0" applyNumberFormat="1" applyFont="1" applyFill="1" applyAlignment="1">
      <alignment horizontal="center" vertical="center"/>
    </xf>
    <xf numFmtId="4" fontId="8" fillId="0" borderId="0" xfId="0" applyNumberFormat="1" applyFont="1" applyAlignment="1" applyProtection="1">
      <alignment horizontal="center" vertical="center"/>
      <protection locked="0"/>
    </xf>
    <xf numFmtId="0" fontId="8" fillId="0" borderId="26" xfId="0" applyFont="1" applyBorder="1" applyAlignment="1">
      <alignment vertical="center" wrapText="1"/>
    </xf>
    <xf numFmtId="0" fontId="8" fillId="0" borderId="56" xfId="0" applyFont="1" applyBorder="1" applyAlignment="1">
      <alignment horizontal="center" vertical="center"/>
    </xf>
    <xf numFmtId="2" fontId="8" fillId="0" borderId="57" xfId="0" applyNumberFormat="1" applyFont="1" applyBorder="1" applyAlignment="1">
      <alignment horizontal="center" vertical="center"/>
    </xf>
    <xf numFmtId="2" fontId="8" fillId="0" borderId="58" xfId="0" applyNumberFormat="1" applyFont="1" applyBorder="1" applyAlignment="1">
      <alignment horizontal="center" vertical="center"/>
    </xf>
    <xf numFmtId="2" fontId="8" fillId="6" borderId="59" xfId="0" applyNumberFormat="1" applyFont="1" applyFill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6" borderId="15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>
      <alignment horizontal="center" vertical="center"/>
    </xf>
    <xf numFmtId="4" fontId="7" fillId="0" borderId="47" xfId="0" applyNumberFormat="1" applyFont="1" applyBorder="1" applyAlignment="1">
      <alignment horizontal="center" vertical="center"/>
    </xf>
    <xf numFmtId="2" fontId="7" fillId="6" borderId="15" xfId="0" applyNumberFormat="1" applyFont="1" applyFill="1" applyBorder="1" applyAlignment="1" applyProtection="1">
      <alignment horizontal="center" vertical="center"/>
      <protection locked="0"/>
    </xf>
    <xf numFmtId="2" fontId="7" fillId="6" borderId="49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/>
    </xf>
    <xf numFmtId="1" fontId="1" fillId="11" borderId="12" xfId="0" applyNumberFormat="1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left" wrapText="1"/>
    </xf>
    <xf numFmtId="0" fontId="1" fillId="12" borderId="0" xfId="0" applyFont="1" applyFill="1"/>
    <xf numFmtId="0" fontId="5" fillId="6" borderId="26" xfId="0" applyFont="1" applyFill="1" applyBorder="1" applyAlignment="1" applyProtection="1">
      <alignment horizontal="center"/>
      <protection locked="0"/>
    </xf>
    <xf numFmtId="0" fontId="5" fillId="6" borderId="27" xfId="0" applyFont="1" applyFill="1" applyBorder="1" applyAlignment="1" applyProtection="1">
      <alignment horizontal="center"/>
      <protection locked="0"/>
    </xf>
    <xf numFmtId="0" fontId="5" fillId="6" borderId="28" xfId="0" applyFont="1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left" vertical="center"/>
    </xf>
    <xf numFmtId="0" fontId="5" fillId="5" borderId="25" xfId="0" applyFont="1" applyFill="1" applyBorder="1" applyAlignment="1">
      <alignment horizontal="left" vertical="center"/>
    </xf>
    <xf numFmtId="0" fontId="5" fillId="7" borderId="52" xfId="0" applyFont="1" applyFill="1" applyBorder="1" applyAlignment="1">
      <alignment horizontal="left" wrapText="1"/>
    </xf>
    <xf numFmtId="0" fontId="0" fillId="0" borderId="53" xfId="0" applyBorder="1" applyAlignment="1">
      <alignment wrapText="1"/>
    </xf>
    <xf numFmtId="0" fontId="5" fillId="5" borderId="55" xfId="0" applyFont="1" applyFill="1" applyBorder="1" applyAlignment="1">
      <alignment horizontal="left" vertical="center"/>
    </xf>
    <xf numFmtId="0" fontId="5" fillId="0" borderId="51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37" xfId="0" applyFont="1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50" xfId="0" applyBorder="1" applyAlignment="1">
      <alignment horizontal="left"/>
    </xf>
    <xf numFmtId="3" fontId="0" fillId="0" borderId="40" xfId="0" applyNumberFormat="1" applyBorder="1" applyAlignment="1">
      <alignment horizontal="left"/>
    </xf>
    <xf numFmtId="0" fontId="0" fillId="0" borderId="38" xfId="0" applyBorder="1" applyAlignment="1">
      <alignment horizontal="left"/>
    </xf>
    <xf numFmtId="0" fontId="6" fillId="0" borderId="0" xfId="0" applyFont="1" applyAlignment="1">
      <alignment horizontal="left"/>
    </xf>
    <xf numFmtId="0" fontId="7" fillId="6" borderId="43" xfId="0" applyFont="1" applyFill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8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wrapText="1"/>
    </xf>
    <xf numFmtId="0" fontId="0" fillId="2" borderId="35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36" xfId="0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center" wrapText="1"/>
    </xf>
    <xf numFmtId="0" fontId="0" fillId="2" borderId="40" xfId="0" applyFill="1" applyBorder="1" applyAlignment="1">
      <alignment horizontal="left" vertical="center" wrapText="1"/>
    </xf>
    <xf numFmtId="0" fontId="0" fillId="2" borderId="38" xfId="0" applyFill="1" applyBorder="1" applyAlignment="1">
      <alignment horizontal="lef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5" fillId="0" borderId="35" xfId="0" applyFont="1" applyBorder="1" applyAlignment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6" borderId="1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164" fontId="5" fillId="8" borderId="33" xfId="0" applyNumberFormat="1" applyFont="1" applyFill="1" applyBorder="1" applyProtection="1">
      <protection hidden="1"/>
    </xf>
    <xf numFmtId="164" fontId="5" fillId="8" borderId="13" xfId="0" applyNumberFormat="1" applyFont="1" applyFill="1" applyBorder="1" applyProtection="1"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O132"/>
  <sheetViews>
    <sheetView tabSelected="1" topLeftCell="A92" zoomScaleNormal="100" workbookViewId="0">
      <selection activeCell="I103" sqref="I103"/>
    </sheetView>
  </sheetViews>
  <sheetFormatPr defaultColWidth="11.453125" defaultRowHeight="11.5" x14ac:dyDescent="0.25"/>
  <cols>
    <col min="1" max="1" width="3" style="69" customWidth="1"/>
    <col min="2" max="2" width="50.08984375" style="4" customWidth="1"/>
    <col min="3" max="3" width="8.36328125" style="58" customWidth="1"/>
    <col min="4" max="4" width="11.08984375" style="58" customWidth="1"/>
    <col min="5" max="5" width="10" style="58" customWidth="1"/>
    <col min="6" max="6" width="9.36328125" style="4" customWidth="1"/>
    <col min="7" max="7" width="11.453125" style="4" bestFit="1" customWidth="1"/>
    <col min="8" max="8" width="19.36328125" style="4" customWidth="1"/>
    <col min="9" max="9" width="11.453125" style="4"/>
    <col min="10" max="12" width="0" style="4" hidden="1" customWidth="1"/>
    <col min="13" max="16384" width="11.453125" style="4"/>
  </cols>
  <sheetData>
    <row r="1" spans="1:15" ht="6" customHeight="1" x14ac:dyDescent="0.3">
      <c r="A1" s="1"/>
      <c r="B1" s="2"/>
      <c r="C1" s="2"/>
      <c r="D1" s="2"/>
      <c r="E1" s="2"/>
      <c r="F1" s="3"/>
      <c r="G1" s="3"/>
    </row>
    <row r="2" spans="1:15" ht="14" x14ac:dyDescent="0.3">
      <c r="A2" s="132" t="s">
        <v>33</v>
      </c>
      <c r="B2" s="132"/>
      <c r="C2" s="132"/>
      <c r="D2" s="132"/>
      <c r="E2" s="132"/>
      <c r="F2" s="132"/>
      <c r="G2" s="132"/>
    </row>
    <row r="3" spans="1:15" ht="14.5" thickBot="1" x14ac:dyDescent="0.35">
      <c r="A3" s="2"/>
      <c r="B3" s="2"/>
      <c r="C3" s="2"/>
      <c r="D3" s="2"/>
      <c r="E3" s="2"/>
      <c r="F3" s="2"/>
      <c r="G3" s="2"/>
    </row>
    <row r="4" spans="1:15" ht="17.5" customHeight="1" x14ac:dyDescent="0.25">
      <c r="A4" s="142" t="s">
        <v>29</v>
      </c>
      <c r="B4" s="138"/>
      <c r="C4" s="136" t="s">
        <v>39</v>
      </c>
      <c r="D4" s="137"/>
      <c r="E4" s="137"/>
      <c r="F4" s="137"/>
      <c r="G4" s="138"/>
    </row>
    <row r="5" spans="1:15" ht="25.75" customHeight="1" thickBot="1" x14ac:dyDescent="0.3">
      <c r="A5" s="139"/>
      <c r="B5" s="141"/>
      <c r="C5" s="139"/>
      <c r="D5" s="140"/>
      <c r="E5" s="140"/>
      <c r="F5" s="140"/>
      <c r="G5" s="141"/>
    </row>
    <row r="6" spans="1:15" ht="14.5" thickBot="1" x14ac:dyDescent="0.35">
      <c r="A6" s="2"/>
      <c r="B6" s="2"/>
      <c r="C6" s="2"/>
      <c r="D6" s="2"/>
      <c r="E6" s="2"/>
      <c r="F6" s="2"/>
      <c r="G6" s="2"/>
    </row>
    <row r="7" spans="1:15" ht="13.5" thickBot="1" x14ac:dyDescent="0.35">
      <c r="A7" s="143" t="s">
        <v>30</v>
      </c>
      <c r="B7" s="144"/>
      <c r="C7" s="144"/>
      <c r="D7" s="144"/>
      <c r="E7" s="144"/>
      <c r="F7" s="144"/>
      <c r="G7" s="145"/>
    </row>
    <row r="8" spans="1:15" ht="13" x14ac:dyDescent="0.3">
      <c r="A8" s="146" t="s">
        <v>31</v>
      </c>
      <c r="B8" s="118"/>
      <c r="C8" s="118" t="s">
        <v>35</v>
      </c>
      <c r="D8" s="118"/>
      <c r="E8" s="118"/>
      <c r="F8" s="118"/>
      <c r="G8" s="119"/>
    </row>
    <row r="9" spans="1:15" ht="13" x14ac:dyDescent="0.3">
      <c r="A9" s="114" t="s">
        <v>13</v>
      </c>
      <c r="B9" s="115"/>
      <c r="C9" s="120" t="s">
        <v>36</v>
      </c>
      <c r="D9" s="115"/>
      <c r="E9" s="115"/>
      <c r="F9" s="115"/>
      <c r="G9" s="121"/>
    </row>
    <row r="10" spans="1:15" ht="13.5" thickBot="1" x14ac:dyDescent="0.35">
      <c r="A10" s="116" t="s">
        <v>14</v>
      </c>
      <c r="B10" s="117"/>
      <c r="C10" s="122">
        <v>17308429</v>
      </c>
      <c r="D10" s="117"/>
      <c r="E10" s="117"/>
      <c r="F10" s="117"/>
      <c r="G10" s="123"/>
    </row>
    <row r="11" spans="1:15" ht="13" x14ac:dyDescent="0.3">
      <c r="A11" s="5"/>
      <c r="B11" s="6"/>
      <c r="C11" s="7"/>
      <c r="D11" s="6"/>
      <c r="E11" s="6"/>
      <c r="F11" s="6"/>
      <c r="G11" s="6"/>
    </row>
    <row r="12" spans="1:15" ht="13" x14ac:dyDescent="0.3">
      <c r="A12" s="5"/>
      <c r="B12" s="6"/>
      <c r="C12" s="8"/>
      <c r="D12" s="4" t="s">
        <v>32</v>
      </c>
      <c r="E12" s="6"/>
      <c r="F12" s="6"/>
      <c r="G12" s="6"/>
    </row>
    <row r="13" spans="1:15" ht="12" thickBot="1" x14ac:dyDescent="0.3">
      <c r="A13" s="133"/>
      <c r="B13" s="133"/>
      <c r="C13" s="133"/>
      <c r="D13" s="133"/>
      <c r="E13" s="133"/>
      <c r="F13" s="133"/>
      <c r="G13" s="133"/>
    </row>
    <row r="14" spans="1:15" ht="16" thickBot="1" x14ac:dyDescent="0.3">
      <c r="A14" s="107" t="s">
        <v>0</v>
      </c>
      <c r="B14" s="108"/>
      <c r="C14" s="10" t="s">
        <v>1</v>
      </c>
      <c r="D14" s="11" t="s">
        <v>2</v>
      </c>
      <c r="E14" s="11" t="s">
        <v>3</v>
      </c>
      <c r="F14" s="12" t="s">
        <v>4</v>
      </c>
      <c r="G14" s="13" t="s">
        <v>16</v>
      </c>
      <c r="H14" s="14" t="s">
        <v>34</v>
      </c>
    </row>
    <row r="15" spans="1:15" ht="15.75" customHeight="1" thickBot="1" x14ac:dyDescent="0.3">
      <c r="A15" s="15">
        <v>1</v>
      </c>
      <c r="B15" s="109" t="s">
        <v>40</v>
      </c>
      <c r="C15" s="109"/>
      <c r="D15" s="109"/>
      <c r="E15" s="109"/>
      <c r="F15" s="109"/>
      <c r="G15" s="110"/>
    </row>
    <row r="16" spans="1:15" s="103" customFormat="1" ht="27.5" customHeight="1" thickBot="1" x14ac:dyDescent="0.35">
      <c r="A16" s="101"/>
      <c r="B16" s="102" t="s">
        <v>81</v>
      </c>
      <c r="C16" s="104"/>
      <c r="D16" s="105"/>
      <c r="E16" s="105"/>
      <c r="F16" s="105"/>
      <c r="G16" s="106"/>
      <c r="H16" s="4" t="str">
        <f>IF(C16="", "Chýba", "")</f>
        <v>Chýba</v>
      </c>
      <c r="I16" s="4"/>
      <c r="J16" s="4"/>
      <c r="K16" s="4"/>
      <c r="L16" s="4"/>
      <c r="M16" s="4"/>
      <c r="N16" s="4"/>
      <c r="O16" s="4"/>
    </row>
    <row r="17" spans="1:15" ht="13" x14ac:dyDescent="0.25">
      <c r="A17" s="16"/>
      <c r="B17" s="21" t="s">
        <v>41</v>
      </c>
      <c r="C17" s="18" t="s">
        <v>42</v>
      </c>
      <c r="D17" s="93">
        <v>670</v>
      </c>
      <c r="E17" s="93"/>
      <c r="F17" s="94"/>
      <c r="G17" s="95"/>
      <c r="H17" s="4" t="str">
        <f>IF(ISNUMBER(G17),IF(G17&lt;D17,"Nesplnený parameter", ""),"Zadajte hodnotu")</f>
        <v>Zadajte hodnotu</v>
      </c>
    </row>
    <row r="18" spans="1:15" ht="13" x14ac:dyDescent="0.25">
      <c r="A18" s="16"/>
      <c r="B18" s="21" t="s">
        <v>43</v>
      </c>
      <c r="C18" s="18" t="s">
        <v>44</v>
      </c>
      <c r="D18" s="96">
        <v>24</v>
      </c>
      <c r="E18" s="19"/>
      <c r="F18" s="20"/>
      <c r="G18" s="98"/>
      <c r="H18" s="4" t="str">
        <f t="shared" ref="H18:H19" si="0">IF(ISNUMBER(G18),IF(G18&lt;D18,"Nesplnený parameter", ""),"Zadajte hodnotu")</f>
        <v>Zadajte hodnotu</v>
      </c>
    </row>
    <row r="19" spans="1:15" ht="13.5" thickBot="1" x14ac:dyDescent="0.3">
      <c r="A19" s="16"/>
      <c r="B19" s="21" t="s">
        <v>45</v>
      </c>
      <c r="C19" s="22" t="s">
        <v>44</v>
      </c>
      <c r="D19" s="97">
        <v>88</v>
      </c>
      <c r="E19" s="23"/>
      <c r="F19" s="24"/>
      <c r="G19" s="99"/>
      <c r="H19" s="4" t="str">
        <f t="shared" si="0"/>
        <v>Zadajte hodnotu</v>
      </c>
    </row>
    <row r="20" spans="1:15" ht="35" thickBot="1" x14ac:dyDescent="0.3">
      <c r="A20" s="16"/>
      <c r="B20" s="111" t="s">
        <v>37</v>
      </c>
      <c r="C20" s="27" t="s">
        <v>22</v>
      </c>
      <c r="D20" s="11" t="s">
        <v>23</v>
      </c>
      <c r="E20" s="28" t="s">
        <v>24</v>
      </c>
      <c r="F20" s="29" t="s">
        <v>25</v>
      </c>
      <c r="G20" s="30" t="s">
        <v>26</v>
      </c>
    </row>
    <row r="21" spans="1:15" ht="13.5" thickBot="1" x14ac:dyDescent="0.3">
      <c r="A21" s="31"/>
      <c r="B21" s="112"/>
      <c r="C21" s="32">
        <v>64</v>
      </c>
      <c r="D21" s="74"/>
      <c r="E21" s="33">
        <f>C21*D21</f>
        <v>0</v>
      </c>
      <c r="F21" s="33">
        <f>E21*0.23</f>
        <v>0</v>
      </c>
      <c r="G21" s="34">
        <f>E21+F21</f>
        <v>0</v>
      </c>
      <c r="H21" s="4" t="str">
        <f>IF(D21="", "Chýba", "")</f>
        <v>Chýba</v>
      </c>
    </row>
    <row r="22" spans="1:15" ht="13.5" thickBot="1" x14ac:dyDescent="0.3">
      <c r="A22" s="35"/>
      <c r="B22" s="36"/>
      <c r="C22" s="37"/>
      <c r="D22" s="38"/>
      <c r="E22" s="37"/>
      <c r="F22" s="37"/>
      <c r="G22" s="37"/>
    </row>
    <row r="23" spans="1:15" ht="16" thickBot="1" x14ac:dyDescent="0.3">
      <c r="A23" s="107" t="s">
        <v>0</v>
      </c>
      <c r="B23" s="108"/>
      <c r="C23" s="10" t="s">
        <v>1</v>
      </c>
      <c r="D23" s="11" t="s">
        <v>2</v>
      </c>
      <c r="E23" s="11" t="s">
        <v>3</v>
      </c>
      <c r="F23" s="12" t="s">
        <v>4</v>
      </c>
      <c r="G23" s="13" t="s">
        <v>16</v>
      </c>
      <c r="H23" s="14" t="s">
        <v>34</v>
      </c>
    </row>
    <row r="24" spans="1:15" ht="15.75" customHeight="1" thickBot="1" x14ac:dyDescent="0.3">
      <c r="A24" s="15">
        <v>2</v>
      </c>
      <c r="B24" s="109" t="s">
        <v>46</v>
      </c>
      <c r="C24" s="109"/>
      <c r="D24" s="109"/>
      <c r="E24" s="109"/>
      <c r="F24" s="109"/>
      <c r="G24" s="110"/>
    </row>
    <row r="25" spans="1:15" s="103" customFormat="1" ht="27.5" customHeight="1" thickBot="1" x14ac:dyDescent="0.35">
      <c r="A25" s="101"/>
      <c r="B25" s="102" t="s">
        <v>82</v>
      </c>
      <c r="C25" s="104"/>
      <c r="D25" s="105"/>
      <c r="E25" s="105"/>
      <c r="F25" s="105"/>
      <c r="G25" s="106"/>
      <c r="H25" s="4" t="str">
        <f>IF(C25="", "Chýba", "")</f>
        <v>Chýba</v>
      </c>
      <c r="I25" s="4"/>
      <c r="J25" s="4"/>
      <c r="K25" s="4"/>
      <c r="L25" s="4"/>
      <c r="M25" s="4"/>
      <c r="N25" s="4"/>
      <c r="O25" s="4"/>
    </row>
    <row r="26" spans="1:15" ht="13" x14ac:dyDescent="0.25">
      <c r="A26" s="16"/>
      <c r="B26" s="17" t="s">
        <v>47</v>
      </c>
      <c r="C26" s="18"/>
      <c r="D26" s="81"/>
      <c r="E26" s="19"/>
      <c r="F26" s="20" t="s">
        <v>5</v>
      </c>
      <c r="G26" s="70"/>
      <c r="H26" s="4" t="str">
        <f>IF(G26="áno", "", IF(G26="nie", "Nesplnený parameter", IF(ISBLANK(G26), "Chýba", "Zadajte áno/nie")))</f>
        <v>Chýba</v>
      </c>
    </row>
    <row r="27" spans="1:15" ht="13" x14ac:dyDescent="0.25">
      <c r="A27" s="16"/>
      <c r="B27" s="21" t="s">
        <v>48</v>
      </c>
      <c r="C27" s="18" t="s">
        <v>38</v>
      </c>
      <c r="D27" s="93">
        <v>4</v>
      </c>
      <c r="E27" s="19"/>
      <c r="F27" s="20"/>
      <c r="G27" s="71"/>
      <c r="H27" s="4" t="str">
        <f>IF(ISNUMBER(G27),IF(G27&lt;D27,"Nesplnený parameter", ""),"Zadajte hodnotu")</f>
        <v>Zadajte hodnotu</v>
      </c>
    </row>
    <row r="28" spans="1:15" ht="13.5" thickBot="1" x14ac:dyDescent="0.3">
      <c r="A28" s="16"/>
      <c r="B28" s="21" t="s">
        <v>49</v>
      </c>
      <c r="C28" s="18" t="s">
        <v>44</v>
      </c>
      <c r="D28" s="100">
        <v>98</v>
      </c>
      <c r="E28" s="19"/>
      <c r="F28" s="20"/>
      <c r="G28" s="98"/>
      <c r="H28" s="4" t="str">
        <f t="shared" ref="H28" si="1">IF(ISNUMBER(G28),IF(G28&lt;D28,"Nesplnený parameter", ""),"Zadajte hodnotu")</f>
        <v>Zadajte hodnotu</v>
      </c>
    </row>
    <row r="29" spans="1:15" ht="35" thickBot="1" x14ac:dyDescent="0.3">
      <c r="A29" s="16"/>
      <c r="B29" s="111" t="s">
        <v>37</v>
      </c>
      <c r="C29" s="27" t="s">
        <v>22</v>
      </c>
      <c r="D29" s="11" t="s">
        <v>23</v>
      </c>
      <c r="E29" s="28" t="s">
        <v>24</v>
      </c>
      <c r="F29" s="29" t="s">
        <v>25</v>
      </c>
      <c r="G29" s="30" t="s">
        <v>26</v>
      </c>
    </row>
    <row r="30" spans="1:15" ht="13.5" thickBot="1" x14ac:dyDescent="0.3">
      <c r="A30" s="31"/>
      <c r="B30" s="112"/>
      <c r="C30" s="32">
        <v>1</v>
      </c>
      <c r="D30" s="74"/>
      <c r="E30" s="33">
        <f>C30*D30</f>
        <v>0</v>
      </c>
      <c r="F30" s="33">
        <f>E30*0.23</f>
        <v>0</v>
      </c>
      <c r="G30" s="34">
        <f>E30+F30</f>
        <v>0</v>
      </c>
      <c r="H30" s="4" t="str">
        <f>IF(D30="", "Chýba", "")</f>
        <v>Chýba</v>
      </c>
    </row>
    <row r="31" spans="1:15" ht="13.5" thickBot="1" x14ac:dyDescent="0.3">
      <c r="A31" s="35"/>
      <c r="B31" s="36"/>
      <c r="C31" s="37"/>
      <c r="D31" s="38"/>
      <c r="E31" s="37"/>
      <c r="F31" s="37"/>
      <c r="G31" s="37"/>
    </row>
    <row r="32" spans="1:15" ht="16" thickBot="1" x14ac:dyDescent="0.3">
      <c r="A32" s="107" t="s">
        <v>0</v>
      </c>
      <c r="B32" s="108"/>
      <c r="C32" s="10" t="s">
        <v>1</v>
      </c>
      <c r="D32" s="11" t="s">
        <v>2</v>
      </c>
      <c r="E32" s="11" t="s">
        <v>3</v>
      </c>
      <c r="F32" s="12" t="s">
        <v>4</v>
      </c>
      <c r="G32" s="13" t="s">
        <v>16</v>
      </c>
      <c r="H32" s="14" t="s">
        <v>34</v>
      </c>
    </row>
    <row r="33" spans="1:8" ht="15.75" customHeight="1" thickBot="1" x14ac:dyDescent="0.3">
      <c r="A33" s="15">
        <v>3</v>
      </c>
      <c r="B33" s="109" t="s">
        <v>50</v>
      </c>
      <c r="C33" s="109"/>
      <c r="D33" s="109"/>
      <c r="E33" s="109"/>
      <c r="F33" s="109"/>
      <c r="G33" s="110"/>
    </row>
    <row r="34" spans="1:8" ht="26" x14ac:dyDescent="0.25">
      <c r="A34" s="16"/>
      <c r="B34" s="17" t="s">
        <v>51</v>
      </c>
      <c r="C34" s="18"/>
      <c r="D34" s="81"/>
      <c r="E34" s="19"/>
      <c r="F34" s="20" t="s">
        <v>5</v>
      </c>
      <c r="G34" s="70"/>
      <c r="H34" s="4" t="str">
        <f>IF(G34="áno", "", IF(G34="nie", "Nesplnený parameter", IF(ISBLANK(G34), "Chýba", "Zadajte áno/nie")))</f>
        <v>Chýba</v>
      </c>
    </row>
    <row r="35" spans="1:8" ht="13" x14ac:dyDescent="0.25">
      <c r="A35" s="16"/>
      <c r="B35" s="21" t="s">
        <v>52</v>
      </c>
      <c r="C35" s="25"/>
      <c r="D35" s="80"/>
      <c r="E35" s="26"/>
      <c r="F35" s="26" t="s">
        <v>5</v>
      </c>
      <c r="G35" s="73"/>
      <c r="H35" s="4" t="str">
        <f t="shared" ref="H35:H36" si="2">IF(G35="áno", "", IF(G35="nie", "Nesplnený parameter", IF(ISBLANK(G35), "Chýba", "Zadajte áno/nie")))</f>
        <v>Chýba</v>
      </c>
    </row>
    <row r="36" spans="1:8" ht="13.5" thickBot="1" x14ac:dyDescent="0.3">
      <c r="A36" s="16"/>
      <c r="B36" s="21" t="s">
        <v>53</v>
      </c>
      <c r="C36" s="25"/>
      <c r="D36" s="80"/>
      <c r="E36" s="26"/>
      <c r="F36" s="26" t="s">
        <v>5</v>
      </c>
      <c r="G36" s="73"/>
      <c r="H36" s="4" t="str">
        <f t="shared" si="2"/>
        <v>Chýba</v>
      </c>
    </row>
    <row r="37" spans="1:8" ht="35" thickBot="1" x14ac:dyDescent="0.3">
      <c r="A37" s="16"/>
      <c r="B37" s="111" t="s">
        <v>37</v>
      </c>
      <c r="C37" s="27" t="s">
        <v>54</v>
      </c>
      <c r="D37" s="11" t="s">
        <v>60</v>
      </c>
      <c r="E37" s="28" t="s">
        <v>24</v>
      </c>
      <c r="F37" s="29" t="s">
        <v>25</v>
      </c>
      <c r="G37" s="30" t="s">
        <v>26</v>
      </c>
    </row>
    <row r="38" spans="1:8" ht="13" x14ac:dyDescent="0.25">
      <c r="A38" s="31"/>
      <c r="B38" s="112"/>
      <c r="C38" s="32">
        <v>1</v>
      </c>
      <c r="D38" s="74"/>
      <c r="E38" s="33">
        <f>C38*D38</f>
        <v>0</v>
      </c>
      <c r="F38" s="33">
        <f>E38*0.23</f>
        <v>0</v>
      </c>
      <c r="G38" s="34">
        <f>E38+F38</f>
        <v>0</v>
      </c>
      <c r="H38" s="4" t="str">
        <f>IF(D38="", "Chýba", "")</f>
        <v>Chýba</v>
      </c>
    </row>
    <row r="39" spans="1:8" ht="13.5" thickBot="1" x14ac:dyDescent="0.3">
      <c r="A39" s="35"/>
      <c r="B39" s="36"/>
      <c r="C39" s="37"/>
      <c r="D39" s="38"/>
      <c r="E39" s="37"/>
      <c r="F39" s="37"/>
      <c r="G39" s="37"/>
    </row>
    <row r="40" spans="1:8" ht="16" thickBot="1" x14ac:dyDescent="0.3">
      <c r="A40" s="107" t="s">
        <v>0</v>
      </c>
      <c r="B40" s="108"/>
      <c r="C40" s="10" t="s">
        <v>1</v>
      </c>
      <c r="D40" s="11" t="s">
        <v>2</v>
      </c>
      <c r="E40" s="11" t="s">
        <v>3</v>
      </c>
      <c r="F40" s="12" t="s">
        <v>4</v>
      </c>
      <c r="G40" s="13" t="s">
        <v>16</v>
      </c>
      <c r="H40" s="14" t="s">
        <v>34</v>
      </c>
    </row>
    <row r="41" spans="1:8" ht="15.75" customHeight="1" thickBot="1" x14ac:dyDescent="0.3">
      <c r="A41" s="15">
        <v>4</v>
      </c>
      <c r="B41" s="113" t="s">
        <v>55</v>
      </c>
      <c r="C41" s="109"/>
      <c r="D41" s="109"/>
      <c r="E41" s="109"/>
      <c r="F41" s="109"/>
      <c r="G41" s="110"/>
    </row>
    <row r="42" spans="1:8" ht="15.5" x14ac:dyDescent="0.25">
      <c r="A42" s="16"/>
      <c r="B42" s="17" t="s">
        <v>59</v>
      </c>
      <c r="C42" s="85"/>
      <c r="D42" s="82"/>
      <c r="E42" s="19"/>
      <c r="F42" s="20" t="s">
        <v>5</v>
      </c>
      <c r="G42" s="70"/>
      <c r="H42" s="4" t="str">
        <f>IF(G42="áno", "", IF(G42="nie", "Nesplnený parameter", IF(ISBLANK(G42), "Chýba", "Zadajte áno/nie")))</f>
        <v>Chýba</v>
      </c>
    </row>
    <row r="43" spans="1:8" ht="15.5" x14ac:dyDescent="0.25">
      <c r="A43" s="16"/>
      <c r="B43" s="21" t="s">
        <v>56</v>
      </c>
      <c r="C43" s="84"/>
      <c r="D43" s="82"/>
      <c r="E43" s="19"/>
      <c r="F43" s="20" t="s">
        <v>5</v>
      </c>
      <c r="G43" s="71"/>
      <c r="H43" s="4" t="str">
        <f t="shared" ref="H43:H45" si="3">IF(G43="áno", "", IF(G43="nie", "Nesplnený parameter", IF(ISBLANK(G43), "Chýba", "Zadajte áno/nie")))</f>
        <v>Chýba</v>
      </c>
    </row>
    <row r="44" spans="1:8" ht="15.5" x14ac:dyDescent="0.25">
      <c r="A44" s="16"/>
      <c r="B44" s="21" t="s">
        <v>58</v>
      </c>
      <c r="C44" s="84"/>
      <c r="D44" s="82"/>
      <c r="E44" s="19"/>
      <c r="F44" s="20" t="s">
        <v>5</v>
      </c>
      <c r="G44" s="70"/>
      <c r="H44" s="4" t="str">
        <f t="shared" si="3"/>
        <v>Chýba</v>
      </c>
    </row>
    <row r="45" spans="1:8" ht="16" thickBot="1" x14ac:dyDescent="0.3">
      <c r="A45" s="16"/>
      <c r="B45" s="21" t="s">
        <v>57</v>
      </c>
      <c r="C45" s="84"/>
      <c r="D45" s="83"/>
      <c r="E45" s="23"/>
      <c r="F45" s="24" t="s">
        <v>5</v>
      </c>
      <c r="G45" s="72"/>
      <c r="H45" s="4" t="str">
        <f t="shared" si="3"/>
        <v>Chýba</v>
      </c>
    </row>
    <row r="46" spans="1:8" ht="35" thickBot="1" x14ac:dyDescent="0.3">
      <c r="A46" s="16"/>
      <c r="B46" s="111" t="s">
        <v>37</v>
      </c>
      <c r="C46" s="27" t="s">
        <v>54</v>
      </c>
      <c r="D46" s="11" t="s">
        <v>60</v>
      </c>
      <c r="E46" s="28" t="s">
        <v>24</v>
      </c>
      <c r="F46" s="29" t="s">
        <v>25</v>
      </c>
      <c r="G46" s="30" t="s">
        <v>26</v>
      </c>
    </row>
    <row r="47" spans="1:8" ht="13.5" thickBot="1" x14ac:dyDescent="0.3">
      <c r="A47" s="31"/>
      <c r="B47" s="112"/>
      <c r="C47" s="32">
        <v>1</v>
      </c>
      <c r="D47" s="74"/>
      <c r="E47" s="33">
        <f>C47*D47</f>
        <v>0</v>
      </c>
      <c r="F47" s="33">
        <f>E47*0.23</f>
        <v>0</v>
      </c>
      <c r="G47" s="34">
        <f>E47+F47</f>
        <v>0</v>
      </c>
      <c r="H47" s="4" t="str">
        <f>IF(D47="", "Chýba", "")</f>
        <v>Chýba</v>
      </c>
    </row>
    <row r="48" spans="1:8" ht="13.5" thickBot="1" x14ac:dyDescent="0.3">
      <c r="A48" s="35"/>
      <c r="B48" s="36"/>
      <c r="C48" s="37"/>
      <c r="D48" s="38"/>
      <c r="E48" s="37"/>
      <c r="F48" s="37"/>
      <c r="G48" s="37"/>
    </row>
    <row r="49" spans="1:8" ht="16" thickBot="1" x14ac:dyDescent="0.3">
      <c r="A49" s="107" t="s">
        <v>0</v>
      </c>
      <c r="B49" s="108"/>
      <c r="C49" s="10" t="s">
        <v>1</v>
      </c>
      <c r="D49" s="11" t="s">
        <v>2</v>
      </c>
      <c r="E49" s="11" t="s">
        <v>3</v>
      </c>
      <c r="F49" s="12" t="s">
        <v>4</v>
      </c>
      <c r="G49" s="13" t="s">
        <v>16</v>
      </c>
      <c r="H49" s="14" t="s">
        <v>34</v>
      </c>
    </row>
    <row r="50" spans="1:8" ht="15.75" customHeight="1" thickBot="1" x14ac:dyDescent="0.3">
      <c r="A50" s="15">
        <v>5</v>
      </c>
      <c r="B50" s="109" t="s">
        <v>61</v>
      </c>
      <c r="C50" s="109"/>
      <c r="D50" s="109"/>
      <c r="E50" s="109"/>
      <c r="F50" s="109"/>
      <c r="G50" s="110"/>
    </row>
    <row r="51" spans="1:8" ht="39" x14ac:dyDescent="0.25">
      <c r="A51" s="16"/>
      <c r="B51" s="17" t="s">
        <v>70</v>
      </c>
      <c r="C51" s="85"/>
      <c r="D51" s="82"/>
      <c r="E51" s="19"/>
      <c r="F51" s="20" t="s">
        <v>5</v>
      </c>
      <c r="G51" s="70"/>
      <c r="H51" s="4" t="str">
        <f>IF(G51="áno", "", IF(G51="nie", "Nesplnený parameter", IF(ISBLANK(G51), "Chýba", "Zadajte áno/nie")))</f>
        <v>Chýba</v>
      </c>
    </row>
    <row r="52" spans="1:8" ht="91.5" thickBot="1" x14ac:dyDescent="0.3">
      <c r="A52" s="16"/>
      <c r="B52" s="21" t="s">
        <v>62</v>
      </c>
      <c r="C52" s="84"/>
      <c r="D52" s="82"/>
      <c r="E52" s="19"/>
      <c r="F52" s="20" t="s">
        <v>5</v>
      </c>
      <c r="G52" s="71"/>
      <c r="H52" s="4" t="str">
        <f t="shared" ref="H52" si="4">IF(G52="áno", "", IF(G52="nie", "Nesplnený parameter", IF(ISBLANK(G52), "Chýba", "Zadajte áno/nie")))</f>
        <v>Chýba</v>
      </c>
    </row>
    <row r="53" spans="1:8" ht="35" thickBot="1" x14ac:dyDescent="0.3">
      <c r="A53" s="16"/>
      <c r="B53" s="111" t="s">
        <v>37</v>
      </c>
      <c r="C53" s="27" t="s">
        <v>54</v>
      </c>
      <c r="D53" s="11" t="s">
        <v>60</v>
      </c>
      <c r="E53" s="28" t="s">
        <v>24</v>
      </c>
      <c r="F53" s="29" t="s">
        <v>25</v>
      </c>
      <c r="G53" s="30" t="s">
        <v>26</v>
      </c>
    </row>
    <row r="54" spans="1:8" ht="13.5" thickBot="1" x14ac:dyDescent="0.3">
      <c r="A54" s="31"/>
      <c r="B54" s="112"/>
      <c r="C54" s="32">
        <v>1</v>
      </c>
      <c r="D54" s="74"/>
      <c r="E54" s="33">
        <f>C54*D54</f>
        <v>0</v>
      </c>
      <c r="F54" s="33">
        <f>E54*0.23</f>
        <v>0</v>
      </c>
      <c r="G54" s="34">
        <f>E54+F54</f>
        <v>0</v>
      </c>
      <c r="H54" s="4" t="str">
        <f>IF(D54="", "Chýba", "")</f>
        <v>Chýba</v>
      </c>
    </row>
    <row r="55" spans="1:8" ht="13.5" thickBot="1" x14ac:dyDescent="0.3">
      <c r="A55" s="86"/>
      <c r="B55" s="39"/>
      <c r="C55" s="40"/>
      <c r="D55" s="87"/>
      <c r="E55" s="41"/>
      <c r="F55" s="41"/>
      <c r="G55" s="41"/>
    </row>
    <row r="56" spans="1:8" ht="16" thickBot="1" x14ac:dyDescent="0.3">
      <c r="A56" s="107" t="s">
        <v>0</v>
      </c>
      <c r="B56" s="108"/>
      <c r="C56" s="10" t="s">
        <v>1</v>
      </c>
      <c r="D56" s="11" t="s">
        <v>2</v>
      </c>
      <c r="E56" s="11" t="s">
        <v>3</v>
      </c>
      <c r="F56" s="12" t="s">
        <v>4</v>
      </c>
      <c r="G56" s="13" t="s">
        <v>16</v>
      </c>
      <c r="H56" s="14" t="s">
        <v>34</v>
      </c>
    </row>
    <row r="57" spans="1:8" ht="15.75" customHeight="1" thickBot="1" x14ac:dyDescent="0.3">
      <c r="A57" s="15">
        <v>6</v>
      </c>
      <c r="B57" s="109" t="s">
        <v>63</v>
      </c>
      <c r="C57" s="109"/>
      <c r="D57" s="109"/>
      <c r="E57" s="109"/>
      <c r="F57" s="109"/>
      <c r="G57" s="110"/>
    </row>
    <row r="58" spans="1:8" ht="15.5" x14ac:dyDescent="0.25">
      <c r="A58" s="16"/>
      <c r="B58" s="17" t="s">
        <v>65</v>
      </c>
      <c r="C58" s="85"/>
      <c r="D58" s="82"/>
      <c r="E58" s="19"/>
      <c r="F58" s="20" t="s">
        <v>5</v>
      </c>
      <c r="G58" s="70"/>
      <c r="H58" s="4" t="str">
        <f>IF(G58="áno", "", IF(G58="nie", "Nesplnený parameter", IF(ISBLANK(G58), "Chýba", "Zadajte áno/nie")))</f>
        <v>Chýba</v>
      </c>
    </row>
    <row r="59" spans="1:8" ht="16" thickBot="1" x14ac:dyDescent="0.3">
      <c r="A59" s="16"/>
      <c r="B59" s="21" t="s">
        <v>64</v>
      </c>
      <c r="C59" s="84"/>
      <c r="D59" s="82"/>
      <c r="E59" s="19"/>
      <c r="F59" s="20" t="s">
        <v>5</v>
      </c>
      <c r="G59" s="71"/>
      <c r="H59" s="4" t="str">
        <f t="shared" ref="H59" si="5">IF(G59="áno", "", IF(G59="nie", "Nesplnený parameter", IF(ISBLANK(G59), "Chýba", "Zadajte áno/nie")))</f>
        <v>Chýba</v>
      </c>
    </row>
    <row r="60" spans="1:8" ht="35" thickBot="1" x14ac:dyDescent="0.3">
      <c r="A60" s="16"/>
      <c r="B60" s="111" t="s">
        <v>37</v>
      </c>
      <c r="C60" s="27" t="s">
        <v>54</v>
      </c>
      <c r="D60" s="11" t="s">
        <v>60</v>
      </c>
      <c r="E60" s="28" t="s">
        <v>24</v>
      </c>
      <c r="F60" s="29" t="s">
        <v>25</v>
      </c>
      <c r="G60" s="30" t="s">
        <v>26</v>
      </c>
    </row>
    <row r="61" spans="1:8" ht="13.5" thickBot="1" x14ac:dyDescent="0.3">
      <c r="A61" s="31"/>
      <c r="B61" s="112"/>
      <c r="C61" s="32">
        <v>1</v>
      </c>
      <c r="D61" s="74"/>
      <c r="E61" s="33">
        <f>C61*D61</f>
        <v>0</v>
      </c>
      <c r="F61" s="33">
        <f>E61*0.23</f>
        <v>0</v>
      </c>
      <c r="G61" s="34">
        <f>E61+F61</f>
        <v>0</v>
      </c>
      <c r="H61" s="4" t="str">
        <f>IF(D61="", "Chýba", "")</f>
        <v>Chýba</v>
      </c>
    </row>
    <row r="62" spans="1:8" ht="13.5" thickBot="1" x14ac:dyDescent="0.3">
      <c r="A62" s="86"/>
      <c r="B62" s="39"/>
      <c r="C62" s="40"/>
      <c r="D62" s="87"/>
      <c r="E62" s="41"/>
      <c r="F62" s="41"/>
      <c r="G62" s="41"/>
    </row>
    <row r="63" spans="1:8" ht="16" thickBot="1" x14ac:dyDescent="0.3">
      <c r="A63" s="107" t="s">
        <v>0</v>
      </c>
      <c r="B63" s="108"/>
      <c r="C63" s="10" t="s">
        <v>1</v>
      </c>
      <c r="D63" s="11" t="s">
        <v>2</v>
      </c>
      <c r="E63" s="11" t="s">
        <v>3</v>
      </c>
      <c r="F63" s="12" t="s">
        <v>4</v>
      </c>
      <c r="G63" s="13" t="s">
        <v>16</v>
      </c>
      <c r="H63" s="14" t="s">
        <v>34</v>
      </c>
    </row>
    <row r="64" spans="1:8" ht="15.75" customHeight="1" thickBot="1" x14ac:dyDescent="0.3">
      <c r="A64" s="15">
        <v>7</v>
      </c>
      <c r="B64" s="109" t="s">
        <v>66</v>
      </c>
      <c r="C64" s="109"/>
      <c r="D64" s="109"/>
      <c r="E64" s="109"/>
      <c r="F64" s="109"/>
      <c r="G64" s="110"/>
    </row>
    <row r="65" spans="1:8" ht="26" x14ac:dyDescent="0.25">
      <c r="A65" s="16"/>
      <c r="B65" s="17" t="s">
        <v>68</v>
      </c>
      <c r="C65" s="85"/>
      <c r="D65" s="82"/>
      <c r="E65" s="19"/>
      <c r="F65" s="20" t="s">
        <v>5</v>
      </c>
      <c r="G65" s="70"/>
      <c r="H65" s="4" t="str">
        <f>IF(G65="áno", "", IF(G65="nie", "Nesplnený parameter", IF(ISBLANK(G65), "Chýba", "Zadajte áno/nie")))</f>
        <v>Chýba</v>
      </c>
    </row>
    <row r="66" spans="1:8" ht="16" thickBot="1" x14ac:dyDescent="0.3">
      <c r="A66" s="16"/>
      <c r="B66" s="21" t="s">
        <v>67</v>
      </c>
      <c r="C66" s="84"/>
      <c r="D66" s="82"/>
      <c r="E66" s="19"/>
      <c r="F66" s="20" t="s">
        <v>5</v>
      </c>
      <c r="G66" s="71"/>
      <c r="H66" s="4" t="str">
        <f t="shared" ref="H66" si="6">IF(G66="áno", "", IF(G66="nie", "Nesplnený parameter", IF(ISBLANK(G66), "Chýba", "Zadajte áno/nie")))</f>
        <v>Chýba</v>
      </c>
    </row>
    <row r="67" spans="1:8" ht="35" thickBot="1" x14ac:dyDescent="0.3">
      <c r="A67" s="16"/>
      <c r="B67" s="111" t="s">
        <v>37</v>
      </c>
      <c r="C67" s="27" t="s">
        <v>54</v>
      </c>
      <c r="D67" s="11" t="s">
        <v>60</v>
      </c>
      <c r="E67" s="28" t="s">
        <v>24</v>
      </c>
      <c r="F67" s="29" t="s">
        <v>25</v>
      </c>
      <c r="G67" s="30" t="s">
        <v>26</v>
      </c>
    </row>
    <row r="68" spans="1:8" ht="13.5" thickBot="1" x14ac:dyDescent="0.3">
      <c r="A68" s="31"/>
      <c r="B68" s="112"/>
      <c r="C68" s="32">
        <v>1</v>
      </c>
      <c r="D68" s="74"/>
      <c r="E68" s="33">
        <f>C68*D68</f>
        <v>0</v>
      </c>
      <c r="F68" s="33">
        <f>E68*0.23</f>
        <v>0</v>
      </c>
      <c r="G68" s="34">
        <f>E68+F68</f>
        <v>0</v>
      </c>
      <c r="H68" s="4" t="str">
        <f>IF(D68="", "Chýba", "")</f>
        <v>Chýba</v>
      </c>
    </row>
    <row r="69" spans="1:8" ht="13.5" thickBot="1" x14ac:dyDescent="0.3">
      <c r="A69" s="86"/>
      <c r="B69" s="39"/>
      <c r="C69" s="40"/>
      <c r="D69" s="87"/>
      <c r="E69" s="41"/>
      <c r="F69" s="41"/>
      <c r="G69" s="41"/>
    </row>
    <row r="70" spans="1:8" ht="16" thickBot="1" x14ac:dyDescent="0.3">
      <c r="A70" s="107" t="s">
        <v>0</v>
      </c>
      <c r="B70" s="108"/>
      <c r="C70" s="10" t="s">
        <v>1</v>
      </c>
      <c r="D70" s="11" t="s">
        <v>2</v>
      </c>
      <c r="E70" s="11" t="s">
        <v>3</v>
      </c>
      <c r="F70" s="12" t="s">
        <v>4</v>
      </c>
      <c r="G70" s="13" t="s">
        <v>16</v>
      </c>
      <c r="H70" s="14" t="s">
        <v>34</v>
      </c>
    </row>
    <row r="71" spans="1:8" ht="15.75" customHeight="1" thickBot="1" x14ac:dyDescent="0.3">
      <c r="A71" s="15">
        <v>8</v>
      </c>
      <c r="B71" s="109" t="s">
        <v>69</v>
      </c>
      <c r="C71" s="109"/>
      <c r="D71" s="109"/>
      <c r="E71" s="109"/>
      <c r="F71" s="109"/>
      <c r="G71" s="110"/>
    </row>
    <row r="72" spans="1:8" ht="26" x14ac:dyDescent="0.25">
      <c r="A72" s="16"/>
      <c r="B72" s="17" t="s">
        <v>71</v>
      </c>
      <c r="C72" s="85"/>
      <c r="D72" s="82"/>
      <c r="E72" s="19"/>
      <c r="F72" s="20" t="s">
        <v>5</v>
      </c>
      <c r="G72" s="70"/>
      <c r="H72" s="4" t="str">
        <f>IF(G72="áno", "", IF(G72="nie", "Nesplnený parameter", IF(ISBLANK(G72), "Chýba", "Zadajte áno/nie")))</f>
        <v>Chýba</v>
      </c>
    </row>
    <row r="73" spans="1:8" ht="16" thickBot="1" x14ac:dyDescent="0.3">
      <c r="A73" s="16"/>
      <c r="B73" s="21" t="s">
        <v>72</v>
      </c>
      <c r="C73" s="84"/>
      <c r="D73" s="82"/>
      <c r="E73" s="19"/>
      <c r="F73" s="20" t="s">
        <v>5</v>
      </c>
      <c r="G73" s="71"/>
      <c r="H73" s="4" t="str">
        <f t="shared" ref="H73" si="7">IF(G73="áno", "", IF(G73="nie", "Nesplnený parameter", IF(ISBLANK(G73), "Chýba", "Zadajte áno/nie")))</f>
        <v>Chýba</v>
      </c>
    </row>
    <row r="74" spans="1:8" ht="35" thickBot="1" x14ac:dyDescent="0.3">
      <c r="A74" s="16"/>
      <c r="B74" s="111" t="s">
        <v>37</v>
      </c>
      <c r="C74" s="27" t="s">
        <v>54</v>
      </c>
      <c r="D74" s="11" t="s">
        <v>60</v>
      </c>
      <c r="E74" s="28" t="s">
        <v>24</v>
      </c>
      <c r="F74" s="29" t="s">
        <v>25</v>
      </c>
      <c r="G74" s="30" t="s">
        <v>26</v>
      </c>
    </row>
    <row r="75" spans="1:8" ht="13.5" thickBot="1" x14ac:dyDescent="0.3">
      <c r="A75" s="31"/>
      <c r="B75" s="112"/>
      <c r="C75" s="32">
        <v>1</v>
      </c>
      <c r="D75" s="74"/>
      <c r="E75" s="33">
        <f>C75*D75</f>
        <v>0</v>
      </c>
      <c r="F75" s="33">
        <f>E75*0.23</f>
        <v>0</v>
      </c>
      <c r="G75" s="34">
        <f>E75+F75</f>
        <v>0</v>
      </c>
      <c r="H75" s="4" t="str">
        <f>IF(D75="", "Chýba", "")</f>
        <v>Chýba</v>
      </c>
    </row>
    <row r="76" spans="1:8" ht="13.5" thickBot="1" x14ac:dyDescent="0.3">
      <c r="A76" s="86"/>
      <c r="B76" s="39"/>
      <c r="C76" s="40"/>
      <c r="D76" s="87"/>
      <c r="E76" s="41"/>
      <c r="F76" s="41"/>
      <c r="G76" s="41"/>
    </row>
    <row r="77" spans="1:8" ht="16" thickBot="1" x14ac:dyDescent="0.3">
      <c r="A77" s="107" t="s">
        <v>0</v>
      </c>
      <c r="B77" s="108"/>
      <c r="C77" s="10" t="s">
        <v>1</v>
      </c>
      <c r="D77" s="11" t="s">
        <v>2</v>
      </c>
      <c r="E77" s="11" t="s">
        <v>3</v>
      </c>
      <c r="F77" s="12" t="s">
        <v>4</v>
      </c>
      <c r="G77" s="13" t="s">
        <v>16</v>
      </c>
      <c r="H77" s="14" t="s">
        <v>34</v>
      </c>
    </row>
    <row r="78" spans="1:8" ht="15.75" customHeight="1" thickBot="1" x14ac:dyDescent="0.3">
      <c r="A78" s="15">
        <v>9</v>
      </c>
      <c r="B78" s="109" t="s">
        <v>73</v>
      </c>
      <c r="C78" s="109"/>
      <c r="D78" s="109"/>
      <c r="E78" s="109"/>
      <c r="F78" s="109"/>
      <c r="G78" s="110"/>
    </row>
    <row r="79" spans="1:8" ht="91.5" thickBot="1" x14ac:dyDescent="0.3">
      <c r="A79" s="16"/>
      <c r="B79" s="17" t="s">
        <v>74</v>
      </c>
      <c r="C79" s="85"/>
      <c r="D79" s="82"/>
      <c r="E79" s="19"/>
      <c r="F79" s="20" t="s">
        <v>5</v>
      </c>
      <c r="G79" s="70"/>
      <c r="H79" s="4" t="str">
        <f>IF(G79="áno", "", IF(G79="nie", "Nesplnený parameter", IF(ISBLANK(G79), "Chýba", "Zadajte áno/nie")))</f>
        <v>Chýba</v>
      </c>
    </row>
    <row r="80" spans="1:8" ht="35" thickBot="1" x14ac:dyDescent="0.3">
      <c r="A80" s="16"/>
      <c r="B80" s="111" t="s">
        <v>37</v>
      </c>
      <c r="C80" s="27" t="s">
        <v>54</v>
      </c>
      <c r="D80" s="11" t="s">
        <v>60</v>
      </c>
      <c r="E80" s="28" t="s">
        <v>24</v>
      </c>
      <c r="F80" s="29" t="s">
        <v>25</v>
      </c>
      <c r="G80" s="30" t="s">
        <v>26</v>
      </c>
    </row>
    <row r="81" spans="1:8" ht="13.5" thickBot="1" x14ac:dyDescent="0.3">
      <c r="A81" s="31"/>
      <c r="B81" s="112"/>
      <c r="C81" s="32">
        <v>1</v>
      </c>
      <c r="D81" s="74"/>
      <c r="E81" s="33">
        <f>C81*D81</f>
        <v>0</v>
      </c>
      <c r="F81" s="33">
        <f>E81*0.23</f>
        <v>0</v>
      </c>
      <c r="G81" s="34">
        <f>E81+F81</f>
        <v>0</v>
      </c>
      <c r="H81" s="4" t="str">
        <f>IF(D81="", "Chýba", "")</f>
        <v>Chýba</v>
      </c>
    </row>
    <row r="82" spans="1:8" ht="13" x14ac:dyDescent="0.25">
      <c r="A82" s="86"/>
      <c r="B82" s="39"/>
      <c r="C82" s="40"/>
      <c r="D82" s="87"/>
      <c r="E82" s="41"/>
      <c r="F82" s="41"/>
      <c r="G82" s="41"/>
    </row>
    <row r="83" spans="1:8" ht="13" x14ac:dyDescent="0.25">
      <c r="A83" s="86"/>
      <c r="B83" s="39"/>
      <c r="C83" s="40"/>
      <c r="D83" s="87"/>
      <c r="E83" s="41"/>
      <c r="F83" s="41"/>
      <c r="G83" s="41"/>
    </row>
    <row r="84" spans="1:8" ht="13.5" thickBot="1" x14ac:dyDescent="0.3">
      <c r="A84" s="86"/>
      <c r="B84" s="39"/>
      <c r="C84" s="40"/>
      <c r="D84" s="87"/>
      <c r="E84" s="41"/>
      <c r="F84" s="41"/>
      <c r="G84" s="41"/>
    </row>
    <row r="85" spans="1:8" ht="16" thickBot="1" x14ac:dyDescent="0.3">
      <c r="A85" s="107" t="s">
        <v>0</v>
      </c>
      <c r="B85" s="108"/>
      <c r="C85" s="10" t="s">
        <v>1</v>
      </c>
      <c r="D85" s="11" t="s">
        <v>2</v>
      </c>
      <c r="E85" s="11" t="s">
        <v>3</v>
      </c>
      <c r="F85" s="12" t="s">
        <v>4</v>
      </c>
      <c r="G85" s="13" t="s">
        <v>16</v>
      </c>
      <c r="H85" s="14" t="s">
        <v>34</v>
      </c>
    </row>
    <row r="86" spans="1:8" ht="15.75" customHeight="1" thickBot="1" x14ac:dyDescent="0.3">
      <c r="A86" s="15">
        <v>10</v>
      </c>
      <c r="B86" s="109" t="s">
        <v>75</v>
      </c>
      <c r="C86" s="109"/>
      <c r="D86" s="109"/>
      <c r="E86" s="109"/>
      <c r="F86" s="109"/>
      <c r="G86" s="110"/>
    </row>
    <row r="87" spans="1:8" ht="39.5" thickBot="1" x14ac:dyDescent="0.3">
      <c r="A87" s="16"/>
      <c r="B87" s="17" t="s">
        <v>76</v>
      </c>
      <c r="C87" s="85"/>
      <c r="D87" s="82"/>
      <c r="E87" s="19"/>
      <c r="F87" s="20" t="s">
        <v>5</v>
      </c>
      <c r="G87" s="70"/>
      <c r="H87" s="4" t="str">
        <f>IF(G87="áno", "", IF(G87="nie", "Nesplnený parameter", IF(ISBLANK(G87), "Chýba", "Zadajte áno/nie")))</f>
        <v>Chýba</v>
      </c>
    </row>
    <row r="88" spans="1:8" ht="35" thickBot="1" x14ac:dyDescent="0.3">
      <c r="A88" s="16"/>
      <c r="B88" s="111" t="s">
        <v>37</v>
      </c>
      <c r="C88" s="27" t="s">
        <v>54</v>
      </c>
      <c r="D88" s="11" t="s">
        <v>60</v>
      </c>
      <c r="E88" s="28" t="s">
        <v>24</v>
      </c>
      <c r="F88" s="29" t="s">
        <v>25</v>
      </c>
      <c r="G88" s="30" t="s">
        <v>26</v>
      </c>
    </row>
    <row r="89" spans="1:8" ht="13.5" thickBot="1" x14ac:dyDescent="0.3">
      <c r="A89" s="31"/>
      <c r="B89" s="112"/>
      <c r="C89" s="32">
        <v>1</v>
      </c>
      <c r="D89" s="74"/>
      <c r="E89" s="33">
        <f>C89*D89</f>
        <v>0</v>
      </c>
      <c r="F89" s="33">
        <f>E89*0.23</f>
        <v>0</v>
      </c>
      <c r="G89" s="34">
        <f>E89+F89</f>
        <v>0</v>
      </c>
      <c r="H89" s="4" t="str">
        <f>IF(D89="", "Chýba", "")</f>
        <v>Chýba</v>
      </c>
    </row>
    <row r="90" spans="1:8" ht="13" x14ac:dyDescent="0.25">
      <c r="A90" s="86"/>
      <c r="B90" s="39"/>
      <c r="C90" s="40"/>
      <c r="D90" s="87"/>
      <c r="E90" s="41"/>
      <c r="F90" s="41"/>
      <c r="G90" s="41"/>
    </row>
    <row r="91" spans="1:8" ht="13.5" thickBot="1" x14ac:dyDescent="0.3">
      <c r="A91" s="86"/>
      <c r="B91" s="39"/>
      <c r="C91" s="40"/>
      <c r="D91" s="87"/>
      <c r="E91" s="41"/>
      <c r="F91" s="41"/>
      <c r="G91" s="41"/>
    </row>
    <row r="92" spans="1:8" ht="16" thickBot="1" x14ac:dyDescent="0.3">
      <c r="A92" s="107" t="s">
        <v>0</v>
      </c>
      <c r="B92" s="108"/>
      <c r="C92" s="10" t="s">
        <v>1</v>
      </c>
      <c r="D92" s="11" t="s">
        <v>2</v>
      </c>
      <c r="E92" s="11" t="s">
        <v>3</v>
      </c>
      <c r="F92" s="12" t="s">
        <v>4</v>
      </c>
      <c r="G92" s="13" t="s">
        <v>16</v>
      </c>
      <c r="H92" s="14" t="s">
        <v>34</v>
      </c>
    </row>
    <row r="93" spans="1:8" ht="15.75" customHeight="1" thickBot="1" x14ac:dyDescent="0.3">
      <c r="A93" s="15">
        <v>11</v>
      </c>
      <c r="B93" s="109" t="s">
        <v>77</v>
      </c>
      <c r="C93" s="109"/>
      <c r="D93" s="109"/>
      <c r="E93" s="109"/>
      <c r="F93" s="109"/>
      <c r="G93" s="110"/>
    </row>
    <row r="94" spans="1:8" ht="13.5" thickBot="1" x14ac:dyDescent="0.3">
      <c r="A94" s="16"/>
      <c r="B94" s="88" t="s">
        <v>77</v>
      </c>
      <c r="C94" s="89" t="s">
        <v>78</v>
      </c>
      <c r="D94" s="90">
        <v>42.88</v>
      </c>
      <c r="E94" s="90"/>
      <c r="F94" s="91"/>
      <c r="G94" s="92"/>
      <c r="H94" s="4" t="str">
        <f>IF(ISNUMBER(G94),IF(G94&lt;D94,"Nesplnený parameter", ""),"Zadajte hodnotu")</f>
        <v>Zadajte hodnotu</v>
      </c>
    </row>
    <row r="95" spans="1:8" ht="13" x14ac:dyDescent="0.25">
      <c r="A95" s="35"/>
      <c r="B95" s="36"/>
      <c r="C95" s="37"/>
      <c r="D95" s="38"/>
      <c r="E95" s="37"/>
      <c r="F95" s="37"/>
      <c r="G95" s="37"/>
    </row>
    <row r="96" spans="1:8" ht="13.5" thickBot="1" x14ac:dyDescent="0.3">
      <c r="A96" s="35"/>
      <c r="B96" s="39"/>
      <c r="C96" s="40"/>
      <c r="D96" s="41"/>
      <c r="E96" s="41"/>
      <c r="F96" s="41"/>
      <c r="G96" s="41"/>
    </row>
    <row r="97" spans="1:8" ht="13.5" thickBot="1" x14ac:dyDescent="0.35">
      <c r="A97" s="35"/>
      <c r="B97" s="42" t="s">
        <v>6</v>
      </c>
      <c r="C97" s="43"/>
      <c r="D97" s="43"/>
      <c r="E97" s="44"/>
      <c r="F97" s="45"/>
      <c r="G97" s="152">
        <f>E21+E30+E38+E47+E54+E61+E68+E75+E81+E89</f>
        <v>0</v>
      </c>
    </row>
    <row r="98" spans="1:8" ht="13.5" thickBot="1" x14ac:dyDescent="0.35">
      <c r="A98" s="35"/>
      <c r="B98" s="46" t="s">
        <v>21</v>
      </c>
      <c r="C98" s="47"/>
      <c r="D98" s="47"/>
      <c r="E98" s="48"/>
      <c r="F98" s="49"/>
      <c r="G98" s="152">
        <f>F21+F30+F38+F47+F54+F61+F68+F75+F81+F89</f>
        <v>0</v>
      </c>
    </row>
    <row r="99" spans="1:8" ht="13.5" thickBot="1" x14ac:dyDescent="0.35">
      <c r="A99" s="35"/>
      <c r="B99" s="50" t="s">
        <v>7</v>
      </c>
      <c r="C99" s="51"/>
      <c r="D99" s="51"/>
      <c r="E99" s="52"/>
      <c r="F99" s="53"/>
      <c r="G99" s="153">
        <f>G21+G30+G38+G47+G54+G61+G68+G75+G81+G89</f>
        <v>0</v>
      </c>
    </row>
    <row r="100" spans="1:8" x14ac:dyDescent="0.25">
      <c r="A100" s="35"/>
      <c r="B100" s="134" t="s">
        <v>27</v>
      </c>
      <c r="C100" s="134"/>
      <c r="D100" s="134"/>
      <c r="E100" s="134"/>
      <c r="F100" s="134"/>
      <c r="G100" s="134"/>
    </row>
    <row r="101" spans="1:8" x14ac:dyDescent="0.25">
      <c r="A101" s="35"/>
      <c r="B101" s="134"/>
      <c r="C101" s="134"/>
      <c r="D101" s="134"/>
      <c r="E101" s="134"/>
      <c r="F101" s="134"/>
      <c r="G101" s="134"/>
    </row>
    <row r="102" spans="1:8" ht="13" x14ac:dyDescent="0.3">
      <c r="A102" s="35"/>
      <c r="B102" s="54"/>
      <c r="C102" s="9"/>
      <c r="D102" s="9"/>
      <c r="E102" s="55"/>
      <c r="F102" s="56"/>
    </row>
    <row r="103" spans="1:8" x14ac:dyDescent="0.25">
      <c r="A103" s="35"/>
      <c r="B103" s="57"/>
    </row>
    <row r="104" spans="1:8" ht="12" x14ac:dyDescent="0.3">
      <c r="A104" s="135" t="s">
        <v>8</v>
      </c>
      <c r="B104" s="135"/>
      <c r="C104" s="135"/>
      <c r="D104" s="135"/>
      <c r="E104" s="135"/>
      <c r="F104" s="135"/>
      <c r="G104" s="135"/>
    </row>
    <row r="105" spans="1:8" x14ac:dyDescent="0.25">
      <c r="A105" s="131" t="s">
        <v>17</v>
      </c>
      <c r="B105" s="131"/>
      <c r="C105" s="131"/>
      <c r="D105" s="131"/>
      <c r="E105" s="131"/>
      <c r="F105" s="131"/>
      <c r="G105" s="131"/>
    </row>
    <row r="106" spans="1:8" x14ac:dyDescent="0.25">
      <c r="A106" s="60" t="s">
        <v>9</v>
      </c>
      <c r="B106" s="59"/>
      <c r="C106" s="61"/>
      <c r="D106" s="61"/>
      <c r="E106" s="61"/>
      <c r="F106" s="59"/>
      <c r="G106" s="59"/>
    </row>
    <row r="107" spans="1:8" x14ac:dyDescent="0.25">
      <c r="A107" s="60" t="s">
        <v>79</v>
      </c>
      <c r="B107" s="59"/>
      <c r="C107" s="61"/>
      <c r="D107" s="61"/>
      <c r="E107" s="61"/>
      <c r="F107" s="59"/>
      <c r="G107" s="59"/>
    </row>
    <row r="108" spans="1:8" x14ac:dyDescent="0.25">
      <c r="A108" s="60" t="s">
        <v>80</v>
      </c>
      <c r="B108" s="59"/>
      <c r="C108" s="61"/>
      <c r="D108" s="61"/>
      <c r="E108" s="61"/>
      <c r="F108" s="59"/>
      <c r="G108" s="59"/>
    </row>
    <row r="109" spans="1:8" ht="12" x14ac:dyDescent="0.3">
      <c r="A109" s="124"/>
      <c r="B109" s="124"/>
      <c r="C109" s="124"/>
      <c r="D109" s="124"/>
      <c r="E109" s="124"/>
      <c r="F109" s="124"/>
      <c r="G109" s="124"/>
    </row>
    <row r="110" spans="1:8" ht="12" thickBot="1" x14ac:dyDescent="0.3">
      <c r="A110" s="62" t="s">
        <v>10</v>
      </c>
      <c r="B110" s="63"/>
      <c r="F110" s="63"/>
      <c r="G110" s="63"/>
    </row>
    <row r="111" spans="1:8" ht="17" customHeight="1" x14ac:dyDescent="0.25">
      <c r="A111" s="64"/>
      <c r="B111" s="65" t="s">
        <v>11</v>
      </c>
      <c r="C111" s="125"/>
      <c r="D111" s="126"/>
      <c r="E111" s="126"/>
      <c r="F111" s="126"/>
      <c r="G111" s="127"/>
      <c r="H111" s="4" t="str">
        <f>IF(C111="", "Chýba", "")</f>
        <v>Chýba</v>
      </c>
    </row>
    <row r="112" spans="1:8" ht="17" customHeight="1" x14ac:dyDescent="0.25">
      <c r="A112" s="64"/>
      <c r="B112" s="66" t="s">
        <v>12</v>
      </c>
      <c r="C112" s="128"/>
      <c r="D112" s="129"/>
      <c r="E112" s="129"/>
      <c r="F112" s="129"/>
      <c r="G112" s="130"/>
      <c r="H112" s="4" t="str">
        <f t="shared" ref="H112:H116" si="8">IF(C112="", "Chýba", "")</f>
        <v>Chýba</v>
      </c>
    </row>
    <row r="113" spans="1:8" ht="17" customHeight="1" x14ac:dyDescent="0.25">
      <c r="A113" s="64"/>
      <c r="B113" s="67" t="s">
        <v>13</v>
      </c>
      <c r="C113" s="128"/>
      <c r="D113" s="129"/>
      <c r="E113" s="129"/>
      <c r="F113" s="129"/>
      <c r="G113" s="130"/>
      <c r="H113" s="4" t="str">
        <f t="shared" si="8"/>
        <v>Chýba</v>
      </c>
    </row>
    <row r="114" spans="1:8" ht="17" customHeight="1" x14ac:dyDescent="0.25">
      <c r="A114" s="64"/>
      <c r="B114" s="67" t="s">
        <v>14</v>
      </c>
      <c r="C114" s="128"/>
      <c r="D114" s="129"/>
      <c r="E114" s="129"/>
      <c r="F114" s="129"/>
      <c r="G114" s="130"/>
      <c r="H114" s="4" t="str">
        <f t="shared" si="8"/>
        <v>Chýba</v>
      </c>
    </row>
    <row r="115" spans="1:8" ht="17" customHeight="1" x14ac:dyDescent="0.25">
      <c r="A115" s="64"/>
      <c r="B115" s="67" t="s">
        <v>15</v>
      </c>
      <c r="C115" s="128"/>
      <c r="D115" s="129"/>
      <c r="E115" s="129"/>
      <c r="F115" s="129"/>
      <c r="G115" s="130"/>
      <c r="H115" s="4" t="str">
        <f t="shared" si="8"/>
        <v>Chýba</v>
      </c>
    </row>
    <row r="116" spans="1:8" ht="17" customHeight="1" thickBot="1" x14ac:dyDescent="0.3">
      <c r="A116" s="64"/>
      <c r="B116" s="68" t="s">
        <v>28</v>
      </c>
      <c r="C116" s="149"/>
      <c r="D116" s="150"/>
      <c r="E116" s="150"/>
      <c r="F116" s="150"/>
      <c r="G116" s="151"/>
      <c r="H116" s="4" t="str">
        <f t="shared" si="8"/>
        <v>Chýba</v>
      </c>
    </row>
    <row r="117" spans="1:8" x14ac:dyDescent="0.25">
      <c r="A117" s="64"/>
      <c r="B117" s="63"/>
      <c r="F117" s="63"/>
      <c r="G117" s="63"/>
    </row>
    <row r="118" spans="1:8" x14ac:dyDescent="0.25">
      <c r="A118" s="75"/>
      <c r="B118" s="76"/>
      <c r="C118" s="77"/>
      <c r="D118" s="77"/>
      <c r="E118" s="77"/>
      <c r="F118" s="76"/>
      <c r="G118" s="76"/>
    </row>
    <row r="119" spans="1:8" x14ac:dyDescent="0.25">
      <c r="A119" s="75"/>
      <c r="B119" s="76"/>
      <c r="C119" s="77"/>
      <c r="D119" s="77"/>
      <c r="E119" s="77"/>
      <c r="F119" s="76"/>
      <c r="G119" s="76"/>
    </row>
    <row r="120" spans="1:8" x14ac:dyDescent="0.25">
      <c r="A120" s="75"/>
      <c r="B120" s="76"/>
      <c r="C120" s="77"/>
      <c r="D120" s="77"/>
      <c r="E120" s="77"/>
      <c r="F120" s="76"/>
      <c r="G120" s="76"/>
    </row>
    <row r="121" spans="1:8" x14ac:dyDescent="0.25">
      <c r="A121" s="75"/>
      <c r="B121" s="76"/>
      <c r="C121" s="77"/>
      <c r="D121" s="77"/>
      <c r="E121" s="77"/>
      <c r="F121" s="76"/>
      <c r="G121" s="76"/>
    </row>
    <row r="122" spans="1:8" x14ac:dyDescent="0.25">
      <c r="A122" s="75"/>
      <c r="B122" s="76"/>
      <c r="C122" s="77"/>
      <c r="D122" s="77"/>
      <c r="E122" s="77"/>
      <c r="F122" s="76"/>
      <c r="G122" s="76"/>
    </row>
    <row r="123" spans="1:8" hidden="1" x14ac:dyDescent="0.25">
      <c r="A123" s="78"/>
      <c r="B123" s="79"/>
      <c r="C123" s="77"/>
      <c r="D123" s="77"/>
      <c r="E123" s="77"/>
      <c r="F123" s="79"/>
      <c r="G123" s="79"/>
    </row>
    <row r="124" spans="1:8" hidden="1" x14ac:dyDescent="0.25">
      <c r="A124" s="78"/>
      <c r="B124" s="79"/>
      <c r="C124" s="77"/>
      <c r="D124" s="77"/>
      <c r="E124" s="77"/>
      <c r="F124" s="79"/>
      <c r="G124" s="79"/>
    </row>
    <row r="125" spans="1:8" hidden="1" x14ac:dyDescent="0.25">
      <c r="A125" s="78"/>
      <c r="B125" s="79"/>
      <c r="C125" s="77"/>
      <c r="D125" s="77"/>
      <c r="E125" s="77"/>
      <c r="F125" s="79"/>
      <c r="G125" s="79"/>
    </row>
    <row r="126" spans="1:8" x14ac:dyDescent="0.25">
      <c r="A126" s="78"/>
      <c r="B126" s="79" t="s">
        <v>20</v>
      </c>
      <c r="C126" s="77"/>
      <c r="D126" s="77"/>
      <c r="E126" s="77"/>
      <c r="F126" s="79"/>
      <c r="G126" s="79"/>
    </row>
    <row r="127" spans="1:8" ht="12.75" customHeight="1" x14ac:dyDescent="0.25">
      <c r="A127" s="78"/>
      <c r="B127" s="79"/>
      <c r="C127" s="77"/>
      <c r="D127" s="148" t="s">
        <v>18</v>
      </c>
      <c r="E127" s="148"/>
      <c r="F127" s="148"/>
      <c r="G127" s="148"/>
    </row>
    <row r="128" spans="1:8" x14ac:dyDescent="0.25">
      <c r="A128" s="78"/>
      <c r="B128" s="79"/>
      <c r="C128" s="77"/>
      <c r="D128" s="147" t="s">
        <v>19</v>
      </c>
      <c r="E128" s="147"/>
      <c r="F128" s="147"/>
      <c r="G128" s="147"/>
    </row>
    <row r="129" spans="1:7" x14ac:dyDescent="0.25">
      <c r="A129" s="78"/>
      <c r="B129" s="79"/>
      <c r="C129" s="77"/>
      <c r="D129" s="77"/>
      <c r="E129" s="77"/>
      <c r="F129" s="79"/>
      <c r="G129" s="79"/>
    </row>
    <row r="130" spans="1:7" x14ac:dyDescent="0.25">
      <c r="A130" s="78"/>
      <c r="B130" s="79"/>
      <c r="C130" s="77"/>
      <c r="D130" s="77"/>
      <c r="E130" s="77"/>
      <c r="F130" s="79"/>
      <c r="G130" s="79"/>
    </row>
    <row r="131" spans="1:7" x14ac:dyDescent="0.25">
      <c r="A131" s="78"/>
      <c r="B131" s="79"/>
      <c r="C131" s="77"/>
      <c r="D131" s="77"/>
      <c r="E131" s="77"/>
      <c r="F131" s="79"/>
      <c r="G131" s="79"/>
    </row>
    <row r="132" spans="1:7" x14ac:dyDescent="0.25">
      <c r="A132" s="78"/>
      <c r="B132" s="79"/>
      <c r="C132" s="77"/>
      <c r="D132" s="77"/>
      <c r="E132" s="77"/>
      <c r="F132" s="79"/>
      <c r="G132" s="79"/>
    </row>
  </sheetData>
  <sheetProtection algorithmName="SHA-512" hashValue="3hJYIU1s1DPcZfi59Oc6llDEmJKroqHcRyqR9RqTrNu9BthSWVVTujHIGgbQ4vFoTdTD2cxGqWxkKPD6LdqBdQ==" saltValue="PIfBaoTNvx8QVX5k7w1ukQ==" spinCount="100000" sheet="1" objects="1" scenarios="1"/>
  <mergeCells count="57">
    <mergeCell ref="B78:G78"/>
    <mergeCell ref="A23:B23"/>
    <mergeCell ref="A32:B32"/>
    <mergeCell ref="A40:B40"/>
    <mergeCell ref="A49:B49"/>
    <mergeCell ref="B50:G50"/>
    <mergeCell ref="B24:G24"/>
    <mergeCell ref="B29:B30"/>
    <mergeCell ref="B33:G33"/>
    <mergeCell ref="A63:B63"/>
    <mergeCell ref="B64:G64"/>
    <mergeCell ref="B67:B68"/>
    <mergeCell ref="A70:B70"/>
    <mergeCell ref="B71:G71"/>
    <mergeCell ref="C113:G113"/>
    <mergeCell ref="D128:G128"/>
    <mergeCell ref="D127:G127"/>
    <mergeCell ref="C114:G114"/>
    <mergeCell ref="C115:G115"/>
    <mergeCell ref="C116:G116"/>
    <mergeCell ref="A109:G109"/>
    <mergeCell ref="C111:G111"/>
    <mergeCell ref="C112:G112"/>
    <mergeCell ref="A105:G105"/>
    <mergeCell ref="A2:G2"/>
    <mergeCell ref="A13:G13"/>
    <mergeCell ref="A14:B14"/>
    <mergeCell ref="B100:G101"/>
    <mergeCell ref="B15:G15"/>
    <mergeCell ref="A104:G104"/>
    <mergeCell ref="C4:G5"/>
    <mergeCell ref="A4:B5"/>
    <mergeCell ref="A7:G7"/>
    <mergeCell ref="B20:B21"/>
    <mergeCell ref="A8:B8"/>
    <mergeCell ref="B37:B38"/>
    <mergeCell ref="A9:B9"/>
    <mergeCell ref="A10:B10"/>
    <mergeCell ref="C8:G8"/>
    <mergeCell ref="C9:G9"/>
    <mergeCell ref="C10:G10"/>
    <mergeCell ref="C16:G16"/>
    <mergeCell ref="C25:G25"/>
    <mergeCell ref="A92:B92"/>
    <mergeCell ref="B93:G93"/>
    <mergeCell ref="B80:B81"/>
    <mergeCell ref="A85:B85"/>
    <mergeCell ref="B86:G86"/>
    <mergeCell ref="B88:B89"/>
    <mergeCell ref="B41:G41"/>
    <mergeCell ref="B46:B47"/>
    <mergeCell ref="A56:B56"/>
    <mergeCell ref="B57:G57"/>
    <mergeCell ref="B60:B61"/>
    <mergeCell ref="B53:B54"/>
    <mergeCell ref="B74:B75"/>
    <mergeCell ref="A77:B77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FVE</vt:lpstr>
      <vt:lpstr>FVE!Oblasť_tlače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2026-08-04T20:07:38Z</cp:lastPrinted>
  <dcterms:created xsi:type="dcterms:W3CDTF">2019-02-05T17:43:51Z</dcterms:created>
  <dcterms:modified xsi:type="dcterms:W3CDTF">2026-08-05T09:04:35Z</dcterms:modified>
</cp:coreProperties>
</file>