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01\user\FENX Przetargi\RB_Kanalizacja_Grzechynia_PN\Gotowe prawie\"/>
    </mc:Choice>
  </mc:AlternateContent>
  <xr:revisionPtr revIDLastSave="0" documentId="13_ncr:1_{F72FEBFE-04D1-41B3-982C-9B1B30606E1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ULARZ OFERTY" sheetId="1" r:id="rId1"/>
    <sheet name="KOSZTORYS OFERTOWY" sheetId="2" r:id="rId2"/>
    <sheet name="TER" sheetId="3" r:id="rId3"/>
  </sheets>
  <definedNames>
    <definedName name="_xlnm.Print_Area" localSheetId="0">'FORMULARZ OFERTY'!$A$2:$D$87</definedName>
    <definedName name="_xlnm.Print_Titles" localSheetId="1">'KOSZTORYS OFERTOWY'!$5:$6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5" i="2" l="1"/>
  <c r="H104" i="2"/>
  <c r="H106" i="2" s="1"/>
  <c r="C10" i="3" s="1"/>
  <c r="D25" i="1" s="1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102" i="2" s="1"/>
  <c r="C9" i="3" s="1"/>
  <c r="D24" i="1" s="1"/>
  <c r="H80" i="2"/>
  <c r="H79" i="2"/>
  <c r="H78" i="2"/>
  <c r="H81" i="2" s="1"/>
  <c r="C8" i="3" s="1"/>
  <c r="D23" i="1" s="1"/>
  <c r="H77" i="2"/>
  <c r="H76" i="2"/>
  <c r="H75" i="2"/>
  <c r="H74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72" i="2" s="1"/>
  <c r="C7" i="3" s="1"/>
  <c r="D22" i="1" s="1"/>
  <c r="H28" i="2"/>
  <c r="H25" i="2"/>
  <c r="H24" i="2"/>
  <c r="H23" i="2"/>
  <c r="H22" i="2"/>
  <c r="H21" i="2"/>
  <c r="H26" i="2" s="1"/>
  <c r="C6" i="3" s="1"/>
  <c r="D21" i="1" s="1"/>
  <c r="H18" i="2"/>
  <c r="H17" i="2"/>
  <c r="H16" i="2"/>
  <c r="H15" i="2"/>
  <c r="H19" i="2" s="1"/>
  <c r="H14" i="2"/>
  <c r="H13" i="2"/>
  <c r="H12" i="2"/>
  <c r="H11" i="2"/>
  <c r="H10" i="2"/>
  <c r="H9" i="2"/>
  <c r="H8" i="2"/>
  <c r="D30" i="1"/>
  <c r="B25" i="1"/>
  <c r="B24" i="1"/>
  <c r="B23" i="1"/>
  <c r="B22" i="1"/>
  <c r="B21" i="1"/>
  <c r="B20" i="1"/>
  <c r="C5" i="3" l="1"/>
  <c r="H108" i="2"/>
  <c r="C11" i="3" l="1"/>
  <c r="C12" i="3" s="1"/>
  <c r="D20" i="1"/>
  <c r="D26" i="1" s="1"/>
  <c r="D28" i="1" l="1"/>
  <c r="D29" i="1" s="1"/>
</calcChain>
</file>

<file path=xl/sharedStrings.xml><?xml version="1.0" encoding="utf-8"?>
<sst xmlns="http://schemas.openxmlformats.org/spreadsheetml/2006/main" count="483" uniqueCount="313">
  <si>
    <t>Załącznik nr 1 do SWZ</t>
  </si>
  <si>
    <t>Nr sprawy: ES.ZP.FENX.2.2026</t>
  </si>
  <si>
    <t>FORMULARZ OFERTY</t>
  </si>
  <si>
    <t>Zamawiający: Przedsiębiorstwo Wodno-Kanalizacyjne „Eko-Skawa” Sp. z o.o., ul. 3 Maja 40a, 34-220 Maków Podhalański</t>
  </si>
  <si>
    <t>Legenda: pola zaznaczone na żółto wypełnia Wykonawca. Ceny jednostkowe wpisuje się w arkuszu „KOSZTORYS OFERTOWY”; cena ofertowa w pkt 3 oblicza się automatycznie.</t>
  </si>
  <si>
    <t>1.</t>
  </si>
  <si>
    <t>Oferta złożona do postępowania o udzielenie zamówienia publicznego prowadzonego w trybie przetargu nieograniczonego pn.: „Budowa sieci kanalizacji sanitarnej w miejscowości Grzechynia (Etap IV)”, realizowanego w ramach Projektu „System wodno-kanalizacyjny dorzecza górnej Skawy w miejscowości Grzechynia i Maków Podhalański” nr FENX.01.03-IW.01-0014/25, dofinansowanego z programu Fundusze Europejskie na Infrastrukturę, Klimat, Środowisko 2021–2027.</t>
  </si>
  <si>
    <t>2.</t>
  </si>
  <si>
    <t>Dane dotyczące Wykonawcy:</t>
  </si>
  <si>
    <t>Nazwa (firma) Wykonawcy (1)</t>
  </si>
  <si>
    <t>Adres (siedziba)</t>
  </si>
  <si>
    <t>NIP / REGON</t>
  </si>
  <si>
    <t>Numer KRS lub wpis do CEIDG (jeżeli dotyczy)</t>
  </si>
  <si>
    <t>Osoba upoważniona do kontaktu z Zamawiającym (imię, nazwisko, telefon)</t>
  </si>
  <si>
    <t>Adres e-mail do korespondencji w postępowaniu</t>
  </si>
  <si>
    <t>3.</t>
  </si>
  <si>
    <t>Cena ofertowa – zbiorcze zestawienie kosztów (Tabela Elementów Rozliczeniowych, zgodnie z kosztorysem ofertowym stanowiącym załącznik do Formularza oferty):</t>
  </si>
  <si>
    <t>Lp.</t>
  </si>
  <si>
    <t>Wyszczególnienie</t>
  </si>
  <si>
    <t>Wartość netto [PLN]</t>
  </si>
  <si>
    <t>Ogółem wartość kosztorysu ofertowego – netto [PLN]</t>
  </si>
  <si>
    <t>Stawka podatku VAT (2)</t>
  </si>
  <si>
    <t>Kwota podatku VAT [PLN]</t>
  </si>
  <si>
    <t>CENA OFERTOWA BRUTTO [PLN]</t>
  </si>
  <si>
    <t>Kontrola: liczba niewycenionych pozycji kosztorysu (powinno być 0)</t>
  </si>
  <si>
    <t>Cena ofertowa brutto słownie:</t>
  </si>
  <si>
    <t>3.1.</t>
  </si>
  <si>
    <t>Informacja dotycząca podatku od towarów i usług (art. 225 ustawy Pzp) (3):</t>
  </si>
  <si>
    <t>Wybór oferty będzie prowadził do powstania u Zamawiającego obowiązku podatkowego (TAK / NIE)</t>
  </si>
  <si>
    <t>Nazwa (rodzaj) towaru lub usługi, których dostawa lub świadczenie będą prowadziły do powstania obowiązku podatkowego</t>
  </si>
  <si>
    <t>Wartość tych towarów lub usług bez kwoty podatku [PLN]</t>
  </si>
  <si>
    <t>Stawka podatku od towarów i usług, która zgodnie z wiedzą Wykonawcy będzie miała zastosowanie</t>
  </si>
  <si>
    <t>4.</t>
  </si>
  <si>
    <t>Kryterium pozacenowe – gwarancja jakości wykonanych robót:</t>
  </si>
  <si>
    <t>Oferowany okres gwarancji jakości na wykonane roboty, liczony od dnia wydania przez Inżyniera Kontraktu Świadectwa Przejęcia Robót – liczba miesięcy (4)</t>
  </si>
  <si>
    <t>5.</t>
  </si>
  <si>
    <t>Termin realizacji zamówienia: 24 miesiące od Daty Rozpoczęcia (nie później niż 30 dni od podpisania Aktu Umowy), zgodnie z Subklauzulą 8.2 Warunków Kontraktu i Załącznikiem nr 1A do SWZ.</t>
  </si>
  <si>
    <t>6.</t>
  </si>
  <si>
    <t>Warunki płatności: zgodnie z projektowanymi postanowieniami umowy (Załącznik nr 3 do SWZ) – płatności przejściowe na podstawie Przejściowych Świadectw Płatności, po osiągnięciu minimalnej kwoty PŚP określonej w Załączniku nr 1A do SWZ; termin płatności 30 dni. Wynagrodzenie ma charakter kosztorysowy – rozliczenie według obmiaru faktycznie wykonanych robót i cen jednostkowych z kosztorysu ofertowego.</t>
  </si>
  <si>
    <t>7.</t>
  </si>
  <si>
    <t>Wadium w kwocie 800 000,00 PLN:</t>
  </si>
  <si>
    <t>Forma wniesienia wadium (pieniądz / gwarancja bankowa / gwarancja ubezpieczeniowa / poręczenie)</t>
  </si>
  <si>
    <t>Numer rachunku bankowego do zwrotu wadium wniesionego w pieniądzu</t>
  </si>
  <si>
    <t>Adres e-mail gwaranta lub poręczyciela, na który należy przekazać oświadczenie o zwolnieniu wadium (jeżeli dotyczy)</t>
  </si>
  <si>
    <t>8.</t>
  </si>
  <si>
    <t>Podwykonawstwo (art. 462 ust. 2 ustawy Pzp) (5):</t>
  </si>
  <si>
    <t>Część zamówienia, której wykonanie Wykonawca zamierza powierzyć podwykonawcy</t>
  </si>
  <si>
    <t>Nazwa (firma) podwykonawcy, jeżeli jest znany</t>
  </si>
  <si>
    <t>9.</t>
  </si>
  <si>
    <t>Rodzaj przedsiębiorstwa, jakim jest Wykonawca (6):</t>
  </si>
  <si>
    <t>Wybierz z listy</t>
  </si>
  <si>
    <t>10.</t>
  </si>
  <si>
    <t>Oświadczenia Wykonawcy. Oświadczam(y), że:</t>
  </si>
  <si>
    <t>–</t>
  </si>
  <si>
    <t>zapoznaliśmy się ze Specyfikacją Warunków Zamówienia wraz z załącznikami, w tym z projektowanymi postanowieniami umowy (Załącznik nr 3 do SWZ – Warunki Kontraktowe FIDIC), i przyjmujemy je bez zastrzeżeń;</t>
  </si>
  <si>
    <t>cena ofertowa obejmuje wszystkie koszty związane z realizacją przedmiotu zamówienia, a ceny jednostkowe w kosztorysie ofertowym zostały skalkulowane na podstawie Przedmiaru Robót (Załącznik nr 4 do SWZ), dokumentacji projektowej, STWiORB oraz OPZ;</t>
  </si>
  <si>
    <t>jesteśmy związani niniejszą ofertą do dnia 30.01.2027 r.;</t>
  </si>
  <si>
    <t>w przypadku wyboru naszej oferty zobowiązujemy się do zawarcia umowy w miejscu i terminie wskazanym przez Zamawiającego oraz do wniesienia przed jej zawarciem zabezpieczenia należytego wykonania umowy w wysokości 5% ceny całkowitej brutto podanej w ofercie;</t>
  </si>
  <si>
    <t>czynności bezpośrednio związane z wykonywaniem robót będą wykonywane przez osoby zatrudnione na podstawie stosunku pracy, zgodnie z wymaganiami SWZ (art. 95 ustawy Pzp);</t>
  </si>
  <si>
    <t>informacje stanowiące tajemnicę przedsiębiorstwa w rozumieniu ustawy o zwalczaniu nieuczciwej konkurencji zostały przekazane w wydzielonym i odpowiednio oznaczonym pliku wraz z wykazaniem, że stanowią tajemnicę przedsiębiorstwa (jeżeli dotyczy);</t>
  </si>
  <si>
    <t>wypełniliśmy obowiązki informacyjne przewidziane w art. 13 lub art. 14 RODO wobec osób fizycznych, od których dane osobowe bezpośrednio lub pośrednio pozyskaliśmy w celu ubiegania się o udzielenie zamówienia publicznego w niniejszym postępowaniu (7).</t>
  </si>
  <si>
    <t>11.</t>
  </si>
  <si>
    <t>Załączniki do oferty:</t>
  </si>
  <si>
    <t>Kosztorys ofertowy (arkusz „KOSZTORYS OFERTOWY” wraz z „TER” – integralna część niniejszego formularza),</t>
  </si>
  <si>
    <t>Załącznik nr 1A do SWZ – Załącznik do Oferty,</t>
  </si>
  <si>
    <t>Jednolity Europejski Dokument Zamówienia (JEDZ) – Załącznik nr 5 do SWZ,</t>
  </si>
  <si>
    <t>dokument potwierdzający wniesienie wadium (w przypadku formy innej niż pieniądz – w oryginale w postaci elektronicznej),</t>
  </si>
  <si>
    <t>pełnomocnictwo / dokumenty potwierdzające umocowanie do reprezentowania Wykonawcy,</t>
  </si>
  <si>
    <t>zobowiązanie podmiotu udostępniającego zasoby oraz oświadczenie Wykonawców wspólnie ubiegających się o zamówienie (art. 117 ust. 4 ustawy Pzp) – jeżeli dotyczy.</t>
  </si>
  <si>
    <t>Formularz oferty wraz z kosztorysem ofertowym należy podpisać kwalifikowanym podpisem elektronicznym osoby (osób) upoważnionej(ych) do reprezentowania Wykonawcy (w przypadku zapisu do PDF – podpis PAdES; w formacie .xlsx – podpis XAdES).</t>
  </si>
  <si>
    <t>(1) W przypadku Wykonawców wspólnie ubiegających się o udzielenie zamówienia należy wskazać wszystkich Wykonawców oraz Pełnomocnika (Lidera).</t>
  </si>
  <si>
    <t>(2) Zamawiający przyjmuje do oceny cenę brutto. Wykonawca odpowiada za zastosowanie prawidłowej stawki VAT; domyślnie wpisano 23%.</t>
  </si>
  <si>
    <t>(3) Wypełnić wyłącznie, jeżeli wybór oferty będzie prowadził do powstania u Zamawiającego obowiązku podatkowego; w takim przypadku do porównania ofert Zamawiający dolicza podatek VAT, który miałby obowiązek rozliczyć.</t>
  </si>
  <si>
    <t>(5) Wypełnić, jeżeli Wykonawca zamierza powierzyć wykonanie części zamówienia podwykonawcom. Brak wypełnienia oznacza, że Wykonawca wykona zamówienie samodzielnie.</t>
  </si>
  <si>
    <t>(6) W przypadku Wykonawców wspólnie ubiegających się o udzielenie zamówienia – należy wskazać dla każdego z nich. Definicje zgodnie z zaleceniem Komisji 2003/361/WE.</t>
  </si>
  <si>
    <t>(7) W przypadku gdy Wykonawca nie przekazuje danych osobowych innych niż bezpośrednio jego dotyczących, oświadczenia nie składa (usunięcie treści lub skreślenie).</t>
  </si>
  <si>
    <t>Załącznik do Formularza oferty – KOSZTORYS OFERTOWY (wyceniony Przedmiar Robót – Załącznik nr 4 do SWZ)</t>
  </si>
  <si>
    <t>„Budowa sieci kanalizacji sanitarnej w miejscowości Grzechynia (Etap IV)” – Projekt nr FENX.01.03-IW.01-0014/25 – nr sprawy: ES.ZP.FENX.2.2026</t>
  </si>
  <si>
    <t>Wykonawca wpisuje wyłącznie ceny jednostkowe netto w kolumnie „Cena jedn. netto” (pola zaznaczone na żółto), z dokładnością do dwóch miejsc po przecinku. Należy wycenić wszystkie pozycje. Opisów, jednostek i ilości nie wolno zmieniać (Rozdział X SWZ). Wartości i sumy liczą się automatycznie.</t>
  </si>
  <si>
    <t>Poz.</t>
  </si>
  <si>
    <t>STWiORB</t>
  </si>
  <si>
    <t>Opis robót</t>
  </si>
  <si>
    <t>Jm</t>
  </si>
  <si>
    <t>Ilość</t>
  </si>
  <si>
    <t>Cena jedn. netto [PLN]</t>
  </si>
  <si>
    <t>1. Rozbiórka nawierzchni</t>
  </si>
  <si>
    <t>1.1</t>
  </si>
  <si>
    <t>SST-D-01.02.04; D-00.00.00</t>
  </si>
  <si>
    <t>Rozebranie krawężników, betonowych 15x30cm na podsypce cementowo-piaskowej</t>
  </si>
  <si>
    <t>m</t>
  </si>
  <si>
    <t>1.2</t>
  </si>
  <si>
    <t>Rozebranie krawężników wtopionych i obrzeży trawnikowych, 8x30cm na podsypce piaskowej</t>
  </si>
  <si>
    <t>1.3</t>
  </si>
  <si>
    <t>Rozebranie nawierzchni z kostki brukowej na podsypce cem.-piaskowej</t>
  </si>
  <si>
    <t>m2</t>
  </si>
  <si>
    <t>1.4</t>
  </si>
  <si>
    <t>Rozebranie nawierzchni z płyt drogowych betonowych, płyty ażurowe</t>
  </si>
  <si>
    <t>1.5</t>
  </si>
  <si>
    <t>Rozebranie nawierzchni z płyt drogowych betonowych - trylinka</t>
  </si>
  <si>
    <t>1.6</t>
  </si>
  <si>
    <t>Rozebranie nawierzchni, z betonu, mechaniczne, gr. 12cm</t>
  </si>
  <si>
    <t>1.7</t>
  </si>
  <si>
    <t>Rozebranie nawierzchni, z tłucznia mechanicznie, gr. 15cm (wg projektu drogowego)</t>
  </si>
  <si>
    <t>1.8</t>
  </si>
  <si>
    <t>Rozebranie podbudowy, z kruszywa kamiennego mechanicznie, gr. 15cm</t>
  </si>
  <si>
    <t>1.9</t>
  </si>
  <si>
    <t>Rozebranie nawierzchni z mieszanek mineralno-bitumicznych, mechanicznie, gr. 3cm</t>
  </si>
  <si>
    <t>1.10</t>
  </si>
  <si>
    <t>Rozebranie nawierzchni, z tłucznia mechanicznie, gr. 15cm</t>
  </si>
  <si>
    <t>1.11</t>
  </si>
  <si>
    <t>Unieszkodliwianie nadmiaru materiałów z rozbiórek</t>
  </si>
  <si>
    <t>ryczałt</t>
  </si>
  <si>
    <t>Razem 1. Rozbiórka nawierzchni</t>
  </si>
  <si>
    <t>2. Roboty ziemne</t>
  </si>
  <si>
    <t>2.1</t>
  </si>
  <si>
    <t>SST:S-00.00.00; S-00.06.00; D-00.00.00</t>
  </si>
  <si>
    <t>Usunięcie warstwy ziemi urodzajnej (humus), grub. do 15cm</t>
  </si>
  <si>
    <t>2.2</t>
  </si>
  <si>
    <t>Wykopy wraz z robotami pomocniczymi (szalowanie, zabezpieczenie, odwodnienie)</t>
  </si>
  <si>
    <t>m3</t>
  </si>
  <si>
    <t>2.4</t>
  </si>
  <si>
    <t>Obsypka rurociągu kruszywem - zasyp piaskiem 30cm nad rurę</t>
  </si>
  <si>
    <t>2.5</t>
  </si>
  <si>
    <t>Zasypywanie i zagęszczanie wykopów w terenach zielonych i drogach</t>
  </si>
  <si>
    <t>2.3</t>
  </si>
  <si>
    <t>Mechaniczne odspojenie skał w wykopach i przekopach</t>
  </si>
  <si>
    <t>Razem 2. Roboty ziemne</t>
  </si>
  <si>
    <t>3. Roboty montażowe</t>
  </si>
  <si>
    <t>3.1</t>
  </si>
  <si>
    <t>SST:S-00.00.00; S-00.06.00; D-00.00.00; D-04.01.01; D-04.04.02</t>
  </si>
  <si>
    <t>Podłoża z kruszyw naturalnych, grub. 25cm</t>
  </si>
  <si>
    <t>3.2</t>
  </si>
  <si>
    <t>ST:S-00.00.00; SST-00.01.01</t>
  </si>
  <si>
    <t>Rury kanalizacyjne kamionkowe, Dn200mm, wraz z próbą szczelności i inspekcją TV</t>
  </si>
  <si>
    <t>3.3</t>
  </si>
  <si>
    <t>Rury kanalizacyjne kamionkowe, Dn250mm, wraz z próbą szczelności i inspekcją TV</t>
  </si>
  <si>
    <t>3.4</t>
  </si>
  <si>
    <t>Rura kanalizacyjna kamionkowa, Dn300mm, wraz z próbą szczelności i inspekcją TV</t>
  </si>
  <si>
    <t>3.5</t>
  </si>
  <si>
    <t>Rury kanalizacyjne z polimerobetonu, Dn1400mm, wraz z próbą szczelności i inspekcją TV</t>
  </si>
  <si>
    <t>3.6</t>
  </si>
  <si>
    <t>Montaż rurociągów z rur polietylenowych (PE, PEHD), Fi225mm</t>
  </si>
  <si>
    <t>3.7</t>
  </si>
  <si>
    <t>Montaż rurociągów z rur polietylenowych (PE, PEHD), Fi280mm</t>
  </si>
  <si>
    <t>3.8</t>
  </si>
  <si>
    <t>Kanały z rur typu PVC łaczone na wcisk, Fi˙160˙mm</t>
  </si>
  <si>
    <t>3.9</t>
  </si>
  <si>
    <t>Montaż i przeciąganie rurociągów PE, Dn160mm, PE160x14,6mm SDR11 PN10, na płozach</t>
  </si>
  <si>
    <t>3.10</t>
  </si>
  <si>
    <t>Montaż rurociągów PE, Dn110mm, PE110x10mm SDR11 PN10 - kanał tłoczny z PG2</t>
  </si>
  <si>
    <t>3.11</t>
  </si>
  <si>
    <t>Montaż rurociągów z rur polietylenowych (PE, PEHD), Fi315mm, rura osłonowa w miejscu skrzyżowania z gazociągiem</t>
  </si>
  <si>
    <t>3.12</t>
  </si>
  <si>
    <t>Zabezpieczenie kabli rurami dwudzielnymi Arot</t>
  </si>
  <si>
    <t>3.13</t>
  </si>
  <si>
    <t>Studnie rewizyjne z kręgów betonowych w gotowym wykopie, Fi1500mm (studnia czyszczakowa SC, właz przeciwpowodziowy szczelny), głębokość do 2,0 m</t>
  </si>
  <si>
    <t>szt</t>
  </si>
  <si>
    <t>3.14</t>
  </si>
  <si>
    <t>Studnie rewizyjne z kręgów betonowych w gotowym wykopie, Fi1500mm (studnia czyszczakowa SC, właz przeciwpowodziowy szczelny), głębokość 2,01-2,5 m</t>
  </si>
  <si>
    <t>3.15</t>
  </si>
  <si>
    <t>Studnie rewizyjne z kręgów betonowych w gotowym wykopie, Fi1500mm (studnia czyszczakowa SC, właz przeciwpowodziowy szczelny), głębokość 2,51-3,0 m</t>
  </si>
  <si>
    <t>3.16</t>
  </si>
  <si>
    <t>Studnie rewizyjne z kręgów betonowych w gotowym wykopie, Fi1200mm (studnia rozprężna, z kręgów betonowych, właz z filtrem aktywnym), głębokość do 2,0 m</t>
  </si>
  <si>
    <t>3.17</t>
  </si>
  <si>
    <t>Studnie rewizyjne z kręgów betonowych w gotowym wykopie, Fi1200mm (studnia rozprężna, z kręgów betonowych, właz z filtrem aktywnym), głębokość 2,01-2,5 m</t>
  </si>
  <si>
    <t>3.18</t>
  </si>
  <si>
    <t>Studnie rewizyjne z kręgów betonowych w gotowym wykopie, Fi1200mm (studnia rozprężna, z kręgów betonowych, właz z filtrem aktywnym), głębokość 3,51-4,0 m</t>
  </si>
  <si>
    <t>3.19</t>
  </si>
  <si>
    <t>Studnie rewizyjne z kręgów betonowych w gotowym wykopie, Fi1000mm (studnia z kręgów betonowych), głębokość do 2,0 m</t>
  </si>
  <si>
    <t>3.20</t>
  </si>
  <si>
    <t>Studnie rewizyjne z kręgów betonowych w gotowym wykopie, Fi1000mm (studnia z kręgów betonowych), głębokość 2,01-2,5 m</t>
  </si>
  <si>
    <t>3.21</t>
  </si>
  <si>
    <t>Studnie rewizyjne z kręgów betonowych w gotowym wykopie, Fi1000mm (studnia z kręgów betonowych), głębokość 2,51-3,0 m</t>
  </si>
  <si>
    <t>3.22</t>
  </si>
  <si>
    <t>Studnie rewizyjne z kręgów betonowych w gotowym wykopie, Fi1000mm (studnia z kręgów betonowych), głębokość 3,01-3,5 m</t>
  </si>
  <si>
    <t>3.23</t>
  </si>
  <si>
    <t>Studnie rewizyjne z kręgów betonowych w gotowym wykopie, Fi1000mm (studnia z kręgów betonowych), głębokość 3,51-4,0 m</t>
  </si>
  <si>
    <t>3.24</t>
  </si>
  <si>
    <t>Studnie rewizyjne z kręgów betonowych w gotowym wykopie, Fi1000mm (studnia z kręgów betonowych), głębokość 4,01-4,5 m</t>
  </si>
  <si>
    <t>3.25</t>
  </si>
  <si>
    <t>Studnie rewizyjne z kręgów betonowych w gotowym wykopie, Fi1000mm (studnia z kręgów betonowych), głębokość 4,51-5,0 m</t>
  </si>
  <si>
    <t>3.26</t>
  </si>
  <si>
    <t>Studnie rewizyjne z kręgów betonowych w gotowym wykopie, Fi1000mm (studnia z kręgów betonowych), głębokość 5,01-5,5 m</t>
  </si>
  <si>
    <t>3.27</t>
  </si>
  <si>
    <t>Studnie rewizyjne z kręgów betonowych w gotowym wykopie, Fi1000mm (studnia z kręgów betonowych), głębokość 5,51-6,0 m</t>
  </si>
  <si>
    <t>3.28</t>
  </si>
  <si>
    <t>Studnie rewizyjne z kręgów betonowych w gotowym wykopie, Fi1000mm (studnia z kręgów betonowych), głębokość powyzej 6,0 m</t>
  </si>
  <si>
    <t>3.29</t>
  </si>
  <si>
    <t>Studnie rewizyjne z kręgów betonowych w gotowym wykopie, Fi600mm (studnia z kręgów betonowych), głębokość do 2,0 m</t>
  </si>
  <si>
    <t>3.30</t>
  </si>
  <si>
    <t>Studnie rewizyjne z kręgów betonowych w gotowym wykopie, Fi600mm (studnia z kręgów betonowych), głębokość 2,01-2,5 m</t>
  </si>
  <si>
    <t>3.31</t>
  </si>
  <si>
    <t>Studnie rewizyjne z kręgów betonowych w gotowym wykopie, Fi600mm (studnia z kręgów betonowych), głębokość 2,51-3,0 m</t>
  </si>
  <si>
    <t>3.32</t>
  </si>
  <si>
    <t>Studnie rewizyjne z kręgów betonowych w gotowym wykopie, Fi600mm (studnia z kręgów betonowych), głębokość 3,01-3,5 m</t>
  </si>
  <si>
    <t>3.33</t>
  </si>
  <si>
    <t>Studnie rewizyjne z kręgów betonowych w gotowym wykopie, Fi600mm (studnia z kręgów betonowych), głębokość 3,51-4,0 m</t>
  </si>
  <si>
    <t>3.34</t>
  </si>
  <si>
    <t>Studnie rewizyjne z kręgów betonowych w gotowym wykopie, Fi600mm (studnia z kręgów betonowych), głębokość 4,01-4,5 m</t>
  </si>
  <si>
    <t>3.35</t>
  </si>
  <si>
    <t>Studnie rewizyjne z kręgów betonowych w gotowym wykopie, Fi600mm (studnia z kręgów betonowych), głębokość 4,51-5,0 m</t>
  </si>
  <si>
    <t>3.36</t>
  </si>
  <si>
    <t>Studnie rewizyjne z kręgów betonowych w gotowym wykopie, Fi600mm (studnia z kręgów betonowych), głębokość 5,01-5,5 m</t>
  </si>
  <si>
    <t>3.37</t>
  </si>
  <si>
    <t>Studnie rewizyjne z kręgów betonowych w gotowym wykopie, Fi600mm (studnia z kręgów betonowych), głębokość 5,51-6,0 m</t>
  </si>
  <si>
    <t>3.38</t>
  </si>
  <si>
    <t>Studnie rewizyjne z kręgów betonowych w gotowym wykopie, Fi600mm (studnia z kręgów betonowych), głębokość powyzej 6,0 m</t>
  </si>
  <si>
    <t>3.39</t>
  </si>
  <si>
    <t>Studzienki rewizyjne z rury karbowanej Fi425mm z tworzywa sztucznego, głęb. do 2,0m, kineta typ I przepływowa</t>
  </si>
  <si>
    <t>3.40</t>
  </si>
  <si>
    <t>Studnie specjalne z kręgów betonowych/polimerobetonu, Fi2000mm (studnia specjalna wg dokumentacji), głębokość 5,01-5,5 m</t>
  </si>
  <si>
    <t>3.41</t>
  </si>
  <si>
    <t>Studnie specjalne z kręgów betonowych/polimerobetonu, Fi2500mm (studnia specjalna wg dokumentacji), głębokość 4,51-5,0 m</t>
  </si>
  <si>
    <t>3.42</t>
  </si>
  <si>
    <t>Studnie specjalne z kręgów betonowych/polimerobetonu, Fi2500mm (studnia specjalna wg dokumentacji), głębokość 5,01-5,5 m</t>
  </si>
  <si>
    <t>3.43</t>
  </si>
  <si>
    <t>ST:S-00.00.00; SST-00.01.01;SST-S-00.01.05; E-01.01.01</t>
  </si>
  <si>
    <t>Montaż kompletnej tłoczni ścieków PG1 (główna) wraz z szafą sterującą oraz całą instalacją elektryczną-zbiornik z polimerobetonu o średnicy wewnętrznej min. DN2500 mm . Rzeczywista wydajność tłoczni min. Qp = 56,8 m³/h, przy wysokości podnoszenia min. Hp = 9,9 m., Układ pompowy każdej tłoczni: 2 pompy pracujące + 1 pompa rezerwowa, tj. łącznie 3 pompy - moc nominalne każdej 4kW,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droga dojazdowa i zjazd do PG1 (ok. 64m), utwardzenie terenu tłoczni z eko kostki brukowej z szeroką fugą lub dystansami); Próba szczelności kanałów tłocznych, Dn160mm - szczegółowy opis OPZ pkt. 7.3 i 7.4</t>
  </si>
  <si>
    <t>kpl.</t>
  </si>
  <si>
    <t>3.44</t>
  </si>
  <si>
    <t>Montaż kompletnej tłoczni ścieków PG2 (lokalna) wraz z szafą sterującą oraz całą instalacją elektryczną-zbiornik z polimerobetonu o średnicy wewnętrznej min. DN2000 mm . Rzeczywista wydajność tłoczni min. Qp = 22,4 m³/h, przy wysokości podnoszenia min. Hp = 10,2 m., Układ pompowy każdej tłoczni: 2 pompy pracujące + 1 pompa rezerwowa, tj. łącznie 3 pompy - moc nominalne każdej 2,65 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utwardzenie dojazdu i terenu tłoczni z eko kostki brukowej z szeroką fugą lub dystansami); Próba szczelności kanałów tłocznych, Dn110mm - szczegółowy opis OPZ pkt. 7.3 i 7.4</t>
  </si>
  <si>
    <t>Razem 3. Roboty montażowe</t>
  </si>
  <si>
    <t>4. Przewierty</t>
  </si>
  <si>
    <t>4.1</t>
  </si>
  <si>
    <t>Przewiert rura kamionkowa przeciskowa Fi250mm wraz z rurą i robotami towarzyszącymi</t>
  </si>
  <si>
    <t>4.2</t>
  </si>
  <si>
    <t>Przewiert rura kamionkowa Fi200mm  wraz z rurą i robotami towarzyszącymi</t>
  </si>
  <si>
    <t>4.3</t>
  </si>
  <si>
    <t>Przewiert rura kamionkowa Fi 150 mm  wraz z rurą i robotami towarzyszącymi</t>
  </si>
  <si>
    <t>4.4</t>
  </si>
  <si>
    <t>Przewierty maszyną do wierceń poziomych dla rur stalowych 406,4x8,8mm</t>
  </si>
  <si>
    <t>4.5</t>
  </si>
  <si>
    <t>Przeciąganie rurociągów w rurach ochronnych, rurociąg Fi300</t>
  </si>
  <si>
    <t>4.6</t>
  </si>
  <si>
    <t>Przeciąganie rurociągów w rurach ochronnych, rurociąg Fi200</t>
  </si>
  <si>
    <t>4.7</t>
  </si>
  <si>
    <t>Przeciski sterowane (mikrotuneling) rurami kamionkowymi przeciskowymi DN400 mm – pod rzeką Skawą (87,5 m) i pod linią kolejową nr 98 (31,0 m), wraz z komorami startowymi i odbiorczymi oraz zamknięciem końców rur</t>
  </si>
  <si>
    <t>Razem 4. Przewierty</t>
  </si>
  <si>
    <t>5. Odbudowa nawierzchni</t>
  </si>
  <si>
    <t>5.1</t>
  </si>
  <si>
    <t>SST-D-00.00.00; D-05.03.01</t>
  </si>
  <si>
    <t>Frezowanie nawierzchni bitumicznej z utylizacją - gr.4cm droga gminna, gr.5cm droga powiatowa</t>
  </si>
  <si>
    <t>5.2</t>
  </si>
  <si>
    <t>SST-D-00.00.00; SST-D-04.04.02; D-04.01.01</t>
  </si>
  <si>
    <t>Podbudowy z kruszyw, tłuczeń, warstwa dolna, gr. 15cm, na poszerzeniach - podbudowa z kruszywa naturalnego/łamanego</t>
  </si>
  <si>
    <t>5.3</t>
  </si>
  <si>
    <t>Podbudowy z kruszyw, tłuczeń, warstwa górna, gr. 8cm, na poszerzeniach - podbudowa z kruszywa naturalnego/łamanego</t>
  </si>
  <si>
    <t>5.4</t>
  </si>
  <si>
    <t>SST-D-00.00.00; SST-D-05.03.05b; D-04.03.01</t>
  </si>
  <si>
    <t>Nawierzchnie z mieszanek mineralno-bitumicznych, warstwa wiążąca gr. 7cm - dr. powiatowa, na poszerzeniach</t>
  </si>
  <si>
    <t>5.5</t>
  </si>
  <si>
    <t>SST-D-00.00.00; SST-D-05.03.05a; D-04.03.01</t>
  </si>
  <si>
    <t>Nawierzchnie z mieszanek mineralno-bitumicznych, warstwa ścieralna gr. 5cm - dr. powiatowa (na całej szerokości)</t>
  </si>
  <si>
    <t>5.6</t>
  </si>
  <si>
    <t>Nawierzchnie z mieszanek mineralno-bitumicznych, warstwa wiążąca gr. 4cm - drogi gminne</t>
  </si>
  <si>
    <t>5.7</t>
  </si>
  <si>
    <t>SST-D-05.03.05a; D-04.03.01</t>
  </si>
  <si>
    <t>Nawierzchnie z mieszanek mineralno-bitumicznych, warstwa ścieralna gr. 4cm - drogi gminne</t>
  </si>
  <si>
    <t>5.8</t>
  </si>
  <si>
    <t>SST-D-00.00.00; SST-D-04.01.01</t>
  </si>
  <si>
    <t>Ułożenie geowłókniny</t>
  </si>
  <si>
    <t>5.9</t>
  </si>
  <si>
    <t>SST-D-00.00.00; SST-D-05.02.01</t>
  </si>
  <si>
    <t>Nawierzchnie z tłucznia kamiennego, warstwa górna, gr. 7cm</t>
  </si>
  <si>
    <t>5.10</t>
  </si>
  <si>
    <t>Naprawy dróg gruntowych wykonywane ręcznie/mechanicznie, zagęszczanie</t>
  </si>
  <si>
    <t>5.11</t>
  </si>
  <si>
    <t>SST-D-04.04.02; D-04.01.01</t>
  </si>
  <si>
    <t>Podbudowy z kruszyw, tłuczeń, warstwa dolna, gr. 15cm (pod kostkę, trylinkę, płyty)</t>
  </si>
  <si>
    <t>5.12</t>
  </si>
  <si>
    <t>SST-D-05.03.23</t>
  </si>
  <si>
    <t>Nawierzchnie z kostki brukowej betonowej, gr. 8cm, kostka z odzysku</t>
  </si>
  <si>
    <t>5.13</t>
  </si>
  <si>
    <t>Nawierzchnie z płyt drogowych betonowych, trylinka i płyty z odzysku</t>
  </si>
  <si>
    <t>5.14</t>
  </si>
  <si>
    <t>Nawierzchnie betonowe, warstwa dolna, gr. 12cm</t>
  </si>
  <si>
    <t>5.15</t>
  </si>
  <si>
    <t>Nawierzchnie betonowe, warstwa górna, gr. 5cm</t>
  </si>
  <si>
    <t>5.16</t>
  </si>
  <si>
    <t>Nawierzchnie z tłucznia kamiennego, warstwa dolna, gr. 10cm, na poszerzeniach</t>
  </si>
  <si>
    <t>5.17</t>
  </si>
  <si>
    <t>Nawierzchnie z tłucznia kamiennego, warstwa górna, gr. 7cm, na poszerzeniach</t>
  </si>
  <si>
    <t>5.18</t>
  </si>
  <si>
    <t>SST-D-08.01.01</t>
  </si>
  <si>
    <t>Krawężniki betonowe, wystające 15x30cm, z odzysku</t>
  </si>
  <si>
    <t>5.19</t>
  </si>
  <si>
    <t>SST-D-00.00.00; SST-D-08.01.01</t>
  </si>
  <si>
    <t>Obrzeża betonowe, 30x8cm, z odzysku</t>
  </si>
  <si>
    <t>Razem 5. Odbudowa nawierzchni</t>
  </si>
  <si>
    <t>6. Inne koszty niebędące kosztami robót budowlano-montażowych</t>
  </si>
  <si>
    <t>6.1</t>
  </si>
  <si>
    <t>ST-D-00.00.00; SST-D-01.01.01</t>
  </si>
  <si>
    <t>Koszt wykonania dokumentacji inwentaryzacji powykonawczej oraz geodezyjnego pomiaru powykonawczego</t>
  </si>
  <si>
    <t>kpl</t>
  </si>
  <si>
    <t>6.2</t>
  </si>
  <si>
    <t>Inwentaryzacja dendrologiczna, Preliminarz opłat za usunięcie drzew i krzewów, pkt.7.6 OPZ</t>
  </si>
  <si>
    <t>Mechaniczne ścinanie drzew z karczowaniem i utylizacją, ok. 161 sztuk oraz nasadzenie zgodnie z uzyskanymi decyzjami.</t>
  </si>
  <si>
    <t>Razem 6. Inne koszty niebędące kosztami robót budowlano-montażowych</t>
  </si>
  <si>
    <t>RAZEM WARTOŚĆ KOSZTORYSU OFERTOWEGO NETTO [PLN]</t>
  </si>
  <si>
    <t>TABELA ELEMENTÓW ROZLICZENIOWYCH (zbiorcze zestawienie kosztorysu ofertowego)</t>
  </si>
  <si>
    <t>„Budowa sieci kanalizacji sanitarnej w miejscowości Grzechynia (Etap IV)” – nr sprawy ES.ZP.FENX.2.2026</t>
  </si>
  <si>
    <t>Wyszczególnienie elementów rozliczeniowych</t>
  </si>
  <si>
    <t>Rozbiórka nawierzchni</t>
  </si>
  <si>
    <t>Roboty ziemne</t>
  </si>
  <si>
    <t>Roboty montażowe</t>
  </si>
  <si>
    <t>Przewierty</t>
  </si>
  <si>
    <t>Odbudowa nawierzchni</t>
  </si>
  <si>
    <t>Inne koszty niebędące kosztami robót budowlano-montażowych</t>
  </si>
  <si>
    <t>RAZEM WARTOŚĆ NETTO</t>
  </si>
  <si>
    <t>Kontrola: zgodność z kosztorysem ofertowym (powinno być 0,00)</t>
  </si>
  <si>
    <t>oświadczenie dotyczące art. 5k rozporządzenia Rady (UE) nr 833/2014 – Załącznik nr  6A (jeżeli dotyczy),</t>
  </si>
  <si>
    <t xml:space="preserve">oświadczenie dotyczące art. 5k rozporządzenia Rady (UE) nr 833/2014 – Załącznik nr 6 </t>
  </si>
  <si>
    <t>(4) Minimalny okres gwarancji: 36 miesięcy; wydłużenie wyłącznie w pełnych okresach 12-miesięcznych (48, 60, 72, 84 …). Do oceny przyjmuje się maksymalnie 84 miesiące; dłuższy okres zostanie wpisany do umowy. Okres krótszy niż 36 miesięcy skutkuje odrzuceniem oferty (art. 226 ust. 1 pkt 5 ustawy Pzp).Okres krótszy niż 36 miesięcy skutkuje odrzuceniem oferty (art. 226 ust. 1 pkt 5 ustawy Pzp). W przypadku niewskazania okresu gwarancji Zamawiający przyjmie 36 miesięcy i przyzna 0 pkt.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</si>
</sst>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9"/>
      <color rgb="FF000000"/>
      <name val="Arial"/>
      <charset val="1"/>
    </font>
    <font>
      <b/>
      <sz val="14"/>
      <color rgb="FF1B4F72"/>
      <name val="Arial"/>
      <charset val="1"/>
    </font>
    <font>
      <i/>
      <sz val="8"/>
      <color rgb="FF555555"/>
      <name val="Arial"/>
      <charset val="1"/>
    </font>
    <font>
      <b/>
      <sz val="9"/>
      <color rgb="FF1B4F72"/>
      <name val="Arial"/>
      <charset val="1"/>
    </font>
    <font>
      <sz val="9"/>
      <color rgb="FF000000"/>
      <name val="Arial"/>
      <charset val="1"/>
    </font>
    <font>
      <sz val="9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sz val="9"/>
      <color rgb="FF008000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i/>
      <sz val="8"/>
      <name val="Arial"/>
      <charset val="1"/>
    </font>
    <font>
      <i/>
      <sz val="7"/>
      <color rgb="FF444444"/>
      <name val="Arial"/>
      <charset val="1"/>
    </font>
    <font>
      <b/>
      <sz val="11"/>
      <color rgb="FF1B4F72"/>
      <name val="Arial"/>
      <charset val="1"/>
    </font>
    <font>
      <sz val="7"/>
      <name val="Arial"/>
      <charset val="1"/>
    </font>
    <font>
      <b/>
      <i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8EEF3"/>
      </patternFill>
    </fill>
    <fill>
      <patternFill patternType="solid">
        <fgColor rgb="FF1B4F72"/>
        <bgColor rgb="FF333399"/>
      </patternFill>
    </fill>
    <fill>
      <patternFill patternType="solid">
        <fgColor rgb="FFD6E4F0"/>
        <bgColor rgb="FFE8EEF3"/>
      </patternFill>
    </fill>
    <fill>
      <patternFill patternType="solid">
        <fgColor rgb="FFE8EEF3"/>
        <bgColor rgb="FFD6E4F0"/>
      </patternFill>
    </fill>
  </fills>
  <borders count="2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4" fontId="9" fillId="0" borderId="1" xfId="0" applyNumberFormat="1" applyFont="1" applyBorder="1"/>
    <xf numFmtId="4" fontId="1" fillId="0" borderId="1" xfId="0" applyNumberFormat="1" applyFont="1" applyBorder="1"/>
    <xf numFmtId="9" fontId="7" fillId="2" borderId="1" xfId="0" applyNumberFormat="1" applyFont="1" applyFill="1" applyBorder="1" applyProtection="1">
      <protection locked="0"/>
    </xf>
    <xf numFmtId="4" fontId="5" fillId="0" borderId="1" xfId="0" applyNumberFormat="1" applyFont="1" applyBorder="1"/>
    <xf numFmtId="4" fontId="11" fillId="4" borderId="1" xfId="0" applyNumberFormat="1" applyFont="1" applyFill="1" applyBorder="1"/>
    <xf numFmtId="1" fontId="5" fillId="0" borderId="1" xfId="0" applyNumberFormat="1" applyFont="1" applyBorder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right" vertical="top"/>
    </xf>
    <xf numFmtId="0" fontId="1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right" vertical="top"/>
    </xf>
    <xf numFmtId="4" fontId="7" fillId="2" borderId="1" xfId="0" applyNumberFormat="1" applyFont="1" applyFill="1" applyBorder="1" applyAlignment="1" applyProtection="1">
      <alignment vertical="top"/>
      <protection locked="0"/>
    </xf>
    <xf numFmtId="4" fontId="6" fillId="0" borderId="1" xfId="0" applyNumberFormat="1" applyFont="1" applyBorder="1" applyAlignment="1">
      <alignment vertical="top"/>
    </xf>
    <xf numFmtId="4" fontId="10" fillId="5" borderId="1" xfId="0" applyNumberFormat="1" applyFont="1" applyFill="1" applyBorder="1"/>
    <xf numFmtId="0" fontId="5" fillId="0" borderId="1" xfId="0" applyFont="1" applyBorder="1"/>
    <xf numFmtId="0" fontId="0" fillId="0" borderId="1" xfId="0" applyBorder="1"/>
    <xf numFmtId="0" fontId="10" fillId="0" borderId="1" xfId="0" applyFont="1" applyBorder="1"/>
    <xf numFmtId="4" fontId="10" fillId="0" borderId="1" xfId="0" applyNumberFormat="1" applyFont="1" applyBorder="1"/>
    <xf numFmtId="0" fontId="12" fillId="0" borderId="1" xfId="0" applyFont="1" applyBorder="1"/>
    <xf numFmtId="4" fontId="0" fillId="0" borderId="1" xfId="0" applyNumberFormat="1" applyBorder="1"/>
    <xf numFmtId="0" fontId="16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4" fillId="0" borderId="0" xfId="0" applyFont="1"/>
    <xf numFmtId="0" fontId="10" fillId="0" borderId="0" xfId="0" applyFont="1"/>
    <xf numFmtId="0" fontId="12" fillId="0" borderId="0" xfId="0" applyFont="1" applyAlignment="1">
      <alignment vertical="top" wrapText="1"/>
    </xf>
    <xf numFmtId="0" fontId="4" fillId="4" borderId="1" xfId="0" applyFont="1" applyFill="1" applyBorder="1"/>
    <xf numFmtId="0" fontId="10" fillId="5" borderId="1" xfId="0" applyFont="1" applyFill="1" applyBorder="1" applyAlignment="1">
      <alignment horizontal="right"/>
    </xf>
    <xf numFmtId="0" fontId="11" fillId="4" borderId="1" xfId="0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8C8D"/>
      <rgbColor rgb="FF9999FF"/>
      <rgbColor rgb="FF993366"/>
      <rgbColor rgb="FFFFF2CC"/>
      <rgbColor rgb="FFE8EEF3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B4F72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3</xdr:col>
      <xdr:colOff>1055370</xdr:colOff>
      <xdr:row>0</xdr:row>
      <xdr:rowOff>661670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6B2CA51-0F20-7361-E858-8C1DDF9F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0" b="10156"/>
        <a:stretch>
          <a:fillRect/>
        </a:stretch>
      </xdr:blipFill>
      <xdr:spPr bwMode="auto">
        <a:xfrm>
          <a:off x="361950" y="0"/>
          <a:ext cx="5760720" cy="661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6"/>
  <sheetViews>
    <sheetView tabSelected="1" topLeftCell="A70" zoomScaleNormal="100" workbookViewId="0">
      <selection activeCell="F86" sqref="F86"/>
    </sheetView>
  </sheetViews>
  <sheetFormatPr defaultColWidth="8.7109375" defaultRowHeight="15" x14ac:dyDescent="0.25"/>
  <cols>
    <col min="1" max="1" width="6" customWidth="1"/>
    <col min="2" max="2" width="46" customWidth="1"/>
    <col min="3" max="4" width="24" customWidth="1"/>
  </cols>
  <sheetData>
    <row r="1" spans="1:4" ht="56.25" customHeight="1" x14ac:dyDescent="0.25">
      <c r="A1" s="42"/>
      <c r="B1" s="42"/>
      <c r="C1" s="42"/>
      <c r="D1" s="42"/>
    </row>
    <row r="2" spans="1:4" ht="15" customHeight="1" x14ac:dyDescent="0.25">
      <c r="A2" s="26" t="s">
        <v>0</v>
      </c>
      <c r="B2" s="26"/>
      <c r="C2" s="26"/>
      <c r="D2" s="26"/>
    </row>
    <row r="3" spans="1:4" ht="15" customHeight="1" x14ac:dyDescent="0.25">
      <c r="A3" s="27" t="s">
        <v>1</v>
      </c>
      <c r="B3" s="27"/>
      <c r="C3" s="27"/>
      <c r="D3" s="27"/>
    </row>
    <row r="4" spans="1:4" ht="21.75" customHeight="1" x14ac:dyDescent="0.25">
      <c r="A4" s="28" t="s">
        <v>2</v>
      </c>
      <c r="B4" s="28"/>
      <c r="C4" s="28"/>
      <c r="D4" s="28"/>
    </row>
    <row r="5" spans="1:4" ht="15" customHeight="1" x14ac:dyDescent="0.25">
      <c r="A5" s="29" t="s">
        <v>3</v>
      </c>
      <c r="B5" s="29"/>
      <c r="C5" s="29"/>
      <c r="D5" s="29"/>
    </row>
    <row r="6" spans="1:4" ht="27" customHeight="1" x14ac:dyDescent="0.25">
      <c r="A6" s="30" t="s">
        <v>4</v>
      </c>
      <c r="B6" s="30"/>
      <c r="C6" s="30"/>
      <c r="D6" s="30"/>
    </row>
    <row r="7" spans="1:4" ht="6" customHeight="1" x14ac:dyDescent="0.25"/>
    <row r="8" spans="1:4" ht="63.75" customHeight="1" x14ac:dyDescent="0.25">
      <c r="A8" s="3" t="s">
        <v>5</v>
      </c>
      <c r="B8" s="31" t="s">
        <v>6</v>
      </c>
      <c r="C8" s="31"/>
      <c r="D8" s="31"/>
    </row>
    <row r="9" spans="1:4" ht="6" customHeight="1" x14ac:dyDescent="0.25"/>
    <row r="10" spans="1:4" ht="15" customHeight="1" x14ac:dyDescent="0.25">
      <c r="A10" s="3" t="s">
        <v>7</v>
      </c>
      <c r="B10" s="32" t="s">
        <v>8</v>
      </c>
      <c r="C10" s="32"/>
      <c r="D10" s="32"/>
    </row>
    <row r="11" spans="1:4" ht="18" customHeight="1" x14ac:dyDescent="0.25">
      <c r="B11" s="4" t="s">
        <v>9</v>
      </c>
      <c r="C11" s="33"/>
      <c r="D11" s="33"/>
    </row>
    <row r="12" spans="1:4" ht="18" customHeight="1" x14ac:dyDescent="0.25">
      <c r="B12" s="4" t="s">
        <v>10</v>
      </c>
      <c r="C12" s="33"/>
      <c r="D12" s="33"/>
    </row>
    <row r="13" spans="1:4" ht="18" customHeight="1" x14ac:dyDescent="0.25">
      <c r="B13" s="4" t="s">
        <v>11</v>
      </c>
      <c r="C13" s="33"/>
      <c r="D13" s="33"/>
    </row>
    <row r="14" spans="1:4" ht="18" customHeight="1" x14ac:dyDescent="0.25">
      <c r="B14" s="4" t="s">
        <v>12</v>
      </c>
      <c r="C14" s="33"/>
      <c r="D14" s="33"/>
    </row>
    <row r="15" spans="1:4" ht="27" customHeight="1" x14ac:dyDescent="0.25">
      <c r="B15" s="4" t="s">
        <v>13</v>
      </c>
      <c r="C15" s="33"/>
      <c r="D15" s="33"/>
    </row>
    <row r="16" spans="1:4" ht="18" customHeight="1" x14ac:dyDescent="0.25">
      <c r="B16" s="4" t="s">
        <v>14</v>
      </c>
      <c r="C16" s="33"/>
      <c r="D16" s="33"/>
    </row>
    <row r="17" spans="1:4" ht="6" customHeight="1" x14ac:dyDescent="0.25"/>
    <row r="18" spans="1:4" ht="27" customHeight="1" x14ac:dyDescent="0.25">
      <c r="A18" s="3" t="s">
        <v>15</v>
      </c>
      <c r="B18" s="32" t="s">
        <v>16</v>
      </c>
      <c r="C18" s="32"/>
      <c r="D18" s="32"/>
    </row>
    <row r="19" spans="1:4" ht="15" customHeight="1" x14ac:dyDescent="0.25">
      <c r="A19" s="1" t="s">
        <v>17</v>
      </c>
      <c r="B19" s="34" t="s">
        <v>18</v>
      </c>
      <c r="C19" s="34"/>
      <c r="D19" s="1" t="s">
        <v>19</v>
      </c>
    </row>
    <row r="20" spans="1:4" x14ac:dyDescent="0.25">
      <c r="A20" s="5">
        <v>1</v>
      </c>
      <c r="B20" s="35" t="str">
        <f>TER!B5</f>
        <v>Rozbiórka nawierzchni</v>
      </c>
      <c r="C20" s="35"/>
      <c r="D20" s="6">
        <f>TER!C5</f>
        <v>0</v>
      </c>
    </row>
    <row r="21" spans="1:4" x14ac:dyDescent="0.25">
      <c r="A21" s="5">
        <v>2</v>
      </c>
      <c r="B21" s="35" t="str">
        <f>TER!B6</f>
        <v>Roboty ziemne</v>
      </c>
      <c r="C21" s="35"/>
      <c r="D21" s="6">
        <f>TER!C6</f>
        <v>0</v>
      </c>
    </row>
    <row r="22" spans="1:4" x14ac:dyDescent="0.25">
      <c r="A22" s="5">
        <v>3</v>
      </c>
      <c r="B22" s="35" t="str">
        <f>TER!B7</f>
        <v>Roboty montażowe</v>
      </c>
      <c r="C22" s="35"/>
      <c r="D22" s="6">
        <f>TER!C7</f>
        <v>0</v>
      </c>
    </row>
    <row r="23" spans="1:4" x14ac:dyDescent="0.25">
      <c r="A23" s="5">
        <v>4</v>
      </c>
      <c r="B23" s="35" t="str">
        <f>TER!B8</f>
        <v>Przewierty</v>
      </c>
      <c r="C23" s="35"/>
      <c r="D23" s="6">
        <f>TER!C8</f>
        <v>0</v>
      </c>
    </row>
    <row r="24" spans="1:4" x14ac:dyDescent="0.25">
      <c r="A24" s="5">
        <v>5</v>
      </c>
      <c r="B24" s="35" t="str">
        <f>TER!B9</f>
        <v>Odbudowa nawierzchni</v>
      </c>
      <c r="C24" s="35"/>
      <c r="D24" s="6">
        <f>TER!C9</f>
        <v>0</v>
      </c>
    </row>
    <row r="25" spans="1:4" x14ac:dyDescent="0.25">
      <c r="A25" s="5">
        <v>6</v>
      </c>
      <c r="B25" s="35" t="str">
        <f>TER!B10</f>
        <v>Inne koszty niebędące kosztami robót budowlano-montażowych</v>
      </c>
      <c r="C25" s="35"/>
      <c r="D25" s="6">
        <f>TER!C10</f>
        <v>0</v>
      </c>
    </row>
    <row r="26" spans="1:4" ht="15" customHeight="1" x14ac:dyDescent="0.25">
      <c r="A26" s="36" t="s">
        <v>20</v>
      </c>
      <c r="B26" s="36"/>
      <c r="C26" s="36"/>
      <c r="D26" s="7">
        <f>SUM(D20:D25)</f>
        <v>0</v>
      </c>
    </row>
    <row r="27" spans="1:4" ht="15" customHeight="1" x14ac:dyDescent="0.25">
      <c r="A27" s="37" t="s">
        <v>21</v>
      </c>
      <c r="B27" s="37"/>
      <c r="C27" s="37"/>
      <c r="D27" s="8">
        <v>0.23</v>
      </c>
    </row>
    <row r="28" spans="1:4" ht="15" customHeight="1" x14ac:dyDescent="0.25">
      <c r="A28" s="37" t="s">
        <v>22</v>
      </c>
      <c r="B28" s="37"/>
      <c r="C28" s="37"/>
      <c r="D28" s="9">
        <f>ROUND(D26*D27,2)</f>
        <v>0</v>
      </c>
    </row>
    <row r="29" spans="1:4" ht="15" customHeight="1" x14ac:dyDescent="0.25">
      <c r="A29" s="38" t="s">
        <v>23</v>
      </c>
      <c r="B29" s="38"/>
      <c r="C29" s="38"/>
      <c r="D29" s="10">
        <f>D26+D28</f>
        <v>0</v>
      </c>
    </row>
    <row r="30" spans="1:4" ht="15" customHeight="1" x14ac:dyDescent="0.25">
      <c r="A30" s="39" t="s">
        <v>24</v>
      </c>
      <c r="B30" s="39"/>
      <c r="C30" s="39"/>
      <c r="D30" s="11">
        <f>COUNTBLANK('KOSZTORYS OFERTOWY'!G7:G108)-14</f>
        <v>88</v>
      </c>
    </row>
    <row r="31" spans="1:4" ht="30" customHeight="1" x14ac:dyDescent="0.25">
      <c r="B31" s="4" t="s">
        <v>25</v>
      </c>
      <c r="C31" s="33"/>
      <c r="D31" s="33"/>
    </row>
    <row r="32" spans="1:4" ht="6" customHeight="1" x14ac:dyDescent="0.25"/>
    <row r="33" spans="1:4" ht="15" customHeight="1" x14ac:dyDescent="0.25">
      <c r="A33" s="3" t="s">
        <v>26</v>
      </c>
      <c r="B33" s="32" t="s">
        <v>27</v>
      </c>
      <c r="C33" s="32"/>
      <c r="D33" s="32"/>
    </row>
    <row r="34" spans="1:4" ht="27" customHeight="1" x14ac:dyDescent="0.25">
      <c r="B34" s="4" t="s">
        <v>28</v>
      </c>
      <c r="C34" s="33"/>
      <c r="D34" s="33"/>
    </row>
    <row r="35" spans="1:4" ht="39" customHeight="1" x14ac:dyDescent="0.25">
      <c r="B35" s="4" t="s">
        <v>29</v>
      </c>
      <c r="C35" s="33"/>
      <c r="D35" s="33"/>
    </row>
    <row r="36" spans="1:4" ht="18" customHeight="1" x14ac:dyDescent="0.25">
      <c r="B36" s="4" t="s">
        <v>30</v>
      </c>
      <c r="C36" s="33"/>
      <c r="D36" s="33"/>
    </row>
    <row r="37" spans="1:4" ht="27" customHeight="1" x14ac:dyDescent="0.25">
      <c r="B37" s="4" t="s">
        <v>31</v>
      </c>
      <c r="C37" s="33"/>
      <c r="D37" s="33"/>
    </row>
    <row r="38" spans="1:4" ht="6" customHeight="1" x14ac:dyDescent="0.25"/>
    <row r="39" spans="1:4" ht="15" customHeight="1" x14ac:dyDescent="0.25">
      <c r="A39" s="3" t="s">
        <v>32</v>
      </c>
      <c r="B39" s="32" t="s">
        <v>33</v>
      </c>
      <c r="C39" s="32"/>
      <c r="D39" s="32"/>
    </row>
    <row r="40" spans="1:4" ht="39" customHeight="1" x14ac:dyDescent="0.25">
      <c r="B40" s="4" t="s">
        <v>34</v>
      </c>
      <c r="C40" s="33"/>
      <c r="D40" s="33"/>
    </row>
    <row r="41" spans="1:4" ht="6" customHeight="1" x14ac:dyDescent="0.25"/>
    <row r="42" spans="1:4" ht="27" customHeight="1" x14ac:dyDescent="0.25">
      <c r="A42" s="3" t="s">
        <v>35</v>
      </c>
      <c r="B42" s="31" t="s">
        <v>36</v>
      </c>
      <c r="C42" s="31"/>
      <c r="D42" s="31"/>
    </row>
    <row r="43" spans="1:4" ht="51.75" customHeight="1" x14ac:dyDescent="0.25">
      <c r="A43" s="3" t="s">
        <v>37</v>
      </c>
      <c r="B43" s="31" t="s">
        <v>38</v>
      </c>
      <c r="C43" s="31"/>
      <c r="D43" s="31"/>
    </row>
    <row r="44" spans="1:4" ht="6" customHeight="1" x14ac:dyDescent="0.25"/>
    <row r="45" spans="1:4" ht="15" customHeight="1" x14ac:dyDescent="0.25">
      <c r="A45" s="3" t="s">
        <v>39</v>
      </c>
      <c r="B45" s="32" t="s">
        <v>40</v>
      </c>
      <c r="C45" s="32"/>
      <c r="D45" s="32"/>
    </row>
    <row r="46" spans="1:4" ht="27" customHeight="1" x14ac:dyDescent="0.25">
      <c r="B46" s="4" t="s">
        <v>41</v>
      </c>
      <c r="C46" s="33"/>
      <c r="D46" s="33"/>
    </row>
    <row r="47" spans="1:4" ht="27" customHeight="1" x14ac:dyDescent="0.25">
      <c r="B47" s="4" t="s">
        <v>42</v>
      </c>
      <c r="C47" s="33"/>
      <c r="D47" s="33"/>
    </row>
    <row r="48" spans="1:4" ht="39" customHeight="1" x14ac:dyDescent="0.25">
      <c r="B48" s="4" t="s">
        <v>43</v>
      </c>
      <c r="C48" s="33"/>
      <c r="D48" s="33"/>
    </row>
    <row r="49" spans="1:4" ht="6" customHeight="1" x14ac:dyDescent="0.25"/>
    <row r="50" spans="1:4" ht="15" customHeight="1" x14ac:dyDescent="0.25">
      <c r="A50" s="3" t="s">
        <v>44</v>
      </c>
      <c r="B50" s="32" t="s">
        <v>45</v>
      </c>
      <c r="C50" s="32"/>
      <c r="D50" s="32"/>
    </row>
    <row r="51" spans="1:4" ht="27.75" customHeight="1" x14ac:dyDescent="0.25">
      <c r="A51" s="1" t="s">
        <v>17</v>
      </c>
      <c r="B51" s="1" t="s">
        <v>46</v>
      </c>
      <c r="C51" s="34" t="s">
        <v>47</v>
      </c>
      <c r="D51" s="34"/>
    </row>
    <row r="52" spans="1:4" ht="21.75" customHeight="1" x14ac:dyDescent="0.25">
      <c r="A52" s="12">
        <v>1</v>
      </c>
      <c r="B52" s="2"/>
      <c r="C52" s="33"/>
      <c r="D52" s="33"/>
    </row>
    <row r="53" spans="1:4" ht="21.75" customHeight="1" x14ac:dyDescent="0.25">
      <c r="A53" s="12">
        <v>2</v>
      </c>
      <c r="B53" s="2"/>
      <c r="C53" s="33"/>
      <c r="D53" s="33"/>
    </row>
    <row r="54" spans="1:4" ht="21.75" customHeight="1" x14ac:dyDescent="0.25">
      <c r="A54" s="12">
        <v>3</v>
      </c>
      <c r="B54" s="2"/>
      <c r="C54" s="33"/>
      <c r="D54" s="33"/>
    </row>
    <row r="55" spans="1:4" ht="6" customHeight="1" x14ac:dyDescent="0.25"/>
    <row r="56" spans="1:4" ht="15" customHeight="1" x14ac:dyDescent="0.25">
      <c r="A56" s="3" t="s">
        <v>48</v>
      </c>
      <c r="B56" s="32" t="s">
        <v>49</v>
      </c>
      <c r="C56" s="32"/>
      <c r="D56" s="32"/>
    </row>
    <row r="57" spans="1:4" ht="18" customHeight="1" x14ac:dyDescent="0.25">
      <c r="B57" s="4" t="s">
        <v>50</v>
      </c>
      <c r="C57" s="33"/>
      <c r="D57" s="33"/>
    </row>
    <row r="58" spans="1:4" ht="6" customHeight="1" x14ac:dyDescent="0.25"/>
    <row r="59" spans="1:4" ht="15" customHeight="1" x14ac:dyDescent="0.25">
      <c r="A59" s="3" t="s">
        <v>51</v>
      </c>
      <c r="B59" s="32" t="s">
        <v>52</v>
      </c>
      <c r="C59" s="32"/>
      <c r="D59" s="32"/>
    </row>
    <row r="60" spans="1:4" ht="27" customHeight="1" x14ac:dyDescent="0.25">
      <c r="A60" s="13" t="s">
        <v>53</v>
      </c>
      <c r="B60" s="40" t="s">
        <v>54</v>
      </c>
      <c r="C60" s="40"/>
      <c r="D60" s="40"/>
    </row>
    <row r="61" spans="1:4" ht="39" customHeight="1" x14ac:dyDescent="0.25">
      <c r="A61" s="13" t="s">
        <v>53</v>
      </c>
      <c r="B61" s="40" t="s">
        <v>55</v>
      </c>
      <c r="C61" s="40"/>
      <c r="D61" s="40"/>
    </row>
    <row r="62" spans="1:4" ht="15" customHeight="1" x14ac:dyDescent="0.25">
      <c r="A62" s="13" t="s">
        <v>53</v>
      </c>
      <c r="B62" s="40" t="s">
        <v>56</v>
      </c>
      <c r="C62" s="40"/>
      <c r="D62" s="40"/>
    </row>
    <row r="63" spans="1:4" ht="39" customHeight="1" x14ac:dyDescent="0.25">
      <c r="A63" s="13" t="s">
        <v>53</v>
      </c>
      <c r="B63" s="40" t="s">
        <v>57</v>
      </c>
      <c r="C63" s="40"/>
      <c r="D63" s="40"/>
    </row>
    <row r="64" spans="1:4" ht="27" customHeight="1" x14ac:dyDescent="0.25">
      <c r="A64" s="13" t="s">
        <v>53</v>
      </c>
      <c r="B64" s="40" t="s">
        <v>58</v>
      </c>
      <c r="C64" s="40"/>
      <c r="D64" s="40"/>
    </row>
    <row r="65" spans="1:4" ht="39" customHeight="1" x14ac:dyDescent="0.25">
      <c r="A65" s="13" t="s">
        <v>53</v>
      </c>
      <c r="B65" s="40" t="s">
        <v>59</v>
      </c>
      <c r="C65" s="40"/>
      <c r="D65" s="40"/>
    </row>
    <row r="66" spans="1:4" ht="39" customHeight="1" x14ac:dyDescent="0.25">
      <c r="A66" s="13" t="s">
        <v>53</v>
      </c>
      <c r="B66" s="40" t="s">
        <v>60</v>
      </c>
      <c r="C66" s="40"/>
      <c r="D66" s="40"/>
    </row>
    <row r="67" spans="1:4" ht="6" customHeight="1" x14ac:dyDescent="0.25"/>
    <row r="68" spans="1:4" ht="15" customHeight="1" x14ac:dyDescent="0.25">
      <c r="A68" s="3" t="s">
        <v>61</v>
      </c>
      <c r="B68" s="32" t="s">
        <v>62</v>
      </c>
      <c r="C68" s="32"/>
      <c r="D68" s="32"/>
    </row>
    <row r="69" spans="1:4" ht="15" customHeight="1" x14ac:dyDescent="0.25">
      <c r="A69" s="13" t="s">
        <v>53</v>
      </c>
      <c r="B69" s="40" t="s">
        <v>63</v>
      </c>
      <c r="C69" s="40"/>
      <c r="D69" s="40"/>
    </row>
    <row r="70" spans="1:4" ht="15" customHeight="1" x14ac:dyDescent="0.25">
      <c r="A70" s="13" t="s">
        <v>53</v>
      </c>
      <c r="B70" s="40" t="s">
        <v>64</v>
      </c>
      <c r="C70" s="40"/>
      <c r="D70" s="40"/>
    </row>
    <row r="71" spans="1:4" ht="15" customHeight="1" x14ac:dyDescent="0.25">
      <c r="A71" s="13" t="s">
        <v>53</v>
      </c>
      <c r="B71" s="40" t="s">
        <v>65</v>
      </c>
      <c r="C71" s="40"/>
      <c r="D71" s="40"/>
    </row>
    <row r="72" spans="1:4" ht="21.75" customHeight="1" x14ac:dyDescent="0.25">
      <c r="A72" s="13" t="s">
        <v>53</v>
      </c>
      <c r="B72" s="40" t="s">
        <v>311</v>
      </c>
      <c r="C72" s="40"/>
      <c r="D72" s="40"/>
    </row>
    <row r="73" spans="1:4" ht="21" customHeight="1" x14ac:dyDescent="0.25">
      <c r="A73" s="13" t="s">
        <v>53</v>
      </c>
      <c r="B73" s="40" t="s">
        <v>310</v>
      </c>
      <c r="C73" s="40"/>
      <c r="D73" s="40"/>
    </row>
    <row r="74" spans="1:4" ht="27" customHeight="1" x14ac:dyDescent="0.25">
      <c r="A74" s="13" t="s">
        <v>53</v>
      </c>
      <c r="B74" s="40" t="s">
        <v>66</v>
      </c>
      <c r="C74" s="40"/>
      <c r="D74" s="40"/>
    </row>
    <row r="75" spans="1:4" ht="15" customHeight="1" x14ac:dyDescent="0.25">
      <c r="A75" s="13" t="s">
        <v>53</v>
      </c>
      <c r="B75" s="40" t="s">
        <v>67</v>
      </c>
      <c r="C75" s="40"/>
      <c r="D75" s="40"/>
    </row>
    <row r="76" spans="1:4" ht="27" customHeight="1" x14ac:dyDescent="0.25">
      <c r="A76" s="13" t="s">
        <v>53</v>
      </c>
      <c r="B76" s="40" t="s">
        <v>68</v>
      </c>
      <c r="C76" s="40"/>
      <c r="D76" s="40"/>
    </row>
    <row r="77" spans="1:4" ht="9.75" customHeight="1" x14ac:dyDescent="0.25"/>
    <row r="78" spans="1:4" ht="39" customHeight="1" x14ac:dyDescent="0.25">
      <c r="A78" s="43" t="s">
        <v>69</v>
      </c>
      <c r="B78" s="43"/>
      <c r="C78" s="43"/>
      <c r="D78" s="43"/>
    </row>
    <row r="79" spans="1:4" ht="9.75" customHeight="1" x14ac:dyDescent="0.25"/>
    <row r="80" spans="1:4" ht="27" customHeight="1" x14ac:dyDescent="0.25">
      <c r="A80" s="41" t="s">
        <v>70</v>
      </c>
      <c r="B80" s="41"/>
      <c r="C80" s="41"/>
      <c r="D80" s="41"/>
    </row>
    <row r="81" spans="1:4" ht="27" customHeight="1" x14ac:dyDescent="0.25">
      <c r="A81" s="41" t="s">
        <v>71</v>
      </c>
      <c r="B81" s="41"/>
      <c r="C81" s="41"/>
      <c r="D81" s="41"/>
    </row>
    <row r="82" spans="1:4" ht="27" customHeight="1" x14ac:dyDescent="0.25">
      <c r="A82" s="41" t="s">
        <v>72</v>
      </c>
      <c r="B82" s="41"/>
      <c r="C82" s="41"/>
      <c r="D82" s="41"/>
    </row>
    <row r="83" spans="1:4" ht="39" customHeight="1" x14ac:dyDescent="0.25">
      <c r="A83" s="41" t="s">
        <v>312</v>
      </c>
      <c r="B83" s="41"/>
      <c r="C83" s="41"/>
      <c r="D83" s="41"/>
    </row>
    <row r="84" spans="1:4" ht="27" customHeight="1" x14ac:dyDescent="0.25">
      <c r="A84" s="41" t="s">
        <v>73</v>
      </c>
      <c r="B84" s="41"/>
      <c r="C84" s="41"/>
      <c r="D84" s="41"/>
    </row>
    <row r="85" spans="1:4" ht="27" customHeight="1" x14ac:dyDescent="0.25">
      <c r="A85" s="41" t="s">
        <v>74</v>
      </c>
      <c r="B85" s="41"/>
      <c r="C85" s="41"/>
      <c r="D85" s="41"/>
    </row>
    <row r="86" spans="1:4" ht="27" customHeight="1" x14ac:dyDescent="0.25">
      <c r="A86" s="41" t="s">
        <v>75</v>
      </c>
      <c r="B86" s="41"/>
      <c r="C86" s="41"/>
      <c r="D86" s="41"/>
    </row>
  </sheetData>
  <sheetProtection formatRows="0"/>
  <mergeCells count="73">
    <mergeCell ref="A86:D86"/>
    <mergeCell ref="B73:D73"/>
    <mergeCell ref="A1:D1"/>
    <mergeCell ref="A81:D81"/>
    <mergeCell ref="A82:D82"/>
    <mergeCell ref="A83:D83"/>
    <mergeCell ref="A84:D84"/>
    <mergeCell ref="A85:D85"/>
    <mergeCell ref="B74:D74"/>
    <mergeCell ref="B75:D75"/>
    <mergeCell ref="B76:D76"/>
    <mergeCell ref="A78:D78"/>
    <mergeCell ref="A80:D80"/>
    <mergeCell ref="B68:D68"/>
    <mergeCell ref="B69:D69"/>
    <mergeCell ref="B70:D70"/>
    <mergeCell ref="B71:D71"/>
    <mergeCell ref="B72:D72"/>
    <mergeCell ref="B62:D62"/>
    <mergeCell ref="B63:D63"/>
    <mergeCell ref="B64:D64"/>
    <mergeCell ref="B65:D65"/>
    <mergeCell ref="B66:D66"/>
    <mergeCell ref="B56:D56"/>
    <mergeCell ref="C57:D57"/>
    <mergeCell ref="B59:D59"/>
    <mergeCell ref="B60:D60"/>
    <mergeCell ref="B61:D61"/>
    <mergeCell ref="B50:D50"/>
    <mergeCell ref="C51:D51"/>
    <mergeCell ref="C52:D52"/>
    <mergeCell ref="C53:D53"/>
    <mergeCell ref="C54:D54"/>
    <mergeCell ref="B43:D43"/>
    <mergeCell ref="B45:D45"/>
    <mergeCell ref="C46:D46"/>
    <mergeCell ref="C47:D47"/>
    <mergeCell ref="C48:D48"/>
    <mergeCell ref="C36:D36"/>
    <mergeCell ref="C37:D37"/>
    <mergeCell ref="B39:D39"/>
    <mergeCell ref="C40:D40"/>
    <mergeCell ref="B42:D42"/>
    <mergeCell ref="A30:C30"/>
    <mergeCell ref="C31:D31"/>
    <mergeCell ref="B33:D33"/>
    <mergeCell ref="C34:D34"/>
    <mergeCell ref="C35:D35"/>
    <mergeCell ref="B25:C25"/>
    <mergeCell ref="A26:C26"/>
    <mergeCell ref="A27:C27"/>
    <mergeCell ref="A28:C28"/>
    <mergeCell ref="A29:C29"/>
    <mergeCell ref="B20:C20"/>
    <mergeCell ref="B21:C21"/>
    <mergeCell ref="B22:C22"/>
    <mergeCell ref="B23:C23"/>
    <mergeCell ref="B24:C24"/>
    <mergeCell ref="C14:D14"/>
    <mergeCell ref="C15:D15"/>
    <mergeCell ref="C16:D16"/>
    <mergeCell ref="B18:D18"/>
    <mergeCell ref="B19:C19"/>
    <mergeCell ref="B8:D8"/>
    <mergeCell ref="B10:D10"/>
    <mergeCell ref="C11:D11"/>
    <mergeCell ref="C12:D12"/>
    <mergeCell ref="C13:D13"/>
    <mergeCell ref="A2:D2"/>
    <mergeCell ref="A3:D3"/>
    <mergeCell ref="A4:D4"/>
    <mergeCell ref="A5:D5"/>
    <mergeCell ref="A6:D6"/>
  </mergeCells>
  <dataValidations count="2">
    <dataValidation type="custom" allowBlank="1" showErrorMessage="1" errorTitle="Okres gwarancji" error="Podaj liczbę miesięcy: 36 lub więcej, w pełnych okresach 12-miesięcznych (36, 48, 60, 72, 84 …)." sqref="C40" xr:uid="{00000000-0002-0000-0000-000000000000}">
      <formula1>AND(ISNUMBER(C40),C40&gt;=36,MOD(C40-36,12)=0)</formula1>
      <formula2>0</formula2>
    </dataValidation>
    <dataValidation type="list" allowBlank="1" sqref="C57" xr:uid="{00000000-0002-0000-0000-000001000000}">
      <formula1>"mikroprzedsiębiorstwo,małe przedsiębiorstwo,średnie przedsiębiorstwo,duże przedsiębiorstwo,jednoosobowa działalność gospodarcza,osoba fizyczna nieprowadząca działalności gospodarczej,inny rodzaj"</formula1>
      <formula2>0</formula2>
    </dataValidation>
  </dataValidations>
  <pageMargins left="0.75" right="0.75" top="1" bottom="1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8"/>
  <sheetViews>
    <sheetView zoomScaleNormal="100" workbookViewId="0">
      <pane ySplit="6" topLeftCell="A7" activePane="bottomLeft" state="frozen"/>
      <selection pane="bottomLeft" activeCell="M11" sqref="M11"/>
    </sheetView>
  </sheetViews>
  <sheetFormatPr defaultColWidth="8.7109375" defaultRowHeight="15" x14ac:dyDescent="0.25"/>
  <cols>
    <col min="1" max="1" width="6" customWidth="1"/>
    <col min="2" max="2" width="7" customWidth="1"/>
    <col min="3" max="3" width="22" customWidth="1"/>
    <col min="4" max="4" width="62" customWidth="1"/>
    <col min="5" max="5" width="8" customWidth="1"/>
    <col min="6" max="6" width="12" customWidth="1"/>
    <col min="7" max="7" width="14" customWidth="1"/>
    <col min="8" max="8" width="17" customWidth="1"/>
  </cols>
  <sheetData>
    <row r="1" spans="1:8" x14ac:dyDescent="0.25">
      <c r="A1" s="44" t="s">
        <v>76</v>
      </c>
      <c r="B1" s="44"/>
      <c r="C1" s="44"/>
      <c r="D1" s="44"/>
      <c r="E1" s="44"/>
      <c r="F1" s="44"/>
      <c r="G1" s="44"/>
      <c r="H1" s="44"/>
    </row>
    <row r="2" spans="1:8" x14ac:dyDescent="0.25">
      <c r="A2" s="45" t="s">
        <v>77</v>
      </c>
      <c r="B2" s="45"/>
      <c r="C2" s="45"/>
      <c r="D2" s="45"/>
      <c r="E2" s="45"/>
      <c r="F2" s="45"/>
      <c r="G2" s="45"/>
      <c r="H2" s="45"/>
    </row>
    <row r="3" spans="1:8" ht="25.5" customHeight="1" x14ac:dyDescent="0.25">
      <c r="A3" s="46" t="s">
        <v>78</v>
      </c>
      <c r="B3" s="46"/>
      <c r="C3" s="46"/>
      <c r="D3" s="46"/>
      <c r="E3" s="46"/>
      <c r="F3" s="46"/>
      <c r="G3" s="46"/>
      <c r="H3" s="46"/>
    </row>
    <row r="5" spans="1:8" ht="30" customHeight="1" x14ac:dyDescent="0.25">
      <c r="A5" s="1" t="s">
        <v>17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84</v>
      </c>
      <c r="H5" s="1" t="s">
        <v>19</v>
      </c>
    </row>
    <row r="6" spans="1:8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x14ac:dyDescent="0.25">
      <c r="A7" s="47" t="s">
        <v>85</v>
      </c>
      <c r="B7" s="47"/>
      <c r="C7" s="47"/>
      <c r="D7" s="47"/>
      <c r="E7" s="47"/>
      <c r="F7" s="47"/>
      <c r="G7" s="47"/>
      <c r="H7" s="47"/>
    </row>
    <row r="8" spans="1:8" ht="27" customHeight="1" x14ac:dyDescent="0.25">
      <c r="A8" s="15">
        <v>1</v>
      </c>
      <c r="B8" s="15" t="s">
        <v>86</v>
      </c>
      <c r="C8" s="4" t="s">
        <v>87</v>
      </c>
      <c r="D8" s="4" t="s">
        <v>88</v>
      </c>
      <c r="E8" s="15" t="s">
        <v>89</v>
      </c>
      <c r="F8" s="16">
        <v>46</v>
      </c>
      <c r="G8" s="17"/>
      <c r="H8" s="18">
        <f t="shared" ref="H8:H18" si="0">ROUND(F8*G8,2)</f>
        <v>0</v>
      </c>
    </row>
    <row r="9" spans="1:8" ht="27" customHeight="1" x14ac:dyDescent="0.25">
      <c r="A9" s="15">
        <v>2</v>
      </c>
      <c r="B9" s="15" t="s">
        <v>90</v>
      </c>
      <c r="C9" s="4" t="s">
        <v>87</v>
      </c>
      <c r="D9" s="4" t="s">
        <v>91</v>
      </c>
      <c r="E9" s="15" t="s">
        <v>89</v>
      </c>
      <c r="F9" s="16">
        <v>46</v>
      </c>
      <c r="G9" s="17"/>
      <c r="H9" s="18">
        <f t="shared" si="0"/>
        <v>0</v>
      </c>
    </row>
    <row r="10" spans="1:8" ht="27" customHeight="1" x14ac:dyDescent="0.25">
      <c r="A10" s="15">
        <v>3</v>
      </c>
      <c r="B10" s="15" t="s">
        <v>92</v>
      </c>
      <c r="C10" s="4" t="s">
        <v>87</v>
      </c>
      <c r="D10" s="4" t="s">
        <v>93</v>
      </c>
      <c r="E10" s="15" t="s">
        <v>94</v>
      </c>
      <c r="F10" s="16">
        <v>145.5</v>
      </c>
      <c r="G10" s="17"/>
      <c r="H10" s="18">
        <f t="shared" si="0"/>
        <v>0</v>
      </c>
    </row>
    <row r="11" spans="1:8" ht="27" customHeight="1" x14ac:dyDescent="0.25">
      <c r="A11" s="15">
        <v>4</v>
      </c>
      <c r="B11" s="15" t="s">
        <v>95</v>
      </c>
      <c r="C11" s="4" t="s">
        <v>87</v>
      </c>
      <c r="D11" s="4" t="s">
        <v>96</v>
      </c>
      <c r="E11" s="15" t="s">
        <v>94</v>
      </c>
      <c r="F11" s="16">
        <v>144.44999999999999</v>
      </c>
      <c r="G11" s="17"/>
      <c r="H11" s="18">
        <f t="shared" si="0"/>
        <v>0</v>
      </c>
    </row>
    <row r="12" spans="1:8" ht="27" customHeight="1" x14ac:dyDescent="0.25">
      <c r="A12" s="15">
        <v>5</v>
      </c>
      <c r="B12" s="15" t="s">
        <v>97</v>
      </c>
      <c r="C12" s="4" t="s">
        <v>87</v>
      </c>
      <c r="D12" s="4" t="s">
        <v>98</v>
      </c>
      <c r="E12" s="15" t="s">
        <v>94</v>
      </c>
      <c r="F12" s="16">
        <v>198.15</v>
      </c>
      <c r="G12" s="17"/>
      <c r="H12" s="18">
        <f t="shared" si="0"/>
        <v>0</v>
      </c>
    </row>
    <row r="13" spans="1:8" ht="27" customHeight="1" x14ac:dyDescent="0.25">
      <c r="A13" s="15">
        <v>6</v>
      </c>
      <c r="B13" s="15" t="s">
        <v>99</v>
      </c>
      <c r="C13" s="4" t="s">
        <v>87</v>
      </c>
      <c r="D13" s="4" t="s">
        <v>100</v>
      </c>
      <c r="E13" s="15" t="s">
        <v>94</v>
      </c>
      <c r="F13" s="16">
        <v>23.25</v>
      </c>
      <c r="G13" s="17"/>
      <c r="H13" s="18">
        <f t="shared" si="0"/>
        <v>0</v>
      </c>
    </row>
    <row r="14" spans="1:8" ht="27" customHeight="1" x14ac:dyDescent="0.25">
      <c r="A14" s="15">
        <v>7</v>
      </c>
      <c r="B14" s="15" t="s">
        <v>101</v>
      </c>
      <c r="C14" s="4" t="s">
        <v>87</v>
      </c>
      <c r="D14" s="4" t="s">
        <v>102</v>
      </c>
      <c r="E14" s="15" t="s">
        <v>94</v>
      </c>
      <c r="F14" s="16">
        <v>785.07</v>
      </c>
      <c r="G14" s="17"/>
      <c r="H14" s="18">
        <f t="shared" si="0"/>
        <v>0</v>
      </c>
    </row>
    <row r="15" spans="1:8" ht="27" customHeight="1" x14ac:dyDescent="0.25">
      <c r="A15" s="15">
        <v>8</v>
      </c>
      <c r="B15" s="15" t="s">
        <v>103</v>
      </c>
      <c r="C15" s="4" t="s">
        <v>87</v>
      </c>
      <c r="D15" s="4" t="s">
        <v>104</v>
      </c>
      <c r="E15" s="15" t="s">
        <v>94</v>
      </c>
      <c r="F15" s="16">
        <v>20331.55</v>
      </c>
      <c r="G15" s="17"/>
      <c r="H15" s="18">
        <f t="shared" si="0"/>
        <v>0</v>
      </c>
    </row>
    <row r="16" spans="1:8" ht="27" customHeight="1" x14ac:dyDescent="0.25">
      <c r="A16" s="15">
        <v>9</v>
      </c>
      <c r="B16" s="15" t="s">
        <v>105</v>
      </c>
      <c r="C16" s="4" t="s">
        <v>87</v>
      </c>
      <c r="D16" s="4" t="s">
        <v>106</v>
      </c>
      <c r="E16" s="15" t="s">
        <v>94</v>
      </c>
      <c r="F16" s="16">
        <v>15090.46</v>
      </c>
      <c r="G16" s="17"/>
      <c r="H16" s="18">
        <f t="shared" si="0"/>
        <v>0</v>
      </c>
    </row>
    <row r="17" spans="1:8" ht="27" customHeight="1" x14ac:dyDescent="0.25">
      <c r="A17" s="15">
        <v>10</v>
      </c>
      <c r="B17" s="15" t="s">
        <v>107</v>
      </c>
      <c r="C17" s="4" t="s">
        <v>87</v>
      </c>
      <c r="D17" s="4" t="s">
        <v>108</v>
      </c>
      <c r="E17" s="15" t="s">
        <v>94</v>
      </c>
      <c r="F17" s="16">
        <v>259.06</v>
      </c>
      <c r="G17" s="17"/>
      <c r="H17" s="18">
        <f t="shared" si="0"/>
        <v>0</v>
      </c>
    </row>
    <row r="18" spans="1:8" ht="27" customHeight="1" x14ac:dyDescent="0.25">
      <c r="A18" s="15">
        <v>11</v>
      </c>
      <c r="B18" s="15" t="s">
        <v>109</v>
      </c>
      <c r="C18" s="4" t="s">
        <v>87</v>
      </c>
      <c r="D18" s="4" t="s">
        <v>110</v>
      </c>
      <c r="E18" s="15" t="s">
        <v>111</v>
      </c>
      <c r="F18" s="16">
        <v>1</v>
      </c>
      <c r="G18" s="17"/>
      <c r="H18" s="18">
        <f t="shared" si="0"/>
        <v>0</v>
      </c>
    </row>
    <row r="19" spans="1:8" x14ac:dyDescent="0.25">
      <c r="A19" s="48" t="s">
        <v>112</v>
      </c>
      <c r="B19" s="48"/>
      <c r="C19" s="48"/>
      <c r="D19" s="48"/>
      <c r="E19" s="48"/>
      <c r="F19" s="48"/>
      <c r="G19" s="48"/>
      <c r="H19" s="19">
        <f>SUM(H8:H18)</f>
        <v>0</v>
      </c>
    </row>
    <row r="20" spans="1:8" x14ac:dyDescent="0.25">
      <c r="A20" s="47" t="s">
        <v>113</v>
      </c>
      <c r="B20" s="47"/>
      <c r="C20" s="47"/>
      <c r="D20" s="47"/>
      <c r="E20" s="47"/>
      <c r="F20" s="47"/>
      <c r="G20" s="47"/>
      <c r="H20" s="47"/>
    </row>
    <row r="21" spans="1:8" ht="27" customHeight="1" x14ac:dyDescent="0.25">
      <c r="A21" s="15">
        <v>12</v>
      </c>
      <c r="B21" s="15" t="s">
        <v>114</v>
      </c>
      <c r="C21" s="4" t="s">
        <v>115</v>
      </c>
      <c r="D21" s="4" t="s">
        <v>116</v>
      </c>
      <c r="E21" s="15" t="s">
        <v>94</v>
      </c>
      <c r="F21" s="16">
        <v>36662.28</v>
      </c>
      <c r="G21" s="17"/>
      <c r="H21" s="18">
        <f>ROUND(F21*G21,2)</f>
        <v>0</v>
      </c>
    </row>
    <row r="22" spans="1:8" ht="27" customHeight="1" x14ac:dyDescent="0.25">
      <c r="A22" s="15">
        <v>13</v>
      </c>
      <c r="B22" s="15" t="s">
        <v>117</v>
      </c>
      <c r="C22" s="4" t="s">
        <v>115</v>
      </c>
      <c r="D22" s="4" t="s">
        <v>118</v>
      </c>
      <c r="E22" s="15" t="s">
        <v>119</v>
      </c>
      <c r="F22" s="16">
        <v>64208.13</v>
      </c>
      <c r="G22" s="17"/>
      <c r="H22" s="18">
        <f>ROUND(F22*G22,2)</f>
        <v>0</v>
      </c>
    </row>
    <row r="23" spans="1:8" ht="27" customHeight="1" x14ac:dyDescent="0.25">
      <c r="A23" s="15">
        <v>14</v>
      </c>
      <c r="B23" s="15" t="s">
        <v>120</v>
      </c>
      <c r="C23" s="4" t="s">
        <v>115</v>
      </c>
      <c r="D23" s="4" t="s">
        <v>121</v>
      </c>
      <c r="E23" s="15" t="s">
        <v>119</v>
      </c>
      <c r="F23" s="16">
        <v>10232.370000000001</v>
      </c>
      <c r="G23" s="17"/>
      <c r="H23" s="18">
        <f>ROUND(F23*G23,2)</f>
        <v>0</v>
      </c>
    </row>
    <row r="24" spans="1:8" ht="27" customHeight="1" x14ac:dyDescent="0.25">
      <c r="A24" s="15">
        <v>15</v>
      </c>
      <c r="B24" s="15" t="s">
        <v>122</v>
      </c>
      <c r="C24" s="4" t="s">
        <v>115</v>
      </c>
      <c r="D24" s="4" t="s">
        <v>123</v>
      </c>
      <c r="E24" s="15" t="s">
        <v>119</v>
      </c>
      <c r="F24" s="16">
        <v>45888.88</v>
      </c>
      <c r="G24" s="17"/>
      <c r="H24" s="18">
        <f>ROUND(F24*G24,2)</f>
        <v>0</v>
      </c>
    </row>
    <row r="25" spans="1:8" ht="27" customHeight="1" x14ac:dyDescent="0.25">
      <c r="A25" s="15">
        <v>16</v>
      </c>
      <c r="B25" s="15" t="s">
        <v>124</v>
      </c>
      <c r="C25" s="4" t="s">
        <v>115</v>
      </c>
      <c r="D25" s="4" t="s">
        <v>125</v>
      </c>
      <c r="E25" s="15" t="s">
        <v>119</v>
      </c>
      <c r="F25" s="16">
        <v>30795.32</v>
      </c>
      <c r="G25" s="17"/>
      <c r="H25" s="18">
        <f>ROUND(F25*G25,2)</f>
        <v>0</v>
      </c>
    </row>
    <row r="26" spans="1:8" x14ac:dyDescent="0.25">
      <c r="A26" s="48" t="s">
        <v>126</v>
      </c>
      <c r="B26" s="48"/>
      <c r="C26" s="48"/>
      <c r="D26" s="48"/>
      <c r="E26" s="48"/>
      <c r="F26" s="48"/>
      <c r="G26" s="48"/>
      <c r="H26" s="19">
        <f>SUM(H21:H25)</f>
        <v>0</v>
      </c>
    </row>
    <row r="27" spans="1:8" x14ac:dyDescent="0.25">
      <c r="A27" s="47" t="s">
        <v>127</v>
      </c>
      <c r="B27" s="47"/>
      <c r="C27" s="47"/>
      <c r="D27" s="47"/>
      <c r="E27" s="47"/>
      <c r="F27" s="47"/>
      <c r="G27" s="47"/>
      <c r="H27" s="47"/>
    </row>
    <row r="28" spans="1:8" ht="39" customHeight="1" x14ac:dyDescent="0.25">
      <c r="A28" s="15">
        <v>17</v>
      </c>
      <c r="B28" s="15" t="s">
        <v>128</v>
      </c>
      <c r="C28" s="4" t="s">
        <v>129</v>
      </c>
      <c r="D28" s="4" t="s">
        <v>130</v>
      </c>
      <c r="E28" s="15" t="s">
        <v>94</v>
      </c>
      <c r="F28" s="16">
        <v>26177.26</v>
      </c>
      <c r="G28" s="17"/>
      <c r="H28" s="18">
        <f t="shared" ref="H28:H71" si="1">ROUND(F28*G28,2)</f>
        <v>0</v>
      </c>
    </row>
    <row r="29" spans="1:8" ht="27" customHeight="1" x14ac:dyDescent="0.25">
      <c r="A29" s="15">
        <v>18</v>
      </c>
      <c r="B29" s="15" t="s">
        <v>131</v>
      </c>
      <c r="C29" s="4" t="s">
        <v>132</v>
      </c>
      <c r="D29" s="4" t="s">
        <v>133</v>
      </c>
      <c r="E29" s="15" t="s">
        <v>89</v>
      </c>
      <c r="F29" s="16">
        <v>16704</v>
      </c>
      <c r="G29" s="17"/>
      <c r="H29" s="18">
        <f t="shared" si="1"/>
        <v>0</v>
      </c>
    </row>
    <row r="30" spans="1:8" ht="27" customHeight="1" x14ac:dyDescent="0.25">
      <c r="A30" s="15">
        <v>19</v>
      </c>
      <c r="B30" s="15" t="s">
        <v>134</v>
      </c>
      <c r="C30" s="4" t="s">
        <v>132</v>
      </c>
      <c r="D30" s="4" t="s">
        <v>135</v>
      </c>
      <c r="E30" s="15" t="s">
        <v>89</v>
      </c>
      <c r="F30" s="16">
        <v>1623.5</v>
      </c>
      <c r="G30" s="17"/>
      <c r="H30" s="18">
        <f t="shared" si="1"/>
        <v>0</v>
      </c>
    </row>
    <row r="31" spans="1:8" ht="27" customHeight="1" x14ac:dyDescent="0.25">
      <c r="A31" s="15">
        <v>20</v>
      </c>
      <c r="B31" s="15" t="s">
        <v>136</v>
      </c>
      <c r="C31" s="4" t="s">
        <v>132</v>
      </c>
      <c r="D31" s="4" t="s">
        <v>137</v>
      </c>
      <c r="E31" s="15" t="s">
        <v>89</v>
      </c>
      <c r="F31" s="16">
        <v>4.5</v>
      </c>
      <c r="G31" s="17"/>
      <c r="H31" s="18">
        <f t="shared" si="1"/>
        <v>0</v>
      </c>
    </row>
    <row r="32" spans="1:8" ht="27" customHeight="1" x14ac:dyDescent="0.25">
      <c r="A32" s="15">
        <v>21</v>
      </c>
      <c r="B32" s="15" t="s">
        <v>138</v>
      </c>
      <c r="C32" s="4" t="s">
        <v>132</v>
      </c>
      <c r="D32" s="4" t="s">
        <v>139</v>
      </c>
      <c r="E32" s="15" t="s">
        <v>89</v>
      </c>
      <c r="F32" s="16">
        <v>72</v>
      </c>
      <c r="G32" s="17"/>
      <c r="H32" s="18">
        <f t="shared" si="1"/>
        <v>0</v>
      </c>
    </row>
    <row r="33" spans="1:8" ht="27" customHeight="1" x14ac:dyDescent="0.25">
      <c r="A33" s="15">
        <v>22</v>
      </c>
      <c r="B33" s="15" t="s">
        <v>140</v>
      </c>
      <c r="C33" s="4" t="s">
        <v>132</v>
      </c>
      <c r="D33" s="4" t="s">
        <v>141</v>
      </c>
      <c r="E33" s="15" t="s">
        <v>89</v>
      </c>
      <c r="F33" s="16">
        <v>556.5</v>
      </c>
      <c r="G33" s="17"/>
      <c r="H33" s="18">
        <f t="shared" si="1"/>
        <v>0</v>
      </c>
    </row>
    <row r="34" spans="1:8" ht="27" customHeight="1" x14ac:dyDescent="0.25">
      <c r="A34" s="15">
        <v>23</v>
      </c>
      <c r="B34" s="15" t="s">
        <v>142</v>
      </c>
      <c r="C34" s="4" t="s">
        <v>132</v>
      </c>
      <c r="D34" s="4" t="s">
        <v>143</v>
      </c>
      <c r="E34" s="15" t="s">
        <v>89</v>
      </c>
      <c r="F34" s="16">
        <v>85</v>
      </c>
      <c r="G34" s="17"/>
      <c r="H34" s="18">
        <f t="shared" si="1"/>
        <v>0</v>
      </c>
    </row>
    <row r="35" spans="1:8" ht="27" customHeight="1" x14ac:dyDescent="0.25">
      <c r="A35" s="15">
        <v>24</v>
      </c>
      <c r="B35" s="15" t="s">
        <v>144</v>
      </c>
      <c r="C35" s="4" t="s">
        <v>132</v>
      </c>
      <c r="D35" s="4" t="s">
        <v>145</v>
      </c>
      <c r="E35" s="15" t="s">
        <v>89</v>
      </c>
      <c r="F35" s="16">
        <v>1000</v>
      </c>
      <c r="G35" s="17"/>
      <c r="H35" s="18">
        <f t="shared" si="1"/>
        <v>0</v>
      </c>
    </row>
    <row r="36" spans="1:8" ht="27" customHeight="1" x14ac:dyDescent="0.25">
      <c r="A36" s="15">
        <v>25</v>
      </c>
      <c r="B36" s="15" t="s">
        <v>146</v>
      </c>
      <c r="C36" s="4" t="s">
        <v>132</v>
      </c>
      <c r="D36" s="4" t="s">
        <v>147</v>
      </c>
      <c r="E36" s="15" t="s">
        <v>89</v>
      </c>
      <c r="F36" s="16">
        <v>437.5</v>
      </c>
      <c r="G36" s="17"/>
      <c r="H36" s="18">
        <f t="shared" si="1"/>
        <v>0</v>
      </c>
    </row>
    <row r="37" spans="1:8" ht="27" customHeight="1" x14ac:dyDescent="0.25">
      <c r="A37" s="15">
        <v>26</v>
      </c>
      <c r="B37" s="15" t="s">
        <v>148</v>
      </c>
      <c r="C37" s="4" t="s">
        <v>132</v>
      </c>
      <c r="D37" s="4" t="s">
        <v>149</v>
      </c>
      <c r="E37" s="15" t="s">
        <v>89</v>
      </c>
      <c r="F37" s="16">
        <v>63.5</v>
      </c>
      <c r="G37" s="17"/>
      <c r="H37" s="18">
        <f t="shared" si="1"/>
        <v>0</v>
      </c>
    </row>
    <row r="38" spans="1:8" ht="27" customHeight="1" x14ac:dyDescent="0.25">
      <c r="A38" s="15">
        <v>27</v>
      </c>
      <c r="B38" s="15" t="s">
        <v>150</v>
      </c>
      <c r="C38" s="4" t="s">
        <v>132</v>
      </c>
      <c r="D38" s="4" t="s">
        <v>151</v>
      </c>
      <c r="E38" s="15" t="s">
        <v>89</v>
      </c>
      <c r="F38" s="16">
        <v>17</v>
      </c>
      <c r="G38" s="17"/>
      <c r="H38" s="18">
        <f t="shared" si="1"/>
        <v>0</v>
      </c>
    </row>
    <row r="39" spans="1:8" ht="27" customHeight="1" x14ac:dyDescent="0.25">
      <c r="A39" s="15">
        <v>28</v>
      </c>
      <c r="B39" s="15" t="s">
        <v>152</v>
      </c>
      <c r="C39" s="4" t="s">
        <v>132</v>
      </c>
      <c r="D39" s="4" t="s">
        <v>153</v>
      </c>
      <c r="E39" s="15" t="s">
        <v>89</v>
      </c>
      <c r="F39" s="16">
        <v>114</v>
      </c>
      <c r="G39" s="17"/>
      <c r="H39" s="18">
        <f t="shared" si="1"/>
        <v>0</v>
      </c>
    </row>
    <row r="40" spans="1:8" ht="27" customHeight="1" x14ac:dyDescent="0.25">
      <c r="A40" s="15">
        <v>29</v>
      </c>
      <c r="B40" s="15" t="s">
        <v>154</v>
      </c>
      <c r="C40" s="4" t="s">
        <v>132</v>
      </c>
      <c r="D40" s="4" t="s">
        <v>155</v>
      </c>
      <c r="E40" s="15" t="s">
        <v>156</v>
      </c>
      <c r="F40" s="16">
        <v>2</v>
      </c>
      <c r="G40" s="17"/>
      <c r="H40" s="18">
        <f t="shared" si="1"/>
        <v>0</v>
      </c>
    </row>
    <row r="41" spans="1:8" ht="27" customHeight="1" x14ac:dyDescent="0.25">
      <c r="A41" s="15">
        <v>30</v>
      </c>
      <c r="B41" s="15" t="s">
        <v>157</v>
      </c>
      <c r="C41" s="4" t="s">
        <v>132</v>
      </c>
      <c r="D41" s="4" t="s">
        <v>158</v>
      </c>
      <c r="E41" s="15" t="s">
        <v>156</v>
      </c>
      <c r="F41" s="16">
        <v>2</v>
      </c>
      <c r="G41" s="17"/>
      <c r="H41" s="18">
        <f t="shared" si="1"/>
        <v>0</v>
      </c>
    </row>
    <row r="42" spans="1:8" ht="27" customHeight="1" x14ac:dyDescent="0.25">
      <c r="A42" s="15">
        <v>31</v>
      </c>
      <c r="B42" s="15" t="s">
        <v>159</v>
      </c>
      <c r="C42" s="4" t="s">
        <v>132</v>
      </c>
      <c r="D42" s="4" t="s">
        <v>160</v>
      </c>
      <c r="E42" s="15" t="s">
        <v>156</v>
      </c>
      <c r="F42" s="16">
        <v>1</v>
      </c>
      <c r="G42" s="17"/>
      <c r="H42" s="18">
        <f t="shared" si="1"/>
        <v>0</v>
      </c>
    </row>
    <row r="43" spans="1:8" ht="39" customHeight="1" x14ac:dyDescent="0.25">
      <c r="A43" s="15">
        <v>32</v>
      </c>
      <c r="B43" s="15" t="s">
        <v>161</v>
      </c>
      <c r="C43" s="4" t="s">
        <v>132</v>
      </c>
      <c r="D43" s="4" t="s">
        <v>162</v>
      </c>
      <c r="E43" s="15" t="s">
        <v>156</v>
      </c>
      <c r="F43" s="16">
        <v>1</v>
      </c>
      <c r="G43" s="17"/>
      <c r="H43" s="18">
        <f t="shared" si="1"/>
        <v>0</v>
      </c>
    </row>
    <row r="44" spans="1:8" ht="39" customHeight="1" x14ac:dyDescent="0.25">
      <c r="A44" s="15">
        <v>33</v>
      </c>
      <c r="B44" s="15" t="s">
        <v>163</v>
      </c>
      <c r="C44" s="4" t="s">
        <v>132</v>
      </c>
      <c r="D44" s="4" t="s">
        <v>164</v>
      </c>
      <c r="E44" s="15" t="s">
        <v>156</v>
      </c>
      <c r="F44" s="16">
        <v>1</v>
      </c>
      <c r="G44" s="17"/>
      <c r="H44" s="18">
        <f t="shared" si="1"/>
        <v>0</v>
      </c>
    </row>
    <row r="45" spans="1:8" ht="39" customHeight="1" x14ac:dyDescent="0.25">
      <c r="A45" s="15">
        <v>34</v>
      </c>
      <c r="B45" s="15" t="s">
        <v>165</v>
      </c>
      <c r="C45" s="4" t="s">
        <v>132</v>
      </c>
      <c r="D45" s="4" t="s">
        <v>166</v>
      </c>
      <c r="E45" s="15" t="s">
        <v>156</v>
      </c>
      <c r="F45" s="16">
        <v>1</v>
      </c>
      <c r="G45" s="17"/>
      <c r="H45" s="18">
        <f t="shared" si="1"/>
        <v>0</v>
      </c>
    </row>
    <row r="46" spans="1:8" ht="27" customHeight="1" x14ac:dyDescent="0.25">
      <c r="A46" s="15">
        <v>35</v>
      </c>
      <c r="B46" s="15" t="s">
        <v>167</v>
      </c>
      <c r="C46" s="4" t="s">
        <v>132</v>
      </c>
      <c r="D46" s="4" t="s">
        <v>168</v>
      </c>
      <c r="E46" s="15" t="s">
        <v>156</v>
      </c>
      <c r="F46" s="16">
        <v>10</v>
      </c>
      <c r="G46" s="17"/>
      <c r="H46" s="18">
        <f t="shared" si="1"/>
        <v>0</v>
      </c>
    </row>
    <row r="47" spans="1:8" ht="27" customHeight="1" x14ac:dyDescent="0.25">
      <c r="A47" s="15">
        <v>36</v>
      </c>
      <c r="B47" s="15" t="s">
        <v>169</v>
      </c>
      <c r="C47" s="4" t="s">
        <v>132</v>
      </c>
      <c r="D47" s="4" t="s">
        <v>170</v>
      </c>
      <c r="E47" s="15" t="s">
        <v>156</v>
      </c>
      <c r="F47" s="16">
        <v>83</v>
      </c>
      <c r="G47" s="17"/>
      <c r="H47" s="18">
        <f t="shared" si="1"/>
        <v>0</v>
      </c>
    </row>
    <row r="48" spans="1:8" ht="27" customHeight="1" x14ac:dyDescent="0.25">
      <c r="A48" s="15">
        <v>37</v>
      </c>
      <c r="B48" s="15" t="s">
        <v>171</v>
      </c>
      <c r="C48" s="4" t="s">
        <v>132</v>
      </c>
      <c r="D48" s="4" t="s">
        <v>172</v>
      </c>
      <c r="E48" s="15" t="s">
        <v>156</v>
      </c>
      <c r="F48" s="16">
        <v>34</v>
      </c>
      <c r="G48" s="17"/>
      <c r="H48" s="18">
        <f t="shared" si="1"/>
        <v>0</v>
      </c>
    </row>
    <row r="49" spans="1:8" ht="27" customHeight="1" x14ac:dyDescent="0.25">
      <c r="A49" s="15">
        <v>38</v>
      </c>
      <c r="B49" s="15" t="s">
        <v>173</v>
      </c>
      <c r="C49" s="4" t="s">
        <v>132</v>
      </c>
      <c r="D49" s="4" t="s">
        <v>174</v>
      </c>
      <c r="E49" s="15" t="s">
        <v>156</v>
      </c>
      <c r="F49" s="16">
        <v>41</v>
      </c>
      <c r="G49" s="17"/>
      <c r="H49" s="18">
        <f t="shared" si="1"/>
        <v>0</v>
      </c>
    </row>
    <row r="50" spans="1:8" ht="27" customHeight="1" x14ac:dyDescent="0.25">
      <c r="A50" s="15">
        <v>39</v>
      </c>
      <c r="B50" s="15" t="s">
        <v>175</v>
      </c>
      <c r="C50" s="4" t="s">
        <v>132</v>
      </c>
      <c r="D50" s="4" t="s">
        <v>176</v>
      </c>
      <c r="E50" s="15" t="s">
        <v>156</v>
      </c>
      <c r="F50" s="16">
        <v>21</v>
      </c>
      <c r="G50" s="17"/>
      <c r="H50" s="18">
        <f t="shared" si="1"/>
        <v>0</v>
      </c>
    </row>
    <row r="51" spans="1:8" ht="27" customHeight="1" x14ac:dyDescent="0.25">
      <c r="A51" s="15">
        <v>40</v>
      </c>
      <c r="B51" s="15" t="s">
        <v>177</v>
      </c>
      <c r="C51" s="4" t="s">
        <v>132</v>
      </c>
      <c r="D51" s="4" t="s">
        <v>178</v>
      </c>
      <c r="E51" s="15" t="s">
        <v>156</v>
      </c>
      <c r="F51" s="16">
        <v>14</v>
      </c>
      <c r="G51" s="17"/>
      <c r="H51" s="18">
        <f t="shared" si="1"/>
        <v>0</v>
      </c>
    </row>
    <row r="52" spans="1:8" ht="27" customHeight="1" x14ac:dyDescent="0.25">
      <c r="A52" s="15">
        <v>41</v>
      </c>
      <c r="B52" s="15" t="s">
        <v>179</v>
      </c>
      <c r="C52" s="4" t="s">
        <v>132</v>
      </c>
      <c r="D52" s="4" t="s">
        <v>180</v>
      </c>
      <c r="E52" s="15" t="s">
        <v>156</v>
      </c>
      <c r="F52" s="16">
        <v>7</v>
      </c>
      <c r="G52" s="17"/>
      <c r="H52" s="18">
        <f t="shared" si="1"/>
        <v>0</v>
      </c>
    </row>
    <row r="53" spans="1:8" ht="27" customHeight="1" x14ac:dyDescent="0.25">
      <c r="A53" s="15">
        <v>42</v>
      </c>
      <c r="B53" s="15" t="s">
        <v>181</v>
      </c>
      <c r="C53" s="4" t="s">
        <v>132</v>
      </c>
      <c r="D53" s="4" t="s">
        <v>182</v>
      </c>
      <c r="E53" s="15" t="s">
        <v>156</v>
      </c>
      <c r="F53" s="16">
        <v>7</v>
      </c>
      <c r="G53" s="17"/>
      <c r="H53" s="18">
        <f t="shared" si="1"/>
        <v>0</v>
      </c>
    </row>
    <row r="54" spans="1:8" ht="27" customHeight="1" x14ac:dyDescent="0.25">
      <c r="A54" s="15">
        <v>43</v>
      </c>
      <c r="B54" s="15" t="s">
        <v>183</v>
      </c>
      <c r="C54" s="4" t="s">
        <v>132</v>
      </c>
      <c r="D54" s="4" t="s">
        <v>184</v>
      </c>
      <c r="E54" s="15" t="s">
        <v>156</v>
      </c>
      <c r="F54" s="16">
        <v>12</v>
      </c>
      <c r="G54" s="17"/>
      <c r="H54" s="18">
        <f t="shared" si="1"/>
        <v>0</v>
      </c>
    </row>
    <row r="55" spans="1:8" ht="27" customHeight="1" x14ac:dyDescent="0.25">
      <c r="A55" s="15">
        <v>44</v>
      </c>
      <c r="B55" s="15" t="s">
        <v>185</v>
      </c>
      <c r="C55" s="4" t="s">
        <v>132</v>
      </c>
      <c r="D55" s="4" t="s">
        <v>186</v>
      </c>
      <c r="E55" s="15" t="s">
        <v>156</v>
      </c>
      <c r="F55" s="16">
        <v>2</v>
      </c>
      <c r="G55" s="17"/>
      <c r="H55" s="18">
        <f t="shared" si="1"/>
        <v>0</v>
      </c>
    </row>
    <row r="56" spans="1:8" ht="27" customHeight="1" x14ac:dyDescent="0.25">
      <c r="A56" s="15">
        <v>45</v>
      </c>
      <c r="B56" s="15" t="s">
        <v>187</v>
      </c>
      <c r="C56" s="4" t="s">
        <v>132</v>
      </c>
      <c r="D56" s="4" t="s">
        <v>188</v>
      </c>
      <c r="E56" s="15" t="s">
        <v>156</v>
      </c>
      <c r="F56" s="16">
        <v>94</v>
      </c>
      <c r="G56" s="17"/>
      <c r="H56" s="18">
        <f t="shared" si="1"/>
        <v>0</v>
      </c>
    </row>
    <row r="57" spans="1:8" ht="27" customHeight="1" x14ac:dyDescent="0.25">
      <c r="A57" s="15">
        <v>46</v>
      </c>
      <c r="B57" s="15" t="s">
        <v>189</v>
      </c>
      <c r="C57" s="4" t="s">
        <v>132</v>
      </c>
      <c r="D57" s="4" t="s">
        <v>190</v>
      </c>
      <c r="E57" s="15" t="s">
        <v>156</v>
      </c>
      <c r="F57" s="16">
        <v>448</v>
      </c>
      <c r="G57" s="17"/>
      <c r="H57" s="18">
        <f t="shared" si="1"/>
        <v>0</v>
      </c>
    </row>
    <row r="58" spans="1:8" ht="27" customHeight="1" x14ac:dyDescent="0.25">
      <c r="A58" s="15">
        <v>47</v>
      </c>
      <c r="B58" s="15" t="s">
        <v>191</v>
      </c>
      <c r="C58" s="4" t="s">
        <v>132</v>
      </c>
      <c r="D58" s="4" t="s">
        <v>192</v>
      </c>
      <c r="E58" s="15" t="s">
        <v>156</v>
      </c>
      <c r="F58" s="16">
        <v>84</v>
      </c>
      <c r="G58" s="17"/>
      <c r="H58" s="18">
        <f t="shared" si="1"/>
        <v>0</v>
      </c>
    </row>
    <row r="59" spans="1:8" ht="27" customHeight="1" x14ac:dyDescent="0.25">
      <c r="A59" s="15">
        <v>48</v>
      </c>
      <c r="B59" s="15" t="s">
        <v>193</v>
      </c>
      <c r="C59" s="4" t="s">
        <v>132</v>
      </c>
      <c r="D59" s="4" t="s">
        <v>194</v>
      </c>
      <c r="E59" s="15" t="s">
        <v>156</v>
      </c>
      <c r="F59" s="16">
        <v>34</v>
      </c>
      <c r="G59" s="17"/>
      <c r="H59" s="18">
        <f t="shared" si="1"/>
        <v>0</v>
      </c>
    </row>
    <row r="60" spans="1:8" ht="27" customHeight="1" x14ac:dyDescent="0.25">
      <c r="A60" s="15">
        <v>49</v>
      </c>
      <c r="B60" s="15" t="s">
        <v>195</v>
      </c>
      <c r="C60" s="4" t="s">
        <v>132</v>
      </c>
      <c r="D60" s="4" t="s">
        <v>196</v>
      </c>
      <c r="E60" s="15" t="s">
        <v>156</v>
      </c>
      <c r="F60" s="16">
        <v>25</v>
      </c>
      <c r="G60" s="17"/>
      <c r="H60" s="18">
        <f t="shared" si="1"/>
        <v>0</v>
      </c>
    </row>
    <row r="61" spans="1:8" ht="27" customHeight="1" x14ac:dyDescent="0.25">
      <c r="A61" s="15">
        <v>50</v>
      </c>
      <c r="B61" s="15" t="s">
        <v>197</v>
      </c>
      <c r="C61" s="4" t="s">
        <v>132</v>
      </c>
      <c r="D61" s="4" t="s">
        <v>198</v>
      </c>
      <c r="E61" s="15" t="s">
        <v>156</v>
      </c>
      <c r="F61" s="16">
        <v>25</v>
      </c>
      <c r="G61" s="17"/>
      <c r="H61" s="18">
        <f t="shared" si="1"/>
        <v>0</v>
      </c>
    </row>
    <row r="62" spans="1:8" ht="27" customHeight="1" x14ac:dyDescent="0.25">
      <c r="A62" s="15">
        <v>51</v>
      </c>
      <c r="B62" s="15" t="s">
        <v>199</v>
      </c>
      <c r="C62" s="4" t="s">
        <v>132</v>
      </c>
      <c r="D62" s="4" t="s">
        <v>200</v>
      </c>
      <c r="E62" s="15" t="s">
        <v>156</v>
      </c>
      <c r="F62" s="16">
        <v>10</v>
      </c>
      <c r="G62" s="17"/>
      <c r="H62" s="18">
        <f t="shared" si="1"/>
        <v>0</v>
      </c>
    </row>
    <row r="63" spans="1:8" ht="27" customHeight="1" x14ac:dyDescent="0.25">
      <c r="A63" s="15">
        <v>52</v>
      </c>
      <c r="B63" s="15" t="s">
        <v>201</v>
      </c>
      <c r="C63" s="4" t="s">
        <v>132</v>
      </c>
      <c r="D63" s="4" t="s">
        <v>202</v>
      </c>
      <c r="E63" s="15" t="s">
        <v>156</v>
      </c>
      <c r="F63" s="16">
        <v>6</v>
      </c>
      <c r="G63" s="17"/>
      <c r="H63" s="18">
        <f t="shared" si="1"/>
        <v>0</v>
      </c>
    </row>
    <row r="64" spans="1:8" ht="27" customHeight="1" x14ac:dyDescent="0.25">
      <c r="A64" s="15">
        <v>53</v>
      </c>
      <c r="B64" s="15" t="s">
        <v>203</v>
      </c>
      <c r="C64" s="4" t="s">
        <v>132</v>
      </c>
      <c r="D64" s="4" t="s">
        <v>204</v>
      </c>
      <c r="E64" s="15" t="s">
        <v>156</v>
      </c>
      <c r="F64" s="16">
        <v>6</v>
      </c>
      <c r="G64" s="17"/>
      <c r="H64" s="18">
        <f t="shared" si="1"/>
        <v>0</v>
      </c>
    </row>
    <row r="65" spans="1:8" ht="27" customHeight="1" x14ac:dyDescent="0.25">
      <c r="A65" s="15">
        <v>54</v>
      </c>
      <c r="B65" s="15" t="s">
        <v>205</v>
      </c>
      <c r="C65" s="4" t="s">
        <v>132</v>
      </c>
      <c r="D65" s="4" t="s">
        <v>206</v>
      </c>
      <c r="E65" s="15" t="s">
        <v>156</v>
      </c>
      <c r="F65" s="16">
        <v>1</v>
      </c>
      <c r="G65" s="17"/>
      <c r="H65" s="18">
        <f t="shared" si="1"/>
        <v>0</v>
      </c>
    </row>
    <row r="66" spans="1:8" ht="27" customHeight="1" x14ac:dyDescent="0.25">
      <c r="A66" s="15">
        <v>55</v>
      </c>
      <c r="B66" s="15" t="s">
        <v>207</v>
      </c>
      <c r="C66" s="4" t="s">
        <v>132</v>
      </c>
      <c r="D66" s="4" t="s">
        <v>208</v>
      </c>
      <c r="E66" s="15" t="s">
        <v>156</v>
      </c>
      <c r="F66" s="16">
        <v>1</v>
      </c>
      <c r="G66" s="17"/>
      <c r="H66" s="18">
        <f t="shared" si="1"/>
        <v>0</v>
      </c>
    </row>
    <row r="67" spans="1:8" ht="27" customHeight="1" x14ac:dyDescent="0.25">
      <c r="A67" s="15">
        <v>56</v>
      </c>
      <c r="B67" s="15" t="s">
        <v>209</v>
      </c>
      <c r="C67" s="4" t="s">
        <v>132</v>
      </c>
      <c r="D67" s="4" t="s">
        <v>210</v>
      </c>
      <c r="E67" s="15" t="s">
        <v>156</v>
      </c>
      <c r="F67" s="16">
        <v>1</v>
      </c>
      <c r="G67" s="17"/>
      <c r="H67" s="18">
        <f t="shared" si="1"/>
        <v>0</v>
      </c>
    </row>
    <row r="68" spans="1:8" ht="27" customHeight="1" x14ac:dyDescent="0.25">
      <c r="A68" s="15">
        <v>57</v>
      </c>
      <c r="B68" s="15" t="s">
        <v>211</v>
      </c>
      <c r="C68" s="4" t="s">
        <v>132</v>
      </c>
      <c r="D68" s="4" t="s">
        <v>212</v>
      </c>
      <c r="E68" s="15" t="s">
        <v>156</v>
      </c>
      <c r="F68" s="16">
        <v>1</v>
      </c>
      <c r="G68" s="17"/>
      <c r="H68" s="18">
        <f t="shared" si="1"/>
        <v>0</v>
      </c>
    </row>
    <row r="69" spans="1:8" ht="27" customHeight="1" x14ac:dyDescent="0.25">
      <c r="A69" s="15">
        <v>58</v>
      </c>
      <c r="B69" s="15" t="s">
        <v>213</v>
      </c>
      <c r="C69" s="4" t="s">
        <v>132</v>
      </c>
      <c r="D69" s="4" t="s">
        <v>214</v>
      </c>
      <c r="E69" s="15" t="s">
        <v>156</v>
      </c>
      <c r="F69" s="16">
        <v>2</v>
      </c>
      <c r="G69" s="17"/>
      <c r="H69" s="18">
        <f t="shared" si="1"/>
        <v>0</v>
      </c>
    </row>
    <row r="70" spans="1:8" ht="161.25" customHeight="1" x14ac:dyDescent="0.25">
      <c r="A70" s="15">
        <v>59</v>
      </c>
      <c r="B70" s="15" t="s">
        <v>215</v>
      </c>
      <c r="C70" s="4" t="s">
        <v>216</v>
      </c>
      <c r="D70" s="4" t="s">
        <v>217</v>
      </c>
      <c r="E70" s="15" t="s">
        <v>218</v>
      </c>
      <c r="F70" s="16">
        <v>1</v>
      </c>
      <c r="G70" s="17"/>
      <c r="H70" s="18">
        <f t="shared" si="1"/>
        <v>0</v>
      </c>
    </row>
    <row r="71" spans="1:8" ht="149.25" customHeight="1" x14ac:dyDescent="0.25">
      <c r="A71" s="15">
        <v>60</v>
      </c>
      <c r="B71" s="15" t="s">
        <v>219</v>
      </c>
      <c r="C71" s="4" t="s">
        <v>216</v>
      </c>
      <c r="D71" s="4" t="s">
        <v>220</v>
      </c>
      <c r="E71" s="15" t="s">
        <v>218</v>
      </c>
      <c r="F71" s="16">
        <v>1</v>
      </c>
      <c r="G71" s="17"/>
      <c r="H71" s="18">
        <f t="shared" si="1"/>
        <v>0</v>
      </c>
    </row>
    <row r="72" spans="1:8" x14ac:dyDescent="0.25">
      <c r="A72" s="48" t="s">
        <v>221</v>
      </c>
      <c r="B72" s="48"/>
      <c r="C72" s="48"/>
      <c r="D72" s="48"/>
      <c r="E72" s="48"/>
      <c r="F72" s="48"/>
      <c r="G72" s="48"/>
      <c r="H72" s="19">
        <f>SUM(H28:H71)</f>
        <v>0</v>
      </c>
    </row>
    <row r="73" spans="1:8" x14ac:dyDescent="0.25">
      <c r="A73" s="47" t="s">
        <v>222</v>
      </c>
      <c r="B73" s="47"/>
      <c r="C73" s="47"/>
      <c r="D73" s="47"/>
      <c r="E73" s="47"/>
      <c r="F73" s="47"/>
      <c r="G73" s="47"/>
      <c r="H73" s="47"/>
    </row>
    <row r="74" spans="1:8" ht="27" customHeight="1" x14ac:dyDescent="0.25">
      <c r="A74" s="15">
        <v>61</v>
      </c>
      <c r="B74" s="15" t="s">
        <v>223</v>
      </c>
      <c r="C74" s="4" t="s">
        <v>132</v>
      </c>
      <c r="D74" s="4" t="s">
        <v>224</v>
      </c>
      <c r="E74" s="15" t="s">
        <v>89</v>
      </c>
      <c r="F74" s="16">
        <v>25.3</v>
      </c>
      <c r="G74" s="17"/>
      <c r="H74" s="18">
        <f t="shared" ref="H74:H80" si="2">ROUND(F74*G74,2)</f>
        <v>0</v>
      </c>
    </row>
    <row r="75" spans="1:8" ht="27" customHeight="1" x14ac:dyDescent="0.25">
      <c r="A75" s="15">
        <v>62</v>
      </c>
      <c r="B75" s="15" t="s">
        <v>225</v>
      </c>
      <c r="C75" s="4" t="s">
        <v>132</v>
      </c>
      <c r="D75" s="4" t="s">
        <v>226</v>
      </c>
      <c r="E75" s="15" t="s">
        <v>89</v>
      </c>
      <c r="F75" s="16">
        <v>343</v>
      </c>
      <c r="G75" s="17"/>
      <c r="H75" s="18">
        <f t="shared" si="2"/>
        <v>0</v>
      </c>
    </row>
    <row r="76" spans="1:8" ht="27" customHeight="1" x14ac:dyDescent="0.25">
      <c r="A76" s="15">
        <v>63</v>
      </c>
      <c r="B76" s="15" t="s">
        <v>227</v>
      </c>
      <c r="C76" s="4" t="s">
        <v>132</v>
      </c>
      <c r="D76" s="4" t="s">
        <v>228</v>
      </c>
      <c r="E76" s="15" t="s">
        <v>89</v>
      </c>
      <c r="F76" s="16">
        <v>461.5</v>
      </c>
      <c r="G76" s="17"/>
      <c r="H76" s="18">
        <f t="shared" si="2"/>
        <v>0</v>
      </c>
    </row>
    <row r="77" spans="1:8" ht="27" customHeight="1" x14ac:dyDescent="0.25">
      <c r="A77" s="15">
        <v>64</v>
      </c>
      <c r="B77" s="15" t="s">
        <v>229</v>
      </c>
      <c r="C77" s="4" t="s">
        <v>132</v>
      </c>
      <c r="D77" s="4" t="s">
        <v>230</v>
      </c>
      <c r="E77" s="15" t="s">
        <v>89</v>
      </c>
      <c r="F77" s="16">
        <v>401.8</v>
      </c>
      <c r="G77" s="17"/>
      <c r="H77" s="18">
        <f t="shared" si="2"/>
        <v>0</v>
      </c>
    </row>
    <row r="78" spans="1:8" ht="27" customHeight="1" x14ac:dyDescent="0.25">
      <c r="A78" s="15">
        <v>65</v>
      </c>
      <c r="B78" s="15" t="s">
        <v>231</v>
      </c>
      <c r="C78" s="4" t="s">
        <v>132</v>
      </c>
      <c r="D78" s="4" t="s">
        <v>232</v>
      </c>
      <c r="E78" s="15" t="s">
        <v>89</v>
      </c>
      <c r="F78" s="16">
        <v>47.5</v>
      </c>
      <c r="G78" s="17"/>
      <c r="H78" s="18">
        <f t="shared" si="2"/>
        <v>0</v>
      </c>
    </row>
    <row r="79" spans="1:8" ht="27" customHeight="1" x14ac:dyDescent="0.25">
      <c r="A79" s="15">
        <v>66</v>
      </c>
      <c r="B79" s="15" t="s">
        <v>233</v>
      </c>
      <c r="C79" s="4" t="s">
        <v>132</v>
      </c>
      <c r="D79" s="4" t="s">
        <v>234</v>
      </c>
      <c r="E79" s="15" t="s">
        <v>89</v>
      </c>
      <c r="F79" s="16">
        <v>356.7</v>
      </c>
      <c r="G79" s="17"/>
      <c r="H79" s="18">
        <f t="shared" si="2"/>
        <v>0</v>
      </c>
    </row>
    <row r="80" spans="1:8" ht="39" customHeight="1" x14ac:dyDescent="0.25">
      <c r="A80" s="15">
        <v>67</v>
      </c>
      <c r="B80" s="15" t="s">
        <v>235</v>
      </c>
      <c r="C80" s="4" t="s">
        <v>132</v>
      </c>
      <c r="D80" s="4" t="s">
        <v>236</v>
      </c>
      <c r="E80" s="15" t="s">
        <v>89</v>
      </c>
      <c r="F80" s="16">
        <v>118.5</v>
      </c>
      <c r="G80" s="17"/>
      <c r="H80" s="18">
        <f t="shared" si="2"/>
        <v>0</v>
      </c>
    </row>
    <row r="81" spans="1:8" x14ac:dyDescent="0.25">
      <c r="A81" s="48" t="s">
        <v>237</v>
      </c>
      <c r="B81" s="48"/>
      <c r="C81" s="48"/>
      <c r="D81" s="48"/>
      <c r="E81" s="48"/>
      <c r="F81" s="48"/>
      <c r="G81" s="48"/>
      <c r="H81" s="19">
        <f>SUM(H74:H80)</f>
        <v>0</v>
      </c>
    </row>
    <row r="82" spans="1:8" x14ac:dyDescent="0.25">
      <c r="A82" s="47" t="s">
        <v>238</v>
      </c>
      <c r="B82" s="47"/>
      <c r="C82" s="47"/>
      <c r="D82" s="47"/>
      <c r="E82" s="47"/>
      <c r="F82" s="47"/>
      <c r="G82" s="47"/>
      <c r="H82" s="47"/>
    </row>
    <row r="83" spans="1:8" ht="27" customHeight="1" x14ac:dyDescent="0.25">
      <c r="A83" s="15">
        <v>68</v>
      </c>
      <c r="B83" s="15" t="s">
        <v>239</v>
      </c>
      <c r="C83" s="4" t="s">
        <v>240</v>
      </c>
      <c r="D83" s="4" t="s">
        <v>241</v>
      </c>
      <c r="E83" s="15" t="s">
        <v>94</v>
      </c>
      <c r="F83" s="16">
        <v>22072.400000000001</v>
      </c>
      <c r="G83" s="17"/>
      <c r="H83" s="18">
        <f t="shared" ref="H83:H101" si="3">ROUND(F83*G83,2)</f>
        <v>0</v>
      </c>
    </row>
    <row r="84" spans="1:8" ht="27" customHeight="1" x14ac:dyDescent="0.25">
      <c r="A84" s="15">
        <v>69</v>
      </c>
      <c r="B84" s="15" t="s">
        <v>242</v>
      </c>
      <c r="C84" s="4" t="s">
        <v>243</v>
      </c>
      <c r="D84" s="4" t="s">
        <v>244</v>
      </c>
      <c r="E84" s="15" t="s">
        <v>94</v>
      </c>
      <c r="F84" s="16">
        <v>7881.21</v>
      </c>
      <c r="G84" s="17"/>
      <c r="H84" s="18">
        <f t="shared" si="3"/>
        <v>0</v>
      </c>
    </row>
    <row r="85" spans="1:8" ht="27" customHeight="1" x14ac:dyDescent="0.25">
      <c r="A85" s="15">
        <v>70</v>
      </c>
      <c r="B85" s="15" t="s">
        <v>245</v>
      </c>
      <c r="C85" s="4" t="s">
        <v>243</v>
      </c>
      <c r="D85" s="4" t="s">
        <v>246</v>
      </c>
      <c r="E85" s="15" t="s">
        <v>94</v>
      </c>
      <c r="F85" s="16">
        <v>15090.46</v>
      </c>
      <c r="G85" s="17"/>
      <c r="H85" s="18">
        <f t="shared" si="3"/>
        <v>0</v>
      </c>
    </row>
    <row r="86" spans="1:8" ht="27" customHeight="1" x14ac:dyDescent="0.25">
      <c r="A86" s="15">
        <v>71</v>
      </c>
      <c r="B86" s="15" t="s">
        <v>247</v>
      </c>
      <c r="C86" s="4" t="s">
        <v>248</v>
      </c>
      <c r="D86" s="4" t="s">
        <v>249</v>
      </c>
      <c r="E86" s="15" t="s">
        <v>94</v>
      </c>
      <c r="F86" s="16">
        <v>26193.8</v>
      </c>
      <c r="G86" s="17"/>
      <c r="H86" s="18">
        <f t="shared" si="3"/>
        <v>0</v>
      </c>
    </row>
    <row r="87" spans="1:8" ht="27" customHeight="1" x14ac:dyDescent="0.25">
      <c r="A87" s="15">
        <v>72</v>
      </c>
      <c r="B87" s="15" t="s">
        <v>250</v>
      </c>
      <c r="C87" s="4" t="s">
        <v>251</v>
      </c>
      <c r="D87" s="4" t="s">
        <v>252</v>
      </c>
      <c r="E87" s="15" t="s">
        <v>94</v>
      </c>
      <c r="F87" s="16">
        <v>37076.31</v>
      </c>
      <c r="G87" s="17"/>
      <c r="H87" s="18">
        <f t="shared" si="3"/>
        <v>0</v>
      </c>
    </row>
    <row r="88" spans="1:8" ht="27" customHeight="1" x14ac:dyDescent="0.25">
      <c r="A88" s="15">
        <v>73</v>
      </c>
      <c r="B88" s="15" t="s">
        <v>253</v>
      </c>
      <c r="C88" s="4" t="s">
        <v>248</v>
      </c>
      <c r="D88" s="4" t="s">
        <v>254</v>
      </c>
      <c r="E88" s="15" t="s">
        <v>94</v>
      </c>
      <c r="F88" s="16">
        <v>19013.400000000001</v>
      </c>
      <c r="G88" s="17"/>
      <c r="H88" s="18">
        <f t="shared" si="3"/>
        <v>0</v>
      </c>
    </row>
    <row r="89" spans="1:8" ht="27" customHeight="1" x14ac:dyDescent="0.25">
      <c r="A89" s="15">
        <v>74</v>
      </c>
      <c r="B89" s="15" t="s">
        <v>255</v>
      </c>
      <c r="C89" s="4" t="s">
        <v>256</v>
      </c>
      <c r="D89" s="4" t="s">
        <v>257</v>
      </c>
      <c r="E89" s="15" t="s">
        <v>94</v>
      </c>
      <c r="F89" s="16">
        <v>38026.800000000003</v>
      </c>
      <c r="G89" s="17"/>
      <c r="H89" s="18">
        <f t="shared" si="3"/>
        <v>0</v>
      </c>
    </row>
    <row r="90" spans="1:8" ht="27" customHeight="1" x14ac:dyDescent="0.25">
      <c r="A90" s="15">
        <v>75</v>
      </c>
      <c r="B90" s="15" t="s">
        <v>258</v>
      </c>
      <c r="C90" s="4" t="s">
        <v>259</v>
      </c>
      <c r="D90" s="4" t="s">
        <v>260</v>
      </c>
      <c r="E90" s="15" t="s">
        <v>94</v>
      </c>
      <c r="F90" s="16">
        <v>15032.76</v>
      </c>
      <c r="G90" s="17"/>
      <c r="H90" s="18">
        <f t="shared" si="3"/>
        <v>0</v>
      </c>
    </row>
    <row r="91" spans="1:8" ht="27" customHeight="1" x14ac:dyDescent="0.25">
      <c r="A91" s="15">
        <v>76</v>
      </c>
      <c r="B91" s="15" t="s">
        <v>261</v>
      </c>
      <c r="C91" s="4" t="s">
        <v>262</v>
      </c>
      <c r="D91" s="4" t="s">
        <v>263</v>
      </c>
      <c r="E91" s="15" t="s">
        <v>94</v>
      </c>
      <c r="F91" s="16">
        <v>819.57</v>
      </c>
      <c r="G91" s="17"/>
      <c r="H91" s="18">
        <f t="shared" si="3"/>
        <v>0</v>
      </c>
    </row>
    <row r="92" spans="1:8" ht="27" customHeight="1" x14ac:dyDescent="0.25">
      <c r="A92" s="15">
        <v>77</v>
      </c>
      <c r="B92" s="15" t="s">
        <v>264</v>
      </c>
      <c r="C92" s="4" t="s">
        <v>259</v>
      </c>
      <c r="D92" s="4" t="s">
        <v>265</v>
      </c>
      <c r="E92" s="15" t="s">
        <v>94</v>
      </c>
      <c r="F92" s="16">
        <v>8988.9</v>
      </c>
      <c r="G92" s="17"/>
      <c r="H92" s="18">
        <f t="shared" si="3"/>
        <v>0</v>
      </c>
    </row>
    <row r="93" spans="1:8" ht="27" customHeight="1" x14ac:dyDescent="0.25">
      <c r="A93" s="15">
        <v>78</v>
      </c>
      <c r="B93" s="15" t="s">
        <v>266</v>
      </c>
      <c r="C93" s="4" t="s">
        <v>267</v>
      </c>
      <c r="D93" s="4" t="s">
        <v>268</v>
      </c>
      <c r="E93" s="15" t="s">
        <v>94</v>
      </c>
      <c r="F93" s="16">
        <v>505.35</v>
      </c>
      <c r="G93" s="17"/>
      <c r="H93" s="18">
        <f t="shared" si="3"/>
        <v>0</v>
      </c>
    </row>
    <row r="94" spans="1:8" ht="15" customHeight="1" x14ac:dyDescent="0.25">
      <c r="A94" s="15">
        <v>79</v>
      </c>
      <c r="B94" s="15" t="s">
        <v>269</v>
      </c>
      <c r="C94" s="4" t="s">
        <v>270</v>
      </c>
      <c r="D94" s="4" t="s">
        <v>271</v>
      </c>
      <c r="E94" s="15" t="s">
        <v>94</v>
      </c>
      <c r="F94" s="16">
        <v>145.5</v>
      </c>
      <c r="G94" s="17"/>
      <c r="H94" s="18">
        <f t="shared" si="3"/>
        <v>0</v>
      </c>
    </row>
    <row r="95" spans="1:8" ht="27" customHeight="1" x14ac:dyDescent="0.25">
      <c r="A95" s="15">
        <v>80</v>
      </c>
      <c r="B95" s="15" t="s">
        <v>272</v>
      </c>
      <c r="C95" s="4" t="s">
        <v>259</v>
      </c>
      <c r="D95" s="4" t="s">
        <v>273</v>
      </c>
      <c r="E95" s="15" t="s">
        <v>94</v>
      </c>
      <c r="F95" s="16">
        <v>342.6</v>
      </c>
      <c r="G95" s="17"/>
      <c r="H95" s="18">
        <f t="shared" si="3"/>
        <v>0</v>
      </c>
    </row>
    <row r="96" spans="1:8" ht="27" customHeight="1" x14ac:dyDescent="0.25">
      <c r="A96" s="15">
        <v>81</v>
      </c>
      <c r="B96" s="15" t="s">
        <v>274</v>
      </c>
      <c r="C96" s="4" t="s">
        <v>259</v>
      </c>
      <c r="D96" s="4" t="s">
        <v>275</v>
      </c>
      <c r="E96" s="15" t="s">
        <v>94</v>
      </c>
      <c r="F96" s="16">
        <v>23.25</v>
      </c>
      <c r="G96" s="17"/>
      <c r="H96" s="18">
        <f t="shared" si="3"/>
        <v>0</v>
      </c>
    </row>
    <row r="97" spans="1:8" ht="27" customHeight="1" x14ac:dyDescent="0.25">
      <c r="A97" s="15">
        <v>82</v>
      </c>
      <c r="B97" s="15" t="s">
        <v>276</v>
      </c>
      <c r="C97" s="4" t="s">
        <v>259</v>
      </c>
      <c r="D97" s="4" t="s">
        <v>277</v>
      </c>
      <c r="E97" s="15" t="s">
        <v>94</v>
      </c>
      <c r="F97" s="16">
        <v>23.25</v>
      </c>
      <c r="G97" s="17"/>
      <c r="H97" s="18">
        <f t="shared" si="3"/>
        <v>0</v>
      </c>
    </row>
    <row r="98" spans="1:8" ht="27" customHeight="1" x14ac:dyDescent="0.25">
      <c r="A98" s="15">
        <v>83</v>
      </c>
      <c r="B98" s="15" t="s">
        <v>278</v>
      </c>
      <c r="C98" s="4" t="s">
        <v>262</v>
      </c>
      <c r="D98" s="4" t="s">
        <v>279</v>
      </c>
      <c r="E98" s="15" t="s">
        <v>94</v>
      </c>
      <c r="F98" s="16">
        <v>241.81</v>
      </c>
      <c r="G98" s="17"/>
      <c r="H98" s="18">
        <f t="shared" si="3"/>
        <v>0</v>
      </c>
    </row>
    <row r="99" spans="1:8" ht="27" customHeight="1" x14ac:dyDescent="0.25">
      <c r="A99" s="15">
        <v>84</v>
      </c>
      <c r="B99" s="15" t="s">
        <v>280</v>
      </c>
      <c r="C99" s="4" t="s">
        <v>262</v>
      </c>
      <c r="D99" s="4" t="s">
        <v>281</v>
      </c>
      <c r="E99" s="15" t="s">
        <v>94</v>
      </c>
      <c r="F99" s="16">
        <v>241.81</v>
      </c>
      <c r="G99" s="17"/>
      <c r="H99" s="18">
        <f t="shared" si="3"/>
        <v>0</v>
      </c>
    </row>
    <row r="100" spans="1:8" ht="15" customHeight="1" x14ac:dyDescent="0.25">
      <c r="A100" s="15">
        <v>85</v>
      </c>
      <c r="B100" s="15" t="s">
        <v>282</v>
      </c>
      <c r="C100" s="4" t="s">
        <v>283</v>
      </c>
      <c r="D100" s="4" t="s">
        <v>284</v>
      </c>
      <c r="E100" s="15" t="s">
        <v>89</v>
      </c>
      <c r="F100" s="16">
        <v>46</v>
      </c>
      <c r="G100" s="17"/>
      <c r="H100" s="18">
        <f t="shared" si="3"/>
        <v>0</v>
      </c>
    </row>
    <row r="101" spans="1:8" ht="27" customHeight="1" x14ac:dyDescent="0.25">
      <c r="A101" s="15">
        <v>86</v>
      </c>
      <c r="B101" s="15" t="s">
        <v>285</v>
      </c>
      <c r="C101" s="4" t="s">
        <v>286</v>
      </c>
      <c r="D101" s="4" t="s">
        <v>287</v>
      </c>
      <c r="E101" s="15" t="s">
        <v>89</v>
      </c>
      <c r="F101" s="16">
        <v>46</v>
      </c>
      <c r="G101" s="17"/>
      <c r="H101" s="18">
        <f t="shared" si="3"/>
        <v>0</v>
      </c>
    </row>
    <row r="102" spans="1:8" x14ac:dyDescent="0.25">
      <c r="A102" s="48" t="s">
        <v>288</v>
      </c>
      <c r="B102" s="48"/>
      <c r="C102" s="48"/>
      <c r="D102" s="48"/>
      <c r="E102" s="48"/>
      <c r="F102" s="48"/>
      <c r="G102" s="48"/>
      <c r="H102" s="19">
        <f>SUM(H83:H101)</f>
        <v>0</v>
      </c>
    </row>
    <row r="103" spans="1:8" x14ac:dyDescent="0.25">
      <c r="A103" s="47" t="s">
        <v>289</v>
      </c>
      <c r="B103" s="47"/>
      <c r="C103" s="47"/>
      <c r="D103" s="47"/>
      <c r="E103" s="47"/>
      <c r="F103" s="47"/>
      <c r="G103" s="47"/>
      <c r="H103" s="47"/>
    </row>
    <row r="104" spans="1:8" ht="27" customHeight="1" x14ac:dyDescent="0.25">
      <c r="A104" s="15">
        <v>87</v>
      </c>
      <c r="B104" s="15" t="s">
        <v>290</v>
      </c>
      <c r="C104" s="4" t="s">
        <v>291</v>
      </c>
      <c r="D104" s="4" t="s">
        <v>292</v>
      </c>
      <c r="E104" s="15" t="s">
        <v>293</v>
      </c>
      <c r="F104" s="16">
        <v>1</v>
      </c>
      <c r="G104" s="17"/>
      <c r="H104" s="18">
        <f>ROUND(F104*G104,2)</f>
        <v>0</v>
      </c>
    </row>
    <row r="105" spans="1:8" ht="51.75" customHeight="1" x14ac:dyDescent="0.25">
      <c r="A105" s="15">
        <v>88</v>
      </c>
      <c r="B105" s="15" t="s">
        <v>294</v>
      </c>
      <c r="C105" s="4" t="s">
        <v>295</v>
      </c>
      <c r="D105" s="4" t="s">
        <v>296</v>
      </c>
      <c r="E105" s="15" t="s">
        <v>111</v>
      </c>
      <c r="F105" s="16">
        <v>1</v>
      </c>
      <c r="G105" s="17"/>
      <c r="H105" s="18">
        <f>ROUND(F105*G105,2)</f>
        <v>0</v>
      </c>
    </row>
    <row r="106" spans="1:8" x14ac:dyDescent="0.25">
      <c r="A106" s="48" t="s">
        <v>297</v>
      </c>
      <c r="B106" s="48"/>
      <c r="C106" s="48"/>
      <c r="D106" s="48"/>
      <c r="E106" s="48"/>
      <c r="F106" s="48"/>
      <c r="G106" s="48"/>
      <c r="H106" s="19">
        <f>SUM(H104:H105)</f>
        <v>0</v>
      </c>
    </row>
    <row r="108" spans="1:8" x14ac:dyDescent="0.25">
      <c r="A108" s="49" t="s">
        <v>298</v>
      </c>
      <c r="B108" s="49"/>
      <c r="C108" s="49"/>
      <c r="D108" s="49"/>
      <c r="E108" s="49"/>
      <c r="F108" s="49"/>
      <c r="G108" s="49"/>
      <c r="H108" s="10">
        <f>H19+H26+H72+H81+H102+H106</f>
        <v>0</v>
      </c>
    </row>
  </sheetData>
  <sheetProtection sheet="1" formatColumns="0" formatRows="0"/>
  <mergeCells count="16">
    <mergeCell ref="A108:G108"/>
    <mergeCell ref="A81:G81"/>
    <mergeCell ref="A82:H82"/>
    <mergeCell ref="A102:G102"/>
    <mergeCell ref="A103:H103"/>
    <mergeCell ref="A106:G106"/>
    <mergeCell ref="A20:H20"/>
    <mergeCell ref="A26:G26"/>
    <mergeCell ref="A27:H27"/>
    <mergeCell ref="A72:G72"/>
    <mergeCell ref="A73:H73"/>
    <mergeCell ref="A1:H1"/>
    <mergeCell ref="A2:H2"/>
    <mergeCell ref="A3:H3"/>
    <mergeCell ref="A7:H7"/>
    <mergeCell ref="A19:G19"/>
  </mergeCells>
  <dataValidations count="1">
    <dataValidation type="decimal" operator="greaterThanOrEqual" allowBlank="1" showErrorMessage="1" errorTitle="Nieprawidłowa cena" error="Wpisz cenę jednostkową netto jako liczbę nieujemną (PLN, 2 miejsca po przecinku)." sqref="G7:G108" xr:uid="{00000000-0002-0000-0100-000000000000}">
      <formula1>0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>
      <selection sqref="A1:C1"/>
    </sheetView>
  </sheetViews>
  <sheetFormatPr defaultColWidth="8.7109375" defaultRowHeight="15" x14ac:dyDescent="0.25"/>
  <cols>
    <col min="1" max="1" width="6" customWidth="1"/>
    <col min="2" max="2" width="70" customWidth="1"/>
    <col min="3" max="3" width="22" customWidth="1"/>
  </cols>
  <sheetData>
    <row r="1" spans="1:3" x14ac:dyDescent="0.25">
      <c r="A1" s="44" t="s">
        <v>299</v>
      </c>
      <c r="B1" s="44"/>
      <c r="C1" s="44"/>
    </row>
    <row r="2" spans="1:3" x14ac:dyDescent="0.25">
      <c r="A2" s="45" t="s">
        <v>300</v>
      </c>
      <c r="B2" s="45"/>
      <c r="C2" s="45"/>
    </row>
    <row r="4" spans="1:3" x14ac:dyDescent="0.25">
      <c r="A4" s="1" t="s">
        <v>17</v>
      </c>
      <c r="B4" s="1" t="s">
        <v>301</v>
      </c>
      <c r="C4" s="1" t="s">
        <v>19</v>
      </c>
    </row>
    <row r="5" spans="1:3" x14ac:dyDescent="0.25">
      <c r="A5" s="5">
        <v>1</v>
      </c>
      <c r="B5" s="20" t="s">
        <v>302</v>
      </c>
      <c r="C5" s="6">
        <f>'KOSZTORYS OFERTOWY'!H19</f>
        <v>0</v>
      </c>
    </row>
    <row r="6" spans="1:3" x14ac:dyDescent="0.25">
      <c r="A6" s="5">
        <v>2</v>
      </c>
      <c r="B6" s="20" t="s">
        <v>303</v>
      </c>
      <c r="C6" s="6">
        <f>'KOSZTORYS OFERTOWY'!H26</f>
        <v>0</v>
      </c>
    </row>
    <row r="7" spans="1:3" x14ac:dyDescent="0.25">
      <c r="A7" s="5">
        <v>3</v>
      </c>
      <c r="B7" s="20" t="s">
        <v>304</v>
      </c>
      <c r="C7" s="6">
        <f>'KOSZTORYS OFERTOWY'!H72</f>
        <v>0</v>
      </c>
    </row>
    <row r="8" spans="1:3" x14ac:dyDescent="0.25">
      <c r="A8" s="5">
        <v>4</v>
      </c>
      <c r="B8" s="20" t="s">
        <v>305</v>
      </c>
      <c r="C8" s="6">
        <f>'KOSZTORYS OFERTOWY'!H81</f>
        <v>0</v>
      </c>
    </row>
    <row r="9" spans="1:3" x14ac:dyDescent="0.25">
      <c r="A9" s="5">
        <v>5</v>
      </c>
      <c r="B9" s="20" t="s">
        <v>306</v>
      </c>
      <c r="C9" s="6">
        <f>'KOSZTORYS OFERTOWY'!H102</f>
        <v>0</v>
      </c>
    </row>
    <row r="10" spans="1:3" x14ac:dyDescent="0.25">
      <c r="A10" s="5">
        <v>6</v>
      </c>
      <c r="B10" s="20" t="s">
        <v>307</v>
      </c>
      <c r="C10" s="6">
        <f>'KOSZTORYS OFERTOWY'!H106</f>
        <v>0</v>
      </c>
    </row>
    <row r="11" spans="1:3" x14ac:dyDescent="0.25">
      <c r="A11" s="21"/>
      <c r="B11" s="22" t="s">
        <v>308</v>
      </c>
      <c r="C11" s="23">
        <f>SUM(C5:C10)</f>
        <v>0</v>
      </c>
    </row>
    <row r="12" spans="1:3" x14ac:dyDescent="0.25">
      <c r="A12" s="21"/>
      <c r="B12" s="24" t="s">
        <v>309</v>
      </c>
      <c r="C12" s="25">
        <f>C11-'KOSZTORYS OFERTOWY'!H108</f>
        <v>0</v>
      </c>
    </row>
  </sheetData>
  <sheetProtection sheet="1"/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FORMULARZ OFERTY</vt:lpstr>
      <vt:lpstr>KOSZTORYS OFERTOWY</vt:lpstr>
      <vt:lpstr>TER</vt:lpstr>
      <vt:lpstr>'FORMULARZ OFERTY'!Obszar_wydruku</vt:lpstr>
      <vt:lpstr>'KOSZTORYS OFERTOWY'!Tytuły_wydruku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Kinga Maciejowska</cp:lastModifiedBy>
  <cp:revision>0</cp:revision>
  <dcterms:created xsi:type="dcterms:W3CDTF">2026-09-25T13:06:54Z</dcterms:created>
  <dcterms:modified xsi:type="dcterms:W3CDTF">2026-09-25T14:57:53Z</dcterms:modified>
  <dc:language>en-US</dc:language>
</cp:coreProperties>
</file>