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8. 18_2020 Drenážne katétre\4. JOSEPHINE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 '!$A$1:$G$65</definedName>
    <definedName name="_xlnm.Print_Area" localSheetId="2">'Príloha č. 3'!$A$1:$N$25</definedName>
    <definedName name="_xlnm.Print_Area" localSheetId="3">'Príloha č. 4'!$A$1:$L$38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1" l="1"/>
  <c r="N9" i="11" s="1"/>
  <c r="M10" i="11"/>
  <c r="N10" i="11" s="1"/>
  <c r="K9" i="11"/>
  <c r="L9" i="11" s="1"/>
  <c r="K10" i="11"/>
  <c r="L10" i="11" s="1"/>
  <c r="M8" i="11"/>
  <c r="N8" i="11" s="1"/>
  <c r="K8" i="11"/>
  <c r="L8" i="11" s="1"/>
  <c r="M11" i="11" l="1"/>
  <c r="N11" i="11"/>
  <c r="A2" i="16"/>
  <c r="B15" i="16"/>
  <c r="B14" i="16"/>
  <c r="C9" i="16"/>
  <c r="C8" i="16"/>
  <c r="C7" i="16"/>
  <c r="C6" i="16"/>
  <c r="A2" i="15"/>
  <c r="D19" i="16"/>
  <c r="C9" i="15"/>
  <c r="C8" i="15"/>
  <c r="C7" i="15"/>
  <c r="D19" i="15"/>
  <c r="D19" i="12"/>
  <c r="I35" i="14"/>
  <c r="M19" i="11"/>
  <c r="B15" i="15"/>
  <c r="B14" i="15"/>
  <c r="C6" i="15"/>
  <c r="C6" i="12"/>
  <c r="B17" i="11"/>
  <c r="A2" i="14"/>
  <c r="B33" i="14"/>
  <c r="B32" i="14"/>
  <c r="B15" i="12"/>
  <c r="C9" i="12"/>
  <c r="C8" i="12"/>
  <c r="C7" i="12"/>
  <c r="C12" i="11"/>
  <c r="C13" i="11"/>
  <c r="A2" i="12"/>
  <c r="C15" i="11"/>
  <c r="C14" i="11"/>
  <c r="A2" i="11"/>
  <c r="B18" i="11"/>
  <c r="B14" i="12"/>
</calcChain>
</file>

<file path=xl/sharedStrings.xml><?xml version="1.0" encoding="utf-8"?>
<sst xmlns="http://schemas.openxmlformats.org/spreadsheetml/2006/main" count="306" uniqueCount="114">
  <si>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</si>
  <si>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</si>
  <si>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</si>
  <si>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</si>
  <si>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</si>
  <si>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</si>
  <si>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</si>
  <si>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</si>
  <si>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</si>
  <si>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</si>
  <si>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</si>
  <si>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</si>
  <si>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</si>
  <si>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</si>
  <si>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</si>
  <si>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</si>
  <si>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</si>
  <si>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</si>
  <si>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</si>
  <si>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</si>
  <si>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</si>
  <si>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</si>
  <si>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</si>
  <si>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</si>
  <si>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</si>
  <si>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</si>
  <si>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</si>
  <si>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</si>
  <si>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</si>
  <si>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</si>
  <si>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</si>
  <si>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</si>
  <si>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</si>
  <si>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</si>
  <si>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</si>
  <si>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</si>
  <si>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</si>
  <si>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</si>
  <si>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</si>
  <si>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</si>
  <si>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</si>
  <si>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</si>
  <si>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</si>
  <si>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</si>
  <si>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</si>
  <si>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</si>
  <si>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</si>
  <si>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</si>
  <si>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</si>
  <si>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</si>
  <si>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</si>
  <si>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</si>
  <si>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</si>
  <si>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</si>
  <si>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</si>
  <si>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</si>
  <si>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</si>
  <si>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</si>
  <si>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</si>
  <si>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</si>
  <si>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</si>
  <si>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</si>
  <si>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</si>
  <si>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</si>
  <si>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</si>
  <si>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</si>
  <si>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</si>
  <si>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5.1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</si>
  <si>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</si>
  <si>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</si>
  <si>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Drenážne katétre</t>
  </si>
  <si>
    <t>Položka č. 1 - Drenážny katéter, typ 1</t>
  </si>
  <si>
    <t>Veľkosť drénu: 24 - 25 CH</t>
  </si>
  <si>
    <t>Drenážny katéter, typ 1</t>
  </si>
  <si>
    <t>Drenážny katéter, typ 2</t>
  </si>
  <si>
    <t>Drenážny katéter, typ 3</t>
  </si>
  <si>
    <t>Položka č. 2 -Drenážny katéter, typ 2</t>
  </si>
  <si>
    <t>Položka č. 3 - Drenážny katéter, typ 3</t>
  </si>
  <si>
    <t>Dĺžka drénu: min. 50 cm max. 70 cm</t>
  </si>
  <si>
    <t>v celej dĺžke drénu RTG značenie</t>
  </si>
  <si>
    <t>2.1</t>
  </si>
  <si>
    <t>Vnútorný priemer drénu: 0,50 cm (tolerancia +/- 0,1 cm)</t>
  </si>
  <si>
    <t>Vonkajší priemer drénu: 0,80 cm (tolerancia +/- 0,1 cm)</t>
  </si>
  <si>
    <t>Materiál: 100 % silicon</t>
  </si>
  <si>
    <t>hrúbka silikónu: 0,10 cm</t>
  </si>
  <si>
    <t>Na začiatku drénu 4 až 6 oválnych otvorov, pričom:</t>
  </si>
  <si>
    <t>dĺžka jedného otvoru: 1 cm (tolerancia +/- 0,2 cm)</t>
  </si>
  <si>
    <t>6.1</t>
  </si>
  <si>
    <t>šírka jedného otvoru: 0,60 cm (tolerancia +/- 0,2 cm)</t>
  </si>
  <si>
    <t>rozpätie medzi jednotlivými otvormi: 1,50 cm (tolerancia +/- 0,2 cm)</t>
  </si>
  <si>
    <t>6.2</t>
  </si>
  <si>
    <t>6.3</t>
  </si>
  <si>
    <t>protismerné rozmiestnenie otvorov po obvode drénu</t>
  </si>
  <si>
    <t>6.4</t>
  </si>
  <si>
    <t xml:space="preserve">Položka predmetu zákazky musí byť zabalená v sterilnom obale s peel efektom otvárania, ktorý musí
obsahovať minimálne tieto údaje: názov, veľkosť, exspiráciu, katalógové číslo a naznačenie otvárania.
</t>
  </si>
  <si>
    <t xml:space="preserve">7. </t>
  </si>
  <si>
    <t>Veľkosť drénu: 27 - 28 CH</t>
  </si>
  <si>
    <t>Vonkajší priemer drénu: 0,86 cm (tolerancia +/- 0,1 cm)</t>
  </si>
  <si>
    <t>hrúbka silikónu: 0,20 cm (tolerancia +/- 0,1 cm)</t>
  </si>
  <si>
    <t>šírka jedného otvoru: 0,70 cm (tolerancia +/- 0,1 cm)</t>
  </si>
  <si>
    <t>Veľkosť drénu: 30 - 32 CH</t>
  </si>
  <si>
    <t>Vnútorný priemer drénu: 0,70 cm (tolerancia +/- 0,1 cm)</t>
  </si>
  <si>
    <t>Vonkajší priemer drénu: 1 cm (tolerancia +/- 0,1 cm)</t>
  </si>
  <si>
    <t>dĺžka jedného otvoru: 1,20 cm (tolerancia +0,2/- 0,4 cm)</t>
  </si>
  <si>
    <t>šírka jedného otvoru: 0,90 cm (tolerancia +0,2/- 0,3 cm)</t>
  </si>
  <si>
    <t xml:space="preserve">Položka predmetu zákazky musí byť zabalená v sterilnom obale s peel efektom otvárania, ktorý Položka musí
obsahovať minimálne tieto údaje: názov, veľkosť, exspiráciu, katalógové číslo a naznačenie otvárania.
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</si>
  <si>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</si>
  <si>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</si>
  <si>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</si>
  <si>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</si>
  <si>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r>
      <t xml:space="preserve">Predpokladané množstvo MJ 
</t>
    </r>
    <r>
      <rPr>
        <sz val="11"/>
        <rFont val="Times New Roman"/>
        <family val="1"/>
        <charset val="238"/>
      </rPr>
      <t>(na obdobie 22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</si>
  <si>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22 mesiacov</t>
  </si>
  <si>
    <t>Predpokladané množstvo na zmluvné obdobie
22 mesiacov</t>
  </si>
  <si>
    <t>Položka č. 2 - Drenážny katéter,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</si>
</sst>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\ &quot;€&quot;"/>
    <numFmt numFmtId="165" formatCode="#,##0.0000\ &quot;€&quot;"/>
    <numFmt numFmtId="166" formatCode="#,##0.00\ _€"/>
    <numFmt numFmtId="167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7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0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Border="1" applyAlignment="1" applyProtection="1">
      <alignment horizontal="center" vertical="center" wrapText="1"/>
      <protection locked="0"/>
    </xf>
    <xf numFmtId="49" fontId="13" fillId="0" borderId="58" xfId="0" applyNumberFormat="1" applyFont="1" applyBorder="1" applyAlignment="1" applyProtection="1">
      <alignment horizontal="left" vertical="center" wrapText="1"/>
      <protection locked="0"/>
    </xf>
    <xf numFmtId="49" fontId="13" fillId="0" borderId="59" xfId="0" applyNumberFormat="1" applyFont="1" applyBorder="1" applyAlignment="1" applyProtection="1">
      <alignment horizontal="left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8" xfId="0" applyFont="1" applyFill="1" applyBorder="1" applyAlignment="1" applyProtection="1">
      <alignment horizontal="center" vertical="top" wrapText="1"/>
      <protection locked="0"/>
    </xf>
    <xf numFmtId="0" fontId="13" fillId="2" borderId="36" xfId="0" applyFont="1" applyFill="1" applyBorder="1" applyAlignment="1" applyProtection="1">
      <alignment horizontal="center" vertical="top" wrapText="1"/>
      <protection locked="0"/>
    </xf>
    <xf numFmtId="0" fontId="13" fillId="2" borderId="49" xfId="0" applyFont="1" applyFill="1" applyBorder="1" applyAlignment="1" applyProtection="1">
      <alignment horizontal="center" vertical="top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62" xfId="0" applyNumberFormat="1" applyFont="1" applyFill="1" applyBorder="1" applyAlignment="1">
      <alignment horizontal="center" vertical="top" wrapText="1"/>
    </xf>
    <xf numFmtId="49" fontId="16" fillId="4" borderId="7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71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75" xfId="0" applyFont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2" borderId="78" xfId="0" applyFont="1" applyFill="1" applyBorder="1" applyAlignment="1" applyProtection="1">
      <alignment horizontal="center" vertical="center" wrapText="1"/>
      <protection locked="0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9" fontId="13" fillId="0" borderId="22" xfId="0" applyNumberFormat="1" applyFont="1" applyBorder="1" applyAlignment="1" applyProtection="1">
      <alignment horizontal="center" vertical="center" wrapText="1"/>
      <protection locked="0"/>
    </xf>
    <xf numFmtId="9" fontId="13" fillId="0" borderId="59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54" xfId="0" applyNumberFormat="1" applyFont="1" applyFill="1" applyBorder="1" applyAlignment="1">
      <alignment horizontal="left" vertical="center" wrapText="1"/>
    </xf>
    <xf numFmtId="0" fontId="1" fillId="0" borderId="92" xfId="0" applyNumberFormat="1" applyFont="1" applyBorder="1" applyAlignment="1" applyProtection="1">
      <alignment horizontal="center" vertical="center" wrapText="1"/>
      <protection locked="0"/>
    </xf>
    <xf numFmtId="0" fontId="1" fillId="0" borderId="93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left" vertical="center" wrapText="1"/>
    </xf>
    <xf numFmtId="0" fontId="1" fillId="0" borderId="95" xfId="0" applyNumberFormat="1" applyFont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Fill="1" applyBorder="1" applyAlignment="1">
      <alignment horizontal="left" vertical="center" wrapText="1"/>
    </xf>
    <xf numFmtId="49" fontId="6" fillId="0" borderId="57" xfId="0" applyNumberFormat="1" applyFont="1" applyFill="1" applyBorder="1" applyAlignment="1">
      <alignment horizontal="left" vertical="center" wrapText="1"/>
    </xf>
    <xf numFmtId="49" fontId="1" fillId="0" borderId="98" xfId="0" applyNumberFormat="1" applyFont="1" applyBorder="1" applyAlignment="1">
      <alignment horizontal="center" vertical="center" wrapText="1"/>
    </xf>
    <xf numFmtId="0" fontId="1" fillId="0" borderId="99" xfId="0" applyNumberFormat="1" applyFont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6" fontId="13" fillId="0" borderId="80" xfId="0" applyNumberFormat="1" applyFont="1" applyBorder="1" applyAlignment="1" applyProtection="1">
      <alignment horizontal="right" vertical="center" wrapText="1"/>
      <protection locked="0"/>
    </xf>
    <xf numFmtId="166" fontId="13" fillId="0" borderId="22" xfId="0" applyNumberFormat="1" applyFont="1" applyBorder="1" applyAlignment="1" applyProtection="1">
      <alignment horizontal="right" vertical="center" wrapText="1"/>
      <protection locked="0"/>
    </xf>
    <xf numFmtId="166" fontId="13" fillId="0" borderId="59" xfId="0" applyNumberFormat="1" applyFont="1" applyBorder="1" applyAlignment="1" applyProtection="1">
      <alignment horizontal="right" vertical="center" wrapText="1"/>
      <protection locked="0"/>
    </xf>
    <xf numFmtId="9" fontId="13" fillId="0" borderId="80" xfId="0" applyNumberFormat="1" applyFont="1" applyBorder="1" applyAlignment="1" applyProtection="1">
      <alignment horizontal="center" vertical="center" wrapText="1"/>
      <protection locked="0"/>
    </xf>
    <xf numFmtId="43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7" fontId="1" fillId="3" borderId="0" xfId="0" applyNumberFormat="1" applyFont="1" applyFill="1" applyBorder="1" applyAlignment="1" applyProtection="1">
      <alignment horizontal="right" vertical="center"/>
      <protection locked="0"/>
    </xf>
    <xf numFmtId="167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7" fontId="1" fillId="0" borderId="4" xfId="0" applyNumberFormat="1" applyFont="1" applyBorder="1" applyAlignment="1" applyProtection="1">
      <alignment horizontal="right" vertical="center" wrapText="1"/>
      <protection locked="0"/>
    </xf>
    <xf numFmtId="167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65" xfId="0" applyNumberFormat="1" applyFont="1" applyFill="1" applyBorder="1" applyAlignment="1">
      <alignment horizontal="left" vertical="top" wrapText="1"/>
    </xf>
    <xf numFmtId="49" fontId="16" fillId="4" borderId="38" xfId="0" applyNumberFormat="1" applyFont="1" applyFill="1" applyBorder="1" applyAlignment="1">
      <alignment horizontal="left" vertical="top" wrapText="1"/>
    </xf>
    <xf numFmtId="49" fontId="16" fillId="4" borderId="66" xfId="0" applyNumberFormat="1" applyFont="1" applyFill="1" applyBorder="1" applyAlignment="1">
      <alignment horizontal="left" vertical="top" wrapText="1"/>
    </xf>
    <xf numFmtId="49" fontId="16" fillId="4" borderId="69" xfId="0" applyNumberFormat="1" applyFont="1" applyFill="1" applyBorder="1" applyAlignment="1">
      <alignment horizontal="left" vertical="top" wrapText="1"/>
    </xf>
    <xf numFmtId="0" fontId="16" fillId="4" borderId="67" xfId="0" applyFont="1" applyFill="1" applyBorder="1" applyAlignment="1">
      <alignment horizontal="center" vertical="top" wrapText="1"/>
    </xf>
    <xf numFmtId="0" fontId="16" fillId="4" borderId="68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49" fontId="9" fillId="2" borderId="90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91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0" fontId="6" fillId="0" borderId="87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6" fillId="0" borderId="86" xfId="0" applyFont="1" applyBorder="1" applyAlignment="1">
      <alignment horizontal="left" vertical="top" wrapText="1"/>
    </xf>
    <xf numFmtId="0" fontId="6" fillId="0" borderId="8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49" fontId="9" fillId="2" borderId="90" xfId="0" applyNumberFormat="1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49" fontId="9" fillId="2" borderId="91" xfId="0" applyNumberFormat="1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96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97" xfId="0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9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73" xfId="0" applyNumberFormat="1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3" fontId="13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P19" sqref="P18:P19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7" t="s">
        <v>11</v>
      </c>
      <c r="B1" s="167"/>
    </row>
    <row r="2" spans="1:10" x14ac:dyDescent="0.25">
      <c r="A2" s="170" t="s">
        <v>70</v>
      </c>
      <c r="B2" s="170"/>
      <c r="C2" s="170"/>
      <c r="D2" s="170"/>
    </row>
    <row r="3" spans="1:10" ht="24.95" customHeight="1" x14ac:dyDescent="0.25">
      <c r="A3" s="171"/>
      <c r="B3" s="171"/>
      <c r="C3" s="171"/>
    </row>
    <row r="4" spans="1:10" ht="36" customHeight="1" x14ac:dyDescent="0.3">
      <c r="A4" s="176" t="s">
        <v>34</v>
      </c>
      <c r="B4" s="177"/>
      <c r="C4" s="177"/>
      <c r="D4" s="177"/>
      <c r="E4" s="2"/>
      <c r="F4" s="2"/>
      <c r="G4" s="2"/>
      <c r="H4" s="2"/>
      <c r="I4" s="2"/>
      <c r="J4" s="2"/>
    </row>
    <row r="6" spans="1:10" x14ac:dyDescent="0.25">
      <c r="A6" s="168" t="s">
        <v>0</v>
      </c>
      <c r="B6" s="168"/>
      <c r="C6" s="178"/>
      <c r="D6" s="178"/>
      <c r="F6" s="16"/>
    </row>
    <row r="7" spans="1:10" x14ac:dyDescent="0.25">
      <c r="A7" s="168" t="s">
        <v>1</v>
      </c>
      <c r="B7" s="168"/>
      <c r="C7" s="174"/>
      <c r="D7" s="174"/>
    </row>
    <row r="8" spans="1:10" x14ac:dyDescent="0.25">
      <c r="A8" s="168" t="s">
        <v>2</v>
      </c>
      <c r="B8" s="168"/>
      <c r="C8" s="174"/>
      <c r="D8" s="174"/>
    </row>
    <row r="9" spans="1:10" x14ac:dyDescent="0.25">
      <c r="A9" s="168" t="s">
        <v>3</v>
      </c>
      <c r="B9" s="168"/>
      <c r="C9" s="174"/>
      <c r="D9" s="174"/>
    </row>
    <row r="10" spans="1:10" x14ac:dyDescent="0.25">
      <c r="A10" s="3"/>
      <c r="B10" s="3"/>
      <c r="C10" s="3"/>
    </row>
    <row r="11" spans="1:10" x14ac:dyDescent="0.25">
      <c r="A11" s="169" t="s">
        <v>47</v>
      </c>
      <c r="B11" s="169"/>
      <c r="C11" s="169"/>
      <c r="D11" s="5"/>
      <c r="E11" s="5"/>
      <c r="F11" s="5"/>
      <c r="G11" s="5"/>
      <c r="H11" s="5"/>
      <c r="I11" s="5"/>
      <c r="J11" s="5"/>
    </row>
    <row r="12" spans="1:10" x14ac:dyDescent="0.25">
      <c r="A12" s="168" t="s">
        <v>4</v>
      </c>
      <c r="B12" s="168"/>
      <c r="C12" s="172"/>
      <c r="D12" s="172"/>
    </row>
    <row r="13" spans="1:10" x14ac:dyDescent="0.25">
      <c r="A13" s="168" t="s">
        <v>18</v>
      </c>
      <c r="B13" s="168"/>
      <c r="C13" s="181"/>
      <c r="D13" s="181"/>
    </row>
    <row r="14" spans="1:10" x14ac:dyDescent="0.25">
      <c r="A14" s="168" t="s">
        <v>5</v>
      </c>
      <c r="B14" s="168"/>
      <c r="C14" s="181"/>
      <c r="D14" s="181"/>
    </row>
    <row r="15" spans="1:10" x14ac:dyDescent="0.25">
      <c r="A15" s="168" t="s">
        <v>6</v>
      </c>
      <c r="B15" s="168"/>
      <c r="C15" s="180"/>
      <c r="D15" s="181"/>
    </row>
    <row r="17" spans="1:10" ht="14.25" customHeight="1" x14ac:dyDescent="0.25">
      <c r="A17" s="169" t="s">
        <v>48</v>
      </c>
      <c r="B17" s="169"/>
      <c r="C17" s="169"/>
      <c r="D17" s="5"/>
      <c r="E17" s="5"/>
      <c r="F17" s="5"/>
      <c r="G17" s="5"/>
      <c r="H17" s="5"/>
      <c r="I17" s="5"/>
      <c r="J17" s="5"/>
    </row>
    <row r="18" spans="1:10" x14ac:dyDescent="0.25">
      <c r="A18" s="168" t="s">
        <v>4</v>
      </c>
      <c r="B18" s="168"/>
      <c r="C18" s="172"/>
      <c r="D18" s="172"/>
    </row>
    <row r="19" spans="1:10" x14ac:dyDescent="0.25">
      <c r="A19" s="168" t="s">
        <v>18</v>
      </c>
      <c r="B19" s="168"/>
      <c r="C19" s="181"/>
      <c r="D19" s="181"/>
    </row>
    <row r="20" spans="1:10" x14ac:dyDescent="0.25">
      <c r="A20" s="168" t="s">
        <v>5</v>
      </c>
      <c r="B20" s="168"/>
      <c r="C20" s="181"/>
      <c r="D20" s="181"/>
    </row>
    <row r="21" spans="1:10" x14ac:dyDescent="0.25">
      <c r="A21" s="168" t="s">
        <v>6</v>
      </c>
      <c r="B21" s="168"/>
      <c r="C21" s="180"/>
      <c r="D21" s="181"/>
    </row>
    <row r="22" spans="1:10" x14ac:dyDescent="0.25">
      <c r="A22" s="3"/>
      <c r="B22" s="3"/>
      <c r="C22" s="3"/>
    </row>
    <row r="23" spans="1:10" ht="24.95" customHeight="1" x14ac:dyDescent="0.25">
      <c r="A23" s="171"/>
      <c r="B23" s="171"/>
      <c r="C23" s="171"/>
    </row>
    <row r="24" spans="1:10" x14ac:dyDescent="0.25">
      <c r="A24" s="1" t="s">
        <v>7</v>
      </c>
      <c r="B24" s="174"/>
      <c r="C24" s="174"/>
    </row>
    <row r="25" spans="1:10" x14ac:dyDescent="0.25">
      <c r="A25" s="4" t="s">
        <v>9</v>
      </c>
      <c r="B25" s="175"/>
      <c r="C25" s="175"/>
    </row>
    <row r="28" spans="1:10" x14ac:dyDescent="0.25">
      <c r="C28" s="107" t="s">
        <v>59</v>
      </c>
      <c r="D28" s="3"/>
    </row>
    <row r="29" spans="1:10" x14ac:dyDescent="0.25">
      <c r="C29" s="107" t="s">
        <v>60</v>
      </c>
      <c r="D29" s="111"/>
    </row>
    <row r="30" spans="1:10" ht="28.5" customHeight="1" x14ac:dyDescent="0.25">
      <c r="D30" s="110"/>
    </row>
    <row r="32" spans="1:10" s="9" customFormat="1" ht="11.25" x14ac:dyDescent="0.2">
      <c r="A32" s="179" t="s">
        <v>10</v>
      </c>
      <c r="B32" s="179"/>
    </row>
    <row r="33" spans="1:5" s="10" customFormat="1" ht="15" customHeight="1" x14ac:dyDescent="0.2">
      <c r="A33" s="13"/>
      <c r="B33" s="173" t="s">
        <v>12</v>
      </c>
      <c r="C33" s="173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8"/>
  <sheetViews>
    <sheetView showGridLines="0" zoomScale="90" zoomScaleNormal="90" workbookViewId="0">
      <selection activeCell="B24" sqref="B24:E24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8" t="s">
        <v>11</v>
      </c>
      <c r="B1" s="168"/>
      <c r="C1" s="168"/>
      <c r="D1" s="168"/>
      <c r="E1" s="129"/>
    </row>
    <row r="2" spans="1:13" ht="15" customHeight="1" x14ac:dyDescent="0.25">
      <c r="A2" s="182" t="s">
        <v>70</v>
      </c>
      <c r="B2" s="182"/>
      <c r="C2" s="182"/>
      <c r="D2" s="182"/>
      <c r="E2" s="182"/>
      <c r="F2" s="182"/>
      <c r="G2" s="182"/>
    </row>
    <row r="3" spans="1:13" ht="9.9499999999999993" customHeight="1" x14ac:dyDescent="0.25">
      <c r="A3" s="183"/>
      <c r="B3" s="183"/>
      <c r="C3" s="183"/>
      <c r="D3" s="183"/>
      <c r="E3" s="183"/>
      <c r="F3" s="183"/>
    </row>
    <row r="4" spans="1:13" ht="18.75" customHeight="1" x14ac:dyDescent="0.3">
      <c r="A4" s="176" t="s">
        <v>19</v>
      </c>
      <c r="B4" s="176"/>
      <c r="C4" s="176"/>
      <c r="D4" s="176"/>
      <c r="E4" s="176"/>
      <c r="F4" s="176"/>
      <c r="G4" s="176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84" t="s">
        <v>61</v>
      </c>
      <c r="B6" s="185"/>
      <c r="C6" s="185"/>
      <c r="D6" s="185"/>
      <c r="E6" s="185"/>
      <c r="F6" s="188" t="s">
        <v>64</v>
      </c>
      <c r="G6" s="189"/>
    </row>
    <row r="7" spans="1:13" s="7" customFormat="1" ht="53.25" customHeight="1" thickBot="1" x14ac:dyDescent="0.3">
      <c r="A7" s="186"/>
      <c r="B7" s="187"/>
      <c r="C7" s="187"/>
      <c r="D7" s="187"/>
      <c r="E7" s="187"/>
      <c r="F7" s="108" t="s">
        <v>62</v>
      </c>
      <c r="G7" s="109" t="s">
        <v>63</v>
      </c>
    </row>
    <row r="8" spans="1:13" s="6" customFormat="1" ht="27.75" customHeight="1" x14ac:dyDescent="0.25">
      <c r="A8" s="193" t="s">
        <v>71</v>
      </c>
      <c r="B8" s="194"/>
      <c r="C8" s="194"/>
      <c r="D8" s="194"/>
      <c r="E8" s="194"/>
      <c r="F8" s="194"/>
      <c r="G8" s="195"/>
    </row>
    <row r="9" spans="1:13" s="6" customFormat="1" ht="22.5" customHeight="1" x14ac:dyDescent="0.25">
      <c r="A9" s="136" t="s">
        <v>13</v>
      </c>
      <c r="B9" s="196" t="s">
        <v>72</v>
      </c>
      <c r="C9" s="197"/>
      <c r="D9" s="197"/>
      <c r="E9" s="198"/>
      <c r="F9" s="113"/>
      <c r="G9" s="137"/>
    </row>
    <row r="10" spans="1:13" s="6" customFormat="1" ht="22.5" customHeight="1" x14ac:dyDescent="0.25">
      <c r="A10" s="136" t="s">
        <v>14</v>
      </c>
      <c r="B10" s="190" t="s">
        <v>78</v>
      </c>
      <c r="C10" s="191"/>
      <c r="D10" s="191"/>
      <c r="E10" s="192"/>
      <c r="F10" s="131"/>
      <c r="G10" s="138"/>
    </row>
    <row r="11" spans="1:13" s="6" customFormat="1" ht="22.5" customHeight="1" x14ac:dyDescent="0.25">
      <c r="A11" s="139" t="s">
        <v>80</v>
      </c>
      <c r="B11" s="190" t="s">
        <v>79</v>
      </c>
      <c r="C11" s="191"/>
      <c r="D11" s="191"/>
      <c r="E11" s="192"/>
      <c r="F11" s="131"/>
      <c r="G11" s="138"/>
    </row>
    <row r="12" spans="1:13" s="6" customFormat="1" ht="22.5" customHeight="1" x14ac:dyDescent="0.25">
      <c r="A12" s="136" t="s">
        <v>15</v>
      </c>
      <c r="B12" s="190" t="s">
        <v>81</v>
      </c>
      <c r="C12" s="191"/>
      <c r="D12" s="191"/>
      <c r="E12" s="192"/>
      <c r="F12" s="131"/>
      <c r="G12" s="138"/>
    </row>
    <row r="13" spans="1:13" s="6" customFormat="1" ht="22.5" customHeight="1" x14ac:dyDescent="0.25">
      <c r="A13" s="136" t="s">
        <v>16</v>
      </c>
      <c r="B13" s="190" t="s">
        <v>82</v>
      </c>
      <c r="C13" s="191"/>
      <c r="D13" s="191"/>
      <c r="E13" s="192"/>
      <c r="F13" s="131"/>
      <c r="G13" s="138"/>
    </row>
    <row r="14" spans="1:13" s="6" customFormat="1" ht="22.5" customHeight="1" x14ac:dyDescent="0.25">
      <c r="A14" s="136" t="s">
        <v>23</v>
      </c>
      <c r="B14" s="190" t="s">
        <v>83</v>
      </c>
      <c r="C14" s="191"/>
      <c r="D14" s="191"/>
      <c r="E14" s="192"/>
      <c r="F14" s="131"/>
      <c r="G14" s="138"/>
    </row>
    <row r="15" spans="1:13" s="6" customFormat="1" ht="22.5" customHeight="1" x14ac:dyDescent="0.25">
      <c r="A15" s="139" t="s">
        <v>67</v>
      </c>
      <c r="B15" s="190" t="s">
        <v>84</v>
      </c>
      <c r="C15" s="191"/>
      <c r="D15" s="191"/>
      <c r="E15" s="192"/>
      <c r="F15" s="131"/>
      <c r="G15" s="138"/>
    </row>
    <row r="16" spans="1:13" s="6" customFormat="1" ht="22.5" customHeight="1" x14ac:dyDescent="0.25">
      <c r="A16" s="136" t="s">
        <v>24</v>
      </c>
      <c r="B16" s="190" t="s">
        <v>85</v>
      </c>
      <c r="C16" s="191"/>
      <c r="D16" s="191"/>
      <c r="E16" s="192"/>
      <c r="F16" s="131"/>
      <c r="G16" s="138"/>
    </row>
    <row r="17" spans="1:7" s="6" customFormat="1" ht="22.5" customHeight="1" x14ac:dyDescent="0.25">
      <c r="A17" s="139" t="s">
        <v>87</v>
      </c>
      <c r="B17" s="190" t="s">
        <v>86</v>
      </c>
      <c r="C17" s="191"/>
      <c r="D17" s="191"/>
      <c r="E17" s="192"/>
      <c r="F17" s="131"/>
      <c r="G17" s="138"/>
    </row>
    <row r="18" spans="1:7" s="6" customFormat="1" ht="22.5" customHeight="1" x14ac:dyDescent="0.25">
      <c r="A18" s="139" t="s">
        <v>90</v>
      </c>
      <c r="B18" s="190" t="s">
        <v>88</v>
      </c>
      <c r="C18" s="191"/>
      <c r="D18" s="191"/>
      <c r="E18" s="192"/>
      <c r="F18" s="131"/>
      <c r="G18" s="138"/>
    </row>
    <row r="19" spans="1:7" s="6" customFormat="1" ht="22.5" customHeight="1" x14ac:dyDescent="0.25">
      <c r="A19" s="139" t="s">
        <v>91</v>
      </c>
      <c r="B19" s="190" t="s">
        <v>89</v>
      </c>
      <c r="C19" s="191"/>
      <c r="D19" s="191"/>
      <c r="E19" s="192"/>
      <c r="F19" s="131"/>
      <c r="G19" s="138"/>
    </row>
    <row r="20" spans="1:7" s="6" customFormat="1" ht="22.5" customHeight="1" x14ac:dyDescent="0.25">
      <c r="A20" s="139" t="s">
        <v>93</v>
      </c>
      <c r="B20" s="190" t="s">
        <v>92</v>
      </c>
      <c r="C20" s="191"/>
      <c r="D20" s="191"/>
      <c r="E20" s="192"/>
      <c r="F20" s="131"/>
      <c r="G20" s="138"/>
    </row>
    <row r="21" spans="1:7" s="6" customFormat="1" ht="30" customHeight="1" x14ac:dyDescent="0.25">
      <c r="A21" s="136" t="s">
        <v>95</v>
      </c>
      <c r="B21" s="199" t="s">
        <v>94</v>
      </c>
      <c r="C21" s="200"/>
      <c r="D21" s="200"/>
      <c r="E21" s="201"/>
      <c r="F21" s="131"/>
      <c r="G21" s="138"/>
    </row>
    <row r="22" spans="1:7" s="6" customFormat="1" ht="27.75" customHeight="1" x14ac:dyDescent="0.25">
      <c r="A22" s="193" t="s">
        <v>113</v>
      </c>
      <c r="B22" s="194"/>
      <c r="C22" s="194"/>
      <c r="D22" s="194"/>
      <c r="E22" s="194"/>
      <c r="F22" s="194"/>
      <c r="G22" s="195"/>
    </row>
    <row r="23" spans="1:7" s="6" customFormat="1" ht="22.5" customHeight="1" x14ac:dyDescent="0.25">
      <c r="A23" s="136" t="s">
        <v>13</v>
      </c>
      <c r="B23" s="190" t="s">
        <v>96</v>
      </c>
      <c r="C23" s="191"/>
      <c r="D23" s="191"/>
      <c r="E23" s="192"/>
      <c r="F23" s="131"/>
      <c r="G23" s="138"/>
    </row>
    <row r="24" spans="1:7" s="6" customFormat="1" ht="22.5" customHeight="1" x14ac:dyDescent="0.25">
      <c r="A24" s="136" t="s">
        <v>14</v>
      </c>
      <c r="B24" s="190" t="s">
        <v>78</v>
      </c>
      <c r="C24" s="191"/>
      <c r="D24" s="191"/>
      <c r="E24" s="192"/>
      <c r="F24" s="131"/>
      <c r="G24" s="138"/>
    </row>
    <row r="25" spans="1:7" s="6" customFormat="1" ht="22.5" customHeight="1" x14ac:dyDescent="0.25">
      <c r="A25" s="139" t="s">
        <v>80</v>
      </c>
      <c r="B25" s="190" t="s">
        <v>79</v>
      </c>
      <c r="C25" s="191"/>
      <c r="D25" s="191"/>
      <c r="E25" s="192"/>
      <c r="F25" s="131"/>
      <c r="G25" s="138"/>
    </row>
    <row r="26" spans="1:7" s="6" customFormat="1" ht="22.5" customHeight="1" x14ac:dyDescent="0.25">
      <c r="A26" s="136" t="s">
        <v>15</v>
      </c>
      <c r="B26" s="190" t="s">
        <v>81</v>
      </c>
      <c r="C26" s="191"/>
      <c r="D26" s="191"/>
      <c r="E26" s="192"/>
      <c r="F26" s="131"/>
      <c r="G26" s="138"/>
    </row>
    <row r="27" spans="1:7" s="6" customFormat="1" ht="22.5" customHeight="1" x14ac:dyDescent="0.25">
      <c r="A27" s="136" t="s">
        <v>16</v>
      </c>
      <c r="B27" s="190" t="s">
        <v>97</v>
      </c>
      <c r="C27" s="191"/>
      <c r="D27" s="191"/>
      <c r="E27" s="192"/>
      <c r="F27" s="131"/>
      <c r="G27" s="138"/>
    </row>
    <row r="28" spans="1:7" s="6" customFormat="1" ht="22.5" customHeight="1" x14ac:dyDescent="0.25">
      <c r="A28" s="136" t="s">
        <v>23</v>
      </c>
      <c r="B28" s="190" t="s">
        <v>83</v>
      </c>
      <c r="C28" s="191"/>
      <c r="D28" s="191"/>
      <c r="E28" s="192"/>
      <c r="F28" s="131"/>
      <c r="G28" s="138"/>
    </row>
    <row r="29" spans="1:7" s="6" customFormat="1" ht="22.5" customHeight="1" x14ac:dyDescent="0.25">
      <c r="A29" s="139" t="s">
        <v>67</v>
      </c>
      <c r="B29" s="190" t="s">
        <v>98</v>
      </c>
      <c r="C29" s="191"/>
      <c r="D29" s="191"/>
      <c r="E29" s="192"/>
      <c r="F29" s="131"/>
      <c r="G29" s="138"/>
    </row>
    <row r="30" spans="1:7" s="6" customFormat="1" ht="22.5" customHeight="1" x14ac:dyDescent="0.25">
      <c r="A30" s="136" t="s">
        <v>24</v>
      </c>
      <c r="B30" s="190" t="s">
        <v>85</v>
      </c>
      <c r="C30" s="191"/>
      <c r="D30" s="191"/>
      <c r="E30" s="192"/>
      <c r="F30" s="131"/>
      <c r="G30" s="138"/>
    </row>
    <row r="31" spans="1:7" s="6" customFormat="1" ht="22.5" customHeight="1" x14ac:dyDescent="0.25">
      <c r="A31" s="139" t="s">
        <v>87</v>
      </c>
      <c r="B31" s="190" t="s">
        <v>86</v>
      </c>
      <c r="C31" s="191"/>
      <c r="D31" s="191"/>
      <c r="E31" s="192"/>
      <c r="F31" s="131"/>
      <c r="G31" s="138"/>
    </row>
    <row r="32" spans="1:7" s="6" customFormat="1" ht="22.5" customHeight="1" x14ac:dyDescent="0.25">
      <c r="A32" s="139" t="s">
        <v>90</v>
      </c>
      <c r="B32" s="190" t="s">
        <v>99</v>
      </c>
      <c r="C32" s="191"/>
      <c r="D32" s="191"/>
      <c r="E32" s="192"/>
      <c r="F32" s="131"/>
      <c r="G32" s="138"/>
    </row>
    <row r="33" spans="1:7" s="6" customFormat="1" ht="22.5" customHeight="1" x14ac:dyDescent="0.25">
      <c r="A33" s="139" t="s">
        <v>91</v>
      </c>
      <c r="B33" s="190" t="s">
        <v>89</v>
      </c>
      <c r="C33" s="191"/>
      <c r="D33" s="191"/>
      <c r="E33" s="192"/>
      <c r="F33" s="131"/>
      <c r="G33" s="138"/>
    </row>
    <row r="34" spans="1:7" s="6" customFormat="1" ht="22.5" customHeight="1" x14ac:dyDescent="0.25">
      <c r="A34" s="139" t="s">
        <v>93</v>
      </c>
      <c r="B34" s="190" t="s">
        <v>92</v>
      </c>
      <c r="C34" s="191"/>
      <c r="D34" s="191"/>
      <c r="E34" s="192"/>
      <c r="F34" s="131"/>
      <c r="G34" s="138"/>
    </row>
    <row r="35" spans="1:7" s="6" customFormat="1" ht="33" customHeight="1" x14ac:dyDescent="0.25">
      <c r="A35" s="140" t="s">
        <v>25</v>
      </c>
      <c r="B35" s="202" t="s">
        <v>94</v>
      </c>
      <c r="C35" s="203"/>
      <c r="D35" s="203"/>
      <c r="E35" s="204"/>
      <c r="F35" s="114"/>
      <c r="G35" s="141"/>
    </row>
    <row r="36" spans="1:7" s="6" customFormat="1" ht="22.5" customHeight="1" x14ac:dyDescent="0.25">
      <c r="A36" s="208" t="s">
        <v>77</v>
      </c>
      <c r="B36" s="209"/>
      <c r="C36" s="209"/>
      <c r="D36" s="209"/>
      <c r="E36" s="209"/>
      <c r="F36" s="209"/>
      <c r="G36" s="210"/>
    </row>
    <row r="37" spans="1:7" s="6" customFormat="1" ht="22.5" customHeight="1" x14ac:dyDescent="0.25">
      <c r="A37" s="142" t="s">
        <v>13</v>
      </c>
      <c r="B37" s="205" t="s">
        <v>100</v>
      </c>
      <c r="C37" s="206"/>
      <c r="D37" s="206"/>
      <c r="E37" s="207"/>
      <c r="F37" s="131"/>
      <c r="G37" s="138"/>
    </row>
    <row r="38" spans="1:7" s="6" customFormat="1" ht="22.5" customHeight="1" x14ac:dyDescent="0.25">
      <c r="A38" s="136" t="s">
        <v>14</v>
      </c>
      <c r="B38" s="190" t="s">
        <v>78</v>
      </c>
      <c r="C38" s="191"/>
      <c r="D38" s="191"/>
      <c r="E38" s="192"/>
      <c r="F38" s="131"/>
      <c r="G38" s="138"/>
    </row>
    <row r="39" spans="1:7" s="6" customFormat="1" ht="22.5" customHeight="1" x14ac:dyDescent="0.25">
      <c r="A39" s="139" t="s">
        <v>80</v>
      </c>
      <c r="B39" s="190" t="s">
        <v>79</v>
      </c>
      <c r="C39" s="191"/>
      <c r="D39" s="191"/>
      <c r="E39" s="192"/>
      <c r="F39" s="131"/>
      <c r="G39" s="138"/>
    </row>
    <row r="40" spans="1:7" s="6" customFormat="1" ht="22.5" customHeight="1" x14ac:dyDescent="0.25">
      <c r="A40" s="136" t="s">
        <v>15</v>
      </c>
      <c r="B40" s="190" t="s">
        <v>101</v>
      </c>
      <c r="C40" s="191"/>
      <c r="D40" s="191"/>
      <c r="E40" s="192"/>
      <c r="F40" s="131"/>
      <c r="G40" s="138"/>
    </row>
    <row r="41" spans="1:7" s="6" customFormat="1" ht="22.5" customHeight="1" x14ac:dyDescent="0.25">
      <c r="A41" s="136" t="s">
        <v>16</v>
      </c>
      <c r="B41" s="190" t="s">
        <v>102</v>
      </c>
      <c r="C41" s="191"/>
      <c r="D41" s="191"/>
      <c r="E41" s="192"/>
      <c r="F41" s="131"/>
      <c r="G41" s="138"/>
    </row>
    <row r="42" spans="1:7" s="6" customFormat="1" ht="22.5" customHeight="1" x14ac:dyDescent="0.25">
      <c r="A42" s="136" t="s">
        <v>23</v>
      </c>
      <c r="B42" s="190" t="s">
        <v>83</v>
      </c>
      <c r="C42" s="191"/>
      <c r="D42" s="191"/>
      <c r="E42" s="192"/>
      <c r="F42" s="131"/>
      <c r="G42" s="138"/>
    </row>
    <row r="43" spans="1:7" s="6" customFormat="1" ht="22.5" customHeight="1" x14ac:dyDescent="0.25">
      <c r="A43" s="139" t="s">
        <v>67</v>
      </c>
      <c r="B43" s="190" t="s">
        <v>98</v>
      </c>
      <c r="C43" s="191"/>
      <c r="D43" s="191"/>
      <c r="E43" s="192"/>
      <c r="F43" s="131"/>
      <c r="G43" s="138"/>
    </row>
    <row r="44" spans="1:7" s="6" customFormat="1" ht="22.5" customHeight="1" x14ac:dyDescent="0.25">
      <c r="A44" s="136" t="s">
        <v>24</v>
      </c>
      <c r="B44" s="190" t="s">
        <v>85</v>
      </c>
      <c r="C44" s="191"/>
      <c r="D44" s="191"/>
      <c r="E44" s="192"/>
      <c r="F44" s="131"/>
      <c r="G44" s="138"/>
    </row>
    <row r="45" spans="1:7" s="6" customFormat="1" ht="22.5" customHeight="1" x14ac:dyDescent="0.25">
      <c r="A45" s="139" t="s">
        <v>87</v>
      </c>
      <c r="B45" s="190" t="s">
        <v>103</v>
      </c>
      <c r="C45" s="191"/>
      <c r="D45" s="191"/>
      <c r="E45" s="192"/>
      <c r="F45" s="131"/>
      <c r="G45" s="138"/>
    </row>
    <row r="46" spans="1:7" s="6" customFormat="1" ht="22.5" customHeight="1" x14ac:dyDescent="0.25">
      <c r="A46" s="139" t="s">
        <v>90</v>
      </c>
      <c r="B46" s="190" t="s">
        <v>104</v>
      </c>
      <c r="C46" s="191"/>
      <c r="D46" s="191"/>
      <c r="E46" s="192"/>
      <c r="F46" s="131"/>
      <c r="G46" s="138"/>
    </row>
    <row r="47" spans="1:7" s="6" customFormat="1" ht="22.5" customHeight="1" x14ac:dyDescent="0.25">
      <c r="A47" s="139" t="s">
        <v>91</v>
      </c>
      <c r="B47" s="190" t="s">
        <v>89</v>
      </c>
      <c r="C47" s="191"/>
      <c r="D47" s="191"/>
      <c r="E47" s="192"/>
      <c r="F47" s="131"/>
      <c r="G47" s="138"/>
    </row>
    <row r="48" spans="1:7" s="6" customFormat="1" ht="22.5" customHeight="1" x14ac:dyDescent="0.25">
      <c r="A48" s="139" t="s">
        <v>93</v>
      </c>
      <c r="B48" s="190" t="s">
        <v>92</v>
      </c>
      <c r="C48" s="191"/>
      <c r="D48" s="191"/>
      <c r="E48" s="192"/>
      <c r="F48" s="131"/>
      <c r="G48" s="138"/>
    </row>
    <row r="49" spans="1:8" s="6" customFormat="1" ht="33" customHeight="1" thickBot="1" x14ac:dyDescent="0.3">
      <c r="A49" s="143" t="s">
        <v>25</v>
      </c>
      <c r="B49" s="214" t="s">
        <v>105</v>
      </c>
      <c r="C49" s="215"/>
      <c r="D49" s="215"/>
      <c r="E49" s="216"/>
      <c r="F49" s="144"/>
      <c r="G49" s="145"/>
    </row>
    <row r="50" spans="1:8" s="6" customFormat="1" ht="17.25" customHeight="1" x14ac:dyDescent="0.25">
      <c r="A50" s="134"/>
      <c r="B50" s="135"/>
      <c r="C50" s="135"/>
      <c r="D50" s="135"/>
      <c r="E50" s="135"/>
      <c r="F50" s="132"/>
      <c r="G50" s="133"/>
    </row>
    <row r="51" spans="1:8" s="17" customFormat="1" ht="28.35" customHeight="1" x14ac:dyDescent="0.25">
      <c r="A51" s="211" t="s">
        <v>33</v>
      </c>
      <c r="B51" s="211"/>
      <c r="C51" s="211"/>
      <c r="D51" s="211"/>
      <c r="E51" s="211"/>
      <c r="F51" s="211"/>
      <c r="G51" s="211"/>
    </row>
    <row r="52" spans="1:8" ht="30" customHeight="1" x14ac:dyDescent="0.25">
      <c r="A52" s="212" t="s">
        <v>0</v>
      </c>
      <c r="B52" s="212"/>
      <c r="C52" s="212"/>
      <c r="D52" s="212"/>
      <c r="E52" s="213"/>
      <c r="F52" s="213"/>
    </row>
    <row r="53" spans="1:8" ht="15" customHeight="1" x14ac:dyDescent="0.25">
      <c r="A53" s="212" t="s">
        <v>1</v>
      </c>
      <c r="B53" s="212"/>
      <c r="C53" s="212"/>
      <c r="D53" s="212"/>
      <c r="E53" s="213"/>
      <c r="F53" s="213"/>
    </row>
    <row r="54" spans="1:8" ht="15" customHeight="1" x14ac:dyDescent="0.25">
      <c r="A54" s="212" t="s">
        <v>2</v>
      </c>
      <c r="B54" s="212"/>
      <c r="C54" s="212"/>
      <c r="D54" s="212"/>
      <c r="E54" s="213"/>
      <c r="F54" s="213"/>
    </row>
    <row r="55" spans="1:8" ht="15" customHeight="1" x14ac:dyDescent="0.25">
      <c r="A55" s="212" t="s">
        <v>3</v>
      </c>
      <c r="B55" s="212"/>
      <c r="C55" s="212"/>
      <c r="D55" s="212"/>
      <c r="E55" s="213"/>
      <c r="F55" s="213"/>
    </row>
    <row r="56" spans="1:8" s="14" customFormat="1" ht="30" customHeight="1" x14ac:dyDescent="0.25">
      <c r="A56" s="217" t="s">
        <v>17</v>
      </c>
      <c r="B56" s="217"/>
      <c r="C56" s="217"/>
      <c r="D56" s="217"/>
      <c r="E56" s="217"/>
      <c r="F56" s="217"/>
      <c r="G56" s="217"/>
    </row>
    <row r="57" spans="1:8" s="7" customFormat="1" ht="15.75" customHeight="1" x14ac:dyDescent="0.25">
      <c r="A57" s="212" t="s">
        <v>4</v>
      </c>
      <c r="B57" s="212"/>
      <c r="C57" s="212"/>
      <c r="D57" s="212"/>
      <c r="E57" s="218"/>
      <c r="F57" s="218"/>
      <c r="H57" s="4"/>
    </row>
    <row r="58" spans="1:8" s="7" customFormat="1" ht="15" customHeight="1" x14ac:dyDescent="0.25">
      <c r="A58" s="219" t="s">
        <v>18</v>
      </c>
      <c r="B58" s="219"/>
      <c r="C58" s="219"/>
      <c r="D58" s="219"/>
      <c r="E58" s="213"/>
      <c r="F58" s="213"/>
      <c r="H58" s="14"/>
    </row>
    <row r="59" spans="1:8" s="7" customFormat="1" ht="15" customHeight="1" x14ac:dyDescent="0.25">
      <c r="A59" s="212" t="s">
        <v>5</v>
      </c>
      <c r="B59" s="212"/>
      <c r="C59" s="212"/>
      <c r="D59" s="212"/>
      <c r="E59" s="213"/>
      <c r="F59" s="213"/>
      <c r="H59" s="14"/>
    </row>
    <row r="60" spans="1:8" s="7" customFormat="1" ht="15" customHeight="1" x14ac:dyDescent="0.25">
      <c r="A60" s="212" t="s">
        <v>6</v>
      </c>
      <c r="B60" s="212"/>
      <c r="C60" s="212"/>
      <c r="D60" s="212"/>
      <c r="E60" s="213"/>
      <c r="F60" s="213"/>
      <c r="H60" s="14"/>
    </row>
    <row r="62" spans="1:8" ht="15" customHeight="1" x14ac:dyDescent="0.25">
      <c r="A62" s="3" t="s">
        <v>7</v>
      </c>
      <c r="B62" s="168"/>
      <c r="C62" s="168"/>
      <c r="D62" s="168"/>
    </row>
    <row r="63" spans="1:8" ht="15" customHeight="1" x14ac:dyDescent="0.25">
      <c r="A63" s="3" t="s">
        <v>8</v>
      </c>
      <c r="B63" s="221"/>
      <c r="C63" s="221"/>
      <c r="D63" s="221"/>
      <c r="E63" s="107" t="s">
        <v>59</v>
      </c>
      <c r="G63" s="104"/>
    </row>
    <row r="64" spans="1:8" ht="15" customHeight="1" x14ac:dyDescent="0.25">
      <c r="E64" s="107" t="s">
        <v>60</v>
      </c>
      <c r="F64" s="222"/>
      <c r="G64" s="222"/>
    </row>
    <row r="65" spans="1:8" ht="15" customHeight="1" x14ac:dyDescent="0.25">
      <c r="F65" s="107"/>
    </row>
    <row r="66" spans="1:8" ht="9.75" customHeight="1" x14ac:dyDescent="0.25">
      <c r="F66" s="107"/>
    </row>
    <row r="67" spans="1:8" s="9" customFormat="1" ht="15" customHeight="1" x14ac:dyDescent="0.2">
      <c r="A67" s="179" t="s">
        <v>10</v>
      </c>
      <c r="B67" s="179"/>
      <c r="C67" s="179"/>
      <c r="D67" s="179"/>
      <c r="E67" s="130"/>
    </row>
    <row r="68" spans="1:8" s="10" customFormat="1" ht="15" customHeight="1" x14ac:dyDescent="0.2">
      <c r="A68" s="13"/>
      <c r="B68" s="220" t="s">
        <v>12</v>
      </c>
      <c r="C68" s="220"/>
      <c r="D68" s="220"/>
      <c r="G68" s="11"/>
      <c r="H68" s="12"/>
    </row>
  </sheetData>
  <mergeCells count="71">
    <mergeCell ref="B68:D68"/>
    <mergeCell ref="A60:D60"/>
    <mergeCell ref="E60:F60"/>
    <mergeCell ref="B62:D62"/>
    <mergeCell ref="B63:D63"/>
    <mergeCell ref="F64:G64"/>
    <mergeCell ref="A67:D67"/>
    <mergeCell ref="A59:D59"/>
    <mergeCell ref="E59:F59"/>
    <mergeCell ref="A53:D53"/>
    <mergeCell ref="E53:F53"/>
    <mergeCell ref="A54:D54"/>
    <mergeCell ref="E54:F54"/>
    <mergeCell ref="A55:D55"/>
    <mergeCell ref="E55:F55"/>
    <mergeCell ref="A56:G56"/>
    <mergeCell ref="A57:D57"/>
    <mergeCell ref="E57:F57"/>
    <mergeCell ref="A58:D58"/>
    <mergeCell ref="E58:F58"/>
    <mergeCell ref="A51:G51"/>
    <mergeCell ref="A52:D52"/>
    <mergeCell ref="E52:F52"/>
    <mergeCell ref="B44:E44"/>
    <mergeCell ref="B45:E45"/>
    <mergeCell ref="B46:E46"/>
    <mergeCell ref="B47:E47"/>
    <mergeCell ref="B48:E48"/>
    <mergeCell ref="B49:E49"/>
    <mergeCell ref="B43:E43"/>
    <mergeCell ref="B32:E32"/>
    <mergeCell ref="B33:E33"/>
    <mergeCell ref="B34:E34"/>
    <mergeCell ref="B35:E35"/>
    <mergeCell ref="B37:E37"/>
    <mergeCell ref="A36:G36"/>
    <mergeCell ref="B38:E38"/>
    <mergeCell ref="B39:E39"/>
    <mergeCell ref="B40:E40"/>
    <mergeCell ref="B41:E41"/>
    <mergeCell ref="B42:E42"/>
    <mergeCell ref="B31:E31"/>
    <mergeCell ref="B20:E20"/>
    <mergeCell ref="B21:E21"/>
    <mergeCell ref="B23:E23"/>
    <mergeCell ref="B24:E24"/>
    <mergeCell ref="B25:E25"/>
    <mergeCell ref="A22:G22"/>
    <mergeCell ref="B26:E26"/>
    <mergeCell ref="B27:E27"/>
    <mergeCell ref="B28:E28"/>
    <mergeCell ref="B29:E29"/>
    <mergeCell ref="B30:E30"/>
    <mergeCell ref="B17:E17"/>
    <mergeCell ref="B18:E18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A1:D1"/>
    <mergeCell ref="A2:G2"/>
    <mergeCell ref="A3:F3"/>
    <mergeCell ref="A4:G4"/>
    <mergeCell ref="A6:E7"/>
    <mergeCell ref="F6:G6"/>
  </mergeCells>
  <conditionalFormatting sqref="E52:F55">
    <cfRule type="containsBlanks" dxfId="28" priority="9">
      <formula>LEN(TRIM(E52))=0</formula>
    </cfRule>
  </conditionalFormatting>
  <conditionalFormatting sqref="E52:F55">
    <cfRule type="containsBlanks" dxfId="27" priority="8">
      <formula>LEN(TRIM(E52))=0</formula>
    </cfRule>
  </conditionalFormatting>
  <conditionalFormatting sqref="B62:D63">
    <cfRule type="containsBlanks" dxfId="26" priority="7">
      <formula>LEN(TRIM(B62))=0</formula>
    </cfRule>
  </conditionalFormatting>
  <conditionalFormatting sqref="E57:F57">
    <cfRule type="containsBlanks" dxfId="25" priority="6">
      <formula>LEN(TRIM(E57))=0</formula>
    </cfRule>
  </conditionalFormatting>
  <conditionalFormatting sqref="E58:F60">
    <cfRule type="containsBlanks" dxfId="24" priority="5">
      <formula>LEN(TRIM(E58))=0</formula>
    </cfRule>
  </conditionalFormatting>
  <conditionalFormatting sqref="E57:F60">
    <cfRule type="containsBlanks" dxfId="23" priority="4">
      <formula>LEN(TRIM(E57))=0</formula>
    </cfRule>
  </conditionalFormatting>
  <conditionalFormatting sqref="A68">
    <cfRule type="containsBlanks" dxfId="22" priority="3">
      <formula>LEN(TRIM(A68))=0</formula>
    </cfRule>
  </conditionalFormatting>
  <conditionalFormatting sqref="F64:G64">
    <cfRule type="containsBlanks" dxfId="21" priority="1">
      <formula>LEN(TRIM(F64))=0</formula>
    </cfRule>
  </conditionalFormatting>
  <conditionalFormatting sqref="F64:G64">
    <cfRule type="containsBlanks" dxfId="20" priority="2">
      <formula>LEN(TRIM(F64))=0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5"/>
  <sheetViews>
    <sheetView showGridLines="0" zoomScale="90" zoomScaleNormal="90" workbookViewId="0">
      <selection activeCell="K15" sqref="K15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27" t="s">
        <v>11</v>
      </c>
      <c r="B1" s="227"/>
      <c r="C1" s="43"/>
      <c r="D1" s="43"/>
    </row>
    <row r="2" spans="1:14" ht="15" customHeight="1" x14ac:dyDescent="0.25">
      <c r="A2" s="228" t="str">
        <f>'Príloha č. 1'!A2:C2</f>
        <v>Drenážne katétre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4" ht="15" customHeight="1" x14ac:dyDescent="0.25">
      <c r="A3" s="229"/>
      <c r="B3" s="229"/>
      <c r="C3" s="229"/>
      <c r="D3" s="229"/>
      <c r="E3" s="229"/>
      <c r="F3" s="44"/>
      <c r="G3" s="44"/>
      <c r="H3" s="44"/>
    </row>
    <row r="4" spans="1:14" s="26" customFormat="1" ht="60.75" customHeight="1" x14ac:dyDescent="0.25">
      <c r="A4" s="238" t="s">
        <v>55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9" customFormat="1" ht="31.5" customHeight="1" x14ac:dyDescent="0.25">
      <c r="A5" s="230" t="s">
        <v>20</v>
      </c>
      <c r="B5" s="234" t="s">
        <v>28</v>
      </c>
      <c r="C5" s="230" t="s">
        <v>29</v>
      </c>
      <c r="D5" s="232" t="s">
        <v>110</v>
      </c>
      <c r="E5" s="236" t="s">
        <v>21</v>
      </c>
      <c r="F5" s="236" t="s">
        <v>37</v>
      </c>
      <c r="G5" s="234" t="s">
        <v>36</v>
      </c>
      <c r="H5" s="234" t="s">
        <v>38</v>
      </c>
      <c r="I5" s="241" t="s">
        <v>56</v>
      </c>
      <c r="J5" s="242"/>
      <c r="K5" s="242"/>
      <c r="L5" s="243"/>
      <c r="M5" s="239" t="s">
        <v>57</v>
      </c>
      <c r="N5" s="240"/>
    </row>
    <row r="6" spans="1:14" s="19" customFormat="1" ht="45" customHeight="1" x14ac:dyDescent="0.25">
      <c r="A6" s="231"/>
      <c r="B6" s="235"/>
      <c r="C6" s="231"/>
      <c r="D6" s="233"/>
      <c r="E6" s="237"/>
      <c r="F6" s="237"/>
      <c r="G6" s="235"/>
      <c r="H6" s="235"/>
      <c r="I6" s="146" t="s">
        <v>30</v>
      </c>
      <c r="J6" s="147" t="s">
        <v>32</v>
      </c>
      <c r="K6" s="147" t="s">
        <v>22</v>
      </c>
      <c r="L6" s="148" t="s">
        <v>31</v>
      </c>
      <c r="M6" s="149" t="s">
        <v>30</v>
      </c>
      <c r="N6" s="150" t="s">
        <v>31</v>
      </c>
    </row>
    <row r="7" spans="1:14" s="163" customFormat="1" ht="15" customHeight="1" x14ac:dyDescent="0.25">
      <c r="A7" s="158" t="s">
        <v>13</v>
      </c>
      <c r="B7" s="159" t="s">
        <v>14</v>
      </c>
      <c r="C7" s="160" t="s">
        <v>15</v>
      </c>
      <c r="D7" s="161" t="s">
        <v>16</v>
      </c>
      <c r="E7" s="162" t="s">
        <v>23</v>
      </c>
      <c r="F7" s="162" t="s">
        <v>24</v>
      </c>
      <c r="G7" s="162" t="s">
        <v>25</v>
      </c>
      <c r="H7" s="162" t="s">
        <v>26</v>
      </c>
      <c r="I7" s="162" t="s">
        <v>27</v>
      </c>
      <c r="J7" s="162" t="s">
        <v>39</v>
      </c>
      <c r="K7" s="162" t="s">
        <v>40</v>
      </c>
      <c r="L7" s="162" t="s">
        <v>41</v>
      </c>
      <c r="M7" s="162" t="s">
        <v>42</v>
      </c>
      <c r="N7" s="162" t="s">
        <v>43</v>
      </c>
    </row>
    <row r="8" spans="1:14" s="36" customFormat="1" ht="32.1" customHeight="1" x14ac:dyDescent="0.25">
      <c r="A8" s="20" t="s">
        <v>13</v>
      </c>
      <c r="B8" s="39" t="s">
        <v>73</v>
      </c>
      <c r="C8" s="20" t="s">
        <v>35</v>
      </c>
      <c r="D8" s="38">
        <v>1850</v>
      </c>
      <c r="E8" s="21"/>
      <c r="F8" s="118"/>
      <c r="G8" s="118"/>
      <c r="H8" s="118"/>
      <c r="I8" s="155"/>
      <c r="J8" s="22"/>
      <c r="K8" s="164">
        <f>I8*J8</f>
        <v>0</v>
      </c>
      <c r="L8" s="165">
        <f>I8+K8</f>
        <v>0</v>
      </c>
      <c r="M8" s="166">
        <f>D8*I8</f>
        <v>0</v>
      </c>
      <c r="N8" s="165">
        <f>M8+(M8*J8)</f>
        <v>0</v>
      </c>
    </row>
    <row r="9" spans="1:14" s="36" customFormat="1" ht="32.1" customHeight="1" x14ac:dyDescent="0.25">
      <c r="A9" s="20" t="s">
        <v>14</v>
      </c>
      <c r="B9" s="39" t="s">
        <v>74</v>
      </c>
      <c r="C9" s="20" t="s">
        <v>35</v>
      </c>
      <c r="D9" s="38">
        <v>1750</v>
      </c>
      <c r="E9" s="21"/>
      <c r="F9" s="118"/>
      <c r="G9" s="118"/>
      <c r="H9" s="118"/>
      <c r="I9" s="155"/>
      <c r="J9" s="22"/>
      <c r="K9" s="164">
        <f t="shared" ref="K9:K10" si="0">I9*J9</f>
        <v>0</v>
      </c>
      <c r="L9" s="165">
        <f t="shared" ref="L9:L10" si="1">I9+K9</f>
        <v>0</v>
      </c>
      <c r="M9" s="166">
        <f t="shared" ref="M9:M10" si="2">D9*I9</f>
        <v>0</v>
      </c>
      <c r="N9" s="165">
        <f t="shared" ref="N9:N10" si="3">M9+(M9*J9)</f>
        <v>0</v>
      </c>
    </row>
    <row r="10" spans="1:14" s="36" customFormat="1" ht="32.1" customHeight="1" thickBot="1" x14ac:dyDescent="0.3">
      <c r="A10" s="20" t="s">
        <v>15</v>
      </c>
      <c r="B10" s="39" t="s">
        <v>75</v>
      </c>
      <c r="C10" s="20" t="s">
        <v>35</v>
      </c>
      <c r="D10" s="38">
        <v>34</v>
      </c>
      <c r="E10" s="21"/>
      <c r="F10" s="118"/>
      <c r="G10" s="118"/>
      <c r="H10" s="118"/>
      <c r="I10" s="155"/>
      <c r="J10" s="22"/>
      <c r="K10" s="164">
        <f t="shared" si="0"/>
        <v>0</v>
      </c>
      <c r="L10" s="165">
        <f t="shared" si="1"/>
        <v>0</v>
      </c>
      <c r="M10" s="166">
        <f t="shared" si="2"/>
        <v>0</v>
      </c>
      <c r="N10" s="165">
        <f t="shared" si="3"/>
        <v>0</v>
      </c>
    </row>
    <row r="11" spans="1:14" s="37" customFormat="1" ht="24.95" customHeight="1" thickBot="1" x14ac:dyDescent="0.3">
      <c r="A11" s="23"/>
      <c r="B11" s="24"/>
      <c r="C11" s="24"/>
      <c r="D11" s="24"/>
      <c r="E11" s="25"/>
      <c r="F11" s="25"/>
      <c r="G11" s="25"/>
      <c r="H11" s="25"/>
      <c r="I11" s="24"/>
      <c r="J11" s="24"/>
      <c r="K11" s="24"/>
      <c r="L11" s="24"/>
      <c r="M11" s="156">
        <f>SUM(M8:M10)</f>
        <v>0</v>
      </c>
      <c r="N11" s="157">
        <f>SUM(N8:N10)</f>
        <v>0</v>
      </c>
    </row>
    <row r="12" spans="1:14" s="26" customFormat="1" ht="30" customHeight="1" x14ac:dyDescent="0.25">
      <c r="A12" s="226" t="s">
        <v>0</v>
      </c>
      <c r="B12" s="226"/>
      <c r="C12" s="218" t="str">
        <f>IF('Príloha č. 1'!$C$6="","",'Príloha č. 1'!$C$6)</f>
        <v/>
      </c>
      <c r="D12" s="218"/>
    </row>
    <row r="13" spans="1:14" s="26" customFormat="1" ht="15" customHeight="1" x14ac:dyDescent="0.25">
      <c r="A13" s="223" t="s">
        <v>1</v>
      </c>
      <c r="B13" s="223"/>
      <c r="C13" s="213" t="str">
        <f>IF('Príloha č. 1'!$C$7="","",'Príloha č. 1'!$C$7)</f>
        <v/>
      </c>
      <c r="D13" s="213"/>
    </row>
    <row r="14" spans="1:14" s="26" customFormat="1" x14ac:dyDescent="0.25">
      <c r="A14" s="223" t="s">
        <v>2</v>
      </c>
      <c r="B14" s="223"/>
      <c r="C14" s="213" t="str">
        <f>IF('Príloha č. 1'!$C$8="","",'Príloha č. 1'!$C$8)</f>
        <v/>
      </c>
      <c r="D14" s="213"/>
    </row>
    <row r="15" spans="1:14" s="26" customFormat="1" x14ac:dyDescent="0.25">
      <c r="A15" s="223" t="s">
        <v>3</v>
      </c>
      <c r="B15" s="223"/>
      <c r="C15" s="213" t="str">
        <f>IF('Príloha č. 1'!$C$9="","",'Príloha č. 1'!$C$9)</f>
        <v/>
      </c>
      <c r="D15" s="213"/>
    </row>
    <row r="16" spans="1:14" x14ac:dyDescent="0.25">
      <c r="C16" s="40"/>
      <c r="D16" s="27"/>
      <c r="E16" s="27"/>
      <c r="F16" s="43"/>
      <c r="G16" s="43"/>
      <c r="H16" s="43"/>
    </row>
    <row r="17" spans="1:14" ht="15" customHeight="1" x14ac:dyDescent="0.25">
      <c r="A17" s="18" t="s">
        <v>7</v>
      </c>
      <c r="B17" s="103" t="str">
        <f>IF('Príloha č. 1'!B24:C24="","",'Príloha č. 1'!B24:C24)</f>
        <v/>
      </c>
      <c r="F17" s="43"/>
      <c r="G17" s="43"/>
      <c r="H17" s="43"/>
      <c r="L17" s="106"/>
    </row>
    <row r="18" spans="1:14" ht="15" customHeight="1" x14ac:dyDescent="0.25">
      <c r="A18" s="18" t="s">
        <v>8</v>
      </c>
      <c r="B18" s="42" t="str">
        <f>IF('Príloha č. 1'!B25:C25="","",'Príloha č. 1'!B25:C25)</f>
        <v/>
      </c>
      <c r="C18" s="40"/>
      <c r="D18" s="27"/>
      <c r="E18" s="27"/>
      <c r="F18" s="43"/>
      <c r="G18" s="43"/>
      <c r="H18" s="43"/>
      <c r="L18" s="107" t="s">
        <v>59</v>
      </c>
      <c r="M18" s="104"/>
    </row>
    <row r="19" spans="1:14" x14ac:dyDescent="0.25">
      <c r="F19" s="43"/>
      <c r="G19" s="43"/>
      <c r="H19" s="43"/>
      <c r="K19" s="26"/>
      <c r="L19" s="107" t="s">
        <v>60</v>
      </c>
      <c r="M19" s="222" t="str">
        <f>IF('Príloha č. 1'!$D$29="","",'Príloha č. 1'!$D$29)</f>
        <v/>
      </c>
      <c r="N19" s="222"/>
    </row>
    <row r="20" spans="1:14" x14ac:dyDescent="0.25">
      <c r="F20" s="102"/>
      <c r="G20" s="102"/>
      <c r="H20" s="102"/>
      <c r="K20" s="26"/>
      <c r="L20" s="107"/>
      <c r="M20" s="29"/>
      <c r="N20" s="29"/>
    </row>
    <row r="21" spans="1:14" s="27" customFormat="1" x14ac:dyDescent="0.25">
      <c r="A21" s="224" t="s">
        <v>10</v>
      </c>
      <c r="B21" s="224"/>
      <c r="C21" s="40"/>
      <c r="K21" s="18"/>
      <c r="L21" s="18"/>
      <c r="N21" s="18"/>
    </row>
    <row r="22" spans="1:14" s="29" customFormat="1" ht="15" customHeight="1" x14ac:dyDescent="0.25">
      <c r="A22" s="28"/>
      <c r="B22" s="225" t="s">
        <v>12</v>
      </c>
      <c r="C22" s="225"/>
      <c r="D22" s="225"/>
      <c r="E22" s="225"/>
      <c r="F22" s="41"/>
      <c r="G22" s="41"/>
      <c r="H22" s="41"/>
    </row>
    <row r="23" spans="1:14" s="34" customFormat="1" ht="5.85" customHeight="1" thickBot="1" x14ac:dyDescent="0.3">
      <c r="A23" s="18"/>
      <c r="B23" s="30"/>
      <c r="C23" s="30"/>
      <c r="D23" s="30"/>
      <c r="E23" s="31"/>
      <c r="F23" s="31"/>
      <c r="G23" s="31"/>
      <c r="H23" s="31"/>
      <c r="I23" s="33"/>
      <c r="J23" s="32"/>
      <c r="M23" s="33"/>
    </row>
    <row r="24" spans="1:14" s="34" customFormat="1" ht="15.75" thickBot="1" x14ac:dyDescent="0.3">
      <c r="A24" s="35"/>
      <c r="B24" s="30" t="s">
        <v>58</v>
      </c>
      <c r="C24" s="30"/>
      <c r="D24" s="30"/>
      <c r="E24" s="31"/>
      <c r="F24" s="31"/>
      <c r="G24" s="31"/>
      <c r="H24" s="31"/>
      <c r="I24" s="33"/>
      <c r="J24" s="32"/>
      <c r="M24" s="33"/>
    </row>
    <row r="25" spans="1:14" ht="27" customHeight="1" x14ac:dyDescent="0.25">
      <c r="A25" s="223" t="s">
        <v>108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2:D12"/>
    <mergeCell ref="C13:D13"/>
    <mergeCell ref="C14:D14"/>
    <mergeCell ref="C15:D15"/>
    <mergeCell ref="A25:N25"/>
    <mergeCell ref="A21:B21"/>
    <mergeCell ref="B22:E22"/>
    <mergeCell ref="A14:B14"/>
    <mergeCell ref="A15:B15"/>
    <mergeCell ref="A12:B12"/>
    <mergeCell ref="A13:B13"/>
    <mergeCell ref="M19:N19"/>
  </mergeCells>
  <conditionalFormatting sqref="B17:B18">
    <cfRule type="containsBlanks" dxfId="19" priority="12">
      <formula>LEN(TRIM(B17))=0</formula>
    </cfRule>
  </conditionalFormatting>
  <conditionalFormatting sqref="C12:D15">
    <cfRule type="containsBlanks" dxfId="18" priority="4">
      <formula>LEN(TRIM(C12))=0</formula>
    </cfRule>
  </conditionalFormatting>
  <conditionalFormatting sqref="M19:N19">
    <cfRule type="containsBlanks" dxfId="17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7:B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9"/>
  <sheetViews>
    <sheetView showGridLines="0" zoomScale="90" zoomScaleNormal="90" workbookViewId="0">
      <selection activeCell="Q23" sqref="Q23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91"/>
    <col min="72" max="16384" width="9.140625" style="1"/>
  </cols>
  <sheetData>
    <row r="1" spans="1:71" s="59" customFormat="1" ht="15" customHeight="1" x14ac:dyDescent="0.25">
      <c r="A1" s="227" t="s">
        <v>11</v>
      </c>
      <c r="B1" s="227"/>
      <c r="C1" s="55"/>
      <c r="D1" s="55"/>
      <c r="E1" s="18"/>
      <c r="F1" s="18"/>
      <c r="G1" s="18"/>
      <c r="H1" s="18"/>
      <c r="I1" s="18"/>
      <c r="J1" s="18"/>
      <c r="K1" s="18"/>
      <c r="L1" s="1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1" s="61" customFormat="1" ht="14.25" x14ac:dyDescent="0.2">
      <c r="A2" s="228" t="str">
        <f>'Príloha č. 1'!A2:D2</f>
        <v>Drenážne katétre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18" customFormat="1" ht="15" customHeight="1" x14ac:dyDescent="0.25">
      <c r="A3" s="229"/>
      <c r="B3" s="229"/>
      <c r="C3" s="229"/>
      <c r="D3" s="229"/>
      <c r="E3" s="229"/>
      <c r="F3" s="56"/>
      <c r="G3" s="56"/>
      <c r="H3" s="56"/>
    </row>
    <row r="4" spans="1:71" s="63" customFormat="1" ht="30" customHeight="1" x14ac:dyDescent="0.25">
      <c r="A4" s="244" t="s">
        <v>46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5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s="64" customFormat="1" ht="30" customHeight="1" thickBot="1" x14ac:dyDescent="0.3">
      <c r="A5" s="245" t="s">
        <v>71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71" s="92" customFormat="1" ht="15" customHeight="1" x14ac:dyDescent="0.25">
      <c r="A6" s="261" t="s">
        <v>20</v>
      </c>
      <c r="B6" s="246" t="s">
        <v>49</v>
      </c>
      <c r="C6" s="248" t="s">
        <v>50</v>
      </c>
      <c r="D6" s="250" t="s">
        <v>37</v>
      </c>
      <c r="E6" s="252" t="s">
        <v>51</v>
      </c>
      <c r="F6" s="254" t="s">
        <v>52</v>
      </c>
      <c r="G6" s="256" t="s">
        <v>53</v>
      </c>
      <c r="H6" s="258" t="s">
        <v>54</v>
      </c>
      <c r="I6" s="260" t="s">
        <v>107</v>
      </c>
      <c r="J6" s="260"/>
      <c r="K6" s="260"/>
      <c r="L6" s="269" t="s">
        <v>111</v>
      </c>
    </row>
    <row r="7" spans="1:71" s="92" customFormat="1" ht="48.75" customHeight="1" x14ac:dyDescent="0.25">
      <c r="A7" s="262"/>
      <c r="B7" s="247"/>
      <c r="C7" s="249"/>
      <c r="D7" s="251"/>
      <c r="E7" s="253"/>
      <c r="F7" s="255"/>
      <c r="G7" s="257"/>
      <c r="H7" s="259"/>
      <c r="I7" s="119" t="s">
        <v>30</v>
      </c>
      <c r="J7" s="120" t="s">
        <v>109</v>
      </c>
      <c r="K7" s="120" t="s">
        <v>31</v>
      </c>
      <c r="L7" s="270"/>
    </row>
    <row r="8" spans="1:71" s="72" customFormat="1" ht="12" customHeight="1" x14ac:dyDescent="0.25">
      <c r="A8" s="115" t="s">
        <v>13</v>
      </c>
      <c r="B8" s="116" t="s">
        <v>14</v>
      </c>
      <c r="C8" s="116" t="s">
        <v>15</v>
      </c>
      <c r="D8" s="97" t="s">
        <v>16</v>
      </c>
      <c r="E8" s="117" t="s">
        <v>23</v>
      </c>
      <c r="F8" s="97" t="s">
        <v>24</v>
      </c>
      <c r="G8" s="117" t="s">
        <v>25</v>
      </c>
      <c r="H8" s="98" t="s">
        <v>26</v>
      </c>
      <c r="I8" s="121" t="s">
        <v>27</v>
      </c>
      <c r="J8" s="121" t="s">
        <v>39</v>
      </c>
      <c r="K8" s="121" t="s">
        <v>40</v>
      </c>
      <c r="L8" s="122" t="s">
        <v>41</v>
      </c>
    </row>
    <row r="9" spans="1:71" s="72" customFormat="1" ht="24.95" customHeight="1" x14ac:dyDescent="0.25">
      <c r="A9" s="65"/>
      <c r="B9" s="66"/>
      <c r="C9" s="67"/>
      <c r="D9" s="68"/>
      <c r="E9" s="69"/>
      <c r="F9" s="70"/>
      <c r="G9" s="71"/>
      <c r="H9" s="99"/>
      <c r="I9" s="151"/>
      <c r="J9" s="154"/>
      <c r="K9" s="151"/>
      <c r="L9" s="266">
        <v>1850</v>
      </c>
    </row>
    <row r="10" spans="1:71" s="72" customFormat="1" ht="24.95" customHeight="1" x14ac:dyDescent="0.25">
      <c r="A10" s="73"/>
      <c r="B10" s="74"/>
      <c r="C10" s="75"/>
      <c r="D10" s="76"/>
      <c r="E10" s="77"/>
      <c r="F10" s="78"/>
      <c r="G10" s="79"/>
      <c r="H10" s="100"/>
      <c r="I10" s="152"/>
      <c r="J10" s="123"/>
      <c r="K10" s="152"/>
      <c r="L10" s="267"/>
    </row>
    <row r="11" spans="1:71" s="72" customFormat="1" ht="24.95" customHeight="1" thickBot="1" x14ac:dyDescent="0.3">
      <c r="A11" s="80"/>
      <c r="B11" s="81"/>
      <c r="C11" s="82"/>
      <c r="D11" s="83"/>
      <c r="E11" s="84"/>
      <c r="F11" s="85"/>
      <c r="G11" s="86"/>
      <c r="H11" s="101"/>
      <c r="I11" s="153"/>
      <c r="J11" s="124"/>
      <c r="K11" s="153"/>
      <c r="L11" s="268"/>
    </row>
    <row r="12" spans="1:71" s="72" customFormat="1" ht="12" customHeight="1" x14ac:dyDescent="0.25">
      <c r="A12" s="87"/>
      <c r="B12" s="88"/>
      <c r="C12" s="88"/>
      <c r="D12" s="87"/>
      <c r="E12" s="87"/>
      <c r="F12" s="87"/>
      <c r="G12" s="87"/>
      <c r="H12" s="87"/>
      <c r="I12" s="89"/>
      <c r="J12" s="90"/>
      <c r="K12" s="89"/>
    </row>
    <row r="13" spans="1:71" s="64" customFormat="1" ht="30" customHeight="1" thickBot="1" x14ac:dyDescent="0.3">
      <c r="A13" s="245" t="s">
        <v>76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</row>
    <row r="14" spans="1:71" s="92" customFormat="1" ht="15" customHeight="1" x14ac:dyDescent="0.25">
      <c r="A14" s="261" t="s">
        <v>20</v>
      </c>
      <c r="B14" s="246" t="s">
        <v>49</v>
      </c>
      <c r="C14" s="248" t="s">
        <v>50</v>
      </c>
      <c r="D14" s="250" t="s">
        <v>37</v>
      </c>
      <c r="E14" s="252" t="s">
        <v>51</v>
      </c>
      <c r="F14" s="254" t="s">
        <v>52</v>
      </c>
      <c r="G14" s="256" t="s">
        <v>53</v>
      </c>
      <c r="H14" s="258" t="s">
        <v>54</v>
      </c>
      <c r="I14" s="260" t="s">
        <v>107</v>
      </c>
      <c r="J14" s="260"/>
      <c r="K14" s="260"/>
      <c r="L14" s="269" t="s">
        <v>112</v>
      </c>
    </row>
    <row r="15" spans="1:71" s="92" customFormat="1" ht="48.75" customHeight="1" x14ac:dyDescent="0.25">
      <c r="A15" s="262"/>
      <c r="B15" s="247"/>
      <c r="C15" s="249"/>
      <c r="D15" s="251"/>
      <c r="E15" s="253"/>
      <c r="F15" s="255"/>
      <c r="G15" s="257"/>
      <c r="H15" s="259"/>
      <c r="I15" s="119" t="s">
        <v>30</v>
      </c>
      <c r="J15" s="120" t="s">
        <v>109</v>
      </c>
      <c r="K15" s="120" t="s">
        <v>31</v>
      </c>
      <c r="L15" s="270"/>
    </row>
    <row r="16" spans="1:71" s="72" customFormat="1" ht="12" customHeight="1" x14ac:dyDescent="0.25">
      <c r="A16" s="93" t="s">
        <v>13</v>
      </c>
      <c r="B16" s="94" t="s">
        <v>14</v>
      </c>
      <c r="C16" s="94" t="s">
        <v>15</v>
      </c>
      <c r="D16" s="95" t="s">
        <v>16</v>
      </c>
      <c r="E16" s="96" t="s">
        <v>23</v>
      </c>
      <c r="F16" s="95" t="s">
        <v>24</v>
      </c>
      <c r="G16" s="96" t="s">
        <v>25</v>
      </c>
      <c r="H16" s="98" t="s">
        <v>26</v>
      </c>
      <c r="I16" s="121" t="s">
        <v>27</v>
      </c>
      <c r="J16" s="121" t="s">
        <v>39</v>
      </c>
      <c r="K16" s="121" t="s">
        <v>40</v>
      </c>
      <c r="L16" s="122" t="s">
        <v>41</v>
      </c>
    </row>
    <row r="17" spans="1:12" s="72" customFormat="1" ht="24.95" customHeight="1" x14ac:dyDescent="0.25">
      <c r="A17" s="65"/>
      <c r="B17" s="66"/>
      <c r="C17" s="67"/>
      <c r="D17" s="68"/>
      <c r="E17" s="69"/>
      <c r="F17" s="70"/>
      <c r="G17" s="71"/>
      <c r="H17" s="99"/>
      <c r="I17" s="151"/>
      <c r="J17" s="154"/>
      <c r="K17" s="151"/>
      <c r="L17" s="266">
        <v>1750</v>
      </c>
    </row>
    <row r="18" spans="1:12" s="72" customFormat="1" ht="24.95" customHeight="1" x14ac:dyDescent="0.25">
      <c r="A18" s="73"/>
      <c r="B18" s="74"/>
      <c r="C18" s="75"/>
      <c r="D18" s="76"/>
      <c r="E18" s="77"/>
      <c r="F18" s="78"/>
      <c r="G18" s="79"/>
      <c r="H18" s="100"/>
      <c r="I18" s="152"/>
      <c r="J18" s="123"/>
      <c r="K18" s="152"/>
      <c r="L18" s="267"/>
    </row>
    <row r="19" spans="1:12" s="72" customFormat="1" ht="24.95" customHeight="1" thickBot="1" x14ac:dyDescent="0.3">
      <c r="A19" s="80"/>
      <c r="B19" s="81"/>
      <c r="C19" s="82"/>
      <c r="D19" s="83"/>
      <c r="E19" s="84"/>
      <c r="F19" s="85"/>
      <c r="G19" s="86"/>
      <c r="H19" s="101"/>
      <c r="I19" s="153"/>
      <c r="J19" s="124"/>
      <c r="K19" s="153"/>
      <c r="L19" s="268"/>
    </row>
    <row r="20" spans="1:12" s="72" customFormat="1" ht="12" customHeight="1" x14ac:dyDescent="0.25">
      <c r="A20" s="87"/>
      <c r="B20" s="88"/>
      <c r="C20" s="88"/>
      <c r="D20" s="87"/>
      <c r="E20" s="87"/>
      <c r="F20" s="87"/>
      <c r="G20" s="87"/>
      <c r="H20" s="87"/>
      <c r="I20" s="89"/>
      <c r="J20" s="90"/>
      <c r="K20" s="89"/>
    </row>
    <row r="21" spans="1:12" s="64" customFormat="1" ht="30" customHeight="1" thickBot="1" x14ac:dyDescent="0.3">
      <c r="A21" s="245" t="s">
        <v>77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12" s="92" customFormat="1" ht="15" customHeight="1" x14ac:dyDescent="0.25">
      <c r="A22" s="261" t="s">
        <v>20</v>
      </c>
      <c r="B22" s="246" t="s">
        <v>49</v>
      </c>
      <c r="C22" s="248" t="s">
        <v>50</v>
      </c>
      <c r="D22" s="250" t="s">
        <v>37</v>
      </c>
      <c r="E22" s="252" t="s">
        <v>51</v>
      </c>
      <c r="F22" s="254" t="s">
        <v>52</v>
      </c>
      <c r="G22" s="256" t="s">
        <v>53</v>
      </c>
      <c r="H22" s="258" t="s">
        <v>54</v>
      </c>
      <c r="I22" s="260" t="s">
        <v>107</v>
      </c>
      <c r="J22" s="260"/>
      <c r="K22" s="260"/>
      <c r="L22" s="269" t="s">
        <v>111</v>
      </c>
    </row>
    <row r="23" spans="1:12" s="92" customFormat="1" ht="48.75" customHeight="1" x14ac:dyDescent="0.25">
      <c r="A23" s="262"/>
      <c r="B23" s="247"/>
      <c r="C23" s="249"/>
      <c r="D23" s="251"/>
      <c r="E23" s="253"/>
      <c r="F23" s="255"/>
      <c r="G23" s="257"/>
      <c r="H23" s="259"/>
      <c r="I23" s="119" t="s">
        <v>30</v>
      </c>
      <c r="J23" s="120" t="s">
        <v>109</v>
      </c>
      <c r="K23" s="120" t="s">
        <v>31</v>
      </c>
      <c r="L23" s="270"/>
    </row>
    <row r="24" spans="1:12" s="72" customFormat="1" ht="12" customHeight="1" x14ac:dyDescent="0.25">
      <c r="A24" s="93" t="s">
        <v>13</v>
      </c>
      <c r="B24" s="94" t="s">
        <v>14</v>
      </c>
      <c r="C24" s="94" t="s">
        <v>15</v>
      </c>
      <c r="D24" s="95" t="s">
        <v>16</v>
      </c>
      <c r="E24" s="96" t="s">
        <v>23</v>
      </c>
      <c r="F24" s="95" t="s">
        <v>24</v>
      </c>
      <c r="G24" s="96" t="s">
        <v>25</v>
      </c>
      <c r="H24" s="98" t="s">
        <v>26</v>
      </c>
      <c r="I24" s="121" t="s">
        <v>27</v>
      </c>
      <c r="J24" s="121" t="s">
        <v>39</v>
      </c>
      <c r="K24" s="121" t="s">
        <v>40</v>
      </c>
      <c r="L24" s="122" t="s">
        <v>41</v>
      </c>
    </row>
    <row r="25" spans="1:12" s="72" customFormat="1" ht="24.95" customHeight="1" x14ac:dyDescent="0.25">
      <c r="A25" s="65"/>
      <c r="B25" s="66"/>
      <c r="C25" s="67"/>
      <c r="D25" s="68"/>
      <c r="E25" s="69"/>
      <c r="F25" s="70"/>
      <c r="G25" s="71"/>
      <c r="H25" s="99"/>
      <c r="I25" s="151"/>
      <c r="J25" s="154"/>
      <c r="K25" s="151"/>
      <c r="L25" s="266">
        <v>34</v>
      </c>
    </row>
    <row r="26" spans="1:12" s="72" customFormat="1" ht="24.95" customHeight="1" x14ac:dyDescent="0.25">
      <c r="A26" s="73"/>
      <c r="B26" s="74"/>
      <c r="C26" s="75"/>
      <c r="D26" s="76"/>
      <c r="E26" s="77"/>
      <c r="F26" s="78"/>
      <c r="G26" s="79"/>
      <c r="H26" s="100"/>
      <c r="I26" s="152"/>
      <c r="J26" s="123"/>
      <c r="K26" s="152"/>
      <c r="L26" s="267"/>
    </row>
    <row r="27" spans="1:12" s="72" customFormat="1" ht="24.95" customHeight="1" thickBot="1" x14ac:dyDescent="0.3">
      <c r="A27" s="80"/>
      <c r="B27" s="81"/>
      <c r="C27" s="82"/>
      <c r="D27" s="83"/>
      <c r="E27" s="84"/>
      <c r="F27" s="85"/>
      <c r="G27" s="86"/>
      <c r="H27" s="101"/>
      <c r="I27" s="153"/>
      <c r="J27" s="124"/>
      <c r="K27" s="153"/>
      <c r="L27" s="268"/>
    </row>
    <row r="28" spans="1:12" s="72" customFormat="1" ht="12" customHeight="1" x14ac:dyDescent="0.25">
      <c r="A28" s="87"/>
      <c r="B28" s="88"/>
      <c r="C28" s="88"/>
      <c r="D28" s="87"/>
      <c r="E28" s="87"/>
      <c r="F28" s="87"/>
      <c r="G28" s="87"/>
      <c r="H28" s="87"/>
      <c r="I28" s="89"/>
      <c r="J28" s="90"/>
      <c r="K28" s="89"/>
    </row>
    <row r="29" spans="1:12" s="72" customFormat="1" ht="12" customHeight="1" x14ac:dyDescent="0.25">
      <c r="A29" s="87"/>
      <c r="B29" s="88"/>
      <c r="C29" s="88"/>
      <c r="D29" s="87"/>
      <c r="E29" s="87"/>
      <c r="F29" s="87"/>
      <c r="G29" s="87"/>
      <c r="H29" s="87"/>
      <c r="I29" s="89"/>
      <c r="J29" s="90"/>
      <c r="K29" s="89"/>
    </row>
    <row r="30" spans="1:12" s="72" customFormat="1" ht="24.95" customHeight="1" x14ac:dyDescent="0.25">
      <c r="A30" s="265" t="s">
        <v>106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</row>
    <row r="32" spans="1:12" s="18" customFormat="1" ht="15" customHeight="1" x14ac:dyDescent="0.25">
      <c r="A32" s="18" t="s">
        <v>7</v>
      </c>
      <c r="B32" s="264" t="str">
        <f>IF('Príloha č. 1'!B24:C24="","",'Príloha č. 1'!B24:C24)</f>
        <v/>
      </c>
      <c r="C32" s="264"/>
    </row>
    <row r="33" spans="1:10" s="18" customFormat="1" ht="15" customHeight="1" x14ac:dyDescent="0.25">
      <c r="A33" s="18" t="s">
        <v>8</v>
      </c>
      <c r="B33" s="263" t="str">
        <f>IF('Príloha č. 1'!B25:C25="","",'Príloha č. 1'!B25:C25)</f>
        <v/>
      </c>
      <c r="C33" s="263"/>
    </row>
    <row r="34" spans="1:10" s="18" customFormat="1" x14ac:dyDescent="0.25">
      <c r="G34" s="105"/>
      <c r="H34" s="112" t="s">
        <v>59</v>
      </c>
      <c r="I34" s="104"/>
      <c r="J34" s="105"/>
    </row>
    <row r="35" spans="1:10" s="18" customFormat="1" ht="15" customHeight="1" x14ac:dyDescent="0.25">
      <c r="G35" s="19"/>
      <c r="H35" s="112" t="s">
        <v>60</v>
      </c>
      <c r="I35" s="222" t="str">
        <f>IF('Príloha č. 1'!$D$29="","",'Príloha č. 1'!$D$29)</f>
        <v/>
      </c>
      <c r="J35" s="222"/>
    </row>
    <row r="36" spans="1:10" s="18" customFormat="1" ht="16.5" customHeight="1" x14ac:dyDescent="0.25">
      <c r="G36" s="57"/>
      <c r="H36" s="57"/>
    </row>
    <row r="37" spans="1:10" s="27" customFormat="1" x14ac:dyDescent="0.25">
      <c r="A37" s="224" t="s">
        <v>10</v>
      </c>
      <c r="B37" s="224"/>
      <c r="E37" s="18"/>
    </row>
    <row r="38" spans="1:10" s="29" customFormat="1" ht="15" customHeight="1" x14ac:dyDescent="0.25">
      <c r="A38" s="28"/>
      <c r="B38" s="225" t="s">
        <v>12</v>
      </c>
      <c r="C38" s="225"/>
      <c r="D38" s="50"/>
      <c r="E38" s="18"/>
    </row>
    <row r="39" spans="1:10" ht="41.25" customHeight="1" x14ac:dyDescent="0.25"/>
  </sheetData>
  <mergeCells count="46">
    <mergeCell ref="L25:L27"/>
    <mergeCell ref="F22:F23"/>
    <mergeCell ref="G22:G23"/>
    <mergeCell ref="H22:H23"/>
    <mergeCell ref="L6:L7"/>
    <mergeCell ref="L9:L11"/>
    <mergeCell ref="L14:L15"/>
    <mergeCell ref="L17:L19"/>
    <mergeCell ref="L22:L23"/>
    <mergeCell ref="A30:K30"/>
    <mergeCell ref="H6:H7"/>
    <mergeCell ref="I6:K6"/>
    <mergeCell ref="A13:K13"/>
    <mergeCell ref="A14:A15"/>
    <mergeCell ref="B6:B7"/>
    <mergeCell ref="C6:C7"/>
    <mergeCell ref="D6:D7"/>
    <mergeCell ref="E6:E7"/>
    <mergeCell ref="F6:F7"/>
    <mergeCell ref="I22:K22"/>
    <mergeCell ref="A22:A23"/>
    <mergeCell ref="B22:B23"/>
    <mergeCell ref="C22:C23"/>
    <mergeCell ref="D22:D23"/>
    <mergeCell ref="E22:E23"/>
    <mergeCell ref="B33:C33"/>
    <mergeCell ref="A37:B37"/>
    <mergeCell ref="B38:C38"/>
    <mergeCell ref="I35:J35"/>
    <mergeCell ref="B32:C32"/>
    <mergeCell ref="A1:B1"/>
    <mergeCell ref="A2:L2"/>
    <mergeCell ref="A3:E3"/>
    <mergeCell ref="A4:K4"/>
    <mergeCell ref="A21:K21"/>
    <mergeCell ref="B14:B15"/>
    <mergeCell ref="C14:C15"/>
    <mergeCell ref="D14:D15"/>
    <mergeCell ref="E14:E15"/>
    <mergeCell ref="F14:F15"/>
    <mergeCell ref="G14:G15"/>
    <mergeCell ref="H14:H15"/>
    <mergeCell ref="I14:K14"/>
    <mergeCell ref="A5:K5"/>
    <mergeCell ref="A6:A7"/>
    <mergeCell ref="G6:G7"/>
  </mergeCells>
  <conditionalFormatting sqref="B32:C33">
    <cfRule type="containsBlanks" dxfId="16" priority="2">
      <formula>LEN(TRIM(B32))=0</formula>
    </cfRule>
  </conditionalFormatting>
  <conditionalFormatting sqref="I35:J35">
    <cfRule type="containsBlanks" dxfId="15" priority="1">
      <formula>LEN(TRIM(I35))=0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32:C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28" t="str">
        <f>'Príloha č. 1'!A2:D2</f>
        <v>Drenážne katétre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" customHeight="1" x14ac:dyDescent="0.25">
      <c r="A3" s="229"/>
      <c r="B3" s="229"/>
      <c r="C3" s="229"/>
      <c r="D3" s="229"/>
      <c r="E3" s="229"/>
      <c r="F3" s="51"/>
      <c r="G3" s="51"/>
      <c r="H3" s="51"/>
    </row>
    <row r="4" spans="1:12" s="26" customFormat="1" ht="45.75" customHeight="1" x14ac:dyDescent="0.25">
      <c r="A4" s="271" t="s">
        <v>44</v>
      </c>
      <c r="B4" s="271"/>
      <c r="C4" s="271"/>
      <c r="D4" s="271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6" t="s">
        <v>0</v>
      </c>
      <c r="B6" s="226"/>
      <c r="C6" s="272" t="str">
        <f>IF('Príloha č. 1'!$C$6="","",'Príloha č. 1'!$C$6)</f>
        <v/>
      </c>
      <c r="D6" s="272"/>
      <c r="J6" s="48"/>
    </row>
    <row r="7" spans="1:12" s="26" customFormat="1" ht="15" customHeight="1" x14ac:dyDescent="0.25">
      <c r="A7" s="223" t="s">
        <v>1</v>
      </c>
      <c r="B7" s="223"/>
      <c r="C7" s="272" t="str">
        <f>IF('Príloha č. 1'!$C$7="","",'Príloha č. 1'!$C$7)</f>
        <v/>
      </c>
      <c r="D7" s="272"/>
    </row>
    <row r="8" spans="1:12" s="26" customFormat="1" x14ac:dyDescent="0.25">
      <c r="A8" s="223" t="s">
        <v>2</v>
      </c>
      <c r="B8" s="223"/>
      <c r="C8" s="272" t="str">
        <f>IF('Príloha č. 1'!$C$8="","",'Príloha č. 1'!$C$8)</f>
        <v/>
      </c>
      <c r="D8" s="272"/>
    </row>
    <row r="9" spans="1:12" s="26" customFormat="1" x14ac:dyDescent="0.25">
      <c r="A9" s="223" t="s">
        <v>3</v>
      </c>
      <c r="B9" s="223"/>
      <c r="C9" s="272" t="str">
        <f>IF('Príloha č. 1'!$C$9="","",'Príloha č. 1'!$C$9)</f>
        <v/>
      </c>
      <c r="D9" s="272"/>
    </row>
    <row r="10" spans="1:12" x14ac:dyDescent="0.25">
      <c r="C10" s="45"/>
    </row>
    <row r="11" spans="1:12" ht="37.5" customHeight="1" x14ac:dyDescent="0.25">
      <c r="A11" s="273" t="s">
        <v>45</v>
      </c>
      <c r="B11" s="273"/>
      <c r="C11" s="273"/>
      <c r="D11" s="273"/>
    </row>
    <row r="12" spans="1:12" x14ac:dyDescent="0.25">
      <c r="C12" s="45"/>
    </row>
    <row r="14" spans="1:12" ht="15" customHeight="1" x14ac:dyDescent="0.25">
      <c r="A14" s="18" t="s">
        <v>7</v>
      </c>
      <c r="B14" s="264" t="str">
        <f>IF('Príloha č. 1'!B24:C24="","",'Príloha č. 1'!B24:C24)</f>
        <v/>
      </c>
      <c r="C14" s="264"/>
    </row>
    <row r="15" spans="1:12" ht="15" customHeight="1" x14ac:dyDescent="0.25">
      <c r="A15" s="18" t="s">
        <v>8</v>
      </c>
      <c r="B15" s="263" t="str">
        <f>IF('Príloha č. 1'!B25:C25="","",'Príloha č. 1'!B25:C25)</f>
        <v/>
      </c>
      <c r="C15" s="263"/>
    </row>
    <row r="18" spans="1:12" x14ac:dyDescent="0.25">
      <c r="C18" s="107" t="s">
        <v>59</v>
      </c>
      <c r="D18" s="3"/>
      <c r="K18" s="49"/>
      <c r="L18" s="49"/>
    </row>
    <row r="19" spans="1:12" x14ac:dyDescent="0.25">
      <c r="C19" s="107" t="s">
        <v>60</v>
      </c>
      <c r="D19" s="111" t="str">
        <f>IF('Príloha č. 1'!$D$29="","",'Príloha č. 1'!$D$29)</f>
        <v/>
      </c>
    </row>
    <row r="20" spans="1:12" x14ac:dyDescent="0.25">
      <c r="C20" s="107"/>
      <c r="D20" s="50"/>
    </row>
    <row r="21" spans="1:12" s="27" customFormat="1" x14ac:dyDescent="0.25">
      <c r="A21" s="224" t="s">
        <v>10</v>
      </c>
      <c r="B21" s="224"/>
      <c r="E21" s="18"/>
    </row>
    <row r="22" spans="1:12" s="29" customFormat="1" ht="15" customHeight="1" x14ac:dyDescent="0.25">
      <c r="A22" s="28"/>
      <c r="B22" s="225" t="s">
        <v>12</v>
      </c>
      <c r="C22" s="225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75" t="str">
        <f>'Príloha č. 1'!A2:D2</f>
        <v>Drenážne katétre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5" customHeight="1" x14ac:dyDescent="0.25">
      <c r="A3" s="229"/>
      <c r="B3" s="229"/>
      <c r="C3" s="229"/>
      <c r="D3" s="229"/>
      <c r="E3" s="229"/>
      <c r="F3" s="53"/>
      <c r="G3" s="53"/>
      <c r="H3" s="53"/>
    </row>
    <row r="4" spans="1:12" s="26" customFormat="1" ht="55.5" customHeight="1" x14ac:dyDescent="0.25">
      <c r="A4" s="271" t="s">
        <v>68</v>
      </c>
      <c r="B4" s="271"/>
      <c r="C4" s="271"/>
      <c r="D4" s="271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6" t="s">
        <v>0</v>
      </c>
      <c r="B6" s="226"/>
      <c r="C6" s="272" t="str">
        <f xml:space="preserve"> IF('Príloha č. 1'!$C$6="","",'Príloha č. 1'!$C$6)</f>
        <v/>
      </c>
      <c r="D6" s="272"/>
      <c r="J6" s="48"/>
    </row>
    <row r="7" spans="1:12" s="26" customFormat="1" ht="15" customHeight="1" x14ac:dyDescent="0.25">
      <c r="A7" s="223" t="s">
        <v>1</v>
      </c>
      <c r="B7" s="223"/>
      <c r="C7" s="274" t="str">
        <f xml:space="preserve"> IF('Príloha č. 1'!$C$7="","",'Príloha č. 1'!$C$7)</f>
        <v/>
      </c>
      <c r="D7" s="274"/>
    </row>
    <row r="8" spans="1:12" s="26" customFormat="1" x14ac:dyDescent="0.25">
      <c r="A8" s="223" t="s">
        <v>2</v>
      </c>
      <c r="B8" s="223"/>
      <c r="C8" s="274" t="str">
        <f xml:space="preserve"> IF('Príloha č. 1'!$C$8="","",'Príloha č. 1'!$C$8)</f>
        <v/>
      </c>
      <c r="D8" s="274"/>
    </row>
    <row r="9" spans="1:12" s="26" customFormat="1" x14ac:dyDescent="0.25">
      <c r="A9" s="223" t="s">
        <v>3</v>
      </c>
      <c r="B9" s="223"/>
      <c r="C9" s="274" t="str">
        <f xml:space="preserve"> IF('Príloha č. 1'!$C$9="","",'Príloha č. 1'!$C$9)</f>
        <v/>
      </c>
      <c r="D9" s="274"/>
    </row>
    <row r="10" spans="1:12" x14ac:dyDescent="0.25">
      <c r="C10" s="52"/>
    </row>
    <row r="11" spans="1:12" ht="48" customHeight="1" x14ac:dyDescent="0.25">
      <c r="A11" s="273" t="s">
        <v>69</v>
      </c>
      <c r="B11" s="273"/>
      <c r="C11" s="273"/>
      <c r="D11" s="273"/>
    </row>
    <row r="12" spans="1:12" x14ac:dyDescent="0.25">
      <c r="C12" s="52"/>
    </row>
    <row r="14" spans="1:12" ht="15" customHeight="1" x14ac:dyDescent="0.25">
      <c r="A14" s="18" t="s">
        <v>7</v>
      </c>
      <c r="B14" s="264" t="str">
        <f>IF('Príloha č. 1'!B24:C24="","",'Príloha č. 1'!B24:C24)</f>
        <v/>
      </c>
      <c r="C14" s="264"/>
    </row>
    <row r="15" spans="1:12" ht="15" customHeight="1" x14ac:dyDescent="0.25">
      <c r="A15" s="18" t="s">
        <v>8</v>
      </c>
      <c r="B15" s="263" t="str">
        <f>IF('Príloha č. 1'!B25:C25="","",'Príloha č. 1'!B25:C25)</f>
        <v/>
      </c>
      <c r="C15" s="263"/>
    </row>
    <row r="18" spans="1:12" x14ac:dyDescent="0.25">
      <c r="C18" s="107" t="s">
        <v>59</v>
      </c>
      <c r="D18" s="3"/>
      <c r="K18" s="49"/>
      <c r="L18" s="49"/>
    </row>
    <row r="19" spans="1:12" x14ac:dyDescent="0.25">
      <c r="C19" s="107" t="s">
        <v>60</v>
      </c>
      <c r="D19" s="111" t="str">
        <f>IF('Príloha č. 1'!$D$29="","",'Príloha č. 1'!$D$29)</f>
        <v/>
      </c>
    </row>
    <row r="20" spans="1:12" x14ac:dyDescent="0.25">
      <c r="C20" s="107"/>
      <c r="D20" s="27"/>
    </row>
    <row r="21" spans="1:12" s="27" customFormat="1" x14ac:dyDescent="0.25">
      <c r="A21" s="224" t="s">
        <v>10</v>
      </c>
      <c r="B21" s="224"/>
      <c r="E21" s="18"/>
    </row>
    <row r="22" spans="1:12" s="29" customFormat="1" ht="15" customHeight="1" x14ac:dyDescent="0.25">
      <c r="A22" s="28"/>
      <c r="B22" s="225" t="s">
        <v>12</v>
      </c>
      <c r="C22" s="225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27" t="s">
        <v>11</v>
      </c>
      <c r="B1" s="227"/>
    </row>
    <row r="2" spans="1:12" ht="15" customHeight="1" x14ac:dyDescent="0.25">
      <c r="A2" s="275" t="str">
        <f>'Príloha č. 1'!A2:D2</f>
        <v>Drenážne katétre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5" customHeight="1" x14ac:dyDescent="0.25">
      <c r="A3" s="229"/>
      <c r="B3" s="229"/>
      <c r="C3" s="229"/>
      <c r="D3" s="229"/>
      <c r="E3" s="229"/>
      <c r="F3" s="127"/>
      <c r="G3" s="127"/>
      <c r="H3" s="127"/>
    </row>
    <row r="4" spans="1:12" s="26" customFormat="1" ht="55.5" customHeight="1" x14ac:dyDescent="0.25">
      <c r="A4" s="271" t="s">
        <v>65</v>
      </c>
      <c r="B4" s="271"/>
      <c r="C4" s="271"/>
      <c r="D4" s="271"/>
      <c r="E4" s="47"/>
      <c r="F4" s="47"/>
      <c r="G4" s="47"/>
      <c r="H4" s="47"/>
      <c r="I4" s="47"/>
    </row>
    <row r="5" spans="1:12" s="26" customFormat="1" ht="18.75" x14ac:dyDescent="0.25">
      <c r="A5" s="128"/>
      <c r="B5" s="128"/>
      <c r="C5" s="128"/>
      <c r="D5" s="128"/>
      <c r="E5" s="47"/>
      <c r="F5" s="47"/>
      <c r="G5" s="47"/>
      <c r="H5" s="47"/>
      <c r="I5" s="47"/>
    </row>
    <row r="6" spans="1:12" s="26" customFormat="1" x14ac:dyDescent="0.25">
      <c r="A6" s="226" t="s">
        <v>0</v>
      </c>
      <c r="B6" s="226"/>
      <c r="C6" s="272" t="str">
        <f xml:space="preserve"> IF('Príloha č. 1'!$C$6="","",'Príloha č. 1'!$C$6)</f>
        <v/>
      </c>
      <c r="D6" s="272"/>
    </row>
    <row r="7" spans="1:12" s="26" customFormat="1" ht="15" customHeight="1" x14ac:dyDescent="0.25">
      <c r="A7" s="223" t="s">
        <v>1</v>
      </c>
      <c r="B7" s="223"/>
      <c r="C7" s="274" t="str">
        <f xml:space="preserve"> IF('Príloha č. 1'!$C$7="","",'Príloha č. 1'!$C$7)</f>
        <v/>
      </c>
      <c r="D7" s="274"/>
    </row>
    <row r="8" spans="1:12" s="26" customFormat="1" x14ac:dyDescent="0.25">
      <c r="A8" s="223" t="s">
        <v>2</v>
      </c>
      <c r="B8" s="223"/>
      <c r="C8" s="274" t="str">
        <f xml:space="preserve"> IF('Príloha č. 1'!$C$8="","",'Príloha č. 1'!$C$8)</f>
        <v/>
      </c>
      <c r="D8" s="274"/>
    </row>
    <row r="9" spans="1:12" s="26" customFormat="1" x14ac:dyDescent="0.25">
      <c r="A9" s="223" t="s">
        <v>3</v>
      </c>
      <c r="B9" s="223"/>
      <c r="C9" s="274" t="str">
        <f xml:space="preserve"> IF('Príloha č. 1'!$C$9="","",'Príloha č. 1'!$C$9)</f>
        <v/>
      </c>
      <c r="D9" s="274"/>
    </row>
    <row r="10" spans="1:12" x14ac:dyDescent="0.25">
      <c r="C10" s="126"/>
    </row>
    <row r="11" spans="1:12" ht="48" customHeight="1" x14ac:dyDescent="0.25">
      <c r="A11" s="273" t="s">
        <v>66</v>
      </c>
      <c r="B11" s="273"/>
      <c r="C11" s="273"/>
      <c r="D11" s="273"/>
    </row>
    <row r="12" spans="1:12" x14ac:dyDescent="0.25">
      <c r="C12" s="126"/>
    </row>
    <row r="14" spans="1:12" ht="15" customHeight="1" x14ac:dyDescent="0.25">
      <c r="A14" s="18" t="s">
        <v>7</v>
      </c>
      <c r="B14" s="264" t="str">
        <f>IF('Príloha č. 1'!B24:C24="","",'Príloha č. 1'!B24:C24)</f>
        <v/>
      </c>
      <c r="C14" s="264"/>
    </row>
    <row r="15" spans="1:12" ht="15" customHeight="1" x14ac:dyDescent="0.25">
      <c r="A15" s="18" t="s">
        <v>8</v>
      </c>
      <c r="B15" s="263" t="str">
        <f>IF('Príloha č. 1'!B25:C25="","",'Príloha č. 1'!B25:C25)</f>
        <v/>
      </c>
      <c r="C15" s="263"/>
    </row>
    <row r="18" spans="1:9" x14ac:dyDescent="0.25">
      <c r="C18" s="107" t="s">
        <v>59</v>
      </c>
      <c r="D18" s="3"/>
      <c r="I18" s="49"/>
    </row>
    <row r="19" spans="1:9" x14ac:dyDescent="0.25">
      <c r="C19" s="107" t="s">
        <v>60</v>
      </c>
      <c r="D19" s="125" t="str">
        <f>IF('[1]Príloha č. 1'!$D$29="","",'[1]Príloha č. 1'!$D$29)</f>
        <v/>
      </c>
    </row>
    <row r="20" spans="1:9" x14ac:dyDescent="0.25">
      <c r="C20" s="107"/>
      <c r="D20" s="27"/>
    </row>
    <row r="21" spans="1:9" s="27" customFormat="1" x14ac:dyDescent="0.25">
      <c r="A21" s="224" t="s">
        <v>10</v>
      </c>
      <c r="B21" s="224"/>
      <c r="E21" s="18"/>
    </row>
    <row r="22" spans="1:9" s="29" customFormat="1" ht="15" customHeight="1" x14ac:dyDescent="0.25">
      <c r="A22" s="28"/>
      <c r="B22" s="225" t="s">
        <v>12</v>
      </c>
      <c r="C22" s="225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2020-08-05T07:52:23Z</cp:lastPrinted>
  <dcterms:created xsi:type="dcterms:W3CDTF">2014-08-04T05:30:35Z</dcterms:created>
  <dcterms:modified xsi:type="dcterms:W3CDTF">2020-08-06T11:31:33Z</dcterms:modified>
</cp:coreProperties>
</file>