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ýchod\"/>
    </mc:Choice>
  </mc:AlternateContent>
  <xr:revisionPtr revIDLastSave="0" documentId="13_ncr:1_{EB641242-A0BE-4A08-A4FE-5328D9713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<sst xmlns="http://schemas.openxmlformats.org/spreadsheetml/2006/main" count="42" uniqueCount="40">
  <si>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</si>
  <si>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</si>
  <si>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</si>
  <si>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</si>
  <si>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</si>
  <si>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</si>
  <si>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</si>
  <si>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</si>
  <si>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</si>
  <si>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</si>
  <si>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</si>
  <si>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</si>
  <si>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</si>
  <si>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</si>
  <si>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</si>
  <si>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</si>
  <si>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</si>
  <si>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</si>
  <si>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</si>
  <si>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</si>
  <si>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</si>
  <si>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</si>
  <si>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</si>
  <si>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</si>
  <si>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</si>
  <si>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</si>
  <si>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</si>
  <si>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</si>
  <si>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</si>
  <si>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</si>
  <si>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</si>
  <si>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</si>
  <si>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</si>
  <si>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</si>
  <si>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</si>
  <si>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</si>
  <si>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</si>
  <si>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</si>
  <si>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 xml:space="preserve">Názov predmetu zákazky:Lesnícke služby v ťažbovom procese na organizačnej zložke OZ Východ na obdobie 2027 - 2030 pre časť „1“ - VC 1 na LS: Nižná Slaná  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</si>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</sst>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2" fontId="6" fillId="0" borderId="5" xfId="1" applyNumberFormat="1" applyFont="1" applyBorder="1" applyAlignment="1">
      <alignment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22.28515625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1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8" t="s">
        <v>21</v>
      </c>
      <c r="C7" s="28" t="s">
        <v>35</v>
      </c>
      <c r="D7" s="25" t="s">
        <v>36</v>
      </c>
      <c r="E7" s="31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6">
        <v>3680.5919999999996</v>
      </c>
      <c r="D8" s="42">
        <v>48.582846368862413</v>
      </c>
      <c r="E8" s="32"/>
      <c r="F8" s="33" t="s">
        <v>28</v>
      </c>
      <c r="G8" s="34">
        <f t="shared" ref="G8:G11" si="0">IFERROR( ROUND(E8/D8,3)," ")</f>
        <v>0</v>
      </c>
      <c r="H8" s="35">
        <f>C8*E8</f>
        <v>0</v>
      </c>
      <c r="K8" s="29"/>
    </row>
    <row r="9" spans="1:11" ht="28.5" customHeight="1" x14ac:dyDescent="0.2">
      <c r="A9" s="15">
        <v>2</v>
      </c>
      <c r="B9" s="16" t="s">
        <v>24</v>
      </c>
      <c r="C9" s="26">
        <v>5008.9067999999997</v>
      </c>
      <c r="D9" s="42">
        <v>29.234002264127213</v>
      </c>
      <c r="E9" s="32"/>
      <c r="F9" s="33" t="s">
        <v>29</v>
      </c>
      <c r="G9" s="34">
        <f t="shared" si="0"/>
        <v>0</v>
      </c>
      <c r="H9" s="35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6">
        <v>116249.8872</v>
      </c>
      <c r="D10" s="42">
        <v>22.700200923950476</v>
      </c>
      <c r="E10" s="32"/>
      <c r="F10" s="33" t="s">
        <v>30</v>
      </c>
      <c r="G10" s="34">
        <f t="shared" si="0"/>
        <v>0</v>
      </c>
      <c r="H10" s="35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6">
        <v>8640</v>
      </c>
      <c r="D11" s="42">
        <v>23.912368078646814</v>
      </c>
      <c r="E11" s="32"/>
      <c r="F11" s="33" t="s">
        <v>31</v>
      </c>
      <c r="G11" s="34">
        <f t="shared" si="0"/>
        <v>0</v>
      </c>
      <c r="H11" s="35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6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0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0"/>
      <c r="G18" s="2" t="s">
        <v>5</v>
      </c>
    </row>
    <row r="19" spans="2:8" ht="27.75" customHeight="1" thickBot="1" x14ac:dyDescent="0.3">
      <c r="B19" s="14"/>
      <c r="C19" s="1" t="s">
        <v>6</v>
      </c>
      <c r="D19" s="37">
        <f>H12</f>
        <v>0</v>
      </c>
      <c r="E19" s="38">
        <f>IF(OR(C16="áno",C16="ano"),D19*0.23,0)</f>
        <v>0</v>
      </c>
      <c r="F19" s="39"/>
      <c r="G19" s="40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7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