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2026 VEREJNÉ OBSTARÁVANIE\01 - Tatry 2026\DNS Ťažba\04 LS Liptovská Osada 4-2026\01 Súťažné podklady 4-2026\"/>
    </mc:Choice>
  </mc:AlternateContent>
  <xr:revisionPtr revIDLastSave="0" documentId="13_ncr:1_{6B7BEC31-4738-443F-86B2-D55E461DF526}" xr6:coauthVersionLast="47" xr6:coauthVersionMax="47" xr10:uidLastSave="{00000000-0000-0000-0000-000000000000}"/>
  <bookViews>
    <workbookView xWindow="90" yWindow="300" windowWidth="24780" windowHeight="14865" xr2:uid="{00000000-000D-0000-FFFF-FFFF00000000}"/>
  </bookViews>
  <sheets>
    <sheet name="Rozsah zákazky a cenová ponuka" sheetId="1" r:id="rId1"/>
    <sheet name="Vysvetlivky" sheetId="3" r:id="rId2"/>
  </sheets>
  <definedNames>
    <definedName name="_xlnm.Print_Area" localSheetId="0">'Rozsah zákazky a cenová ponuka'!$A$1:$Q$39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5" i="1" l="1"/>
  <c r="O25" i="1"/>
  <c r="O14" i="1"/>
  <c r="O15" i="1"/>
  <c r="O16" i="1"/>
  <c r="O17" i="1"/>
  <c r="O18" i="1"/>
  <c r="O19" i="1"/>
  <c r="O20" i="1"/>
  <c r="O21" i="1"/>
  <c r="O22" i="1"/>
  <c r="O23" i="1"/>
  <c r="O13" i="1"/>
  <c r="O12" i="1"/>
  <c r="G24" i="1"/>
  <c r="O27" i="1" l="1"/>
  <c r="O26" i="1" s="1"/>
</calcChain>
</file>

<file path=xl/sharedStrings.xml><?xml version="1.0" encoding="utf-8"?>
<sst xmlns="http://schemas.openxmlformats.org/spreadsheetml/2006/main" count="139" uniqueCount="109">
  <si>
    <t>Názov predmetu zákazky</t>
  </si>
  <si>
    <t>Objednávateľ</t>
  </si>
  <si>
    <t>JPRL</t>
  </si>
  <si>
    <t>Predpokladaný objem ťažby</t>
  </si>
  <si>
    <t>Druh ťažby</t>
  </si>
  <si>
    <t>Sklon v %</t>
  </si>
  <si>
    <t>LO</t>
  </si>
  <si>
    <t>OÚ</t>
  </si>
  <si>
    <t xml:space="preserve">Spolu bez DPH   </t>
  </si>
  <si>
    <t>Spolu s  DPH</t>
  </si>
  <si>
    <t>Názov:</t>
  </si>
  <si>
    <t>Sídlo:</t>
  </si>
  <si>
    <t>IČO:</t>
  </si>
  <si>
    <t>DIČ:</t>
  </si>
  <si>
    <t>IČ pre DPH:</t>
  </si>
  <si>
    <t>Vysvetlivky:</t>
  </si>
  <si>
    <t>VC</t>
  </si>
  <si>
    <t>alfanumerické označenie porastu, v ktorom sa bude ťažba realizovať</t>
  </si>
  <si>
    <t>NV</t>
  </si>
  <si>
    <t>NP</t>
  </si>
  <si>
    <t>Hmotnatosť</t>
  </si>
  <si>
    <t>priemerný objem ťaženého kmeňa v m³</t>
  </si>
  <si>
    <t>vzdialenosť v metroch, na ktorú sa približuje drevná hmota</t>
  </si>
  <si>
    <t>VM</t>
  </si>
  <si>
    <t>OM</t>
  </si>
  <si>
    <t>príloha č.2</t>
  </si>
  <si>
    <t xml:space="preserve">priemerný sklon svahu v %, na ktorom sa bude ťažbový proces realizovať </t>
  </si>
  <si>
    <t>Požiadavky na bližšiu špecifikáciu technológií v JPRL</t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</si>
  <si>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</si>
  <si>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</si>
  <si>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Ihličnaté (m³)</t>
  </si>
  <si>
    <t>Listnaté (m³)</t>
  </si>
  <si>
    <t>Spolu           (m³)</t>
  </si>
  <si>
    <t>Sklon          (%)</t>
  </si>
  <si>
    <t>Hmotnatosť  (m³)</t>
  </si>
  <si>
    <t>Rozsah zákazky a cenová ponuka dodávateľa</t>
  </si>
  <si>
    <t>nie som platcom DPH</t>
  </si>
  <si>
    <t>Ak dodávateľ nie je platcom DPH uvedie v tabuľke "Dodávateľ" v riadku "IČ pre DPH"  -</t>
  </si>
  <si>
    <t>Podpis dodávateľa</t>
  </si>
  <si>
    <t xml:space="preserve">  </t>
  </si>
  <si>
    <t>MR</t>
  </si>
  <si>
    <t>Dodávateľ:</t>
  </si>
  <si>
    <t>Požadované kombinácie technológií</t>
  </si>
  <si>
    <t>výrobný celok</t>
  </si>
  <si>
    <t>lesnícky obvod</t>
  </si>
  <si>
    <t>obnovná úmyselná ťažba - ťažba pri obnove lesa</t>
  </si>
  <si>
    <t>výchovná úmyselná ťažba - ťažba v porastoch do 50 rokov pri výchove lesa</t>
  </si>
  <si>
    <t>VÚ -50</t>
  </si>
  <si>
    <t>VÚ +50</t>
  </si>
  <si>
    <t>výchovná úmyselná ťažba - ťažba v porastoch nad 50 rokov pri výchove lesa</t>
  </si>
  <si>
    <t>náhodná ťažba vykonaná - súčasť opatrení na ochranu lesa alebo opatrení spojených s odstraňovaním následkov pôsobenia škodlivých činiteľov</t>
  </si>
  <si>
    <t>náhodná ťažba ponechaná - čiastočne spracovaná. Súčasť opatrení na ochranu lesa alebo opatrení spojených s odstraňovaním následkov pôsobenia škodlivých činiteľov.</t>
  </si>
  <si>
    <t>vývozné miesto - miesto, na ktoré sa sústreďuje drevná hmota priblížená od pňa (miesta stínky) v prípade lomenej technológie</t>
  </si>
  <si>
    <t>odvozné miesto - miesto, na ktoré sa sústreďuje drevná hmota z vývozného miesta alebo od pňa</t>
  </si>
  <si>
    <t>Cena stanovená objednávateľom  bez DPH                 (€/JPRL)</t>
  </si>
  <si>
    <t>Napr. JPRL XY - uplatňovanie prírode blízkeho hospodárenia, intenzívne klinovanie, smerové kladky, úprava nárastu v etážových porastoch, odstraňovanie poškodených jedincov po vykonanej stínke, približovanie z výberných ťažieb, štítkovanie dreva, editovanie údajov do IS PSPD...</t>
  </si>
  <si>
    <t xml:space="preserve">Záväzný termín začatia a ukončenia prác bude určený v Zákazkovom liste </t>
  </si>
  <si>
    <t>Približovacia vzdialenosť           P-VM/VM-OM         resp. P-OM                    (m)</t>
  </si>
  <si>
    <t>Zmluva č. ...</t>
  </si>
  <si>
    <r>
      <rPr>
        <b/>
        <sz val="10"/>
        <color theme="1"/>
        <rFont val="Arial"/>
        <family val="2"/>
        <charset val="238"/>
      </rPr>
      <t>* Požiadavky</t>
    </r>
    <r>
      <rPr>
        <sz val="10"/>
        <color theme="1"/>
        <rFont val="Arial"/>
        <family val="2"/>
        <charset val="238"/>
      </rPr>
      <t xml:space="preserve"> </t>
    </r>
  </si>
  <si>
    <t>Ponuka dodávateľa Cena celkom         
(€ bez DPH)</t>
  </si>
  <si>
    <t xml:space="preserve">Približovacia vzdialenosť                       </t>
  </si>
  <si>
    <t xml:space="preserve">Ponuka dodávateľa     Cena bez DPH na dve desatinné miesta                 (€/m³) </t>
  </si>
  <si>
    <t>mimoriadna ťažba - ťažba realizovaná na základe iných nevyhnutných okolností (napr. vyňatie alebo obmedzenie využívania na základe rozhodnutie orgánu štátnej správy)</t>
  </si>
  <si>
    <t>Termín</t>
  </si>
  <si>
    <t>začatia</t>
  </si>
  <si>
    <t>ukončenia</t>
  </si>
  <si>
    <t>príloha č. 4 Zmluvy o dielo</t>
  </si>
  <si>
    <t>Celková cena v € bez DPH</t>
  </si>
  <si>
    <t>Požadované technické prostriedky:</t>
  </si>
  <si>
    <t>LESY SR, š. p., organizačná zložka OZ Tatry, Juraja Martinku 110/6, 033 11 Liptovský Hrádok</t>
  </si>
  <si>
    <t>VU+50</t>
  </si>
  <si>
    <t>ihličnaté (m3)</t>
  </si>
  <si>
    <t>listnaté (m3)</t>
  </si>
  <si>
    <t>6 mesiacov od účinnosti zmluvy</t>
  </si>
  <si>
    <t>DPH 23%</t>
  </si>
  <si>
    <t>Lesnícke služby v ťažbovom procese na OZ Tatry, LS Liptovská Osada - výzva č. 4/2026</t>
  </si>
  <si>
    <t>LO Banskô</t>
  </si>
  <si>
    <t>SL216-1162B0</t>
  </si>
  <si>
    <t>122_SK-01 - 1,2,4a,4b,6,7</t>
  </si>
  <si>
    <t>VU-50</t>
  </si>
  <si>
    <t>130 | 370 | 390</t>
  </si>
  <si>
    <t>SL216-1162C0</t>
  </si>
  <si>
    <t>250 | 330 | 380</t>
  </si>
  <si>
    <t>SL216-1165 0</t>
  </si>
  <si>
    <t>122_SK-01 - 1,2,4a,4d,6,7</t>
  </si>
  <si>
    <t>60 | 500 | -</t>
  </si>
  <si>
    <t>SL216-1166B0</t>
  </si>
  <si>
    <t>80 | 620 | -</t>
  </si>
  <si>
    <t>SL216-1167B0</t>
  </si>
  <si>
    <t>250 | 200 | 340</t>
  </si>
  <si>
    <t>SL216-1170B0</t>
  </si>
  <si>
    <t>110 | 240 | -</t>
  </si>
  <si>
    <t>SL216-1170D0</t>
  </si>
  <si>
    <t>300 | 60 | -</t>
  </si>
  <si>
    <t>SL216-1171 0</t>
  </si>
  <si>
    <t>100 | 400 | -</t>
  </si>
  <si>
    <t>LO Likavka</t>
  </si>
  <si>
    <t>SL216-2105B0</t>
  </si>
  <si>
    <t>270 | 670 | -</t>
  </si>
  <si>
    <t>122_SK-01 - 1,2,4a,6,7</t>
  </si>
  <si>
    <t>- | - | 400</t>
  </si>
  <si>
    <t>SL218-2311A1</t>
  </si>
  <si>
    <t>122_SK-01 - 1,2,4a,7</t>
  </si>
  <si>
    <t>- | - | 550</t>
  </si>
  <si>
    <t>SL218-2366 1</t>
  </si>
  <si>
    <t>122_SK-01 - 1,2,4a,4d,7</t>
  </si>
  <si>
    <t>80 | 450 | -</t>
  </si>
  <si>
    <t>1 ks kôň, 2 ks traktor (ŠLKT alebo UKT), 1 ks Lanovka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</si>
</sst>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/>
  </cellStyleXfs>
  <cellXfs count="142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3" fillId="3" borderId="1" xfId="0" applyFont="1" applyFill="1" applyBorder="1"/>
    <xf numFmtId="0" fontId="0" fillId="0" borderId="1" xfId="0" applyBorder="1" applyAlignment="1">
      <alignment wrapText="1"/>
    </xf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/>
    </xf>
    <xf numFmtId="4" fontId="3" fillId="3" borderId="12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3" borderId="0" xfId="0" applyFont="1" applyFill="1"/>
    <xf numFmtId="0" fontId="7" fillId="3" borderId="0" xfId="0" applyFont="1" applyFill="1" applyAlignment="1">
      <alignment horizontal="left"/>
    </xf>
    <xf numFmtId="0" fontId="3" fillId="3" borderId="3" xfId="0" applyFont="1" applyFill="1" applyBorder="1" applyAlignment="1">
      <alignment vertical="center"/>
    </xf>
    <xf numFmtId="4" fontId="3" fillId="3" borderId="20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14" fontId="3" fillId="3" borderId="0" xfId="0" applyNumberFormat="1" applyFont="1" applyFill="1" applyAlignment="1">
      <alignment horizontal="center" vertical="center"/>
    </xf>
    <xf numFmtId="0" fontId="6" fillId="3" borderId="0" xfId="0" applyFont="1" applyFill="1"/>
    <xf numFmtId="4" fontId="3" fillId="4" borderId="20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 wrapText="1"/>
    </xf>
    <xf numFmtId="0" fontId="7" fillId="3" borderId="21" xfId="0" applyFont="1" applyFill="1" applyBorder="1" applyAlignment="1">
      <alignment vertical="top" wrapText="1"/>
    </xf>
    <xf numFmtId="0" fontId="7" fillId="3" borderId="0" xfId="0" applyFont="1" applyFill="1" applyAlignment="1">
      <alignment vertical="top" wrapText="1"/>
    </xf>
    <xf numFmtId="0" fontId="7" fillId="3" borderId="25" xfId="0" applyFont="1" applyFill="1" applyBorder="1" applyAlignment="1">
      <alignment vertical="top" wrapText="1"/>
    </xf>
    <xf numFmtId="0" fontId="7" fillId="3" borderId="26" xfId="0" applyFont="1" applyFill="1" applyBorder="1" applyAlignment="1">
      <alignment vertical="top" wrapText="1"/>
    </xf>
    <xf numFmtId="0" fontId="7" fillId="3" borderId="22" xfId="0" applyFont="1" applyFill="1" applyBorder="1" applyAlignment="1">
      <alignment vertical="top" wrapText="1"/>
    </xf>
    <xf numFmtId="0" fontId="7" fillId="3" borderId="27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2" fontId="11" fillId="2" borderId="6" xfId="0" applyNumberFormat="1" applyFont="1" applyFill="1" applyBorder="1" applyAlignment="1">
      <alignment horizontal="center" vertical="center"/>
    </xf>
    <xf numFmtId="4" fontId="3" fillId="3" borderId="8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 wrapText="1"/>
    </xf>
    <xf numFmtId="2" fontId="13" fillId="0" borderId="1" xfId="0" applyNumberFormat="1" applyFont="1" applyBorder="1" applyAlignment="1">
      <alignment horizontal="right" vertical="center" wrapText="1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 wrapText="1"/>
    </xf>
    <xf numFmtId="2" fontId="13" fillId="0" borderId="32" xfId="0" applyNumberFormat="1" applyFont="1" applyBorder="1" applyAlignment="1">
      <alignment horizontal="right" vertical="center"/>
    </xf>
    <xf numFmtId="0" fontId="13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horizontal="right" vertical="center" wrapText="1"/>
    </xf>
    <xf numFmtId="2" fontId="13" fillId="0" borderId="32" xfId="0" applyNumberFormat="1" applyFont="1" applyBorder="1" applyAlignment="1">
      <alignment horizontal="right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 wrapText="1"/>
    </xf>
    <xf numFmtId="2" fontId="13" fillId="0" borderId="37" xfId="0" applyNumberFormat="1" applyFont="1" applyBorder="1" applyAlignment="1">
      <alignment horizontal="right" vertical="center"/>
    </xf>
    <xf numFmtId="0" fontId="13" fillId="0" borderId="37" xfId="0" applyFont="1" applyBorder="1" applyAlignment="1">
      <alignment horizontal="center" vertical="center"/>
    </xf>
    <xf numFmtId="0" fontId="13" fillId="0" borderId="37" xfId="0" applyFont="1" applyBorder="1" applyAlignment="1">
      <alignment horizontal="right" vertical="center" wrapText="1"/>
    </xf>
    <xf numFmtId="2" fontId="13" fillId="0" borderId="37" xfId="0" applyNumberFormat="1" applyFont="1" applyBorder="1" applyAlignment="1">
      <alignment horizontal="right" vertical="center" wrapText="1"/>
    </xf>
    <xf numFmtId="4" fontId="3" fillId="3" borderId="16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vertical="center"/>
    </xf>
    <xf numFmtId="2" fontId="2" fillId="3" borderId="0" xfId="0" applyNumberFormat="1" applyFont="1" applyFill="1" applyAlignment="1">
      <alignment vertical="center"/>
    </xf>
    <xf numFmtId="2" fontId="11" fillId="2" borderId="18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39" xfId="0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3" fillId="5" borderId="7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/>
    </xf>
    <xf numFmtId="0" fontId="5" fillId="5" borderId="14" xfId="0" applyFont="1" applyFill="1" applyBorder="1" applyAlignment="1">
      <alignment horizontal="left"/>
    </xf>
    <xf numFmtId="0" fontId="5" fillId="5" borderId="11" xfId="0" applyFont="1" applyFill="1" applyBorder="1" applyAlignment="1">
      <alignment horizontal="left"/>
    </xf>
    <xf numFmtId="0" fontId="5" fillId="5" borderId="15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2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5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3" fillId="2" borderId="14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15" xfId="0" applyFont="1" applyFill="1" applyBorder="1" applyAlignment="1" applyProtection="1">
      <alignment horizontal="left"/>
      <protection locked="0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textRotation="90"/>
    </xf>
    <xf numFmtId="15" fontId="3" fillId="2" borderId="14" xfId="0" applyNumberFormat="1" applyFont="1" applyFill="1" applyBorder="1" applyAlignment="1" applyProtection="1">
      <alignment horizontal="left"/>
      <protection locked="0"/>
    </xf>
    <xf numFmtId="15" fontId="3" fillId="2" borderId="11" xfId="0" applyNumberFormat="1" applyFont="1" applyFill="1" applyBorder="1" applyAlignment="1" applyProtection="1">
      <alignment horizontal="left"/>
      <protection locked="0"/>
    </xf>
    <xf numFmtId="15" fontId="3" fillId="2" borderId="15" xfId="0" applyNumberFormat="1" applyFont="1" applyFill="1" applyBorder="1" applyAlignment="1" applyProtection="1">
      <alignment horizontal="left"/>
      <protection locked="0"/>
    </xf>
    <xf numFmtId="0" fontId="5" fillId="3" borderId="0" xfId="0" applyFont="1" applyFill="1" applyAlignment="1">
      <alignment horizontal="left" vertical="center"/>
    </xf>
    <xf numFmtId="0" fontId="7" fillId="3" borderId="2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25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center" vertical="top" wrapText="1"/>
    </xf>
    <xf numFmtId="0" fontId="11" fillId="3" borderId="0" xfId="0" applyFont="1" applyFill="1" applyAlignment="1">
      <alignment horizontal="center" vertical="top" wrapText="1"/>
    </xf>
    <xf numFmtId="0" fontId="11" fillId="3" borderId="25" xfId="0" applyFont="1" applyFill="1" applyBorder="1" applyAlignment="1">
      <alignment horizontal="center" vertical="top" wrapText="1"/>
    </xf>
    <xf numFmtId="0" fontId="7" fillId="3" borderId="23" xfId="0" applyFont="1" applyFill="1" applyBorder="1" applyAlignment="1">
      <alignment horizontal="center" vertical="top" wrapText="1"/>
    </xf>
    <xf numFmtId="0" fontId="7" fillId="3" borderId="13" xfId="0" applyFont="1" applyFill="1" applyBorder="1" applyAlignment="1">
      <alignment horizontal="center" vertical="top" wrapText="1"/>
    </xf>
    <xf numFmtId="0" fontId="7" fillId="3" borderId="2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22" xfId="0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0" fontId="3" fillId="5" borderId="4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4" fontId="11" fillId="3" borderId="6" xfId="0" applyNumberFormat="1" applyFont="1" applyFill="1" applyBorder="1" applyAlignment="1">
      <alignment horizontal="center" vertical="center"/>
    </xf>
    <xf numFmtId="14" fontId="11" fillId="3" borderId="22" xfId="0" applyNumberFormat="1" applyFont="1" applyFill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2" xfId="0" applyFont="1" applyBorder="1" applyAlignment="1">
      <alignment vertical="center"/>
    </xf>
    <xf numFmtId="0" fontId="15" fillId="0" borderId="32" xfId="0" applyFont="1" applyBorder="1" applyAlignment="1">
      <alignment horizontal="center" vertical="center"/>
    </xf>
    <xf numFmtId="14" fontId="3" fillId="3" borderId="33" xfId="0" applyNumberFormat="1" applyFont="1" applyFill="1" applyBorder="1" applyAlignment="1">
      <alignment horizontal="center" vertical="center" textRotation="90"/>
    </xf>
    <xf numFmtId="14" fontId="3" fillId="3" borderId="35" xfId="0" applyNumberFormat="1" applyFont="1" applyFill="1" applyBorder="1" applyAlignment="1">
      <alignment horizontal="center" vertical="center" textRotation="90"/>
    </xf>
    <xf numFmtId="0" fontId="14" fillId="0" borderId="37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14" fontId="11" fillId="3" borderId="18" xfId="0" applyNumberFormat="1" applyFont="1" applyFill="1" applyBorder="1" applyAlignment="1">
      <alignment horizontal="center" vertical="center"/>
    </xf>
    <xf numFmtId="14" fontId="3" fillId="3" borderId="38" xfId="0" applyNumberFormat="1" applyFont="1" applyFill="1" applyBorder="1" applyAlignment="1">
      <alignment horizontal="center" vertical="center" textRotation="90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tabSelected="1" view="pageBreakPreview" zoomScaleNormal="100" zoomScaleSheetLayoutView="100" workbookViewId="0">
      <selection activeCell="A35" sqref="A35:E35"/>
    </sheetView>
  </sheetViews>
  <sheetFormatPr defaultColWidth="9.140625" defaultRowHeight="14.25" x14ac:dyDescent="0.2"/>
  <cols>
    <col min="1" max="1" width="13.7109375" style="14" customWidth="1"/>
    <col min="2" max="2" width="18.28515625" style="14" customWidth="1"/>
    <col min="3" max="3" width="14.85546875" style="14" customWidth="1"/>
    <col min="4" max="4" width="15.140625" style="14" customWidth="1"/>
    <col min="5" max="6" width="9.140625" style="14"/>
    <col min="7" max="7" width="11.85546875" style="14" customWidth="1"/>
    <col min="8" max="10" width="9.140625" style="14"/>
    <col min="11" max="11" width="11.85546875" style="14" customWidth="1"/>
    <col min="12" max="12" width="17" style="14" customWidth="1"/>
    <col min="13" max="13" width="16.140625" style="14" customWidth="1"/>
    <col min="14" max="14" width="20.85546875" style="14" customWidth="1"/>
    <col min="15" max="15" width="19.42578125" style="14" customWidth="1"/>
    <col min="16" max="17" width="10.85546875" style="14" customWidth="1"/>
    <col min="18" max="16384" width="9.140625" style="14"/>
  </cols>
  <sheetData>
    <row r="1" spans="1:17" ht="19.5" customHeight="1" x14ac:dyDescent="0.25">
      <c r="A1" s="83" t="s">
        <v>35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O1" s="81" t="s">
        <v>29</v>
      </c>
      <c r="P1" s="81"/>
      <c r="Q1" s="81"/>
    </row>
    <row r="2" spans="1:17" ht="13.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O2" s="82" t="s">
        <v>67</v>
      </c>
      <c r="P2" s="82"/>
      <c r="Q2" s="82"/>
    </row>
    <row r="3" spans="1:17" ht="18" customHeight="1" x14ac:dyDescent="0.25">
      <c r="A3" s="77" t="s">
        <v>0</v>
      </c>
      <c r="B3" s="77"/>
      <c r="C3" s="84" t="s">
        <v>76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1:17" ht="10.5" customHeight="1" x14ac:dyDescent="0.2">
      <c r="A4" s="12"/>
      <c r="B4" s="12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1"/>
      <c r="P4" s="21"/>
      <c r="Q4" s="21"/>
    </row>
    <row r="5" spans="1:17" x14ac:dyDescent="0.2">
      <c r="A5" s="15"/>
      <c r="B5" s="15"/>
      <c r="C5" s="16"/>
      <c r="D5" s="16"/>
      <c r="E5" s="73"/>
      <c r="F5" s="73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ht="15" x14ac:dyDescent="0.25">
      <c r="A6" s="77" t="s">
        <v>1</v>
      </c>
      <c r="B6" s="77"/>
      <c r="C6" s="78" t="s">
        <v>70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80"/>
    </row>
    <row r="7" spans="1:17" ht="6" customHeight="1" x14ac:dyDescent="0.2">
      <c r="A7" s="16"/>
      <c r="B7" s="74"/>
      <c r="C7" s="74"/>
      <c r="D7" s="74"/>
      <c r="E7" s="74"/>
      <c r="F7" s="74"/>
      <c r="G7" s="16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7" ht="16.5" customHeight="1" thickBot="1" x14ac:dyDescent="0.3">
      <c r="A8" s="90" t="s">
        <v>58</v>
      </c>
      <c r="B8" s="91"/>
      <c r="C8" s="91"/>
      <c r="D8" s="91"/>
      <c r="E8" s="15"/>
      <c r="F8" s="15"/>
      <c r="G8" s="16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ht="21" customHeight="1" thickBot="1" x14ac:dyDescent="0.25">
      <c r="A9" s="75" t="s">
        <v>6</v>
      </c>
      <c r="B9" s="75" t="s">
        <v>2</v>
      </c>
      <c r="C9" s="63" t="s">
        <v>42</v>
      </c>
      <c r="D9" s="64"/>
      <c r="E9" s="68" t="s">
        <v>3</v>
      </c>
      <c r="F9" s="69"/>
      <c r="G9" s="70"/>
      <c r="H9" s="92" t="s">
        <v>4</v>
      </c>
      <c r="I9" s="86" t="s">
        <v>33</v>
      </c>
      <c r="J9" s="65" t="s">
        <v>34</v>
      </c>
      <c r="K9" s="66"/>
      <c r="L9" s="87" t="s">
        <v>57</v>
      </c>
      <c r="M9" s="72" t="s">
        <v>54</v>
      </c>
      <c r="N9" s="72" t="s">
        <v>62</v>
      </c>
      <c r="O9" s="72" t="s">
        <v>60</v>
      </c>
      <c r="P9" s="68" t="s">
        <v>64</v>
      </c>
      <c r="Q9" s="70"/>
    </row>
    <row r="10" spans="1:17" ht="21.75" customHeight="1" x14ac:dyDescent="0.2">
      <c r="A10" s="76"/>
      <c r="B10" s="76"/>
      <c r="C10" s="86" t="s">
        <v>28</v>
      </c>
      <c r="D10" s="87"/>
      <c r="E10" s="88" t="s">
        <v>30</v>
      </c>
      <c r="F10" s="71" t="s">
        <v>31</v>
      </c>
      <c r="G10" s="72" t="s">
        <v>32</v>
      </c>
      <c r="H10" s="93"/>
      <c r="I10" s="88"/>
      <c r="J10" s="67" t="s">
        <v>72</v>
      </c>
      <c r="K10" s="67" t="s">
        <v>73</v>
      </c>
      <c r="L10" s="95"/>
      <c r="M10" s="71"/>
      <c r="N10" s="76"/>
      <c r="O10" s="76"/>
      <c r="P10" s="32"/>
      <c r="Q10" s="32"/>
    </row>
    <row r="11" spans="1:17" ht="50.25" customHeight="1" thickBot="1" x14ac:dyDescent="0.25">
      <c r="A11" s="76"/>
      <c r="B11" s="76"/>
      <c r="C11" s="88"/>
      <c r="D11" s="89"/>
      <c r="E11" s="88"/>
      <c r="F11" s="71"/>
      <c r="G11" s="71"/>
      <c r="H11" s="94"/>
      <c r="I11" s="88"/>
      <c r="J11" s="125"/>
      <c r="K11" s="125"/>
      <c r="L11" s="95"/>
      <c r="M11" s="71"/>
      <c r="N11" s="76"/>
      <c r="O11" s="76"/>
      <c r="P11" s="59" t="s">
        <v>65</v>
      </c>
      <c r="Q11" s="59" t="s">
        <v>66</v>
      </c>
    </row>
    <row r="12" spans="1:17" ht="21" customHeight="1" x14ac:dyDescent="0.2">
      <c r="A12" s="42" t="s">
        <v>77</v>
      </c>
      <c r="B12" s="43" t="s">
        <v>78</v>
      </c>
      <c r="C12" s="132" t="s">
        <v>79</v>
      </c>
      <c r="D12" s="132"/>
      <c r="E12" s="133">
        <v>230</v>
      </c>
      <c r="F12" s="44">
        <v>0</v>
      </c>
      <c r="G12" s="44">
        <v>230</v>
      </c>
      <c r="H12" s="44" t="s">
        <v>80</v>
      </c>
      <c r="I12" s="45">
        <v>60</v>
      </c>
      <c r="J12" s="46">
        <v>0.24</v>
      </c>
      <c r="K12" s="47">
        <v>0</v>
      </c>
      <c r="L12" s="47" t="s">
        <v>81</v>
      </c>
      <c r="M12" s="134">
        <v>13502.04</v>
      </c>
      <c r="N12" s="34"/>
      <c r="O12" s="35">
        <f>SUM(N12*G12)</f>
        <v>0</v>
      </c>
      <c r="P12" s="130"/>
      <c r="Q12" s="135" t="s">
        <v>74</v>
      </c>
    </row>
    <row r="13" spans="1:17" ht="21" customHeight="1" x14ac:dyDescent="0.2">
      <c r="A13" s="48" t="s">
        <v>77</v>
      </c>
      <c r="B13" s="38" t="s">
        <v>82</v>
      </c>
      <c r="C13" s="126" t="s">
        <v>79</v>
      </c>
      <c r="D13" s="126"/>
      <c r="E13" s="127">
        <v>745.76</v>
      </c>
      <c r="F13" s="39">
        <v>0</v>
      </c>
      <c r="G13" s="39">
        <v>745.76</v>
      </c>
      <c r="H13" s="39" t="s">
        <v>71</v>
      </c>
      <c r="I13" s="37">
        <v>60</v>
      </c>
      <c r="J13" s="40">
        <v>0.46</v>
      </c>
      <c r="K13" s="41">
        <v>0</v>
      </c>
      <c r="L13" s="41" t="s">
        <v>83</v>
      </c>
      <c r="M13" s="128">
        <v>31833.68</v>
      </c>
      <c r="N13" s="36"/>
      <c r="O13" s="13">
        <f>SUM(N13*G13)</f>
        <v>0</v>
      </c>
      <c r="P13" s="131"/>
      <c r="Q13" s="136"/>
    </row>
    <row r="14" spans="1:17" ht="21" customHeight="1" x14ac:dyDescent="0.2">
      <c r="A14" s="48" t="s">
        <v>77</v>
      </c>
      <c r="B14" s="38" t="s">
        <v>84</v>
      </c>
      <c r="C14" s="126" t="s">
        <v>85</v>
      </c>
      <c r="D14" s="126"/>
      <c r="E14" s="127">
        <v>327.85</v>
      </c>
      <c r="F14" s="39">
        <v>0</v>
      </c>
      <c r="G14" s="39">
        <v>327.85</v>
      </c>
      <c r="H14" s="39" t="s">
        <v>7</v>
      </c>
      <c r="I14" s="37">
        <v>45</v>
      </c>
      <c r="J14" s="40">
        <v>1.24</v>
      </c>
      <c r="K14" s="41">
        <v>0</v>
      </c>
      <c r="L14" s="41" t="s">
        <v>86</v>
      </c>
      <c r="M14" s="128">
        <v>7040.53</v>
      </c>
      <c r="N14" s="36"/>
      <c r="O14" s="13">
        <f t="shared" ref="O14:O23" si="0">SUM(N14*G14)</f>
        <v>0</v>
      </c>
      <c r="P14" s="131"/>
      <c r="Q14" s="136"/>
    </row>
    <row r="15" spans="1:17" ht="21" customHeight="1" x14ac:dyDescent="0.2">
      <c r="A15" s="48" t="s">
        <v>77</v>
      </c>
      <c r="B15" s="38" t="s">
        <v>87</v>
      </c>
      <c r="C15" s="126" t="s">
        <v>85</v>
      </c>
      <c r="D15" s="126"/>
      <c r="E15" s="129">
        <v>285.89</v>
      </c>
      <c r="F15" s="39">
        <v>0</v>
      </c>
      <c r="G15" s="39">
        <v>285.89</v>
      </c>
      <c r="H15" s="39" t="s">
        <v>7</v>
      </c>
      <c r="I15" s="37">
        <v>40</v>
      </c>
      <c r="J15" s="40">
        <v>1.24</v>
      </c>
      <c r="K15" s="41">
        <v>0</v>
      </c>
      <c r="L15" s="41" t="s">
        <v>88</v>
      </c>
      <c r="M15" s="128">
        <v>6125.35</v>
      </c>
      <c r="N15" s="36"/>
      <c r="O15" s="13">
        <f t="shared" si="0"/>
        <v>0</v>
      </c>
      <c r="P15" s="131"/>
      <c r="Q15" s="136"/>
    </row>
    <row r="16" spans="1:17" ht="21" customHeight="1" x14ac:dyDescent="0.2">
      <c r="A16" s="48" t="s">
        <v>77</v>
      </c>
      <c r="B16" s="38" t="s">
        <v>89</v>
      </c>
      <c r="C16" s="126" t="s">
        <v>79</v>
      </c>
      <c r="D16" s="126"/>
      <c r="E16" s="129">
        <v>270.31</v>
      </c>
      <c r="F16" s="39">
        <v>0</v>
      </c>
      <c r="G16" s="39">
        <v>270.31</v>
      </c>
      <c r="H16" s="39" t="s">
        <v>71</v>
      </c>
      <c r="I16" s="37">
        <v>60</v>
      </c>
      <c r="J16" s="40">
        <v>0.69</v>
      </c>
      <c r="K16" s="41">
        <v>0</v>
      </c>
      <c r="L16" s="41" t="s">
        <v>90</v>
      </c>
      <c r="M16" s="128">
        <v>13075.04</v>
      </c>
      <c r="N16" s="36"/>
      <c r="O16" s="13">
        <f t="shared" si="0"/>
        <v>0</v>
      </c>
      <c r="P16" s="131"/>
      <c r="Q16" s="136"/>
    </row>
    <row r="17" spans="1:17" ht="21" customHeight="1" x14ac:dyDescent="0.2">
      <c r="A17" s="48" t="s">
        <v>77</v>
      </c>
      <c r="B17" s="38" t="s">
        <v>91</v>
      </c>
      <c r="C17" s="126" t="s">
        <v>79</v>
      </c>
      <c r="D17" s="126"/>
      <c r="E17" s="129">
        <v>457.77</v>
      </c>
      <c r="F17" s="39">
        <v>0</v>
      </c>
      <c r="G17" s="39">
        <v>457.77</v>
      </c>
      <c r="H17" s="39" t="s">
        <v>71</v>
      </c>
      <c r="I17" s="37">
        <v>55</v>
      </c>
      <c r="J17" s="40">
        <v>0.74</v>
      </c>
      <c r="K17" s="41">
        <v>0</v>
      </c>
      <c r="L17" s="41" t="s">
        <v>92</v>
      </c>
      <c r="M17" s="128">
        <v>23709.02</v>
      </c>
      <c r="N17" s="36"/>
      <c r="O17" s="13">
        <f t="shared" si="0"/>
        <v>0</v>
      </c>
      <c r="P17" s="131"/>
      <c r="Q17" s="136"/>
    </row>
    <row r="18" spans="1:17" ht="21" customHeight="1" x14ac:dyDescent="0.2">
      <c r="A18" s="48" t="s">
        <v>77</v>
      </c>
      <c r="B18" s="38" t="s">
        <v>93</v>
      </c>
      <c r="C18" s="126" t="s">
        <v>79</v>
      </c>
      <c r="D18" s="126"/>
      <c r="E18" s="129">
        <v>60</v>
      </c>
      <c r="F18" s="39">
        <v>0</v>
      </c>
      <c r="G18" s="39">
        <v>60</v>
      </c>
      <c r="H18" s="39" t="s">
        <v>80</v>
      </c>
      <c r="I18" s="37">
        <v>60</v>
      </c>
      <c r="J18" s="40">
        <v>0.45</v>
      </c>
      <c r="K18" s="41">
        <v>0</v>
      </c>
      <c r="L18" s="41" t="s">
        <v>94</v>
      </c>
      <c r="M18" s="128">
        <v>3480.25</v>
      </c>
      <c r="N18" s="36"/>
      <c r="O18" s="13">
        <f t="shared" si="0"/>
        <v>0</v>
      </c>
      <c r="P18" s="131"/>
      <c r="Q18" s="136"/>
    </row>
    <row r="19" spans="1:17" ht="21" customHeight="1" x14ac:dyDescent="0.2">
      <c r="A19" s="48" t="s">
        <v>77</v>
      </c>
      <c r="B19" s="38" t="s">
        <v>95</v>
      </c>
      <c r="C19" s="126" t="s">
        <v>79</v>
      </c>
      <c r="D19" s="126"/>
      <c r="E19" s="129">
        <v>74.91</v>
      </c>
      <c r="F19" s="39">
        <v>0</v>
      </c>
      <c r="G19" s="39">
        <v>74.91</v>
      </c>
      <c r="H19" s="39" t="s">
        <v>71</v>
      </c>
      <c r="I19" s="37">
        <v>60</v>
      </c>
      <c r="J19" s="40">
        <v>0.28000000000000003</v>
      </c>
      <c r="K19" s="41">
        <v>0</v>
      </c>
      <c r="L19" s="41" t="s">
        <v>96</v>
      </c>
      <c r="M19" s="128">
        <v>3333.18</v>
      </c>
      <c r="N19" s="36"/>
      <c r="O19" s="13">
        <f t="shared" si="0"/>
        <v>0</v>
      </c>
      <c r="P19" s="131"/>
      <c r="Q19" s="136"/>
    </row>
    <row r="20" spans="1:17" ht="21" customHeight="1" x14ac:dyDescent="0.2">
      <c r="A20" s="48" t="s">
        <v>97</v>
      </c>
      <c r="B20" s="38" t="s">
        <v>98</v>
      </c>
      <c r="C20" s="126" t="s">
        <v>85</v>
      </c>
      <c r="D20" s="126"/>
      <c r="E20" s="129">
        <v>119.49</v>
      </c>
      <c r="F20" s="39">
        <v>17.21</v>
      </c>
      <c r="G20" s="39">
        <v>136.69999999999999</v>
      </c>
      <c r="H20" s="39" t="s">
        <v>71</v>
      </c>
      <c r="I20" s="37">
        <v>55</v>
      </c>
      <c r="J20" s="40">
        <v>0.35</v>
      </c>
      <c r="K20" s="41">
        <v>0.22</v>
      </c>
      <c r="L20" s="41" t="s">
        <v>99</v>
      </c>
      <c r="M20" s="128">
        <v>6037.95</v>
      </c>
      <c r="N20" s="36"/>
      <c r="O20" s="13">
        <f t="shared" si="0"/>
        <v>0</v>
      </c>
      <c r="P20" s="131"/>
      <c r="Q20" s="136"/>
    </row>
    <row r="21" spans="1:17" ht="21" customHeight="1" x14ac:dyDescent="0.2">
      <c r="A21" s="48" t="s">
        <v>97</v>
      </c>
      <c r="B21" s="38" t="s">
        <v>98</v>
      </c>
      <c r="C21" s="126" t="s">
        <v>100</v>
      </c>
      <c r="D21" s="126"/>
      <c r="E21" s="129">
        <v>6.33</v>
      </c>
      <c r="F21" s="39">
        <v>0</v>
      </c>
      <c r="G21" s="39">
        <v>6.33</v>
      </c>
      <c r="H21" s="39" t="s">
        <v>71</v>
      </c>
      <c r="I21" s="37">
        <v>55</v>
      </c>
      <c r="J21" s="40">
        <v>0.28999999999999998</v>
      </c>
      <c r="K21" s="41">
        <v>0</v>
      </c>
      <c r="L21" s="41" t="s">
        <v>101</v>
      </c>
      <c r="M21" s="128">
        <v>191.67</v>
      </c>
      <c r="N21" s="36"/>
      <c r="O21" s="13">
        <f t="shared" si="0"/>
        <v>0</v>
      </c>
      <c r="P21" s="131"/>
      <c r="Q21" s="136"/>
    </row>
    <row r="22" spans="1:17" ht="21" customHeight="1" x14ac:dyDescent="0.2">
      <c r="A22" s="48" t="s">
        <v>97</v>
      </c>
      <c r="B22" s="38" t="s">
        <v>102</v>
      </c>
      <c r="C22" s="126" t="s">
        <v>103</v>
      </c>
      <c r="D22" s="126"/>
      <c r="E22" s="129">
        <v>109.49</v>
      </c>
      <c r="F22" s="39">
        <v>6.75</v>
      </c>
      <c r="G22" s="39">
        <v>116.24</v>
      </c>
      <c r="H22" s="39" t="s">
        <v>7</v>
      </c>
      <c r="I22" s="37">
        <v>30</v>
      </c>
      <c r="J22" s="40">
        <v>1.1100000000000001</v>
      </c>
      <c r="K22" s="41">
        <v>0.56000000000000005</v>
      </c>
      <c r="L22" s="41" t="s">
        <v>104</v>
      </c>
      <c r="M22" s="128">
        <v>1938.04</v>
      </c>
      <c r="N22" s="36"/>
      <c r="O22" s="13">
        <f t="shared" si="0"/>
        <v>0</v>
      </c>
      <c r="P22" s="131"/>
      <c r="Q22" s="136"/>
    </row>
    <row r="23" spans="1:17" ht="21" customHeight="1" thickBot="1" x14ac:dyDescent="0.25">
      <c r="A23" s="49" t="s">
        <v>97</v>
      </c>
      <c r="B23" s="50" t="s">
        <v>105</v>
      </c>
      <c r="C23" s="137" t="s">
        <v>106</v>
      </c>
      <c r="D23" s="137"/>
      <c r="E23" s="138">
        <v>118.77</v>
      </c>
      <c r="F23" s="51">
        <v>0</v>
      </c>
      <c r="G23" s="51">
        <v>118.77</v>
      </c>
      <c r="H23" s="51" t="s">
        <v>7</v>
      </c>
      <c r="I23" s="52">
        <v>50</v>
      </c>
      <c r="J23" s="53">
        <v>0.7</v>
      </c>
      <c r="K23" s="54">
        <v>0</v>
      </c>
      <c r="L23" s="54" t="s">
        <v>107</v>
      </c>
      <c r="M23" s="139">
        <v>3218.03</v>
      </c>
      <c r="N23" s="58"/>
      <c r="O23" s="55">
        <f t="shared" si="0"/>
        <v>0</v>
      </c>
      <c r="P23" s="140"/>
      <c r="Q23" s="141"/>
    </row>
    <row r="24" spans="1:17" ht="15.75" customHeight="1" thickBot="1" x14ac:dyDescent="0.25">
      <c r="A24" s="56"/>
      <c r="B24" s="6"/>
      <c r="C24" s="6"/>
      <c r="D24" s="6"/>
      <c r="E24" s="6"/>
      <c r="F24" s="6"/>
      <c r="G24" s="57">
        <f>SUM(G12:G23)</f>
        <v>2830.5299999999993</v>
      </c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39.75" customHeight="1" thickBot="1" x14ac:dyDescent="0.25">
      <c r="A25" s="60" t="s">
        <v>8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2"/>
      <c r="M25" s="18">
        <f>SUM(M12:M23)</f>
        <v>113484.77999999998</v>
      </c>
      <c r="N25" s="25" t="s">
        <v>68</v>
      </c>
      <c r="O25" s="24">
        <f>SUM(O12:O23)</f>
        <v>0</v>
      </c>
      <c r="P25" s="22"/>
      <c r="Q25" s="22"/>
    </row>
    <row r="26" spans="1:17" ht="15" thickBot="1" x14ac:dyDescent="0.25">
      <c r="A26" s="96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8"/>
      <c r="N26" s="17" t="s">
        <v>75</v>
      </c>
      <c r="O26" s="18">
        <f>O27-O25</f>
        <v>0</v>
      </c>
      <c r="P26" s="22"/>
      <c r="Q26" s="22"/>
    </row>
    <row r="27" spans="1:17" x14ac:dyDescent="0.2">
      <c r="A27" s="99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1"/>
      <c r="N27" s="17" t="s">
        <v>9</v>
      </c>
      <c r="O27" s="18">
        <f>IF("nie"=MID(H35,1,3),O25,(O25*1.23))</f>
        <v>0</v>
      </c>
      <c r="P27" s="22"/>
      <c r="Q27" s="22"/>
    </row>
    <row r="28" spans="1:17" x14ac:dyDescent="0.2">
      <c r="A28" s="107"/>
      <c r="B28" s="107"/>
      <c r="C28" s="107"/>
      <c r="D28" s="6"/>
      <c r="E28" s="6"/>
      <c r="F28" s="6"/>
      <c r="G28" s="6"/>
      <c r="H28" s="6"/>
      <c r="I28" s="6" t="s">
        <v>39</v>
      </c>
      <c r="J28" s="6"/>
      <c r="K28" s="6"/>
      <c r="L28" s="6"/>
      <c r="M28" s="6"/>
      <c r="N28" s="6"/>
      <c r="O28" s="6"/>
      <c r="P28" s="6"/>
      <c r="Q28" s="6"/>
    </row>
    <row r="29" spans="1:17" ht="15" x14ac:dyDescent="0.2">
      <c r="A29" s="112" t="s">
        <v>56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23"/>
      <c r="Q29" s="23"/>
    </row>
    <row r="30" spans="1:17" ht="25.5" customHeight="1" x14ac:dyDescent="0.2">
      <c r="A30" s="19" t="s">
        <v>37</v>
      </c>
      <c r="B30" s="11"/>
      <c r="C30" s="11"/>
      <c r="D30" s="11"/>
      <c r="E30" s="11"/>
      <c r="F30" s="11"/>
      <c r="G30" s="10" t="s">
        <v>36</v>
      </c>
      <c r="H30" s="11"/>
      <c r="I30" s="11"/>
      <c r="J30" s="11"/>
      <c r="K30" s="7"/>
      <c r="L30" s="7"/>
      <c r="M30" s="7"/>
      <c r="N30" s="7"/>
      <c r="O30" s="7"/>
      <c r="P30" s="7"/>
      <c r="Q30" s="7"/>
    </row>
    <row r="31" spans="1:17" ht="15" customHeight="1" x14ac:dyDescent="0.2">
      <c r="A31" s="119" t="s">
        <v>59</v>
      </c>
      <c r="B31" s="120"/>
      <c r="C31" s="120"/>
      <c r="D31" s="120"/>
      <c r="E31" s="121"/>
      <c r="F31" s="108" t="s">
        <v>41</v>
      </c>
      <c r="G31" s="8" t="s">
        <v>10</v>
      </c>
      <c r="H31" s="109"/>
      <c r="I31" s="110"/>
      <c r="J31" s="110"/>
      <c r="K31" s="110"/>
      <c r="L31" s="110"/>
      <c r="M31" s="110"/>
      <c r="N31" s="110"/>
      <c r="O31" s="111"/>
      <c r="P31" s="23"/>
      <c r="Q31" s="23"/>
    </row>
    <row r="32" spans="1:17" x14ac:dyDescent="0.2">
      <c r="A32" s="26"/>
      <c r="B32" s="27"/>
      <c r="C32" s="27"/>
      <c r="D32" s="27"/>
      <c r="E32" s="28"/>
      <c r="F32" s="108"/>
      <c r="G32" s="8" t="s">
        <v>11</v>
      </c>
      <c r="H32" s="102"/>
      <c r="I32" s="103"/>
      <c r="J32" s="103"/>
      <c r="K32" s="103"/>
      <c r="L32" s="103"/>
      <c r="M32" s="103"/>
      <c r="N32" s="103"/>
      <c r="O32" s="104"/>
      <c r="P32" s="23"/>
      <c r="Q32" s="23"/>
    </row>
    <row r="33" spans="1:17" ht="18" customHeight="1" x14ac:dyDescent="0.2">
      <c r="A33" s="113" t="s">
        <v>69</v>
      </c>
      <c r="B33" s="114"/>
      <c r="C33" s="114"/>
      <c r="D33" s="114"/>
      <c r="E33" s="115"/>
      <c r="F33" s="108"/>
      <c r="G33" s="8" t="s">
        <v>12</v>
      </c>
      <c r="H33" s="102"/>
      <c r="I33" s="103"/>
      <c r="J33" s="103"/>
      <c r="K33" s="103"/>
      <c r="L33" s="103"/>
      <c r="M33" s="103"/>
      <c r="N33" s="103"/>
      <c r="O33" s="104"/>
      <c r="P33" s="23"/>
      <c r="Q33" s="23"/>
    </row>
    <row r="34" spans="1:17" x14ac:dyDescent="0.2">
      <c r="A34" s="26"/>
      <c r="B34" s="27"/>
      <c r="C34" s="27"/>
      <c r="D34" s="27"/>
      <c r="E34" s="28"/>
      <c r="F34" s="108"/>
      <c r="G34" s="8" t="s">
        <v>13</v>
      </c>
      <c r="H34" s="102"/>
      <c r="I34" s="103"/>
      <c r="J34" s="103"/>
      <c r="K34" s="103"/>
      <c r="L34" s="103"/>
      <c r="M34" s="103"/>
      <c r="N34" s="103"/>
      <c r="O34" s="104"/>
      <c r="P34" s="23"/>
      <c r="Q34" s="23"/>
    </row>
    <row r="35" spans="1:17" x14ac:dyDescent="0.2">
      <c r="A35" s="116" t="s">
        <v>108</v>
      </c>
      <c r="B35" s="117"/>
      <c r="C35" s="117"/>
      <c r="D35" s="117"/>
      <c r="E35" s="118"/>
      <c r="F35" s="108"/>
      <c r="G35" s="8" t="s">
        <v>14</v>
      </c>
      <c r="H35" s="102"/>
      <c r="I35" s="103"/>
      <c r="J35" s="103"/>
      <c r="K35" s="103"/>
      <c r="L35" s="103"/>
      <c r="M35" s="103"/>
      <c r="N35" s="103"/>
      <c r="O35" s="104"/>
      <c r="P35" s="23"/>
      <c r="Q35" s="23"/>
    </row>
    <row r="36" spans="1:17" x14ac:dyDescent="0.2">
      <c r="A36" s="26"/>
      <c r="B36" s="27"/>
      <c r="C36" s="27"/>
      <c r="D36" s="27"/>
      <c r="E36" s="28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pans="1:17" x14ac:dyDescent="0.2">
      <c r="A37" s="26"/>
      <c r="B37" s="27"/>
      <c r="C37" s="27"/>
      <c r="D37" s="27"/>
      <c r="E37" s="28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1:17" x14ac:dyDescent="0.2">
      <c r="A38" s="29"/>
      <c r="B38" s="30"/>
      <c r="C38" s="30"/>
      <c r="D38" s="30"/>
      <c r="E38" s="31"/>
      <c r="F38" s="7"/>
      <c r="G38" s="15"/>
      <c r="H38" s="15"/>
      <c r="I38" s="15"/>
      <c r="J38" s="15"/>
      <c r="K38" s="15" t="s">
        <v>38</v>
      </c>
      <c r="L38" s="15"/>
      <c r="M38" s="105"/>
      <c r="N38" s="106"/>
      <c r="O38" s="15"/>
      <c r="P38" s="15"/>
      <c r="Q38" s="15"/>
    </row>
    <row r="39" spans="1:17" x14ac:dyDescent="0.2">
      <c r="A39" s="7"/>
      <c r="B39" s="7"/>
      <c r="C39" s="7"/>
      <c r="D39" s="7"/>
      <c r="E39" s="7"/>
      <c r="F39" s="7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</sheetData>
  <mergeCells count="55"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A26:M27"/>
    <mergeCell ref="H35:O35"/>
    <mergeCell ref="M38:N38"/>
    <mergeCell ref="A28:C28"/>
    <mergeCell ref="F31:F35"/>
    <mergeCell ref="H31:O31"/>
    <mergeCell ref="H32:O32"/>
    <mergeCell ref="H33:O33"/>
    <mergeCell ref="H34:O34"/>
    <mergeCell ref="A29:O29"/>
    <mergeCell ref="A33:E33"/>
    <mergeCell ref="A35:E35"/>
    <mergeCell ref="A31:E31"/>
    <mergeCell ref="O1:Q1"/>
    <mergeCell ref="O2:Q2"/>
    <mergeCell ref="A1:M1"/>
    <mergeCell ref="A3:B3"/>
    <mergeCell ref="A9:A11"/>
    <mergeCell ref="M9:M11"/>
    <mergeCell ref="N9:N11"/>
    <mergeCell ref="C3:Q3"/>
    <mergeCell ref="O9:O11"/>
    <mergeCell ref="C10:D11"/>
    <mergeCell ref="E10:E11"/>
    <mergeCell ref="A8:D8"/>
    <mergeCell ref="P9:Q9"/>
    <mergeCell ref="H9:H11"/>
    <mergeCell ref="I9:I11"/>
    <mergeCell ref="L9:L11"/>
    <mergeCell ref="E5:F5"/>
    <mergeCell ref="B7:F7"/>
    <mergeCell ref="B9:B11"/>
    <mergeCell ref="A6:B6"/>
    <mergeCell ref="C6:Q6"/>
    <mergeCell ref="A25:L25"/>
    <mergeCell ref="C9:D9"/>
    <mergeCell ref="J9:K9"/>
    <mergeCell ref="J10:J11"/>
    <mergeCell ref="K10:K11"/>
    <mergeCell ref="C12:D12"/>
    <mergeCell ref="C13:D13"/>
    <mergeCell ref="E9:G9"/>
    <mergeCell ref="F10:F11"/>
    <mergeCell ref="G10:G11"/>
    <mergeCell ref="Q12:Q23"/>
  </mergeCells>
  <phoneticPr fontId="12" type="noConversion"/>
  <pageMargins left="0.23622047244094491" right="0.23622047244094491" top="0.74803149606299213" bottom="0.74803149606299213" header="0.31496062992125984" footer="0.31496062992125984"/>
  <pageSetup paperSize="9" scale="63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"/>
  <sheetViews>
    <sheetView view="pageBreakPreview" zoomScaleNormal="100" zoomScaleSheetLayoutView="100" workbookViewId="0"/>
  </sheetViews>
  <sheetFormatPr defaultRowHeight="15" x14ac:dyDescent="0.25"/>
  <cols>
    <col min="1" max="1" width="21.42578125" customWidth="1"/>
    <col min="14" max="14" width="34.140625" customWidth="1"/>
  </cols>
  <sheetData>
    <row r="1" spans="1:14" x14ac:dyDescent="0.25">
      <c r="A1" s="1" t="s">
        <v>15</v>
      </c>
      <c r="B1" s="123" t="s">
        <v>25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</row>
    <row r="2" spans="1:14" x14ac:dyDescent="0.25">
      <c r="A2" s="2" t="s">
        <v>16</v>
      </c>
      <c r="B2" s="122" t="s">
        <v>43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4" x14ac:dyDescent="0.25">
      <c r="A3" s="2" t="s">
        <v>6</v>
      </c>
      <c r="B3" s="122" t="s">
        <v>44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4" x14ac:dyDescent="0.25">
      <c r="A4" s="2" t="s">
        <v>2</v>
      </c>
      <c r="B4" s="122" t="s">
        <v>17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</row>
    <row r="5" spans="1:14" x14ac:dyDescent="0.25">
      <c r="A5" s="2" t="s">
        <v>7</v>
      </c>
      <c r="B5" s="122" t="s">
        <v>45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</row>
    <row r="6" spans="1:14" x14ac:dyDescent="0.25">
      <c r="A6" s="2" t="s">
        <v>47</v>
      </c>
      <c r="B6" s="122" t="s">
        <v>46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</row>
    <row r="7" spans="1:14" x14ac:dyDescent="0.25">
      <c r="A7" s="2" t="s">
        <v>48</v>
      </c>
      <c r="B7" s="122" t="s">
        <v>49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</row>
    <row r="8" spans="1:14" x14ac:dyDescent="0.25">
      <c r="A8" s="3" t="s">
        <v>18</v>
      </c>
      <c r="B8" s="122" t="s">
        <v>50</v>
      </c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</row>
    <row r="9" spans="1:14" x14ac:dyDescent="0.25">
      <c r="A9" s="4" t="s">
        <v>19</v>
      </c>
      <c r="B9" s="122" t="s">
        <v>51</v>
      </c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</row>
    <row r="10" spans="1:14" x14ac:dyDescent="0.25">
      <c r="A10" s="3" t="s">
        <v>40</v>
      </c>
      <c r="B10" s="122" t="s">
        <v>63</v>
      </c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</row>
    <row r="11" spans="1:14" ht="16.5" customHeight="1" x14ac:dyDescent="0.25">
      <c r="A11" s="3" t="s">
        <v>5</v>
      </c>
      <c r="B11" s="122" t="s">
        <v>26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</row>
    <row r="12" spans="1:14" x14ac:dyDescent="0.25">
      <c r="A12" s="3" t="s">
        <v>20</v>
      </c>
      <c r="B12" s="122" t="s">
        <v>21</v>
      </c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</row>
    <row r="13" spans="1:14" ht="16.5" customHeight="1" x14ac:dyDescent="0.25">
      <c r="A13" s="5" t="s">
        <v>61</v>
      </c>
      <c r="B13" s="122" t="s">
        <v>22</v>
      </c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</row>
    <row r="14" spans="1:14" x14ac:dyDescent="0.25">
      <c r="A14" s="5" t="s">
        <v>23</v>
      </c>
      <c r="B14" s="122" t="s">
        <v>52</v>
      </c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</row>
    <row r="15" spans="1:14" x14ac:dyDescent="0.25">
      <c r="A15" s="3" t="s">
        <v>24</v>
      </c>
      <c r="B15" s="122" t="s">
        <v>53</v>
      </c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</row>
    <row r="16" spans="1:14" ht="45" x14ac:dyDescent="0.25">
      <c r="A16" s="9" t="s">
        <v>27</v>
      </c>
      <c r="B16" s="124" t="s">
        <v>55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</row>
  </sheetData>
  <mergeCells count="16">
    <mergeCell ref="B2:N2"/>
    <mergeCell ref="B3:N3"/>
    <mergeCell ref="B4:N4"/>
    <mergeCell ref="B1:N1"/>
    <mergeCell ref="B16:N16"/>
    <mergeCell ref="B5:N5"/>
    <mergeCell ref="B6:N6"/>
    <mergeCell ref="B7:N7"/>
    <mergeCell ref="B8:N8"/>
    <mergeCell ref="B9:N9"/>
    <mergeCell ref="B10:N10"/>
    <mergeCell ref="B11:N11"/>
    <mergeCell ref="B12:N12"/>
    <mergeCell ref="B13:N13"/>
    <mergeCell ref="B14:N14"/>
    <mergeCell ref="B15:N15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Vysvetlivky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Tison, Pavol</cp:lastModifiedBy>
  <cp:lastPrinted>2025-04-01T06:28:32Z</cp:lastPrinted>
  <dcterms:created xsi:type="dcterms:W3CDTF">2012-08-13T12:29:09Z</dcterms:created>
  <dcterms:modified xsi:type="dcterms:W3CDTF">2026-10-27T06:35:12Z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