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a plocha\ACER\Bystré\Bytovka\VO ostré\Vysvetlenie č. 5\"/>
    </mc:Choice>
  </mc:AlternateContent>
  <bookViews>
    <workbookView xWindow="90" yWindow="120" windowWidth="22935" windowHeight="11880"/>
  </bookViews>
  <sheets>
    <sheet name="Rekapitulácia" sheetId="1" r:id="rId1"/>
    <sheet name="SO 14684" sheetId="2" r:id="rId2"/>
    <sheet name="SO 14685" sheetId="3" r:id="rId3"/>
    <sheet name="SO 14686" sheetId="4" r:id="rId4"/>
    <sheet name="SO 14687" sheetId="5" r:id="rId5"/>
    <sheet name="SO 14688" sheetId="6" r:id="rId6"/>
    <sheet name="SO 14689" sheetId="7" r:id="rId7"/>
  </sheets>
  <definedNames>
    <definedName name="_xlnm.Print_Area" localSheetId="1">'SO 14684'!$B$2:$V$477</definedName>
    <definedName name="_xlnm.Print_Area" localSheetId="2">'SO 14685'!$B$2:$V$205</definedName>
    <definedName name="_xlnm.Print_Area" localSheetId="3">'SO 14686'!$B$2:$V$112</definedName>
    <definedName name="_xlnm.Print_Area" localSheetId="4">'SO 14687'!$B$2:$V$209</definedName>
    <definedName name="_xlnm.Print_Area" localSheetId="5">'SO 14688'!$B$2:$V$249</definedName>
    <definedName name="_xlnm.Print_Area" localSheetId="6">'SO 14689'!$B$2:$V$112</definedName>
  </definedNames>
  <calcPr calcId="152511"/>
</workbook>
</file>

<file path=xl/calcChain.xml><?xml version="1.0" encoding="utf-8"?>
<calcChain xmlns="http://schemas.openxmlformats.org/spreadsheetml/2006/main">
  <c r="I366" i="2" l="1"/>
  <c r="K366" i="2"/>
  <c r="M366" i="2"/>
  <c r="S366" i="2"/>
  <c r="F13" i="1" l="1"/>
  <c r="D13" i="1"/>
  <c r="P16" i="7"/>
  <c r="P19" i="7" s="1"/>
  <c r="Z112" i="7"/>
  <c r="V109" i="7"/>
  <c r="I57" i="7" s="1"/>
  <c r="M109" i="7"/>
  <c r="F57" i="7" s="1"/>
  <c r="K108" i="7"/>
  <c r="J108" i="7"/>
  <c r="S108" i="7"/>
  <c r="L108" i="7"/>
  <c r="I108" i="7"/>
  <c r="K107" i="7"/>
  <c r="J107" i="7"/>
  <c r="S107" i="7"/>
  <c r="L107" i="7"/>
  <c r="I107" i="7"/>
  <c r="K106" i="7"/>
  <c r="J106" i="7"/>
  <c r="S106" i="7"/>
  <c r="L106" i="7"/>
  <c r="I106" i="7"/>
  <c r="K105" i="7"/>
  <c r="J105" i="7"/>
  <c r="S105" i="7"/>
  <c r="L105" i="7"/>
  <c r="I105" i="7"/>
  <c r="K104" i="7"/>
  <c r="J104" i="7"/>
  <c r="S104" i="7"/>
  <c r="L104" i="7"/>
  <c r="I104" i="7"/>
  <c r="K103" i="7"/>
  <c r="J103" i="7"/>
  <c r="S103" i="7"/>
  <c r="L103" i="7"/>
  <c r="I103" i="7"/>
  <c r="K102" i="7"/>
  <c r="J102" i="7"/>
  <c r="S102" i="7"/>
  <c r="L102" i="7"/>
  <c r="I102" i="7"/>
  <c r="K101" i="7"/>
  <c r="J101" i="7"/>
  <c r="S101" i="7"/>
  <c r="L101" i="7"/>
  <c r="I101" i="7"/>
  <c r="K100" i="7"/>
  <c r="J100" i="7"/>
  <c r="S100" i="7"/>
  <c r="L100" i="7"/>
  <c r="I100" i="7"/>
  <c r="K99" i="7"/>
  <c r="J99" i="7"/>
  <c r="S99" i="7"/>
  <c r="S109" i="7" s="1"/>
  <c r="H57" i="7" s="1"/>
  <c r="L99" i="7"/>
  <c r="I99" i="7"/>
  <c r="I109" i="7" s="1"/>
  <c r="G57" i="7" s="1"/>
  <c r="V96" i="7"/>
  <c r="I56" i="7" s="1"/>
  <c r="K95" i="7"/>
  <c r="J95" i="7"/>
  <c r="S95" i="7"/>
  <c r="L95" i="7"/>
  <c r="I95" i="7"/>
  <c r="K94" i="7"/>
  <c r="J94" i="7"/>
  <c r="S94" i="7"/>
  <c r="L94" i="7"/>
  <c r="I94" i="7"/>
  <c r="K93" i="7"/>
  <c r="J93" i="7"/>
  <c r="S93" i="7"/>
  <c r="L93" i="7"/>
  <c r="I93" i="7"/>
  <c r="K92" i="7"/>
  <c r="J92" i="7"/>
  <c r="S92" i="7"/>
  <c r="L92" i="7"/>
  <c r="I92" i="7"/>
  <c r="K91" i="7"/>
  <c r="J91" i="7"/>
  <c r="S91" i="7"/>
  <c r="L91" i="7"/>
  <c r="I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L88" i="7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M85" i="7"/>
  <c r="I85" i="7"/>
  <c r="K84" i="7"/>
  <c r="J84" i="7"/>
  <c r="S84" i="7"/>
  <c r="M84" i="7"/>
  <c r="I84" i="7"/>
  <c r="K83" i="7"/>
  <c r="J83" i="7"/>
  <c r="S83" i="7"/>
  <c r="M83" i="7"/>
  <c r="I83" i="7"/>
  <c r="K82" i="7"/>
  <c r="J82" i="7"/>
  <c r="S82" i="7"/>
  <c r="M82" i="7"/>
  <c r="I82" i="7"/>
  <c r="K81" i="7"/>
  <c r="J81" i="7"/>
  <c r="S81" i="7"/>
  <c r="M81" i="7"/>
  <c r="I81" i="7"/>
  <c r="K80" i="7"/>
  <c r="J80" i="7"/>
  <c r="S80" i="7"/>
  <c r="M80" i="7"/>
  <c r="I80" i="7"/>
  <c r="K79" i="7"/>
  <c r="J79" i="7"/>
  <c r="S79" i="7"/>
  <c r="M79" i="7"/>
  <c r="I79" i="7"/>
  <c r="K78" i="7"/>
  <c r="J78" i="7"/>
  <c r="S78" i="7"/>
  <c r="M78" i="7"/>
  <c r="I78" i="7"/>
  <c r="K77" i="7"/>
  <c r="K112" i="7" s="1"/>
  <c r="K12" i="1" s="1"/>
  <c r="J77" i="7"/>
  <c r="S77" i="7"/>
  <c r="M77" i="7"/>
  <c r="I77" i="7"/>
  <c r="P16" i="6"/>
  <c r="E11" i="1" s="1"/>
  <c r="Z249" i="6"/>
  <c r="V246" i="6"/>
  <c r="I57" i="6" s="1"/>
  <c r="M246" i="6"/>
  <c r="F57" i="6" s="1"/>
  <c r="K245" i="6"/>
  <c r="J245" i="6"/>
  <c r="S245" i="6"/>
  <c r="L245" i="6"/>
  <c r="I245" i="6"/>
  <c r="K244" i="6"/>
  <c r="J244" i="6"/>
  <c r="S244" i="6"/>
  <c r="L244" i="6"/>
  <c r="I244" i="6"/>
  <c r="K243" i="6"/>
  <c r="J243" i="6"/>
  <c r="S243" i="6"/>
  <c r="L243" i="6"/>
  <c r="I243" i="6"/>
  <c r="K242" i="6"/>
  <c r="J242" i="6"/>
  <c r="S242" i="6"/>
  <c r="L242" i="6"/>
  <c r="I242" i="6"/>
  <c r="K241" i="6"/>
  <c r="J241" i="6"/>
  <c r="S241" i="6"/>
  <c r="L241" i="6"/>
  <c r="I241" i="6"/>
  <c r="K240" i="6"/>
  <c r="J240" i="6"/>
  <c r="S240" i="6"/>
  <c r="L240" i="6"/>
  <c r="I240" i="6"/>
  <c r="K239" i="6"/>
  <c r="J239" i="6"/>
  <c r="S239" i="6"/>
  <c r="L239" i="6"/>
  <c r="I239" i="6"/>
  <c r="K238" i="6"/>
  <c r="J238" i="6"/>
  <c r="S238" i="6"/>
  <c r="L238" i="6"/>
  <c r="L246" i="6" s="1"/>
  <c r="E57" i="6" s="1"/>
  <c r="I238" i="6"/>
  <c r="I56" i="6"/>
  <c r="V235" i="6"/>
  <c r="K234" i="6"/>
  <c r="J234" i="6"/>
  <c r="S234" i="6"/>
  <c r="L234" i="6"/>
  <c r="I234" i="6"/>
  <c r="K233" i="6"/>
  <c r="J233" i="6"/>
  <c r="S233" i="6"/>
  <c r="L233" i="6"/>
  <c r="I233" i="6"/>
  <c r="K232" i="6"/>
  <c r="J232" i="6"/>
  <c r="S232" i="6"/>
  <c r="L232" i="6"/>
  <c r="I232" i="6"/>
  <c r="K231" i="6"/>
  <c r="J231" i="6"/>
  <c r="S231" i="6"/>
  <c r="L231" i="6"/>
  <c r="I231" i="6"/>
  <c r="K230" i="6"/>
  <c r="J230" i="6"/>
  <c r="S230" i="6"/>
  <c r="L230" i="6"/>
  <c r="I230" i="6"/>
  <c r="K229" i="6"/>
  <c r="J229" i="6"/>
  <c r="S229" i="6"/>
  <c r="L229" i="6"/>
  <c r="I229" i="6"/>
  <c r="K228" i="6"/>
  <c r="J228" i="6"/>
  <c r="S228" i="6"/>
  <c r="L228" i="6"/>
  <c r="I228" i="6"/>
  <c r="K227" i="6"/>
  <c r="J227" i="6"/>
  <c r="S227" i="6"/>
  <c r="L227" i="6"/>
  <c r="I227" i="6"/>
  <c r="K226" i="6"/>
  <c r="J226" i="6"/>
  <c r="S226" i="6"/>
  <c r="L226" i="6"/>
  <c r="I226" i="6"/>
  <c r="K225" i="6"/>
  <c r="J225" i="6"/>
  <c r="S225" i="6"/>
  <c r="L225" i="6"/>
  <c r="I225" i="6"/>
  <c r="K224" i="6"/>
  <c r="J224" i="6"/>
  <c r="S224" i="6"/>
  <c r="L224" i="6"/>
  <c r="I224" i="6"/>
  <c r="K223" i="6"/>
  <c r="J223" i="6"/>
  <c r="S223" i="6"/>
  <c r="L223" i="6"/>
  <c r="I223" i="6"/>
  <c r="K222" i="6"/>
  <c r="J222" i="6"/>
  <c r="S222" i="6"/>
  <c r="L222" i="6"/>
  <c r="I222" i="6"/>
  <c r="K221" i="6"/>
  <c r="J221" i="6"/>
  <c r="S221" i="6"/>
  <c r="L221" i="6"/>
  <c r="I221" i="6"/>
  <c r="K220" i="6"/>
  <c r="J220" i="6"/>
  <c r="S220" i="6"/>
  <c r="L220" i="6"/>
  <c r="I220" i="6"/>
  <c r="K219" i="6"/>
  <c r="J219" i="6"/>
  <c r="S219" i="6"/>
  <c r="L219" i="6"/>
  <c r="I219" i="6"/>
  <c r="K218" i="6"/>
  <c r="J218" i="6"/>
  <c r="S218" i="6"/>
  <c r="L218" i="6"/>
  <c r="I218" i="6"/>
  <c r="K217" i="6"/>
  <c r="J217" i="6"/>
  <c r="S217" i="6"/>
  <c r="L217" i="6"/>
  <c r="I217" i="6"/>
  <c r="K216" i="6"/>
  <c r="J216" i="6"/>
  <c r="S216" i="6"/>
  <c r="L216" i="6"/>
  <c r="I216" i="6"/>
  <c r="K215" i="6"/>
  <c r="J215" i="6"/>
  <c r="S215" i="6"/>
  <c r="L215" i="6"/>
  <c r="I215" i="6"/>
  <c r="K214" i="6"/>
  <c r="J214" i="6"/>
  <c r="S214" i="6"/>
  <c r="L214" i="6"/>
  <c r="I214" i="6"/>
  <c r="K213" i="6"/>
  <c r="J213" i="6"/>
  <c r="S213" i="6"/>
  <c r="L213" i="6"/>
  <c r="I213" i="6"/>
  <c r="K212" i="6"/>
  <c r="J212" i="6"/>
  <c r="S212" i="6"/>
  <c r="L212" i="6"/>
  <c r="I212" i="6"/>
  <c r="K211" i="6"/>
  <c r="J211" i="6"/>
  <c r="S211" i="6"/>
  <c r="L211" i="6"/>
  <c r="I211" i="6"/>
  <c r="K210" i="6"/>
  <c r="J210" i="6"/>
  <c r="S210" i="6"/>
  <c r="L210" i="6"/>
  <c r="I210" i="6"/>
  <c r="K209" i="6"/>
  <c r="J209" i="6"/>
  <c r="S209" i="6"/>
  <c r="L209" i="6"/>
  <c r="I209" i="6"/>
  <c r="K208" i="6"/>
  <c r="J208" i="6"/>
  <c r="S208" i="6"/>
  <c r="L208" i="6"/>
  <c r="I208" i="6"/>
  <c r="K207" i="6"/>
  <c r="J207" i="6"/>
  <c r="S207" i="6"/>
  <c r="L207" i="6"/>
  <c r="I207" i="6"/>
  <c r="K206" i="6"/>
  <c r="J206" i="6"/>
  <c r="S206" i="6"/>
  <c r="L206" i="6"/>
  <c r="I206" i="6"/>
  <c r="K205" i="6"/>
  <c r="J205" i="6"/>
  <c r="S205" i="6"/>
  <c r="L205" i="6"/>
  <c r="I205" i="6"/>
  <c r="K204" i="6"/>
  <c r="J204" i="6"/>
  <c r="S204" i="6"/>
  <c r="L204" i="6"/>
  <c r="I204" i="6"/>
  <c r="K203" i="6"/>
  <c r="J203" i="6"/>
  <c r="S203" i="6"/>
  <c r="L203" i="6"/>
  <c r="I203" i="6"/>
  <c r="K202" i="6"/>
  <c r="J202" i="6"/>
  <c r="S202" i="6"/>
  <c r="L202" i="6"/>
  <c r="I202" i="6"/>
  <c r="K201" i="6"/>
  <c r="J201" i="6"/>
  <c r="S201" i="6"/>
  <c r="L201" i="6"/>
  <c r="I201" i="6"/>
  <c r="K200" i="6"/>
  <c r="J200" i="6"/>
  <c r="S200" i="6"/>
  <c r="L200" i="6"/>
  <c r="I200" i="6"/>
  <c r="K199" i="6"/>
  <c r="J199" i="6"/>
  <c r="S199" i="6"/>
  <c r="L199" i="6"/>
  <c r="I199" i="6"/>
  <c r="K198" i="6"/>
  <c r="J198" i="6"/>
  <c r="S198" i="6"/>
  <c r="L198" i="6"/>
  <c r="I198" i="6"/>
  <c r="K197" i="6"/>
  <c r="J197" i="6"/>
  <c r="S197" i="6"/>
  <c r="L197" i="6"/>
  <c r="I197" i="6"/>
  <c r="K196" i="6"/>
  <c r="J196" i="6"/>
  <c r="S196" i="6"/>
  <c r="L196" i="6"/>
  <c r="I196" i="6"/>
  <c r="K195" i="6"/>
  <c r="J195" i="6"/>
  <c r="S195" i="6"/>
  <c r="L195" i="6"/>
  <c r="I195" i="6"/>
  <c r="K194" i="6"/>
  <c r="J194" i="6"/>
  <c r="S194" i="6"/>
  <c r="L194" i="6"/>
  <c r="I194" i="6"/>
  <c r="K193" i="6"/>
  <c r="J193" i="6"/>
  <c r="S193" i="6"/>
  <c r="L193" i="6"/>
  <c r="I193" i="6"/>
  <c r="K192" i="6"/>
  <c r="J192" i="6"/>
  <c r="S192" i="6"/>
  <c r="L192" i="6"/>
  <c r="I192" i="6"/>
  <c r="K191" i="6"/>
  <c r="J191" i="6"/>
  <c r="S191" i="6"/>
  <c r="L191" i="6"/>
  <c r="I191" i="6"/>
  <c r="K190" i="6"/>
  <c r="J190" i="6"/>
  <c r="S190" i="6"/>
  <c r="L190" i="6"/>
  <c r="I190" i="6"/>
  <c r="K189" i="6"/>
  <c r="J189" i="6"/>
  <c r="S189" i="6"/>
  <c r="L189" i="6"/>
  <c r="I189" i="6"/>
  <c r="K188" i="6"/>
  <c r="J188" i="6"/>
  <c r="S188" i="6"/>
  <c r="L188" i="6"/>
  <c r="I188" i="6"/>
  <c r="K187" i="6"/>
  <c r="J187" i="6"/>
  <c r="S187" i="6"/>
  <c r="L187" i="6"/>
  <c r="I187" i="6"/>
  <c r="K186" i="6"/>
  <c r="J186" i="6"/>
  <c r="S186" i="6"/>
  <c r="L186" i="6"/>
  <c r="I186" i="6"/>
  <c r="K185" i="6"/>
  <c r="J185" i="6"/>
  <c r="S185" i="6"/>
  <c r="L185" i="6"/>
  <c r="I185" i="6"/>
  <c r="K184" i="6"/>
  <c r="J184" i="6"/>
  <c r="S184" i="6"/>
  <c r="L184" i="6"/>
  <c r="I184" i="6"/>
  <c r="K183" i="6"/>
  <c r="J183" i="6"/>
  <c r="S183" i="6"/>
  <c r="L183" i="6"/>
  <c r="I183" i="6"/>
  <c r="K182" i="6"/>
  <c r="J182" i="6"/>
  <c r="S182" i="6"/>
  <c r="L182" i="6"/>
  <c r="I182" i="6"/>
  <c r="K181" i="6"/>
  <c r="J181" i="6"/>
  <c r="S181" i="6"/>
  <c r="L181" i="6"/>
  <c r="I181" i="6"/>
  <c r="K180" i="6"/>
  <c r="J180" i="6"/>
  <c r="S180" i="6"/>
  <c r="L180" i="6"/>
  <c r="I180" i="6"/>
  <c r="K179" i="6"/>
  <c r="J179" i="6"/>
  <c r="S179" i="6"/>
  <c r="L179" i="6"/>
  <c r="I179" i="6"/>
  <c r="K178" i="6"/>
  <c r="J178" i="6"/>
  <c r="S178" i="6"/>
  <c r="L178" i="6"/>
  <c r="I178" i="6"/>
  <c r="K177" i="6"/>
  <c r="J177" i="6"/>
  <c r="S177" i="6"/>
  <c r="L177" i="6"/>
  <c r="I177" i="6"/>
  <c r="K176" i="6"/>
  <c r="J176" i="6"/>
  <c r="S176" i="6"/>
  <c r="L176" i="6"/>
  <c r="I176" i="6"/>
  <c r="K175" i="6"/>
  <c r="J175" i="6"/>
  <c r="S175" i="6"/>
  <c r="L175" i="6"/>
  <c r="I175" i="6"/>
  <c r="K174" i="6"/>
  <c r="J174" i="6"/>
  <c r="S174" i="6"/>
  <c r="L174" i="6"/>
  <c r="I174" i="6"/>
  <c r="K173" i="6"/>
  <c r="J173" i="6"/>
  <c r="S173" i="6"/>
  <c r="L173" i="6"/>
  <c r="I173" i="6"/>
  <c r="K172" i="6"/>
  <c r="J172" i="6"/>
  <c r="S172" i="6"/>
  <c r="L172" i="6"/>
  <c r="I172" i="6"/>
  <c r="K171" i="6"/>
  <c r="J171" i="6"/>
  <c r="S171" i="6"/>
  <c r="L171" i="6"/>
  <c r="I171" i="6"/>
  <c r="K170" i="6"/>
  <c r="J170" i="6"/>
  <c r="S170" i="6"/>
  <c r="L170" i="6"/>
  <c r="I170" i="6"/>
  <c r="K169" i="6"/>
  <c r="J169" i="6"/>
  <c r="S169" i="6"/>
  <c r="L169" i="6"/>
  <c r="I169" i="6"/>
  <c r="K168" i="6"/>
  <c r="J168" i="6"/>
  <c r="S168" i="6"/>
  <c r="L168" i="6"/>
  <c r="I168" i="6"/>
  <c r="K167" i="6"/>
  <c r="J167" i="6"/>
  <c r="S167" i="6"/>
  <c r="M167" i="6"/>
  <c r="I167" i="6"/>
  <c r="K166" i="6"/>
  <c r="J166" i="6"/>
  <c r="S166" i="6"/>
  <c r="M166" i="6"/>
  <c r="I166" i="6"/>
  <c r="K165" i="6"/>
  <c r="J165" i="6"/>
  <c r="S165" i="6"/>
  <c r="M165" i="6"/>
  <c r="I165" i="6"/>
  <c r="K164" i="6"/>
  <c r="J164" i="6"/>
  <c r="S164" i="6"/>
  <c r="M164" i="6"/>
  <c r="I164" i="6"/>
  <c r="K163" i="6"/>
  <c r="J163" i="6"/>
  <c r="S163" i="6"/>
  <c r="M163" i="6"/>
  <c r="I163" i="6"/>
  <c r="K162" i="6"/>
  <c r="J162" i="6"/>
  <c r="S162" i="6"/>
  <c r="M162" i="6"/>
  <c r="I162" i="6"/>
  <c r="K161" i="6"/>
  <c r="J161" i="6"/>
  <c r="S161" i="6"/>
  <c r="M161" i="6"/>
  <c r="I161" i="6"/>
  <c r="K160" i="6"/>
  <c r="J160" i="6"/>
  <c r="S160" i="6"/>
  <c r="M160" i="6"/>
  <c r="I160" i="6"/>
  <c r="K159" i="6"/>
  <c r="J159" i="6"/>
  <c r="S159" i="6"/>
  <c r="M159" i="6"/>
  <c r="I159" i="6"/>
  <c r="K158" i="6"/>
  <c r="J158" i="6"/>
  <c r="S158" i="6"/>
  <c r="M158" i="6"/>
  <c r="I158" i="6"/>
  <c r="K157" i="6"/>
  <c r="J157" i="6"/>
  <c r="S157" i="6"/>
  <c r="M157" i="6"/>
  <c r="I157" i="6"/>
  <c r="K156" i="6"/>
  <c r="J156" i="6"/>
  <c r="S156" i="6"/>
  <c r="M156" i="6"/>
  <c r="I156" i="6"/>
  <c r="K155" i="6"/>
  <c r="J155" i="6"/>
  <c r="S155" i="6"/>
  <c r="M155" i="6"/>
  <c r="I155" i="6"/>
  <c r="K154" i="6"/>
  <c r="J154" i="6"/>
  <c r="S154" i="6"/>
  <c r="M154" i="6"/>
  <c r="I154" i="6"/>
  <c r="K153" i="6"/>
  <c r="J153" i="6"/>
  <c r="S153" i="6"/>
  <c r="M153" i="6"/>
  <c r="I153" i="6"/>
  <c r="K152" i="6"/>
  <c r="J152" i="6"/>
  <c r="S152" i="6"/>
  <c r="M152" i="6"/>
  <c r="I152" i="6"/>
  <c r="K151" i="6"/>
  <c r="J151" i="6"/>
  <c r="S151" i="6"/>
  <c r="M151" i="6"/>
  <c r="I151" i="6"/>
  <c r="K150" i="6"/>
  <c r="J150" i="6"/>
  <c r="S150" i="6"/>
  <c r="M150" i="6"/>
  <c r="I150" i="6"/>
  <c r="K149" i="6"/>
  <c r="J149" i="6"/>
  <c r="S149" i="6"/>
  <c r="M149" i="6"/>
  <c r="I149" i="6"/>
  <c r="K148" i="6"/>
  <c r="J148" i="6"/>
  <c r="S148" i="6"/>
  <c r="M148" i="6"/>
  <c r="I148" i="6"/>
  <c r="K147" i="6"/>
  <c r="J147" i="6"/>
  <c r="S147" i="6"/>
  <c r="M147" i="6"/>
  <c r="I147" i="6"/>
  <c r="K146" i="6"/>
  <c r="J146" i="6"/>
  <c r="S146" i="6"/>
  <c r="M146" i="6"/>
  <c r="I146" i="6"/>
  <c r="K145" i="6"/>
  <c r="J145" i="6"/>
  <c r="S145" i="6"/>
  <c r="M145" i="6"/>
  <c r="I145" i="6"/>
  <c r="K144" i="6"/>
  <c r="J144" i="6"/>
  <c r="S144" i="6"/>
  <c r="M144" i="6"/>
  <c r="I144" i="6"/>
  <c r="K143" i="6"/>
  <c r="J143" i="6"/>
  <c r="S143" i="6"/>
  <c r="M143" i="6"/>
  <c r="I143" i="6"/>
  <c r="K142" i="6"/>
  <c r="J142" i="6"/>
  <c r="S142" i="6"/>
  <c r="M142" i="6"/>
  <c r="I142" i="6"/>
  <c r="K141" i="6"/>
  <c r="J141" i="6"/>
  <c r="S141" i="6"/>
  <c r="M141" i="6"/>
  <c r="I141" i="6"/>
  <c r="K140" i="6"/>
  <c r="J140" i="6"/>
  <c r="S140" i="6"/>
  <c r="M140" i="6"/>
  <c r="I140" i="6"/>
  <c r="K139" i="6"/>
  <c r="J139" i="6"/>
  <c r="S139" i="6"/>
  <c r="M139" i="6"/>
  <c r="I139" i="6"/>
  <c r="K138" i="6"/>
  <c r="J138" i="6"/>
  <c r="S138" i="6"/>
  <c r="M138" i="6"/>
  <c r="I138" i="6"/>
  <c r="K137" i="6"/>
  <c r="J137" i="6"/>
  <c r="S137" i="6"/>
  <c r="M137" i="6"/>
  <c r="I137" i="6"/>
  <c r="K136" i="6"/>
  <c r="J136" i="6"/>
  <c r="S136" i="6"/>
  <c r="M136" i="6"/>
  <c r="I136" i="6"/>
  <c r="K135" i="6"/>
  <c r="J135" i="6"/>
  <c r="S135" i="6"/>
  <c r="M135" i="6"/>
  <c r="I135" i="6"/>
  <c r="K134" i="6"/>
  <c r="J134" i="6"/>
  <c r="S134" i="6"/>
  <c r="M134" i="6"/>
  <c r="I134" i="6"/>
  <c r="K133" i="6"/>
  <c r="J133" i="6"/>
  <c r="S133" i="6"/>
  <c r="M133" i="6"/>
  <c r="I133" i="6"/>
  <c r="K132" i="6"/>
  <c r="J132" i="6"/>
  <c r="S132" i="6"/>
  <c r="M132" i="6"/>
  <c r="I132" i="6"/>
  <c r="K131" i="6"/>
  <c r="J131" i="6"/>
  <c r="S131" i="6"/>
  <c r="M131" i="6"/>
  <c r="I131" i="6"/>
  <c r="K130" i="6"/>
  <c r="J130" i="6"/>
  <c r="S130" i="6"/>
  <c r="M130" i="6"/>
  <c r="I130" i="6"/>
  <c r="K129" i="6"/>
  <c r="J129" i="6"/>
  <c r="S129" i="6"/>
  <c r="M129" i="6"/>
  <c r="I129" i="6"/>
  <c r="K128" i="6"/>
  <c r="J128" i="6"/>
  <c r="S128" i="6"/>
  <c r="M128" i="6"/>
  <c r="I128" i="6"/>
  <c r="K127" i="6"/>
  <c r="J127" i="6"/>
  <c r="S127" i="6"/>
  <c r="M127" i="6"/>
  <c r="I127" i="6"/>
  <c r="K126" i="6"/>
  <c r="J126" i="6"/>
  <c r="S126" i="6"/>
  <c r="M126" i="6"/>
  <c r="I126" i="6"/>
  <c r="K125" i="6"/>
  <c r="J125" i="6"/>
  <c r="S125" i="6"/>
  <c r="M125" i="6"/>
  <c r="I125" i="6"/>
  <c r="K124" i="6"/>
  <c r="J124" i="6"/>
  <c r="S124" i="6"/>
  <c r="M124" i="6"/>
  <c r="I124" i="6"/>
  <c r="K123" i="6"/>
  <c r="J123" i="6"/>
  <c r="S123" i="6"/>
  <c r="M123" i="6"/>
  <c r="I123" i="6"/>
  <c r="K122" i="6"/>
  <c r="J122" i="6"/>
  <c r="S122" i="6"/>
  <c r="M122" i="6"/>
  <c r="I122" i="6"/>
  <c r="K121" i="6"/>
  <c r="J121" i="6"/>
  <c r="S121" i="6"/>
  <c r="M121" i="6"/>
  <c r="I121" i="6"/>
  <c r="K120" i="6"/>
  <c r="J120" i="6"/>
  <c r="S120" i="6"/>
  <c r="M120" i="6"/>
  <c r="I120" i="6"/>
  <c r="K119" i="6"/>
  <c r="J119" i="6"/>
  <c r="S119" i="6"/>
  <c r="M119" i="6"/>
  <c r="I119" i="6"/>
  <c r="K118" i="6"/>
  <c r="J118" i="6"/>
  <c r="S118" i="6"/>
  <c r="M118" i="6"/>
  <c r="I118" i="6"/>
  <c r="K117" i="6"/>
  <c r="J117" i="6"/>
  <c r="S117" i="6"/>
  <c r="M117" i="6"/>
  <c r="I117" i="6"/>
  <c r="K116" i="6"/>
  <c r="J116" i="6"/>
  <c r="S116" i="6"/>
  <c r="M116" i="6"/>
  <c r="I116" i="6"/>
  <c r="K115" i="6"/>
  <c r="J115" i="6"/>
  <c r="S115" i="6"/>
  <c r="M115" i="6"/>
  <c r="I115" i="6"/>
  <c r="K114" i="6"/>
  <c r="J114" i="6"/>
  <c r="S114" i="6"/>
  <c r="M114" i="6"/>
  <c r="I114" i="6"/>
  <c r="K113" i="6"/>
  <c r="J113" i="6"/>
  <c r="S113" i="6"/>
  <c r="M113" i="6"/>
  <c r="I113" i="6"/>
  <c r="K112" i="6"/>
  <c r="J112" i="6"/>
  <c r="S112" i="6"/>
  <c r="M112" i="6"/>
  <c r="I112" i="6"/>
  <c r="K111" i="6"/>
  <c r="J111" i="6"/>
  <c r="S111" i="6"/>
  <c r="M111" i="6"/>
  <c r="I111" i="6"/>
  <c r="K110" i="6"/>
  <c r="J110" i="6"/>
  <c r="S110" i="6"/>
  <c r="M110" i="6"/>
  <c r="I110" i="6"/>
  <c r="K109" i="6"/>
  <c r="J109" i="6"/>
  <c r="S109" i="6"/>
  <c r="M109" i="6"/>
  <c r="I109" i="6"/>
  <c r="K108" i="6"/>
  <c r="J108" i="6"/>
  <c r="S108" i="6"/>
  <c r="M108" i="6"/>
  <c r="I108" i="6"/>
  <c r="K107" i="6"/>
  <c r="J107" i="6"/>
  <c r="S107" i="6"/>
  <c r="M107" i="6"/>
  <c r="I107" i="6"/>
  <c r="K106" i="6"/>
  <c r="J106" i="6"/>
  <c r="S106" i="6"/>
  <c r="M106" i="6"/>
  <c r="I106" i="6"/>
  <c r="K105" i="6"/>
  <c r="J105" i="6"/>
  <c r="S105" i="6"/>
  <c r="M105" i="6"/>
  <c r="I105" i="6"/>
  <c r="K104" i="6"/>
  <c r="J104" i="6"/>
  <c r="S104" i="6"/>
  <c r="M104" i="6"/>
  <c r="I104" i="6"/>
  <c r="K103" i="6"/>
  <c r="J103" i="6"/>
  <c r="S103" i="6"/>
  <c r="M103" i="6"/>
  <c r="I103" i="6"/>
  <c r="K102" i="6"/>
  <c r="J102" i="6"/>
  <c r="S102" i="6"/>
  <c r="M102" i="6"/>
  <c r="I102" i="6"/>
  <c r="K101" i="6"/>
  <c r="J101" i="6"/>
  <c r="S101" i="6"/>
  <c r="M101" i="6"/>
  <c r="I101" i="6"/>
  <c r="K100" i="6"/>
  <c r="J100" i="6"/>
  <c r="S100" i="6"/>
  <c r="M100" i="6"/>
  <c r="I100" i="6"/>
  <c r="K99" i="6"/>
  <c r="J99" i="6"/>
  <c r="S99" i="6"/>
  <c r="M99" i="6"/>
  <c r="I99" i="6"/>
  <c r="K98" i="6"/>
  <c r="J98" i="6"/>
  <c r="S98" i="6"/>
  <c r="M98" i="6"/>
  <c r="I98" i="6"/>
  <c r="K97" i="6"/>
  <c r="J97" i="6"/>
  <c r="S97" i="6"/>
  <c r="M97" i="6"/>
  <c r="I97" i="6"/>
  <c r="K96" i="6"/>
  <c r="J96" i="6"/>
  <c r="S96" i="6"/>
  <c r="M96" i="6"/>
  <c r="I96" i="6"/>
  <c r="K95" i="6"/>
  <c r="J95" i="6"/>
  <c r="S95" i="6"/>
  <c r="M95" i="6"/>
  <c r="I95" i="6"/>
  <c r="K94" i="6"/>
  <c r="J94" i="6"/>
  <c r="S94" i="6"/>
  <c r="M94" i="6"/>
  <c r="I94" i="6"/>
  <c r="K93" i="6"/>
  <c r="J93" i="6"/>
  <c r="S93" i="6"/>
  <c r="M93" i="6"/>
  <c r="I93" i="6"/>
  <c r="K92" i="6"/>
  <c r="J92" i="6"/>
  <c r="S92" i="6"/>
  <c r="M92" i="6"/>
  <c r="I92" i="6"/>
  <c r="K91" i="6"/>
  <c r="J91" i="6"/>
  <c r="S91" i="6"/>
  <c r="M91" i="6"/>
  <c r="I91" i="6"/>
  <c r="K90" i="6"/>
  <c r="J90" i="6"/>
  <c r="S90" i="6"/>
  <c r="M90" i="6"/>
  <c r="I90" i="6"/>
  <c r="K89" i="6"/>
  <c r="J89" i="6"/>
  <c r="S89" i="6"/>
  <c r="M89" i="6"/>
  <c r="I89" i="6"/>
  <c r="K88" i="6"/>
  <c r="J88" i="6"/>
  <c r="S88" i="6"/>
  <c r="M88" i="6"/>
  <c r="I88" i="6"/>
  <c r="K87" i="6"/>
  <c r="J87" i="6"/>
  <c r="S87" i="6"/>
  <c r="M87" i="6"/>
  <c r="I87" i="6"/>
  <c r="K86" i="6"/>
  <c r="J86" i="6"/>
  <c r="S86" i="6"/>
  <c r="M86" i="6"/>
  <c r="I86" i="6"/>
  <c r="K85" i="6"/>
  <c r="J85" i="6"/>
  <c r="S85" i="6"/>
  <c r="M85" i="6"/>
  <c r="I85" i="6"/>
  <c r="K84" i="6"/>
  <c r="J84" i="6"/>
  <c r="S84" i="6"/>
  <c r="M84" i="6"/>
  <c r="I84" i="6"/>
  <c r="K83" i="6"/>
  <c r="J83" i="6"/>
  <c r="S83" i="6"/>
  <c r="M83" i="6"/>
  <c r="I83" i="6"/>
  <c r="K82" i="6"/>
  <c r="J82" i="6"/>
  <c r="S82" i="6"/>
  <c r="M82" i="6"/>
  <c r="I82" i="6"/>
  <c r="K81" i="6"/>
  <c r="J81" i="6"/>
  <c r="S81" i="6"/>
  <c r="M81" i="6"/>
  <c r="I81" i="6"/>
  <c r="K80" i="6"/>
  <c r="J80" i="6"/>
  <c r="S80" i="6"/>
  <c r="M80" i="6"/>
  <c r="I80" i="6"/>
  <c r="K79" i="6"/>
  <c r="J79" i="6"/>
  <c r="S79" i="6"/>
  <c r="M79" i="6"/>
  <c r="I79" i="6"/>
  <c r="K78" i="6"/>
  <c r="J78" i="6"/>
  <c r="S78" i="6"/>
  <c r="M78" i="6"/>
  <c r="I78" i="6"/>
  <c r="K77" i="6"/>
  <c r="J77" i="6"/>
  <c r="S77" i="6"/>
  <c r="M77" i="6"/>
  <c r="I77" i="6"/>
  <c r="P19" i="6"/>
  <c r="P16" i="5"/>
  <c r="E10" i="1" s="1"/>
  <c r="Z209" i="5"/>
  <c r="V206" i="5"/>
  <c r="I65" i="5" s="1"/>
  <c r="K205" i="5"/>
  <c r="J205" i="5"/>
  <c r="S205" i="5"/>
  <c r="L205" i="5"/>
  <c r="I205" i="5"/>
  <c r="K204" i="5"/>
  <c r="J204" i="5"/>
  <c r="S204" i="5"/>
  <c r="M204" i="5"/>
  <c r="I204" i="5"/>
  <c r="K203" i="5"/>
  <c r="J203" i="5"/>
  <c r="S203" i="5"/>
  <c r="M203" i="5"/>
  <c r="I203" i="5"/>
  <c r="K202" i="5"/>
  <c r="J202" i="5"/>
  <c r="S202" i="5"/>
  <c r="L202" i="5"/>
  <c r="I202" i="5"/>
  <c r="K201" i="5"/>
  <c r="J201" i="5"/>
  <c r="S201" i="5"/>
  <c r="M201" i="5"/>
  <c r="I201" i="5"/>
  <c r="K200" i="5"/>
  <c r="J200" i="5"/>
  <c r="S200" i="5"/>
  <c r="L200" i="5"/>
  <c r="I200" i="5"/>
  <c r="K199" i="5"/>
  <c r="J199" i="5"/>
  <c r="S199" i="5"/>
  <c r="L199" i="5"/>
  <c r="I199" i="5"/>
  <c r="K198" i="5"/>
  <c r="J198" i="5"/>
  <c r="S198" i="5"/>
  <c r="L198" i="5"/>
  <c r="I198" i="5"/>
  <c r="K197" i="5"/>
  <c r="J197" i="5"/>
  <c r="S197" i="5"/>
  <c r="M197" i="5"/>
  <c r="I197" i="5"/>
  <c r="K196" i="5"/>
  <c r="J196" i="5"/>
  <c r="S196" i="5"/>
  <c r="L196" i="5"/>
  <c r="I196" i="5"/>
  <c r="K195" i="5"/>
  <c r="J195" i="5"/>
  <c r="S195" i="5"/>
  <c r="M195" i="5"/>
  <c r="I195" i="5"/>
  <c r="K194" i="5"/>
  <c r="J194" i="5"/>
  <c r="S194" i="5"/>
  <c r="L194" i="5"/>
  <c r="I194" i="5"/>
  <c r="K193" i="5"/>
  <c r="J193" i="5"/>
  <c r="S193" i="5"/>
  <c r="M193" i="5"/>
  <c r="I193" i="5"/>
  <c r="K192" i="5"/>
  <c r="J192" i="5"/>
  <c r="S192" i="5"/>
  <c r="M192" i="5"/>
  <c r="I192" i="5"/>
  <c r="K191" i="5"/>
  <c r="J191" i="5"/>
  <c r="S191" i="5"/>
  <c r="L191" i="5"/>
  <c r="I191" i="5"/>
  <c r="K190" i="5"/>
  <c r="J190" i="5"/>
  <c r="S190" i="5"/>
  <c r="M190" i="5"/>
  <c r="I190" i="5"/>
  <c r="K189" i="5"/>
  <c r="J189" i="5"/>
  <c r="S189" i="5"/>
  <c r="M189" i="5"/>
  <c r="I189" i="5"/>
  <c r="K188" i="5"/>
  <c r="J188" i="5"/>
  <c r="S188" i="5"/>
  <c r="L188" i="5"/>
  <c r="I188" i="5"/>
  <c r="K187" i="5"/>
  <c r="J187" i="5"/>
  <c r="S187" i="5"/>
  <c r="M187" i="5"/>
  <c r="I187" i="5"/>
  <c r="K186" i="5"/>
  <c r="J186" i="5"/>
  <c r="S186" i="5"/>
  <c r="M186" i="5"/>
  <c r="I186" i="5"/>
  <c r="K185" i="5"/>
  <c r="J185" i="5"/>
  <c r="S185" i="5"/>
  <c r="M185" i="5"/>
  <c r="I185" i="5"/>
  <c r="K184" i="5"/>
  <c r="J184" i="5"/>
  <c r="S184" i="5"/>
  <c r="L184" i="5"/>
  <c r="I184" i="5"/>
  <c r="K183" i="5"/>
  <c r="J183" i="5"/>
  <c r="S183" i="5"/>
  <c r="M183" i="5"/>
  <c r="I183" i="5"/>
  <c r="K182" i="5"/>
  <c r="J182" i="5"/>
  <c r="S182" i="5"/>
  <c r="M182" i="5"/>
  <c r="I182" i="5"/>
  <c r="K181" i="5"/>
  <c r="J181" i="5"/>
  <c r="S181" i="5"/>
  <c r="M181" i="5"/>
  <c r="I181" i="5"/>
  <c r="K180" i="5"/>
  <c r="J180" i="5"/>
  <c r="S180" i="5"/>
  <c r="L180" i="5"/>
  <c r="I180" i="5"/>
  <c r="K179" i="5"/>
  <c r="J179" i="5"/>
  <c r="S179" i="5"/>
  <c r="M179" i="5"/>
  <c r="I179" i="5"/>
  <c r="K178" i="5"/>
  <c r="J178" i="5"/>
  <c r="S178" i="5"/>
  <c r="L178" i="5"/>
  <c r="I178" i="5"/>
  <c r="K177" i="5"/>
  <c r="J177" i="5"/>
  <c r="S177" i="5"/>
  <c r="M177" i="5"/>
  <c r="I177" i="5"/>
  <c r="K176" i="5"/>
  <c r="J176" i="5"/>
  <c r="S176" i="5"/>
  <c r="L176" i="5"/>
  <c r="I176" i="5"/>
  <c r="K175" i="5"/>
  <c r="J175" i="5"/>
  <c r="S175" i="5"/>
  <c r="M175" i="5"/>
  <c r="I175" i="5"/>
  <c r="K174" i="5"/>
  <c r="J174" i="5"/>
  <c r="S174" i="5"/>
  <c r="L174" i="5"/>
  <c r="I174" i="5"/>
  <c r="K173" i="5"/>
  <c r="J173" i="5"/>
  <c r="S173" i="5"/>
  <c r="S206" i="5" s="1"/>
  <c r="H65" i="5" s="1"/>
  <c r="L173" i="5"/>
  <c r="I173" i="5"/>
  <c r="V170" i="5"/>
  <c r="I64" i="5" s="1"/>
  <c r="K169" i="5"/>
  <c r="J169" i="5"/>
  <c r="S169" i="5"/>
  <c r="L169" i="5"/>
  <c r="I169" i="5"/>
  <c r="K168" i="5"/>
  <c r="J168" i="5"/>
  <c r="S168" i="5"/>
  <c r="M168" i="5"/>
  <c r="I168" i="5"/>
  <c r="K167" i="5"/>
  <c r="J167" i="5"/>
  <c r="S167" i="5"/>
  <c r="L167" i="5"/>
  <c r="I167" i="5"/>
  <c r="K166" i="5"/>
  <c r="J166" i="5"/>
  <c r="S166" i="5"/>
  <c r="M166" i="5"/>
  <c r="I166" i="5"/>
  <c r="K165" i="5"/>
  <c r="J165" i="5"/>
  <c r="S165" i="5"/>
  <c r="L165" i="5"/>
  <c r="I165" i="5"/>
  <c r="K164" i="5"/>
  <c r="J164" i="5"/>
  <c r="S164" i="5"/>
  <c r="M164" i="5"/>
  <c r="I164" i="5"/>
  <c r="K163" i="5"/>
  <c r="J163" i="5"/>
  <c r="S163" i="5"/>
  <c r="L163" i="5"/>
  <c r="I163" i="5"/>
  <c r="K162" i="5"/>
  <c r="J162" i="5"/>
  <c r="S162" i="5"/>
  <c r="M162" i="5"/>
  <c r="I162" i="5"/>
  <c r="K161" i="5"/>
  <c r="J161" i="5"/>
  <c r="S161" i="5"/>
  <c r="L161" i="5"/>
  <c r="I161" i="5"/>
  <c r="K160" i="5"/>
  <c r="J160" i="5"/>
  <c r="S160" i="5"/>
  <c r="M160" i="5"/>
  <c r="I160" i="5"/>
  <c r="K159" i="5"/>
  <c r="J159" i="5"/>
  <c r="S159" i="5"/>
  <c r="L159" i="5"/>
  <c r="I159" i="5"/>
  <c r="K158" i="5"/>
  <c r="J158" i="5"/>
  <c r="S158" i="5"/>
  <c r="M158" i="5"/>
  <c r="I158" i="5"/>
  <c r="K157" i="5"/>
  <c r="J157" i="5"/>
  <c r="S157" i="5"/>
  <c r="M157" i="5"/>
  <c r="I157" i="5"/>
  <c r="K156" i="5"/>
  <c r="J156" i="5"/>
  <c r="S156" i="5"/>
  <c r="L156" i="5"/>
  <c r="I156" i="5"/>
  <c r="K155" i="5"/>
  <c r="J155" i="5"/>
  <c r="S155" i="5"/>
  <c r="M155" i="5"/>
  <c r="I155" i="5"/>
  <c r="K154" i="5"/>
  <c r="J154" i="5"/>
  <c r="S154" i="5"/>
  <c r="L154" i="5"/>
  <c r="I154" i="5"/>
  <c r="K153" i="5"/>
  <c r="J153" i="5"/>
  <c r="S153" i="5"/>
  <c r="M153" i="5"/>
  <c r="I153" i="5"/>
  <c r="K152" i="5"/>
  <c r="J152" i="5"/>
  <c r="S152" i="5"/>
  <c r="L152" i="5"/>
  <c r="I152" i="5"/>
  <c r="K151" i="5"/>
  <c r="J151" i="5"/>
  <c r="S151" i="5"/>
  <c r="M151" i="5"/>
  <c r="I151" i="5"/>
  <c r="K150" i="5"/>
  <c r="J150" i="5"/>
  <c r="S150" i="5"/>
  <c r="L150" i="5"/>
  <c r="I150" i="5"/>
  <c r="K149" i="5"/>
  <c r="J149" i="5"/>
  <c r="S149" i="5"/>
  <c r="M149" i="5"/>
  <c r="I149" i="5"/>
  <c r="K148" i="5"/>
  <c r="J148" i="5"/>
  <c r="S148" i="5"/>
  <c r="L148" i="5"/>
  <c r="I148" i="5"/>
  <c r="K147" i="5"/>
  <c r="J147" i="5"/>
  <c r="S147" i="5"/>
  <c r="S170" i="5" s="1"/>
  <c r="H64" i="5" s="1"/>
  <c r="M147" i="5"/>
  <c r="M170" i="5" s="1"/>
  <c r="F64" i="5" s="1"/>
  <c r="I147" i="5"/>
  <c r="V144" i="5"/>
  <c r="I63" i="5" s="1"/>
  <c r="M144" i="5"/>
  <c r="F63" i="5" s="1"/>
  <c r="K143" i="5"/>
  <c r="J143" i="5"/>
  <c r="S143" i="5"/>
  <c r="L143" i="5"/>
  <c r="I143" i="5"/>
  <c r="K142" i="5"/>
  <c r="J142" i="5"/>
  <c r="S142" i="5"/>
  <c r="L142" i="5"/>
  <c r="I142" i="5"/>
  <c r="K141" i="5"/>
  <c r="J141" i="5"/>
  <c r="S141" i="5"/>
  <c r="L141" i="5"/>
  <c r="I141" i="5"/>
  <c r="K140" i="5"/>
  <c r="J140" i="5"/>
  <c r="S140" i="5"/>
  <c r="L140" i="5"/>
  <c r="I140" i="5"/>
  <c r="V137" i="5"/>
  <c r="V208" i="5" s="1"/>
  <c r="I66" i="5" s="1"/>
  <c r="K136" i="5"/>
  <c r="J136" i="5"/>
  <c r="S136" i="5"/>
  <c r="L136" i="5"/>
  <c r="I136" i="5"/>
  <c r="K135" i="5"/>
  <c r="J135" i="5"/>
  <c r="S135" i="5"/>
  <c r="M135" i="5"/>
  <c r="I135" i="5"/>
  <c r="K134" i="5"/>
  <c r="J134" i="5"/>
  <c r="S134" i="5"/>
  <c r="M134" i="5"/>
  <c r="I134" i="5"/>
  <c r="K133" i="5"/>
  <c r="J133" i="5"/>
  <c r="S133" i="5"/>
  <c r="M133" i="5"/>
  <c r="I133" i="5"/>
  <c r="K132" i="5"/>
  <c r="J132" i="5"/>
  <c r="S132" i="5"/>
  <c r="M132" i="5"/>
  <c r="I132" i="5"/>
  <c r="K131" i="5"/>
  <c r="J131" i="5"/>
  <c r="S131" i="5"/>
  <c r="M131" i="5"/>
  <c r="I131" i="5"/>
  <c r="K130" i="5"/>
  <c r="J130" i="5"/>
  <c r="S130" i="5"/>
  <c r="M130" i="5"/>
  <c r="I130" i="5"/>
  <c r="K129" i="5"/>
  <c r="J129" i="5"/>
  <c r="S129" i="5"/>
  <c r="M129" i="5"/>
  <c r="I129" i="5"/>
  <c r="K128" i="5"/>
  <c r="J128" i="5"/>
  <c r="S128" i="5"/>
  <c r="M128" i="5"/>
  <c r="I128" i="5"/>
  <c r="K127" i="5"/>
  <c r="J127" i="5"/>
  <c r="S127" i="5"/>
  <c r="L127" i="5"/>
  <c r="I127" i="5"/>
  <c r="K126" i="5"/>
  <c r="J126" i="5"/>
  <c r="S126" i="5"/>
  <c r="M126" i="5"/>
  <c r="I126" i="5"/>
  <c r="K125" i="5"/>
  <c r="J125" i="5"/>
  <c r="S125" i="5"/>
  <c r="M125" i="5"/>
  <c r="I125" i="5"/>
  <c r="K124" i="5"/>
  <c r="J124" i="5"/>
  <c r="S124" i="5"/>
  <c r="S137" i="5" s="1"/>
  <c r="H62" i="5" s="1"/>
  <c r="L124" i="5"/>
  <c r="I124" i="5"/>
  <c r="V118" i="5"/>
  <c r="I58" i="5" s="1"/>
  <c r="M118" i="5"/>
  <c r="F58" i="5" s="1"/>
  <c r="K117" i="5"/>
  <c r="J117" i="5"/>
  <c r="S117" i="5"/>
  <c r="L117" i="5"/>
  <c r="I117" i="5"/>
  <c r="K116" i="5"/>
  <c r="J116" i="5"/>
  <c r="S116" i="5"/>
  <c r="L116" i="5"/>
  <c r="L118" i="5" s="1"/>
  <c r="E58" i="5" s="1"/>
  <c r="I116" i="5"/>
  <c r="V113" i="5"/>
  <c r="I57" i="5" s="1"/>
  <c r="K112" i="5"/>
  <c r="J112" i="5"/>
  <c r="S112" i="5"/>
  <c r="L112" i="5"/>
  <c r="I112" i="5"/>
  <c r="K111" i="5"/>
  <c r="J111" i="5"/>
  <c r="S111" i="5"/>
  <c r="M111" i="5"/>
  <c r="I111" i="5"/>
  <c r="K110" i="5"/>
  <c r="J110" i="5"/>
  <c r="S110" i="5"/>
  <c r="M110" i="5"/>
  <c r="M113" i="5" s="1"/>
  <c r="F57" i="5" s="1"/>
  <c r="I110" i="5"/>
  <c r="K109" i="5"/>
  <c r="J109" i="5"/>
  <c r="S109" i="5"/>
  <c r="S113" i="5" s="1"/>
  <c r="H57" i="5" s="1"/>
  <c r="L109" i="5"/>
  <c r="I109" i="5"/>
  <c r="I113" i="5" s="1"/>
  <c r="G57" i="5" s="1"/>
  <c r="V106" i="5"/>
  <c r="V120" i="5" s="1"/>
  <c r="I59" i="5" s="1"/>
  <c r="K105" i="5"/>
  <c r="J105" i="5"/>
  <c r="S105" i="5"/>
  <c r="L105" i="5"/>
  <c r="I105" i="5"/>
  <c r="K104" i="5"/>
  <c r="J104" i="5"/>
  <c r="S104" i="5"/>
  <c r="M104" i="5"/>
  <c r="I104" i="5"/>
  <c r="K103" i="5"/>
  <c r="J103" i="5"/>
  <c r="S103" i="5"/>
  <c r="M103" i="5"/>
  <c r="I103" i="5"/>
  <c r="K102" i="5"/>
  <c r="J102" i="5"/>
  <c r="S102" i="5"/>
  <c r="M102" i="5"/>
  <c r="I102" i="5"/>
  <c r="K101" i="5"/>
  <c r="J101" i="5"/>
  <c r="S101" i="5"/>
  <c r="M101" i="5"/>
  <c r="I101" i="5"/>
  <c r="K100" i="5"/>
  <c r="J100" i="5"/>
  <c r="S100" i="5"/>
  <c r="M100" i="5"/>
  <c r="I100" i="5"/>
  <c r="K99" i="5"/>
  <c r="J99" i="5"/>
  <c r="S99" i="5"/>
  <c r="M99" i="5"/>
  <c r="I99" i="5"/>
  <c r="K98" i="5"/>
  <c r="J98" i="5"/>
  <c r="S98" i="5"/>
  <c r="M98" i="5"/>
  <c r="I98" i="5"/>
  <c r="K97" i="5"/>
  <c r="J97" i="5"/>
  <c r="S97" i="5"/>
  <c r="M97" i="5"/>
  <c r="I97" i="5"/>
  <c r="K96" i="5"/>
  <c r="J96" i="5"/>
  <c r="S96" i="5"/>
  <c r="M96" i="5"/>
  <c r="I96" i="5"/>
  <c r="K95" i="5"/>
  <c r="J95" i="5"/>
  <c r="S95" i="5"/>
  <c r="M95" i="5"/>
  <c r="I95" i="5"/>
  <c r="K94" i="5"/>
  <c r="J94" i="5"/>
  <c r="S94" i="5"/>
  <c r="M94" i="5"/>
  <c r="I94" i="5"/>
  <c r="K93" i="5"/>
  <c r="J93" i="5"/>
  <c r="S93" i="5"/>
  <c r="M93" i="5"/>
  <c r="I93" i="5"/>
  <c r="K92" i="5"/>
  <c r="J92" i="5"/>
  <c r="S92" i="5"/>
  <c r="M92" i="5"/>
  <c r="I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M89" i="5"/>
  <c r="I89" i="5"/>
  <c r="K88" i="5"/>
  <c r="J88" i="5"/>
  <c r="S88" i="5"/>
  <c r="M88" i="5"/>
  <c r="I88" i="5"/>
  <c r="K87" i="5"/>
  <c r="J87" i="5"/>
  <c r="S87" i="5"/>
  <c r="M87" i="5"/>
  <c r="I87" i="5"/>
  <c r="K86" i="5"/>
  <c r="J86" i="5"/>
  <c r="S86" i="5"/>
  <c r="M86" i="5"/>
  <c r="I86" i="5"/>
  <c r="K85" i="5"/>
  <c r="J85" i="5"/>
  <c r="S85" i="5"/>
  <c r="L85" i="5"/>
  <c r="I85" i="5"/>
  <c r="P19" i="5"/>
  <c r="P16" i="4"/>
  <c r="P19" i="4" s="1"/>
  <c r="Z112" i="4"/>
  <c r="V109" i="4"/>
  <c r="I61" i="4" s="1"/>
  <c r="M109" i="4"/>
  <c r="F61" i="4" s="1"/>
  <c r="K108" i="4"/>
  <c r="J108" i="4"/>
  <c r="S108" i="4"/>
  <c r="L108" i="4"/>
  <c r="I108" i="4"/>
  <c r="K107" i="4"/>
  <c r="J107" i="4"/>
  <c r="S107" i="4"/>
  <c r="S109" i="4" s="1"/>
  <c r="H61" i="4" s="1"/>
  <c r="L107" i="4"/>
  <c r="I107" i="4"/>
  <c r="V104" i="4"/>
  <c r="I60" i="4" s="1"/>
  <c r="K103" i="4"/>
  <c r="J103" i="4"/>
  <c r="S103" i="4"/>
  <c r="L103" i="4"/>
  <c r="I103" i="4"/>
  <c r="K102" i="4"/>
  <c r="J102" i="4"/>
  <c r="S102" i="4"/>
  <c r="M102" i="4"/>
  <c r="I102" i="4"/>
  <c r="K101" i="4"/>
  <c r="J101" i="4"/>
  <c r="S101" i="4"/>
  <c r="L101" i="4"/>
  <c r="I101" i="4"/>
  <c r="K100" i="4"/>
  <c r="J100" i="4"/>
  <c r="S100" i="4"/>
  <c r="M100" i="4"/>
  <c r="I100" i="4"/>
  <c r="K99" i="4"/>
  <c r="J99" i="4"/>
  <c r="S99" i="4"/>
  <c r="M99" i="4"/>
  <c r="I99" i="4"/>
  <c r="K98" i="4"/>
  <c r="J98" i="4"/>
  <c r="S98" i="4"/>
  <c r="L98" i="4"/>
  <c r="I98" i="4"/>
  <c r="K97" i="4"/>
  <c r="J97" i="4"/>
  <c r="S97" i="4"/>
  <c r="L97" i="4"/>
  <c r="I97" i="4"/>
  <c r="K96" i="4"/>
  <c r="J96" i="4"/>
  <c r="S96" i="4"/>
  <c r="L96" i="4"/>
  <c r="I96" i="4"/>
  <c r="K95" i="4"/>
  <c r="J95" i="4"/>
  <c r="S95" i="4"/>
  <c r="L95" i="4"/>
  <c r="I95" i="4"/>
  <c r="K94" i="4"/>
  <c r="J94" i="4"/>
  <c r="S94" i="4"/>
  <c r="L94" i="4"/>
  <c r="I94" i="4"/>
  <c r="K93" i="4"/>
  <c r="J93" i="4"/>
  <c r="S93" i="4"/>
  <c r="L93" i="4"/>
  <c r="I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V86" i="4"/>
  <c r="I57" i="4" s="1"/>
  <c r="I56" i="4"/>
  <c r="V84" i="4"/>
  <c r="M84" i="4"/>
  <c r="M86" i="4" s="1"/>
  <c r="F57" i="4" s="1"/>
  <c r="K83" i="4"/>
  <c r="J83" i="4"/>
  <c r="S83" i="4"/>
  <c r="L83" i="4"/>
  <c r="I83" i="4"/>
  <c r="K82" i="4"/>
  <c r="J82" i="4"/>
  <c r="S82" i="4"/>
  <c r="S84" i="4" s="1"/>
  <c r="H56" i="4" s="1"/>
  <c r="L82" i="4"/>
  <c r="I82" i="4"/>
  <c r="K81" i="4"/>
  <c r="H29" i="4" s="1"/>
  <c r="P29" i="4" s="1"/>
  <c r="J81" i="4"/>
  <c r="S81" i="4"/>
  <c r="L81" i="4"/>
  <c r="I81" i="4"/>
  <c r="P16" i="3"/>
  <c r="E8" i="1" s="1"/>
  <c r="Z205" i="3"/>
  <c r="V202" i="3"/>
  <c r="I65" i="3" s="1"/>
  <c r="M202" i="3"/>
  <c r="F65" i="3" s="1"/>
  <c r="K201" i="3"/>
  <c r="J201" i="3"/>
  <c r="S201" i="3"/>
  <c r="L201" i="3"/>
  <c r="I201" i="3"/>
  <c r="K200" i="3"/>
  <c r="J200" i="3"/>
  <c r="S200" i="3"/>
  <c r="L200" i="3"/>
  <c r="I200" i="3"/>
  <c r="K199" i="3"/>
  <c r="J199" i="3"/>
  <c r="S199" i="3"/>
  <c r="L199" i="3"/>
  <c r="I199" i="3"/>
  <c r="K198" i="3"/>
  <c r="J198" i="3"/>
  <c r="S198" i="3"/>
  <c r="L198" i="3"/>
  <c r="I198" i="3"/>
  <c r="K197" i="3"/>
  <c r="J197" i="3"/>
  <c r="S197" i="3"/>
  <c r="L197" i="3"/>
  <c r="I197" i="3"/>
  <c r="K196" i="3"/>
  <c r="J196" i="3"/>
  <c r="S196" i="3"/>
  <c r="L196" i="3"/>
  <c r="I196" i="3"/>
  <c r="K195" i="3"/>
  <c r="J195" i="3"/>
  <c r="S195" i="3"/>
  <c r="L195" i="3"/>
  <c r="I195" i="3"/>
  <c r="K194" i="3"/>
  <c r="J194" i="3"/>
  <c r="S194" i="3"/>
  <c r="L194" i="3"/>
  <c r="I194" i="3"/>
  <c r="K193" i="3"/>
  <c r="J193" i="3"/>
  <c r="S193" i="3"/>
  <c r="L193" i="3"/>
  <c r="I193" i="3"/>
  <c r="K192" i="3"/>
  <c r="J192" i="3"/>
  <c r="S192" i="3"/>
  <c r="L192" i="3"/>
  <c r="I192" i="3"/>
  <c r="K191" i="3"/>
  <c r="J191" i="3"/>
  <c r="S191" i="3"/>
  <c r="L191" i="3"/>
  <c r="I191" i="3"/>
  <c r="K190" i="3"/>
  <c r="J190" i="3"/>
  <c r="S190" i="3"/>
  <c r="L190" i="3"/>
  <c r="L202" i="3" s="1"/>
  <c r="E65" i="3" s="1"/>
  <c r="I190" i="3"/>
  <c r="V187" i="3"/>
  <c r="I64" i="3" s="1"/>
  <c r="M187" i="3"/>
  <c r="F64" i="3" s="1"/>
  <c r="K186" i="3"/>
  <c r="J186" i="3"/>
  <c r="S186" i="3"/>
  <c r="L186" i="3"/>
  <c r="I186" i="3"/>
  <c r="K185" i="3"/>
  <c r="J185" i="3"/>
  <c r="S185" i="3"/>
  <c r="L185" i="3"/>
  <c r="I185" i="3"/>
  <c r="K184" i="3"/>
  <c r="J184" i="3"/>
  <c r="S184" i="3"/>
  <c r="L184" i="3"/>
  <c r="I184" i="3"/>
  <c r="K183" i="3"/>
  <c r="J183" i="3"/>
  <c r="S183" i="3"/>
  <c r="L183" i="3"/>
  <c r="I183" i="3"/>
  <c r="K182" i="3"/>
  <c r="J182" i="3"/>
  <c r="S182" i="3"/>
  <c r="L182" i="3"/>
  <c r="I182" i="3"/>
  <c r="K181" i="3"/>
  <c r="J181" i="3"/>
  <c r="S181" i="3"/>
  <c r="L181" i="3"/>
  <c r="I181" i="3"/>
  <c r="K180" i="3"/>
  <c r="J180" i="3"/>
  <c r="S180" i="3"/>
  <c r="L180" i="3"/>
  <c r="I180" i="3"/>
  <c r="K179" i="3"/>
  <c r="J179" i="3"/>
  <c r="S179" i="3"/>
  <c r="L179" i="3"/>
  <c r="I179" i="3"/>
  <c r="K178" i="3"/>
  <c r="J178" i="3"/>
  <c r="S178" i="3"/>
  <c r="L178" i="3"/>
  <c r="I178" i="3"/>
  <c r="K177" i="3"/>
  <c r="J177" i="3"/>
  <c r="S177" i="3"/>
  <c r="L177" i="3"/>
  <c r="I177" i="3"/>
  <c r="K176" i="3"/>
  <c r="J176" i="3"/>
  <c r="S176" i="3"/>
  <c r="L176" i="3"/>
  <c r="I176" i="3"/>
  <c r="K175" i="3"/>
  <c r="J175" i="3"/>
  <c r="S175" i="3"/>
  <c r="L175" i="3"/>
  <c r="I175" i="3"/>
  <c r="K174" i="3"/>
  <c r="J174" i="3"/>
  <c r="S174" i="3"/>
  <c r="L174" i="3"/>
  <c r="I174" i="3"/>
  <c r="K173" i="3"/>
  <c r="J173" i="3"/>
  <c r="S173" i="3"/>
  <c r="L173" i="3"/>
  <c r="I173" i="3"/>
  <c r="K172" i="3"/>
  <c r="J172" i="3"/>
  <c r="S172" i="3"/>
  <c r="L172" i="3"/>
  <c r="I172" i="3"/>
  <c r="K171" i="3"/>
  <c r="J171" i="3"/>
  <c r="S171" i="3"/>
  <c r="L171" i="3"/>
  <c r="I171" i="3"/>
  <c r="K170" i="3"/>
  <c r="J170" i="3"/>
  <c r="S170" i="3"/>
  <c r="L170" i="3"/>
  <c r="I170" i="3"/>
  <c r="K169" i="3"/>
  <c r="J169" i="3"/>
  <c r="S169" i="3"/>
  <c r="L169" i="3"/>
  <c r="I169" i="3"/>
  <c r="K168" i="3"/>
  <c r="J168" i="3"/>
  <c r="S168" i="3"/>
  <c r="L168" i="3"/>
  <c r="I168" i="3"/>
  <c r="K167" i="3"/>
  <c r="J167" i="3"/>
  <c r="S167" i="3"/>
  <c r="L167" i="3"/>
  <c r="I167" i="3"/>
  <c r="K166" i="3"/>
  <c r="J166" i="3"/>
  <c r="S166" i="3"/>
  <c r="L166" i="3"/>
  <c r="I166" i="3"/>
  <c r="K165" i="3"/>
  <c r="J165" i="3"/>
  <c r="S165" i="3"/>
  <c r="L165" i="3"/>
  <c r="I165" i="3"/>
  <c r="K164" i="3"/>
  <c r="J164" i="3"/>
  <c r="S164" i="3"/>
  <c r="L164" i="3"/>
  <c r="I164" i="3"/>
  <c r="K163" i="3"/>
  <c r="J163" i="3"/>
  <c r="S163" i="3"/>
  <c r="L163" i="3"/>
  <c r="I163" i="3"/>
  <c r="K162" i="3"/>
  <c r="J162" i="3"/>
  <c r="S162" i="3"/>
  <c r="L162" i="3"/>
  <c r="I162" i="3"/>
  <c r="K161" i="3"/>
  <c r="J161" i="3"/>
  <c r="S161" i="3"/>
  <c r="L161" i="3"/>
  <c r="I161" i="3"/>
  <c r="K160" i="3"/>
  <c r="J160" i="3"/>
  <c r="S160" i="3"/>
  <c r="L160" i="3"/>
  <c r="I160" i="3"/>
  <c r="K159" i="3"/>
  <c r="J159" i="3"/>
  <c r="S159" i="3"/>
  <c r="L159" i="3"/>
  <c r="I159" i="3"/>
  <c r="K158" i="3"/>
  <c r="J158" i="3"/>
  <c r="S158" i="3"/>
  <c r="L158" i="3"/>
  <c r="I158" i="3"/>
  <c r="K157" i="3"/>
  <c r="J157" i="3"/>
  <c r="S157" i="3"/>
  <c r="L157" i="3"/>
  <c r="L187" i="3" s="1"/>
  <c r="E64" i="3" s="1"/>
  <c r="I157" i="3"/>
  <c r="V154" i="3"/>
  <c r="V204" i="3" s="1"/>
  <c r="I66" i="3" s="1"/>
  <c r="M154" i="3"/>
  <c r="M204" i="3" s="1"/>
  <c r="F66" i="3" s="1"/>
  <c r="D16" i="3" s="1"/>
  <c r="K153" i="3"/>
  <c r="J153" i="3"/>
  <c r="S153" i="3"/>
  <c r="L153" i="3"/>
  <c r="I153" i="3"/>
  <c r="K152" i="3"/>
  <c r="J152" i="3"/>
  <c r="S152" i="3"/>
  <c r="L152" i="3"/>
  <c r="I152" i="3"/>
  <c r="K151" i="3"/>
  <c r="J151" i="3"/>
  <c r="S151" i="3"/>
  <c r="L151" i="3"/>
  <c r="I151" i="3"/>
  <c r="K150" i="3"/>
  <c r="J150" i="3"/>
  <c r="S150" i="3"/>
  <c r="L150" i="3"/>
  <c r="I150" i="3"/>
  <c r="K149" i="3"/>
  <c r="J149" i="3"/>
  <c r="S149" i="3"/>
  <c r="L149" i="3"/>
  <c r="I149" i="3"/>
  <c r="K148" i="3"/>
  <c r="J148" i="3"/>
  <c r="S148" i="3"/>
  <c r="L148" i="3"/>
  <c r="I148" i="3"/>
  <c r="K147" i="3"/>
  <c r="J147" i="3"/>
  <c r="S147" i="3"/>
  <c r="L147" i="3"/>
  <c r="I147" i="3"/>
  <c r="K146" i="3"/>
  <c r="J146" i="3"/>
  <c r="S146" i="3"/>
  <c r="L146" i="3"/>
  <c r="I146" i="3"/>
  <c r="K145" i="3"/>
  <c r="J145" i="3"/>
  <c r="S145" i="3"/>
  <c r="L145" i="3"/>
  <c r="I145" i="3"/>
  <c r="K144" i="3"/>
  <c r="J144" i="3"/>
  <c r="S144" i="3"/>
  <c r="L144" i="3"/>
  <c r="I144" i="3"/>
  <c r="K143" i="3"/>
  <c r="J143" i="3"/>
  <c r="S143" i="3"/>
  <c r="L143" i="3"/>
  <c r="I143" i="3"/>
  <c r="K142" i="3"/>
  <c r="J142" i="3"/>
  <c r="S142" i="3"/>
  <c r="L142" i="3"/>
  <c r="I142" i="3"/>
  <c r="K141" i="3"/>
  <c r="J141" i="3"/>
  <c r="S141" i="3"/>
  <c r="L141" i="3"/>
  <c r="I141" i="3"/>
  <c r="K140" i="3"/>
  <c r="J140" i="3"/>
  <c r="S140" i="3"/>
  <c r="L140" i="3"/>
  <c r="I140" i="3"/>
  <c r="K139" i="3"/>
  <c r="J139" i="3"/>
  <c r="S139" i="3"/>
  <c r="L139" i="3"/>
  <c r="I139" i="3"/>
  <c r="K138" i="3"/>
  <c r="J138" i="3"/>
  <c r="S138" i="3"/>
  <c r="L138" i="3"/>
  <c r="I138" i="3"/>
  <c r="K137" i="3"/>
  <c r="J137" i="3"/>
  <c r="S137" i="3"/>
  <c r="L137" i="3"/>
  <c r="I137" i="3"/>
  <c r="K136" i="3"/>
  <c r="J136" i="3"/>
  <c r="S136" i="3"/>
  <c r="L136" i="3"/>
  <c r="I136" i="3"/>
  <c r="K135" i="3"/>
  <c r="J135" i="3"/>
  <c r="S135" i="3"/>
  <c r="L135" i="3"/>
  <c r="I135" i="3"/>
  <c r="K134" i="3"/>
  <c r="J134" i="3"/>
  <c r="S134" i="3"/>
  <c r="L134" i="3"/>
  <c r="I134" i="3"/>
  <c r="K133" i="3"/>
  <c r="J133" i="3"/>
  <c r="S133" i="3"/>
  <c r="L133" i="3"/>
  <c r="I133" i="3"/>
  <c r="K132" i="3"/>
  <c r="J132" i="3"/>
  <c r="S132" i="3"/>
  <c r="L132" i="3"/>
  <c r="I132" i="3"/>
  <c r="K131" i="3"/>
  <c r="J131" i="3"/>
  <c r="S131" i="3"/>
  <c r="L131" i="3"/>
  <c r="I131" i="3"/>
  <c r="V125" i="3"/>
  <c r="I59" i="3" s="1"/>
  <c r="K124" i="3"/>
  <c r="J124" i="3"/>
  <c r="S124" i="3"/>
  <c r="L124" i="3"/>
  <c r="I124" i="3"/>
  <c r="K123" i="3"/>
  <c r="J123" i="3"/>
  <c r="S123" i="3"/>
  <c r="L123" i="3"/>
  <c r="I123" i="3"/>
  <c r="K122" i="3"/>
  <c r="J122" i="3"/>
  <c r="S122" i="3"/>
  <c r="L122" i="3"/>
  <c r="I122" i="3"/>
  <c r="K121" i="3"/>
  <c r="J121" i="3"/>
  <c r="S121" i="3"/>
  <c r="L121" i="3"/>
  <c r="I121" i="3"/>
  <c r="K120" i="3"/>
  <c r="J120" i="3"/>
  <c r="S120" i="3"/>
  <c r="L120" i="3"/>
  <c r="I120" i="3"/>
  <c r="K119" i="3"/>
  <c r="J119" i="3"/>
  <c r="S119" i="3"/>
  <c r="M119" i="3"/>
  <c r="I119" i="3"/>
  <c r="K118" i="3"/>
  <c r="J118" i="3"/>
  <c r="S118" i="3"/>
  <c r="M118" i="3"/>
  <c r="I118" i="3"/>
  <c r="K117" i="3"/>
  <c r="J117" i="3"/>
  <c r="S117" i="3"/>
  <c r="M117" i="3"/>
  <c r="I117" i="3"/>
  <c r="K116" i="3"/>
  <c r="J116" i="3"/>
  <c r="S116" i="3"/>
  <c r="M116" i="3"/>
  <c r="I116" i="3"/>
  <c r="K115" i="3"/>
  <c r="J115" i="3"/>
  <c r="S115" i="3"/>
  <c r="L115" i="3"/>
  <c r="I115" i="3"/>
  <c r="K114" i="3"/>
  <c r="J114" i="3"/>
  <c r="S114" i="3"/>
  <c r="L114" i="3"/>
  <c r="I114" i="3"/>
  <c r="K113" i="3"/>
  <c r="J113" i="3"/>
  <c r="S113" i="3"/>
  <c r="L113" i="3"/>
  <c r="I113" i="3"/>
  <c r="K112" i="3"/>
  <c r="J112" i="3"/>
  <c r="S112" i="3"/>
  <c r="M112" i="3"/>
  <c r="I112" i="3"/>
  <c r="K111" i="3"/>
  <c r="J111" i="3"/>
  <c r="S111" i="3"/>
  <c r="M111" i="3"/>
  <c r="I111" i="3"/>
  <c r="K110" i="3"/>
  <c r="J110" i="3"/>
  <c r="S110" i="3"/>
  <c r="L110" i="3"/>
  <c r="I110" i="3"/>
  <c r="I58" i="3"/>
  <c r="V107" i="3"/>
  <c r="M107" i="3"/>
  <c r="F58" i="3" s="1"/>
  <c r="K106" i="3"/>
  <c r="J106" i="3"/>
  <c r="S106" i="3"/>
  <c r="L106" i="3"/>
  <c r="I106" i="3"/>
  <c r="K105" i="3"/>
  <c r="J105" i="3"/>
  <c r="S105" i="3"/>
  <c r="L105" i="3"/>
  <c r="I105" i="3"/>
  <c r="K104" i="3"/>
  <c r="J104" i="3"/>
  <c r="S104" i="3"/>
  <c r="L104" i="3"/>
  <c r="I104" i="3"/>
  <c r="K103" i="3"/>
  <c r="J103" i="3"/>
  <c r="S103" i="3"/>
  <c r="L103" i="3"/>
  <c r="I103" i="3"/>
  <c r="K102" i="3"/>
  <c r="J102" i="3"/>
  <c r="S102" i="3"/>
  <c r="L102" i="3"/>
  <c r="I102" i="3"/>
  <c r="K101" i="3"/>
  <c r="J101" i="3"/>
  <c r="S101" i="3"/>
  <c r="S107" i="3" s="1"/>
  <c r="H58" i="3" s="1"/>
  <c r="L101" i="3"/>
  <c r="I101" i="3"/>
  <c r="V98" i="3"/>
  <c r="I57" i="3" s="1"/>
  <c r="M98" i="3"/>
  <c r="F57" i="3" s="1"/>
  <c r="K97" i="3"/>
  <c r="J97" i="3"/>
  <c r="S97" i="3"/>
  <c r="S98" i="3" s="1"/>
  <c r="H57" i="3" s="1"/>
  <c r="L97" i="3"/>
  <c r="L98" i="3" s="1"/>
  <c r="E57" i="3" s="1"/>
  <c r="I97" i="3"/>
  <c r="I98" i="3" s="1"/>
  <c r="G57" i="3" s="1"/>
  <c r="I56" i="3"/>
  <c r="V94" i="3"/>
  <c r="K93" i="3"/>
  <c r="J93" i="3"/>
  <c r="S93" i="3"/>
  <c r="M93" i="3"/>
  <c r="M94" i="3" s="1"/>
  <c r="F56" i="3" s="1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K205" i="3" s="1"/>
  <c r="K8" i="1" s="1"/>
  <c r="J85" i="3"/>
  <c r="S85" i="3"/>
  <c r="L85" i="3"/>
  <c r="I85" i="3"/>
  <c r="P19" i="3"/>
  <c r="P16" i="2"/>
  <c r="E7" i="1" s="1"/>
  <c r="Z477" i="2"/>
  <c r="M476" i="2"/>
  <c r="F87" i="2" s="1"/>
  <c r="V474" i="2"/>
  <c r="I86" i="2" s="1"/>
  <c r="M474" i="2"/>
  <c r="F86" i="2" s="1"/>
  <c r="I474" i="2"/>
  <c r="G86" i="2" s="1"/>
  <c r="K473" i="2"/>
  <c r="J473" i="2"/>
  <c r="S473" i="2"/>
  <c r="S474" i="2" s="1"/>
  <c r="H86" i="2" s="1"/>
  <c r="L473" i="2"/>
  <c r="L474" i="2" s="1"/>
  <c r="E86" i="2" s="1"/>
  <c r="I473" i="2"/>
  <c r="V467" i="2"/>
  <c r="I82" i="2" s="1"/>
  <c r="M467" i="2"/>
  <c r="F82" i="2" s="1"/>
  <c r="K466" i="2"/>
  <c r="J466" i="2"/>
  <c r="S466" i="2"/>
  <c r="L466" i="2"/>
  <c r="I466" i="2"/>
  <c r="K465" i="2"/>
  <c r="J465" i="2"/>
  <c r="S465" i="2"/>
  <c r="L465" i="2"/>
  <c r="L467" i="2" s="1"/>
  <c r="E82" i="2" s="1"/>
  <c r="I465" i="2"/>
  <c r="V462" i="2"/>
  <c r="I81" i="2" s="1"/>
  <c r="M462" i="2"/>
  <c r="F81" i="2" s="1"/>
  <c r="K461" i="2"/>
  <c r="J461" i="2"/>
  <c r="S461" i="2"/>
  <c r="S462" i="2" s="1"/>
  <c r="H81" i="2" s="1"/>
  <c r="L461" i="2"/>
  <c r="L462" i="2" s="1"/>
  <c r="E81" i="2" s="1"/>
  <c r="I461" i="2"/>
  <c r="I462" i="2" s="1"/>
  <c r="G81" i="2" s="1"/>
  <c r="V458" i="2"/>
  <c r="I80" i="2" s="1"/>
  <c r="K457" i="2"/>
  <c r="J457" i="2"/>
  <c r="S457" i="2"/>
  <c r="L457" i="2"/>
  <c r="I457" i="2"/>
  <c r="K456" i="2"/>
  <c r="J456" i="2"/>
  <c r="S456" i="2"/>
  <c r="M456" i="2"/>
  <c r="I456" i="2"/>
  <c r="K455" i="2"/>
  <c r="J455" i="2"/>
  <c r="S455" i="2"/>
  <c r="M455" i="2"/>
  <c r="I455" i="2"/>
  <c r="K454" i="2"/>
  <c r="J454" i="2"/>
  <c r="S454" i="2"/>
  <c r="M454" i="2"/>
  <c r="I454" i="2"/>
  <c r="K453" i="2"/>
  <c r="J453" i="2"/>
  <c r="S453" i="2"/>
  <c r="S458" i="2" s="1"/>
  <c r="H80" i="2" s="1"/>
  <c r="L453" i="2"/>
  <c r="I453" i="2"/>
  <c r="V450" i="2"/>
  <c r="I79" i="2" s="1"/>
  <c r="K449" i="2"/>
  <c r="J449" i="2"/>
  <c r="S449" i="2"/>
  <c r="L449" i="2"/>
  <c r="I449" i="2"/>
  <c r="K448" i="2"/>
  <c r="J448" i="2"/>
  <c r="S448" i="2"/>
  <c r="L448" i="2"/>
  <c r="I448" i="2"/>
  <c r="K447" i="2"/>
  <c r="J447" i="2"/>
  <c r="S447" i="2"/>
  <c r="M447" i="2"/>
  <c r="I447" i="2"/>
  <c r="K446" i="2"/>
  <c r="J446" i="2"/>
  <c r="S446" i="2"/>
  <c r="L446" i="2"/>
  <c r="I446" i="2"/>
  <c r="K445" i="2"/>
  <c r="J445" i="2"/>
  <c r="S445" i="2"/>
  <c r="M445" i="2"/>
  <c r="I445" i="2"/>
  <c r="K444" i="2"/>
  <c r="J444" i="2"/>
  <c r="S444" i="2"/>
  <c r="S450" i="2" s="1"/>
  <c r="H79" i="2" s="1"/>
  <c r="L444" i="2"/>
  <c r="I444" i="2"/>
  <c r="V441" i="2"/>
  <c r="I78" i="2" s="1"/>
  <c r="K440" i="2"/>
  <c r="J440" i="2"/>
  <c r="S440" i="2"/>
  <c r="L440" i="2"/>
  <c r="I440" i="2"/>
  <c r="K439" i="2"/>
  <c r="J439" i="2"/>
  <c r="S439" i="2"/>
  <c r="M439" i="2"/>
  <c r="I439" i="2"/>
  <c r="K438" i="2"/>
  <c r="J438" i="2"/>
  <c r="S438" i="2"/>
  <c r="L438" i="2"/>
  <c r="I438" i="2"/>
  <c r="K437" i="2"/>
  <c r="J437" i="2"/>
  <c r="S437" i="2"/>
  <c r="M437" i="2"/>
  <c r="I437" i="2"/>
  <c r="K436" i="2"/>
  <c r="J436" i="2"/>
  <c r="S436" i="2"/>
  <c r="L436" i="2"/>
  <c r="I436" i="2"/>
  <c r="K435" i="2"/>
  <c r="J435" i="2"/>
  <c r="S435" i="2"/>
  <c r="M435" i="2"/>
  <c r="I435" i="2"/>
  <c r="K434" i="2"/>
  <c r="J434" i="2"/>
  <c r="S434" i="2"/>
  <c r="L434" i="2"/>
  <c r="I434" i="2"/>
  <c r="K433" i="2"/>
  <c r="J433" i="2"/>
  <c r="S433" i="2"/>
  <c r="M433" i="2"/>
  <c r="I433" i="2"/>
  <c r="K432" i="2"/>
  <c r="J432" i="2"/>
  <c r="S432" i="2"/>
  <c r="L432" i="2"/>
  <c r="I432" i="2"/>
  <c r="K431" i="2"/>
  <c r="J431" i="2"/>
  <c r="S431" i="2"/>
  <c r="M431" i="2"/>
  <c r="M441" i="2" s="1"/>
  <c r="F78" i="2" s="1"/>
  <c r="I431" i="2"/>
  <c r="K430" i="2"/>
  <c r="J430" i="2"/>
  <c r="S430" i="2"/>
  <c r="S441" i="2" s="1"/>
  <c r="H78" i="2" s="1"/>
  <c r="L430" i="2"/>
  <c r="L441" i="2" s="1"/>
  <c r="E78" i="2" s="1"/>
  <c r="I430" i="2"/>
  <c r="V427" i="2"/>
  <c r="I77" i="2" s="1"/>
  <c r="M427" i="2"/>
  <c r="F77" i="2" s="1"/>
  <c r="I427" i="2"/>
  <c r="G77" i="2" s="1"/>
  <c r="K426" i="2"/>
  <c r="J426" i="2"/>
  <c r="S426" i="2"/>
  <c r="S427" i="2" s="1"/>
  <c r="H77" i="2" s="1"/>
  <c r="L426" i="2"/>
  <c r="L427" i="2" s="1"/>
  <c r="E77" i="2" s="1"/>
  <c r="I426" i="2"/>
  <c r="V423" i="2"/>
  <c r="I76" i="2" s="1"/>
  <c r="K422" i="2"/>
  <c r="J422" i="2"/>
  <c r="S422" i="2"/>
  <c r="S423" i="2" s="1"/>
  <c r="H76" i="2" s="1"/>
  <c r="M422" i="2"/>
  <c r="M423" i="2" s="1"/>
  <c r="F76" i="2" s="1"/>
  <c r="I422" i="2"/>
  <c r="K421" i="2"/>
  <c r="J421" i="2"/>
  <c r="S421" i="2"/>
  <c r="L421" i="2"/>
  <c r="L423" i="2" s="1"/>
  <c r="E76" i="2" s="1"/>
  <c r="I421" i="2"/>
  <c r="V418" i="2"/>
  <c r="I75" i="2" s="1"/>
  <c r="K417" i="2"/>
  <c r="J417" i="2"/>
  <c r="S417" i="2"/>
  <c r="L417" i="2"/>
  <c r="I417" i="2"/>
  <c r="K416" i="2"/>
  <c r="J416" i="2"/>
  <c r="S416" i="2"/>
  <c r="M416" i="2"/>
  <c r="I416" i="2"/>
  <c r="K415" i="2"/>
  <c r="J415" i="2"/>
  <c r="S415" i="2"/>
  <c r="M415" i="2"/>
  <c r="I415" i="2"/>
  <c r="K414" i="2"/>
  <c r="J414" i="2"/>
  <c r="S414" i="2"/>
  <c r="M414" i="2"/>
  <c r="I414" i="2"/>
  <c r="K413" i="2"/>
  <c r="J413" i="2"/>
  <c r="S413" i="2"/>
  <c r="L413" i="2"/>
  <c r="I413" i="2"/>
  <c r="K412" i="2"/>
  <c r="J412" i="2"/>
  <c r="S412" i="2"/>
  <c r="L412" i="2"/>
  <c r="I412" i="2"/>
  <c r="K411" i="2"/>
  <c r="J411" i="2"/>
  <c r="S411" i="2"/>
  <c r="M411" i="2"/>
  <c r="I411" i="2"/>
  <c r="K410" i="2"/>
  <c r="J410" i="2"/>
  <c r="S410" i="2"/>
  <c r="L410" i="2"/>
  <c r="I410" i="2"/>
  <c r="K409" i="2"/>
  <c r="J409" i="2"/>
  <c r="S409" i="2"/>
  <c r="L409" i="2"/>
  <c r="I409" i="2"/>
  <c r="I74" i="2"/>
  <c r="V406" i="2"/>
  <c r="K405" i="2"/>
  <c r="J405" i="2"/>
  <c r="S405" i="2"/>
  <c r="L405" i="2"/>
  <c r="L406" i="2" s="1"/>
  <c r="E74" i="2" s="1"/>
  <c r="I405" i="2"/>
  <c r="K404" i="2"/>
  <c r="J404" i="2"/>
  <c r="S404" i="2"/>
  <c r="L404" i="2"/>
  <c r="I404" i="2"/>
  <c r="K403" i="2"/>
  <c r="J403" i="2"/>
  <c r="S403" i="2"/>
  <c r="M403" i="2"/>
  <c r="I403" i="2"/>
  <c r="K402" i="2"/>
  <c r="J402" i="2"/>
  <c r="S402" i="2"/>
  <c r="M402" i="2"/>
  <c r="I402" i="2"/>
  <c r="K401" i="2"/>
  <c r="J401" i="2"/>
  <c r="S401" i="2"/>
  <c r="M401" i="2"/>
  <c r="I401" i="2"/>
  <c r="K400" i="2"/>
  <c r="J400" i="2"/>
  <c r="S400" i="2"/>
  <c r="S406" i="2" s="1"/>
  <c r="H74" i="2" s="1"/>
  <c r="L400" i="2"/>
  <c r="I400" i="2"/>
  <c r="I406" i="2" s="1"/>
  <c r="G74" i="2" s="1"/>
  <c r="V397" i="2"/>
  <c r="I73" i="2" s="1"/>
  <c r="K396" i="2"/>
  <c r="J396" i="2"/>
  <c r="S396" i="2"/>
  <c r="L396" i="2"/>
  <c r="I396" i="2"/>
  <c r="K395" i="2"/>
  <c r="J395" i="2"/>
  <c r="S395" i="2"/>
  <c r="L395" i="2"/>
  <c r="I395" i="2"/>
  <c r="K394" i="2"/>
  <c r="J394" i="2"/>
  <c r="S394" i="2"/>
  <c r="L394" i="2"/>
  <c r="I394" i="2"/>
  <c r="K393" i="2"/>
  <c r="J393" i="2"/>
  <c r="S393" i="2"/>
  <c r="M393" i="2"/>
  <c r="I393" i="2"/>
  <c r="K392" i="2"/>
  <c r="J392" i="2"/>
  <c r="S392" i="2"/>
  <c r="M392" i="2"/>
  <c r="I392" i="2"/>
  <c r="K391" i="2"/>
  <c r="J391" i="2"/>
  <c r="S391" i="2"/>
  <c r="M391" i="2"/>
  <c r="I391" i="2"/>
  <c r="K390" i="2"/>
  <c r="J390" i="2"/>
  <c r="S390" i="2"/>
  <c r="L390" i="2"/>
  <c r="I390" i="2"/>
  <c r="K389" i="2"/>
  <c r="J389" i="2"/>
  <c r="S389" i="2"/>
  <c r="M389" i="2"/>
  <c r="I389" i="2"/>
  <c r="K388" i="2"/>
  <c r="J388" i="2"/>
  <c r="S388" i="2"/>
  <c r="M388" i="2"/>
  <c r="I388" i="2"/>
  <c r="K387" i="2"/>
  <c r="J387" i="2"/>
  <c r="S387" i="2"/>
  <c r="M387" i="2"/>
  <c r="I387" i="2"/>
  <c r="K386" i="2"/>
  <c r="J386" i="2"/>
  <c r="S386" i="2"/>
  <c r="L386" i="2"/>
  <c r="I386" i="2"/>
  <c r="K385" i="2"/>
  <c r="J385" i="2"/>
  <c r="S385" i="2"/>
  <c r="L385" i="2"/>
  <c r="I385" i="2"/>
  <c r="K384" i="2"/>
  <c r="J384" i="2"/>
  <c r="S384" i="2"/>
  <c r="M384" i="2"/>
  <c r="I384" i="2"/>
  <c r="K383" i="2"/>
  <c r="J383" i="2"/>
  <c r="S383" i="2"/>
  <c r="M383" i="2"/>
  <c r="I383" i="2"/>
  <c r="K382" i="2"/>
  <c r="J382" i="2"/>
  <c r="S382" i="2"/>
  <c r="L382" i="2"/>
  <c r="I382" i="2"/>
  <c r="K381" i="2"/>
  <c r="J381" i="2"/>
  <c r="S381" i="2"/>
  <c r="M381" i="2"/>
  <c r="I381" i="2"/>
  <c r="K380" i="2"/>
  <c r="J380" i="2"/>
  <c r="S380" i="2"/>
  <c r="L380" i="2"/>
  <c r="I380" i="2"/>
  <c r="K379" i="2"/>
  <c r="J379" i="2"/>
  <c r="S379" i="2"/>
  <c r="M379" i="2"/>
  <c r="I379" i="2"/>
  <c r="K378" i="2"/>
  <c r="J378" i="2"/>
  <c r="S378" i="2"/>
  <c r="L378" i="2"/>
  <c r="I378" i="2"/>
  <c r="K377" i="2"/>
  <c r="J377" i="2"/>
  <c r="S377" i="2"/>
  <c r="L377" i="2"/>
  <c r="I377" i="2"/>
  <c r="K376" i="2"/>
  <c r="J376" i="2"/>
  <c r="S376" i="2"/>
  <c r="M376" i="2"/>
  <c r="I376" i="2"/>
  <c r="K375" i="2"/>
  <c r="J375" i="2"/>
  <c r="S375" i="2"/>
  <c r="M375" i="2"/>
  <c r="M397" i="2" s="1"/>
  <c r="F73" i="2" s="1"/>
  <c r="I375" i="2"/>
  <c r="K374" i="2"/>
  <c r="J374" i="2"/>
  <c r="S374" i="2"/>
  <c r="S397" i="2" s="1"/>
  <c r="H73" i="2" s="1"/>
  <c r="L374" i="2"/>
  <c r="I374" i="2"/>
  <c r="I397" i="2" s="1"/>
  <c r="G73" i="2" s="1"/>
  <c r="V371" i="2"/>
  <c r="I72" i="2" s="1"/>
  <c r="K370" i="2"/>
  <c r="J370" i="2"/>
  <c r="S370" i="2"/>
  <c r="L370" i="2"/>
  <c r="I370" i="2"/>
  <c r="K369" i="2"/>
  <c r="J369" i="2"/>
  <c r="S369" i="2"/>
  <c r="M369" i="2"/>
  <c r="I369" i="2"/>
  <c r="K368" i="2"/>
  <c r="J368" i="2"/>
  <c r="S368" i="2"/>
  <c r="L368" i="2"/>
  <c r="I368" i="2"/>
  <c r="K367" i="2"/>
  <c r="J367" i="2"/>
  <c r="S367" i="2"/>
  <c r="M367" i="2"/>
  <c r="I367" i="2"/>
  <c r="K365" i="2"/>
  <c r="J365" i="2"/>
  <c r="S365" i="2"/>
  <c r="M365" i="2"/>
  <c r="I365" i="2"/>
  <c r="K364" i="2"/>
  <c r="J364" i="2"/>
  <c r="S364" i="2"/>
  <c r="M364" i="2"/>
  <c r="I364" i="2"/>
  <c r="K363" i="2"/>
  <c r="J363" i="2"/>
  <c r="S363" i="2"/>
  <c r="L363" i="2"/>
  <c r="I363" i="2"/>
  <c r="K362" i="2"/>
  <c r="J362" i="2"/>
  <c r="S362" i="2"/>
  <c r="M362" i="2"/>
  <c r="I362" i="2"/>
  <c r="K361" i="2"/>
  <c r="J361" i="2"/>
  <c r="S361" i="2"/>
  <c r="M361" i="2"/>
  <c r="I361" i="2"/>
  <c r="K360" i="2"/>
  <c r="J360" i="2"/>
  <c r="S360" i="2"/>
  <c r="M360" i="2"/>
  <c r="I360" i="2"/>
  <c r="K359" i="2"/>
  <c r="J359" i="2"/>
  <c r="S359" i="2"/>
  <c r="M359" i="2"/>
  <c r="I359" i="2"/>
  <c r="K358" i="2"/>
  <c r="J358" i="2"/>
  <c r="S358" i="2"/>
  <c r="M358" i="2"/>
  <c r="I358" i="2"/>
  <c r="K357" i="2"/>
  <c r="J357" i="2"/>
  <c r="S357" i="2"/>
  <c r="M357" i="2"/>
  <c r="I357" i="2"/>
  <c r="K356" i="2"/>
  <c r="J356" i="2"/>
  <c r="S356" i="2"/>
  <c r="M356" i="2"/>
  <c r="I356" i="2"/>
  <c r="K355" i="2"/>
  <c r="J355" i="2"/>
  <c r="S355" i="2"/>
  <c r="M355" i="2"/>
  <c r="I355" i="2"/>
  <c r="K354" i="2"/>
  <c r="J354" i="2"/>
  <c r="S354" i="2"/>
  <c r="M354" i="2"/>
  <c r="I354" i="2"/>
  <c r="K353" i="2"/>
  <c r="J353" i="2"/>
  <c r="S353" i="2"/>
  <c r="M353" i="2"/>
  <c r="I353" i="2"/>
  <c r="K352" i="2"/>
  <c r="J352" i="2"/>
  <c r="S352" i="2"/>
  <c r="M352" i="2"/>
  <c r="I352" i="2"/>
  <c r="K351" i="2"/>
  <c r="J351" i="2"/>
  <c r="S351" i="2"/>
  <c r="M351" i="2"/>
  <c r="I351" i="2"/>
  <c r="K350" i="2"/>
  <c r="J350" i="2"/>
  <c r="S350" i="2"/>
  <c r="M350" i="2"/>
  <c r="I350" i="2"/>
  <c r="K349" i="2"/>
  <c r="J349" i="2"/>
  <c r="S349" i="2"/>
  <c r="M349" i="2"/>
  <c r="I349" i="2"/>
  <c r="K348" i="2"/>
  <c r="J348" i="2"/>
  <c r="S348" i="2"/>
  <c r="L348" i="2"/>
  <c r="I348" i="2"/>
  <c r="K347" i="2"/>
  <c r="J347" i="2"/>
  <c r="S347" i="2"/>
  <c r="M347" i="2"/>
  <c r="I347" i="2"/>
  <c r="K346" i="2"/>
  <c r="J346" i="2"/>
  <c r="S346" i="2"/>
  <c r="L346" i="2"/>
  <c r="L371" i="2" s="1"/>
  <c r="E72" i="2" s="1"/>
  <c r="I346" i="2"/>
  <c r="V343" i="2"/>
  <c r="I71" i="2" s="1"/>
  <c r="M343" i="2"/>
  <c r="F71" i="2" s="1"/>
  <c r="K342" i="2"/>
  <c r="J342" i="2"/>
  <c r="S342" i="2"/>
  <c r="L342" i="2"/>
  <c r="I342" i="2"/>
  <c r="K341" i="2"/>
  <c r="J341" i="2"/>
  <c r="S341" i="2"/>
  <c r="L341" i="2"/>
  <c r="I341" i="2"/>
  <c r="K340" i="2"/>
  <c r="J340" i="2"/>
  <c r="S340" i="2"/>
  <c r="L340" i="2"/>
  <c r="I340" i="2"/>
  <c r="K339" i="2"/>
  <c r="J339" i="2"/>
  <c r="S339" i="2"/>
  <c r="L339" i="2"/>
  <c r="I339" i="2"/>
  <c r="K338" i="2"/>
  <c r="J338" i="2"/>
  <c r="S338" i="2"/>
  <c r="L338" i="2"/>
  <c r="I338" i="2"/>
  <c r="K337" i="2"/>
  <c r="J337" i="2"/>
  <c r="S337" i="2"/>
  <c r="L337" i="2"/>
  <c r="I337" i="2"/>
  <c r="K336" i="2"/>
  <c r="J336" i="2"/>
  <c r="S336" i="2"/>
  <c r="L336" i="2"/>
  <c r="I336" i="2"/>
  <c r="K335" i="2"/>
  <c r="J335" i="2"/>
  <c r="S335" i="2"/>
  <c r="L335" i="2"/>
  <c r="I335" i="2"/>
  <c r="K334" i="2"/>
  <c r="J334" i="2"/>
  <c r="S334" i="2"/>
  <c r="L334" i="2"/>
  <c r="I334" i="2"/>
  <c r="K333" i="2"/>
  <c r="J333" i="2"/>
  <c r="S333" i="2"/>
  <c r="L333" i="2"/>
  <c r="I333" i="2"/>
  <c r="K332" i="2"/>
  <c r="J332" i="2"/>
  <c r="S332" i="2"/>
  <c r="L332" i="2"/>
  <c r="I332" i="2"/>
  <c r="K331" i="2"/>
  <c r="J331" i="2"/>
  <c r="S331" i="2"/>
  <c r="L331" i="2"/>
  <c r="I331" i="2"/>
  <c r="K330" i="2"/>
  <c r="J330" i="2"/>
  <c r="S330" i="2"/>
  <c r="L330" i="2"/>
  <c r="I330" i="2"/>
  <c r="K329" i="2"/>
  <c r="J329" i="2"/>
  <c r="S329" i="2"/>
  <c r="L329" i="2"/>
  <c r="I329" i="2"/>
  <c r="K328" i="2"/>
  <c r="J328" i="2"/>
  <c r="S328" i="2"/>
  <c r="L328" i="2"/>
  <c r="I328" i="2"/>
  <c r="K327" i="2"/>
  <c r="J327" i="2"/>
  <c r="S327" i="2"/>
  <c r="L327" i="2"/>
  <c r="I327" i="2"/>
  <c r="K326" i="2"/>
  <c r="J326" i="2"/>
  <c r="S326" i="2"/>
  <c r="L326" i="2"/>
  <c r="I326" i="2"/>
  <c r="K325" i="2"/>
  <c r="J325" i="2"/>
  <c r="S325" i="2"/>
  <c r="L325" i="2"/>
  <c r="I325" i="2"/>
  <c r="K324" i="2"/>
  <c r="J324" i="2"/>
  <c r="S324" i="2"/>
  <c r="L324" i="2"/>
  <c r="I324" i="2"/>
  <c r="K323" i="2"/>
  <c r="J323" i="2"/>
  <c r="S323" i="2"/>
  <c r="L323" i="2"/>
  <c r="I323" i="2"/>
  <c r="K322" i="2"/>
  <c r="J322" i="2"/>
  <c r="S322" i="2"/>
  <c r="L322" i="2"/>
  <c r="I322" i="2"/>
  <c r="K321" i="2"/>
  <c r="J321" i="2"/>
  <c r="S321" i="2"/>
  <c r="L321" i="2"/>
  <c r="I321" i="2"/>
  <c r="K320" i="2"/>
  <c r="J320" i="2"/>
  <c r="S320" i="2"/>
  <c r="L320" i="2"/>
  <c r="I320" i="2"/>
  <c r="K319" i="2"/>
  <c r="J319" i="2"/>
  <c r="S319" i="2"/>
  <c r="L319" i="2"/>
  <c r="I319" i="2"/>
  <c r="K318" i="2"/>
  <c r="J318" i="2"/>
  <c r="S318" i="2"/>
  <c r="L318" i="2"/>
  <c r="I318" i="2"/>
  <c r="K317" i="2"/>
  <c r="J317" i="2"/>
  <c r="S317" i="2"/>
  <c r="L317" i="2"/>
  <c r="I317" i="2"/>
  <c r="K316" i="2"/>
  <c r="J316" i="2"/>
  <c r="S316" i="2"/>
  <c r="L316" i="2"/>
  <c r="I316" i="2"/>
  <c r="K315" i="2"/>
  <c r="J315" i="2"/>
  <c r="S315" i="2"/>
  <c r="L315" i="2"/>
  <c r="I315" i="2"/>
  <c r="K314" i="2"/>
  <c r="J314" i="2"/>
  <c r="S314" i="2"/>
  <c r="S343" i="2" s="1"/>
  <c r="H71" i="2" s="1"/>
  <c r="L314" i="2"/>
  <c r="I314" i="2"/>
  <c r="V311" i="2"/>
  <c r="I70" i="2" s="1"/>
  <c r="M311" i="2"/>
  <c r="F70" i="2" s="1"/>
  <c r="K310" i="2"/>
  <c r="J310" i="2"/>
  <c r="S310" i="2"/>
  <c r="L310" i="2"/>
  <c r="I310" i="2"/>
  <c r="K309" i="2"/>
  <c r="J309" i="2"/>
  <c r="S309" i="2"/>
  <c r="L309" i="2"/>
  <c r="I309" i="2"/>
  <c r="K308" i="2"/>
  <c r="J308" i="2"/>
  <c r="S308" i="2"/>
  <c r="L308" i="2"/>
  <c r="I308" i="2"/>
  <c r="K307" i="2"/>
  <c r="J307" i="2"/>
  <c r="S307" i="2"/>
  <c r="L307" i="2"/>
  <c r="I307" i="2"/>
  <c r="K306" i="2"/>
  <c r="J306" i="2"/>
  <c r="S306" i="2"/>
  <c r="L306" i="2"/>
  <c r="I306" i="2"/>
  <c r="K305" i="2"/>
  <c r="J305" i="2"/>
  <c r="S305" i="2"/>
  <c r="L305" i="2"/>
  <c r="I305" i="2"/>
  <c r="K304" i="2"/>
  <c r="J304" i="2"/>
  <c r="S304" i="2"/>
  <c r="L304" i="2"/>
  <c r="I304" i="2"/>
  <c r="K303" i="2"/>
  <c r="J303" i="2"/>
  <c r="S303" i="2"/>
  <c r="L303" i="2"/>
  <c r="I303" i="2"/>
  <c r="K302" i="2"/>
  <c r="J302" i="2"/>
  <c r="S302" i="2"/>
  <c r="L302" i="2"/>
  <c r="I302" i="2"/>
  <c r="K301" i="2"/>
  <c r="J301" i="2"/>
  <c r="S301" i="2"/>
  <c r="L301" i="2"/>
  <c r="I301" i="2"/>
  <c r="K300" i="2"/>
  <c r="J300" i="2"/>
  <c r="S300" i="2"/>
  <c r="L300" i="2"/>
  <c r="L311" i="2" s="1"/>
  <c r="E70" i="2" s="1"/>
  <c r="I300" i="2"/>
  <c r="V297" i="2"/>
  <c r="I69" i="2" s="1"/>
  <c r="K296" i="2"/>
  <c r="J296" i="2"/>
  <c r="S296" i="2"/>
  <c r="L296" i="2"/>
  <c r="I296" i="2"/>
  <c r="K295" i="2"/>
  <c r="J295" i="2"/>
  <c r="S295" i="2"/>
  <c r="M295" i="2"/>
  <c r="I295" i="2"/>
  <c r="K294" i="2"/>
  <c r="J294" i="2"/>
  <c r="S294" i="2"/>
  <c r="L294" i="2"/>
  <c r="I294" i="2"/>
  <c r="K293" i="2"/>
  <c r="J293" i="2"/>
  <c r="S293" i="2"/>
  <c r="M293" i="2"/>
  <c r="I293" i="2"/>
  <c r="K292" i="2"/>
  <c r="J292" i="2"/>
  <c r="S292" i="2"/>
  <c r="L292" i="2"/>
  <c r="I292" i="2"/>
  <c r="K291" i="2"/>
  <c r="J291" i="2"/>
  <c r="S291" i="2"/>
  <c r="L291" i="2"/>
  <c r="I291" i="2"/>
  <c r="K290" i="2"/>
  <c r="J290" i="2"/>
  <c r="S290" i="2"/>
  <c r="M290" i="2"/>
  <c r="I290" i="2"/>
  <c r="K289" i="2"/>
  <c r="J289" i="2"/>
  <c r="S289" i="2"/>
  <c r="L289" i="2"/>
  <c r="I289" i="2"/>
  <c r="K288" i="2"/>
  <c r="J288" i="2"/>
  <c r="S288" i="2"/>
  <c r="M288" i="2"/>
  <c r="I288" i="2"/>
  <c r="K287" i="2"/>
  <c r="J287" i="2"/>
  <c r="S287" i="2"/>
  <c r="L287" i="2"/>
  <c r="I287" i="2"/>
  <c r="K286" i="2"/>
  <c r="J286" i="2"/>
  <c r="S286" i="2"/>
  <c r="M286" i="2"/>
  <c r="I286" i="2"/>
  <c r="K285" i="2"/>
  <c r="J285" i="2"/>
  <c r="S285" i="2"/>
  <c r="L285" i="2"/>
  <c r="I285" i="2"/>
  <c r="K284" i="2"/>
  <c r="J284" i="2"/>
  <c r="S284" i="2"/>
  <c r="M284" i="2"/>
  <c r="I284" i="2"/>
  <c r="K283" i="2"/>
  <c r="J283" i="2"/>
  <c r="S283" i="2"/>
  <c r="L283" i="2"/>
  <c r="I283" i="2"/>
  <c r="K282" i="2"/>
  <c r="J282" i="2"/>
  <c r="S282" i="2"/>
  <c r="M282" i="2"/>
  <c r="I282" i="2"/>
  <c r="K281" i="2"/>
  <c r="J281" i="2"/>
  <c r="S281" i="2"/>
  <c r="L281" i="2"/>
  <c r="I281" i="2"/>
  <c r="K280" i="2"/>
  <c r="J280" i="2"/>
  <c r="S280" i="2"/>
  <c r="M280" i="2"/>
  <c r="M297" i="2" s="1"/>
  <c r="F69" i="2" s="1"/>
  <c r="I280" i="2"/>
  <c r="K279" i="2"/>
  <c r="J279" i="2"/>
  <c r="S279" i="2"/>
  <c r="L279" i="2"/>
  <c r="I279" i="2"/>
  <c r="I297" i="2" s="1"/>
  <c r="G69" i="2" s="1"/>
  <c r="V276" i="2"/>
  <c r="I68" i="2" s="1"/>
  <c r="K275" i="2"/>
  <c r="J275" i="2"/>
  <c r="S275" i="2"/>
  <c r="L275" i="2"/>
  <c r="I275" i="2"/>
  <c r="K274" i="2"/>
  <c r="J274" i="2"/>
  <c r="S274" i="2"/>
  <c r="M274" i="2"/>
  <c r="I274" i="2"/>
  <c r="K273" i="2"/>
  <c r="J273" i="2"/>
  <c r="S273" i="2"/>
  <c r="L273" i="2"/>
  <c r="I273" i="2"/>
  <c r="K272" i="2"/>
  <c r="J272" i="2"/>
  <c r="S272" i="2"/>
  <c r="M272" i="2"/>
  <c r="I272" i="2"/>
  <c r="K271" i="2"/>
  <c r="J271" i="2"/>
  <c r="S271" i="2"/>
  <c r="L271" i="2"/>
  <c r="I271" i="2"/>
  <c r="K270" i="2"/>
  <c r="J270" i="2"/>
  <c r="S270" i="2"/>
  <c r="M270" i="2"/>
  <c r="I270" i="2"/>
  <c r="K269" i="2"/>
  <c r="J269" i="2"/>
  <c r="S269" i="2"/>
  <c r="L269" i="2"/>
  <c r="I269" i="2"/>
  <c r="K268" i="2"/>
  <c r="J268" i="2"/>
  <c r="S268" i="2"/>
  <c r="M268" i="2"/>
  <c r="M276" i="2" s="1"/>
  <c r="F68" i="2" s="1"/>
  <c r="I268" i="2"/>
  <c r="K267" i="2"/>
  <c r="J267" i="2"/>
  <c r="S267" i="2"/>
  <c r="L267" i="2"/>
  <c r="L276" i="2" s="1"/>
  <c r="E68" i="2" s="1"/>
  <c r="I267" i="2"/>
  <c r="I67" i="2"/>
  <c r="V264" i="2"/>
  <c r="M264" i="2"/>
  <c r="F67" i="2" s="1"/>
  <c r="I264" i="2"/>
  <c r="G67" i="2" s="1"/>
  <c r="K263" i="2"/>
  <c r="J263" i="2"/>
  <c r="S263" i="2"/>
  <c r="S264" i="2" s="1"/>
  <c r="H67" i="2" s="1"/>
  <c r="L263" i="2"/>
  <c r="L264" i="2" s="1"/>
  <c r="E67" i="2" s="1"/>
  <c r="I263" i="2"/>
  <c r="V260" i="2"/>
  <c r="I66" i="2" s="1"/>
  <c r="K259" i="2"/>
  <c r="J259" i="2"/>
  <c r="S259" i="2"/>
  <c r="L259" i="2"/>
  <c r="I259" i="2"/>
  <c r="K258" i="2"/>
  <c r="J258" i="2"/>
  <c r="S258" i="2"/>
  <c r="M258" i="2"/>
  <c r="I258" i="2"/>
  <c r="K257" i="2"/>
  <c r="J257" i="2"/>
  <c r="S257" i="2"/>
  <c r="L257" i="2"/>
  <c r="I257" i="2"/>
  <c r="K256" i="2"/>
  <c r="J256" i="2"/>
  <c r="S256" i="2"/>
  <c r="M256" i="2"/>
  <c r="I256" i="2"/>
  <c r="K255" i="2"/>
  <c r="J255" i="2"/>
  <c r="S255" i="2"/>
  <c r="L255" i="2"/>
  <c r="I255" i="2"/>
  <c r="K254" i="2"/>
  <c r="J254" i="2"/>
  <c r="S254" i="2"/>
  <c r="M254" i="2"/>
  <c r="I254" i="2"/>
  <c r="K253" i="2"/>
  <c r="J253" i="2"/>
  <c r="S253" i="2"/>
  <c r="L253" i="2"/>
  <c r="I253" i="2"/>
  <c r="K252" i="2"/>
  <c r="J252" i="2"/>
  <c r="S252" i="2"/>
  <c r="M252" i="2"/>
  <c r="I252" i="2"/>
  <c r="K251" i="2"/>
  <c r="J251" i="2"/>
  <c r="S251" i="2"/>
  <c r="L251" i="2"/>
  <c r="I251" i="2"/>
  <c r="K250" i="2"/>
  <c r="J250" i="2"/>
  <c r="S250" i="2"/>
  <c r="M250" i="2"/>
  <c r="I250" i="2"/>
  <c r="K249" i="2"/>
  <c r="J249" i="2"/>
  <c r="S249" i="2"/>
  <c r="L249" i="2"/>
  <c r="I249" i="2"/>
  <c r="K248" i="2"/>
  <c r="J248" i="2"/>
  <c r="S248" i="2"/>
  <c r="M248" i="2"/>
  <c r="I248" i="2"/>
  <c r="K247" i="2"/>
  <c r="J247" i="2"/>
  <c r="S247" i="2"/>
  <c r="L247" i="2"/>
  <c r="I247" i="2"/>
  <c r="K246" i="2"/>
  <c r="J246" i="2"/>
  <c r="S246" i="2"/>
  <c r="M246" i="2"/>
  <c r="I246" i="2"/>
  <c r="K245" i="2"/>
  <c r="J245" i="2"/>
  <c r="S245" i="2"/>
  <c r="L245" i="2"/>
  <c r="I245" i="2"/>
  <c r="V239" i="2"/>
  <c r="I62" i="2" s="1"/>
  <c r="M239" i="2"/>
  <c r="F62" i="2" s="1"/>
  <c r="K238" i="2"/>
  <c r="J238" i="2"/>
  <c r="S238" i="2"/>
  <c r="S239" i="2" s="1"/>
  <c r="H62" i="2" s="1"/>
  <c r="L238" i="2"/>
  <c r="L239" i="2" s="1"/>
  <c r="E62" i="2" s="1"/>
  <c r="I238" i="2"/>
  <c r="I239" i="2" s="1"/>
  <c r="G62" i="2" s="1"/>
  <c r="V235" i="2"/>
  <c r="I61" i="2" s="1"/>
  <c r="M235" i="2"/>
  <c r="F61" i="2" s="1"/>
  <c r="K234" i="2"/>
  <c r="J234" i="2"/>
  <c r="S234" i="2"/>
  <c r="L234" i="2"/>
  <c r="I234" i="2"/>
  <c r="K233" i="2"/>
  <c r="J233" i="2"/>
  <c r="S233" i="2"/>
  <c r="L233" i="2"/>
  <c r="I233" i="2"/>
  <c r="K232" i="2"/>
  <c r="J232" i="2"/>
  <c r="S232" i="2"/>
  <c r="L232" i="2"/>
  <c r="I232" i="2"/>
  <c r="K231" i="2"/>
  <c r="J231" i="2"/>
  <c r="S231" i="2"/>
  <c r="L231" i="2"/>
  <c r="I231" i="2"/>
  <c r="K230" i="2"/>
  <c r="J230" i="2"/>
  <c r="S230" i="2"/>
  <c r="L230" i="2"/>
  <c r="I230" i="2"/>
  <c r="K229" i="2"/>
  <c r="J229" i="2"/>
  <c r="S229" i="2"/>
  <c r="L229" i="2"/>
  <c r="I229" i="2"/>
  <c r="K228" i="2"/>
  <c r="J228" i="2"/>
  <c r="S228" i="2"/>
  <c r="L228" i="2"/>
  <c r="I228" i="2"/>
  <c r="K227" i="2"/>
  <c r="J227" i="2"/>
  <c r="S227" i="2"/>
  <c r="L227" i="2"/>
  <c r="I227" i="2"/>
  <c r="K226" i="2"/>
  <c r="J226" i="2"/>
  <c r="S226" i="2"/>
  <c r="L226" i="2"/>
  <c r="I226" i="2"/>
  <c r="K225" i="2"/>
  <c r="J225" i="2"/>
  <c r="S225" i="2"/>
  <c r="L225" i="2"/>
  <c r="I225" i="2"/>
  <c r="K224" i="2"/>
  <c r="J224" i="2"/>
  <c r="S224" i="2"/>
  <c r="L224" i="2"/>
  <c r="I224" i="2"/>
  <c r="K223" i="2"/>
  <c r="J223" i="2"/>
  <c r="S223" i="2"/>
  <c r="L223" i="2"/>
  <c r="I223" i="2"/>
  <c r="K222" i="2"/>
  <c r="J222" i="2"/>
  <c r="S222" i="2"/>
  <c r="L222" i="2"/>
  <c r="I222" i="2"/>
  <c r="K221" i="2"/>
  <c r="J221" i="2"/>
  <c r="S221" i="2"/>
  <c r="L221" i="2"/>
  <c r="I221" i="2"/>
  <c r="K220" i="2"/>
  <c r="J220" i="2"/>
  <c r="S220" i="2"/>
  <c r="L220" i="2"/>
  <c r="I220" i="2"/>
  <c r="K219" i="2"/>
  <c r="J219" i="2"/>
  <c r="S219" i="2"/>
  <c r="L219" i="2"/>
  <c r="I219" i="2"/>
  <c r="K218" i="2"/>
  <c r="J218" i="2"/>
  <c r="S218" i="2"/>
  <c r="L218" i="2"/>
  <c r="I218" i="2"/>
  <c r="K217" i="2"/>
  <c r="J217" i="2"/>
  <c r="S217" i="2"/>
  <c r="L217" i="2"/>
  <c r="I217" i="2"/>
  <c r="K216" i="2"/>
  <c r="J216" i="2"/>
  <c r="S216" i="2"/>
  <c r="L216" i="2"/>
  <c r="I216" i="2"/>
  <c r="K215" i="2"/>
  <c r="J215" i="2"/>
  <c r="S215" i="2"/>
  <c r="L215" i="2"/>
  <c r="I215" i="2"/>
  <c r="K214" i="2"/>
  <c r="J214" i="2"/>
  <c r="S214" i="2"/>
  <c r="L214" i="2"/>
  <c r="I214" i="2"/>
  <c r="K213" i="2"/>
  <c r="J213" i="2"/>
  <c r="S213" i="2"/>
  <c r="L213" i="2"/>
  <c r="I213" i="2"/>
  <c r="K212" i="2"/>
  <c r="J212" i="2"/>
  <c r="S212" i="2"/>
  <c r="L212" i="2"/>
  <c r="I212" i="2"/>
  <c r="K211" i="2"/>
  <c r="J211" i="2"/>
  <c r="S211" i="2"/>
  <c r="L211" i="2"/>
  <c r="I211" i="2"/>
  <c r="K210" i="2"/>
  <c r="J210" i="2"/>
  <c r="S210" i="2"/>
  <c r="S235" i="2" s="1"/>
  <c r="H61" i="2" s="1"/>
  <c r="L210" i="2"/>
  <c r="I210" i="2"/>
  <c r="K209" i="2"/>
  <c r="J209" i="2"/>
  <c r="S209" i="2"/>
  <c r="L209" i="2"/>
  <c r="I209" i="2"/>
  <c r="I60" i="2"/>
  <c r="V206" i="2"/>
  <c r="K205" i="2"/>
  <c r="J205" i="2"/>
  <c r="S205" i="2"/>
  <c r="M205" i="2"/>
  <c r="M206" i="2" s="1"/>
  <c r="F60" i="2" s="1"/>
  <c r="I205" i="2"/>
  <c r="K204" i="2"/>
  <c r="J204" i="2"/>
  <c r="S204" i="2"/>
  <c r="L204" i="2"/>
  <c r="I204" i="2"/>
  <c r="K203" i="2"/>
  <c r="J203" i="2"/>
  <c r="S203" i="2"/>
  <c r="L203" i="2"/>
  <c r="I203" i="2"/>
  <c r="K202" i="2"/>
  <c r="J202" i="2"/>
  <c r="S202" i="2"/>
  <c r="L202" i="2"/>
  <c r="I202" i="2"/>
  <c r="K201" i="2"/>
  <c r="J201" i="2"/>
  <c r="S201" i="2"/>
  <c r="L201" i="2"/>
  <c r="I201" i="2"/>
  <c r="K200" i="2"/>
  <c r="J200" i="2"/>
  <c r="S200" i="2"/>
  <c r="L200" i="2"/>
  <c r="I200" i="2"/>
  <c r="K199" i="2"/>
  <c r="J199" i="2"/>
  <c r="S199" i="2"/>
  <c r="L199" i="2"/>
  <c r="I199" i="2"/>
  <c r="K198" i="2"/>
  <c r="J198" i="2"/>
  <c r="S198" i="2"/>
  <c r="L198" i="2"/>
  <c r="I198" i="2"/>
  <c r="K197" i="2"/>
  <c r="J197" i="2"/>
  <c r="S197" i="2"/>
  <c r="L197" i="2"/>
  <c r="I197" i="2"/>
  <c r="K196" i="2"/>
  <c r="J196" i="2"/>
  <c r="S196" i="2"/>
  <c r="L196" i="2"/>
  <c r="I196" i="2"/>
  <c r="K195" i="2"/>
  <c r="J195" i="2"/>
  <c r="S195" i="2"/>
  <c r="L195" i="2"/>
  <c r="I195" i="2"/>
  <c r="K194" i="2"/>
  <c r="J194" i="2"/>
  <c r="S194" i="2"/>
  <c r="L194" i="2"/>
  <c r="I194" i="2"/>
  <c r="K193" i="2"/>
  <c r="J193" i="2"/>
  <c r="S193" i="2"/>
  <c r="L193" i="2"/>
  <c r="I193" i="2"/>
  <c r="K192" i="2"/>
  <c r="J192" i="2"/>
  <c r="S192" i="2"/>
  <c r="L192" i="2"/>
  <c r="I192" i="2"/>
  <c r="K191" i="2"/>
  <c r="J191" i="2"/>
  <c r="S191" i="2"/>
  <c r="L191" i="2"/>
  <c r="I191" i="2"/>
  <c r="K190" i="2"/>
  <c r="J190" i="2"/>
  <c r="S190" i="2"/>
  <c r="L190" i="2"/>
  <c r="I190" i="2"/>
  <c r="K189" i="2"/>
  <c r="J189" i="2"/>
  <c r="S189" i="2"/>
  <c r="L189" i="2"/>
  <c r="I189" i="2"/>
  <c r="K188" i="2"/>
  <c r="J188" i="2"/>
  <c r="S188" i="2"/>
  <c r="L188" i="2"/>
  <c r="I188" i="2"/>
  <c r="K187" i="2"/>
  <c r="J187" i="2"/>
  <c r="S187" i="2"/>
  <c r="L187" i="2"/>
  <c r="I187" i="2"/>
  <c r="K186" i="2"/>
  <c r="J186" i="2"/>
  <c r="S186" i="2"/>
  <c r="L186" i="2"/>
  <c r="I186" i="2"/>
  <c r="K185" i="2"/>
  <c r="J185" i="2"/>
  <c r="S185" i="2"/>
  <c r="L185" i="2"/>
  <c r="I185" i="2"/>
  <c r="K184" i="2"/>
  <c r="J184" i="2"/>
  <c r="S184" i="2"/>
  <c r="L184" i="2"/>
  <c r="I184" i="2"/>
  <c r="K183" i="2"/>
  <c r="J183" i="2"/>
  <c r="S183" i="2"/>
  <c r="L183" i="2"/>
  <c r="I183" i="2"/>
  <c r="K182" i="2"/>
  <c r="J182" i="2"/>
  <c r="S182" i="2"/>
  <c r="L182" i="2"/>
  <c r="I182" i="2"/>
  <c r="V179" i="2"/>
  <c r="I59" i="2" s="1"/>
  <c r="K178" i="2"/>
  <c r="J178" i="2"/>
  <c r="S178" i="2"/>
  <c r="L178" i="2"/>
  <c r="I178" i="2"/>
  <c r="K177" i="2"/>
  <c r="J177" i="2"/>
  <c r="S177" i="2"/>
  <c r="L177" i="2"/>
  <c r="I177" i="2"/>
  <c r="K176" i="2"/>
  <c r="J176" i="2"/>
  <c r="S176" i="2"/>
  <c r="L176" i="2"/>
  <c r="I176" i="2"/>
  <c r="K175" i="2"/>
  <c r="J175" i="2"/>
  <c r="S175" i="2"/>
  <c r="L175" i="2"/>
  <c r="I175" i="2"/>
  <c r="K174" i="2"/>
  <c r="J174" i="2"/>
  <c r="S174" i="2"/>
  <c r="L174" i="2"/>
  <c r="I174" i="2"/>
  <c r="K173" i="2"/>
  <c r="J173" i="2"/>
  <c r="S173" i="2"/>
  <c r="L173" i="2"/>
  <c r="I173" i="2"/>
  <c r="K172" i="2"/>
  <c r="J172" i="2"/>
  <c r="S172" i="2"/>
  <c r="L172" i="2"/>
  <c r="I172" i="2"/>
  <c r="K171" i="2"/>
  <c r="J171" i="2"/>
  <c r="S171" i="2"/>
  <c r="L171" i="2"/>
  <c r="I171" i="2"/>
  <c r="K170" i="2"/>
  <c r="J170" i="2"/>
  <c r="S170" i="2"/>
  <c r="M170" i="2"/>
  <c r="I170" i="2"/>
  <c r="K169" i="2"/>
  <c r="J169" i="2"/>
  <c r="S169" i="2"/>
  <c r="L169" i="2"/>
  <c r="I169" i="2"/>
  <c r="K168" i="2"/>
  <c r="J168" i="2"/>
  <c r="S168" i="2"/>
  <c r="L168" i="2"/>
  <c r="I168" i="2"/>
  <c r="K167" i="2"/>
  <c r="J167" i="2"/>
  <c r="S167" i="2"/>
  <c r="L167" i="2"/>
  <c r="I167" i="2"/>
  <c r="K166" i="2"/>
  <c r="J166" i="2"/>
  <c r="S166" i="2"/>
  <c r="L166" i="2"/>
  <c r="I166" i="2"/>
  <c r="K165" i="2"/>
  <c r="J165" i="2"/>
  <c r="S165" i="2"/>
  <c r="L165" i="2"/>
  <c r="I165" i="2"/>
  <c r="K164" i="2"/>
  <c r="J164" i="2"/>
  <c r="S164" i="2"/>
  <c r="L164" i="2"/>
  <c r="I164" i="2"/>
  <c r="K163" i="2"/>
  <c r="J163" i="2"/>
  <c r="S163" i="2"/>
  <c r="L163" i="2"/>
  <c r="I163" i="2"/>
  <c r="K162" i="2"/>
  <c r="J162" i="2"/>
  <c r="S162" i="2"/>
  <c r="L162" i="2"/>
  <c r="I162" i="2"/>
  <c r="K161" i="2"/>
  <c r="J161" i="2"/>
  <c r="S161" i="2"/>
  <c r="L161" i="2"/>
  <c r="I161" i="2"/>
  <c r="K160" i="2"/>
  <c r="J160" i="2"/>
  <c r="S160" i="2"/>
  <c r="L160" i="2"/>
  <c r="I160" i="2"/>
  <c r="K159" i="2"/>
  <c r="J159" i="2"/>
  <c r="S159" i="2"/>
  <c r="L159" i="2"/>
  <c r="I159" i="2"/>
  <c r="K158" i="2"/>
  <c r="J158" i="2"/>
  <c r="S158" i="2"/>
  <c r="L158" i="2"/>
  <c r="I158" i="2"/>
  <c r="K157" i="2"/>
  <c r="J157" i="2"/>
  <c r="S157" i="2"/>
  <c r="L157" i="2"/>
  <c r="I157" i="2"/>
  <c r="K156" i="2"/>
  <c r="J156" i="2"/>
  <c r="S156" i="2"/>
  <c r="M156" i="2"/>
  <c r="I156" i="2"/>
  <c r="K155" i="2"/>
  <c r="J155" i="2"/>
  <c r="S155" i="2"/>
  <c r="M155" i="2"/>
  <c r="I155" i="2"/>
  <c r="K154" i="2"/>
  <c r="J154" i="2"/>
  <c r="S154" i="2"/>
  <c r="M154" i="2"/>
  <c r="I154" i="2"/>
  <c r="K153" i="2"/>
  <c r="J153" i="2"/>
  <c r="S153" i="2"/>
  <c r="M153" i="2"/>
  <c r="I153" i="2"/>
  <c r="K152" i="2"/>
  <c r="J152" i="2"/>
  <c r="S152" i="2"/>
  <c r="M152" i="2"/>
  <c r="I152" i="2"/>
  <c r="K151" i="2"/>
  <c r="J151" i="2"/>
  <c r="S151" i="2"/>
  <c r="M151" i="2"/>
  <c r="I151" i="2"/>
  <c r="K150" i="2"/>
  <c r="J150" i="2"/>
  <c r="S150" i="2"/>
  <c r="M150" i="2"/>
  <c r="I150" i="2"/>
  <c r="K149" i="2"/>
  <c r="J149" i="2"/>
  <c r="S149" i="2"/>
  <c r="M149" i="2"/>
  <c r="I149" i="2"/>
  <c r="K148" i="2"/>
  <c r="J148" i="2"/>
  <c r="S148" i="2"/>
  <c r="L148" i="2"/>
  <c r="I148" i="2"/>
  <c r="V145" i="2"/>
  <c r="I58" i="2" s="1"/>
  <c r="M145" i="2"/>
  <c r="F58" i="2" s="1"/>
  <c r="K144" i="2"/>
  <c r="J144" i="2"/>
  <c r="S144" i="2"/>
  <c r="L144" i="2"/>
  <c r="I144" i="2"/>
  <c r="K143" i="2"/>
  <c r="J143" i="2"/>
  <c r="S143" i="2"/>
  <c r="L143" i="2"/>
  <c r="I143" i="2"/>
  <c r="K142" i="2"/>
  <c r="J142" i="2"/>
  <c r="S142" i="2"/>
  <c r="L142" i="2"/>
  <c r="I142" i="2"/>
  <c r="K141" i="2"/>
  <c r="J141" i="2"/>
  <c r="S141" i="2"/>
  <c r="L141" i="2"/>
  <c r="I141" i="2"/>
  <c r="K140" i="2"/>
  <c r="J140" i="2"/>
  <c r="S140" i="2"/>
  <c r="L140" i="2"/>
  <c r="I140" i="2"/>
  <c r="K139" i="2"/>
  <c r="J139" i="2"/>
  <c r="S139" i="2"/>
  <c r="L139" i="2"/>
  <c r="I139" i="2"/>
  <c r="K138" i="2"/>
  <c r="J138" i="2"/>
  <c r="S138" i="2"/>
  <c r="L138" i="2"/>
  <c r="I138" i="2"/>
  <c r="K137" i="2"/>
  <c r="J137" i="2"/>
  <c r="S137" i="2"/>
  <c r="L137" i="2"/>
  <c r="I137" i="2"/>
  <c r="K136" i="2"/>
  <c r="J136" i="2"/>
  <c r="S136" i="2"/>
  <c r="L136" i="2"/>
  <c r="I136" i="2"/>
  <c r="K135" i="2"/>
  <c r="J135" i="2"/>
  <c r="S135" i="2"/>
  <c r="L135" i="2"/>
  <c r="I135" i="2"/>
  <c r="K134" i="2"/>
  <c r="J134" i="2"/>
  <c r="S134" i="2"/>
  <c r="L134" i="2"/>
  <c r="I134" i="2"/>
  <c r="K133" i="2"/>
  <c r="J133" i="2"/>
  <c r="S133" i="2"/>
  <c r="L133" i="2"/>
  <c r="I133" i="2"/>
  <c r="K132" i="2"/>
  <c r="J132" i="2"/>
  <c r="S132" i="2"/>
  <c r="L132" i="2"/>
  <c r="I132" i="2"/>
  <c r="K131" i="2"/>
  <c r="J131" i="2"/>
  <c r="S131" i="2"/>
  <c r="L131" i="2"/>
  <c r="I131" i="2"/>
  <c r="K130" i="2"/>
  <c r="J130" i="2"/>
  <c r="S130" i="2"/>
  <c r="L130" i="2"/>
  <c r="I130" i="2"/>
  <c r="K129" i="2"/>
  <c r="J129" i="2"/>
  <c r="S129" i="2"/>
  <c r="L129" i="2"/>
  <c r="I129" i="2"/>
  <c r="K128" i="2"/>
  <c r="J128" i="2"/>
  <c r="S128" i="2"/>
  <c r="L128" i="2"/>
  <c r="I128" i="2"/>
  <c r="K127" i="2"/>
  <c r="J127" i="2"/>
  <c r="S127" i="2"/>
  <c r="L127" i="2"/>
  <c r="I127" i="2"/>
  <c r="K126" i="2"/>
  <c r="J126" i="2"/>
  <c r="S126" i="2"/>
  <c r="L126" i="2"/>
  <c r="L145" i="2" s="1"/>
  <c r="E58" i="2" s="1"/>
  <c r="I126" i="2"/>
  <c r="V123" i="2"/>
  <c r="I57" i="2" s="1"/>
  <c r="M123" i="2"/>
  <c r="F57" i="2" s="1"/>
  <c r="K122" i="2"/>
  <c r="J122" i="2"/>
  <c r="S122" i="2"/>
  <c r="L122" i="2"/>
  <c r="I122" i="2"/>
  <c r="K121" i="2"/>
  <c r="J121" i="2"/>
  <c r="S121" i="2"/>
  <c r="L121" i="2"/>
  <c r="I121" i="2"/>
  <c r="K120" i="2"/>
  <c r="J120" i="2"/>
  <c r="S120" i="2"/>
  <c r="L120" i="2"/>
  <c r="I120" i="2"/>
  <c r="K119" i="2"/>
  <c r="J119" i="2"/>
  <c r="S119" i="2"/>
  <c r="L119" i="2"/>
  <c r="I119" i="2"/>
  <c r="K118" i="2"/>
  <c r="J118" i="2"/>
  <c r="S118" i="2"/>
  <c r="L118" i="2"/>
  <c r="I118" i="2"/>
  <c r="K117" i="2"/>
  <c r="J117" i="2"/>
  <c r="S117" i="2"/>
  <c r="L117" i="2"/>
  <c r="I117" i="2"/>
  <c r="K116" i="2"/>
  <c r="J116" i="2"/>
  <c r="S116" i="2"/>
  <c r="L116" i="2"/>
  <c r="I116" i="2"/>
  <c r="V113" i="2"/>
  <c r="I56" i="2" s="1"/>
  <c r="K112" i="2"/>
  <c r="J112" i="2"/>
  <c r="S112" i="2"/>
  <c r="M112" i="2"/>
  <c r="M113" i="2" s="1"/>
  <c r="F56" i="2" s="1"/>
  <c r="I112" i="2"/>
  <c r="K111" i="2"/>
  <c r="J111" i="2"/>
  <c r="S111" i="2"/>
  <c r="L111" i="2"/>
  <c r="I111" i="2"/>
  <c r="K110" i="2"/>
  <c r="J110" i="2"/>
  <c r="S110" i="2"/>
  <c r="L110" i="2"/>
  <c r="I110" i="2"/>
  <c r="K109" i="2"/>
  <c r="J109" i="2"/>
  <c r="S109" i="2"/>
  <c r="L109" i="2"/>
  <c r="I109" i="2"/>
  <c r="K108" i="2"/>
  <c r="J108" i="2"/>
  <c r="S108" i="2"/>
  <c r="L108" i="2"/>
  <c r="I108" i="2"/>
  <c r="K107" i="2"/>
  <c r="J107" i="2"/>
  <c r="S107" i="2"/>
  <c r="L107" i="2"/>
  <c r="I107" i="2"/>
  <c r="K106" i="2"/>
  <c r="J106" i="2"/>
  <c r="S106" i="2"/>
  <c r="L106" i="2"/>
  <c r="I106" i="2"/>
  <c r="D17" i="2"/>
  <c r="P19" i="2"/>
  <c r="L94" i="3" l="1"/>
  <c r="E56" i="3" s="1"/>
  <c r="I107" i="3"/>
  <c r="G58" i="3" s="1"/>
  <c r="L113" i="2"/>
  <c r="E56" i="2" s="1"/>
  <c r="L123" i="2"/>
  <c r="E57" i="2" s="1"/>
  <c r="L179" i="2"/>
  <c r="E59" i="2" s="1"/>
  <c r="L206" i="2"/>
  <c r="E60" i="2" s="1"/>
  <c r="L235" i="2"/>
  <c r="E61" i="2" s="1"/>
  <c r="I276" i="2"/>
  <c r="G68" i="2" s="1"/>
  <c r="L297" i="2"/>
  <c r="E69" i="2" s="1"/>
  <c r="I441" i="2"/>
  <c r="G78" i="2" s="1"/>
  <c r="I450" i="2"/>
  <c r="G79" i="2" s="1"/>
  <c r="M458" i="2"/>
  <c r="F80" i="2" s="1"/>
  <c r="I467" i="2"/>
  <c r="G82" i="2" s="1"/>
  <c r="L125" i="3"/>
  <c r="E59" i="3" s="1"/>
  <c r="L104" i="4"/>
  <c r="E60" i="4" s="1"/>
  <c r="I109" i="4"/>
  <c r="G61" i="4" s="1"/>
  <c r="I144" i="5"/>
  <c r="G63" i="5" s="1"/>
  <c r="I170" i="5"/>
  <c r="G64" i="5" s="1"/>
  <c r="L170" i="5"/>
  <c r="E64" i="5" s="1"/>
  <c r="I206" i="5"/>
  <c r="G65" i="5" s="1"/>
  <c r="I145" i="2"/>
  <c r="G58" i="2" s="1"/>
  <c r="I113" i="2"/>
  <c r="G56" i="2" s="1"/>
  <c r="S113" i="2"/>
  <c r="H56" i="2" s="1"/>
  <c r="K477" i="2"/>
  <c r="K7" i="1" s="1"/>
  <c r="H29" i="2"/>
  <c r="P29" i="2" s="1"/>
  <c r="S123" i="2"/>
  <c r="H57" i="2" s="1"/>
  <c r="I123" i="2"/>
  <c r="G57" i="2" s="1"/>
  <c r="S145" i="2"/>
  <c r="H58" i="2" s="1"/>
  <c r="I179" i="2"/>
  <c r="G59" i="2" s="1"/>
  <c r="S179" i="2"/>
  <c r="H59" i="2" s="1"/>
  <c r="M179" i="2"/>
  <c r="F59" i="2" s="1"/>
  <c r="I206" i="2"/>
  <c r="G60" i="2" s="1"/>
  <c r="S206" i="2"/>
  <c r="H60" i="2" s="1"/>
  <c r="I235" i="2"/>
  <c r="G61" i="2" s="1"/>
  <c r="S276" i="2"/>
  <c r="H68" i="2" s="1"/>
  <c r="S311" i="2"/>
  <c r="H70" i="2" s="1"/>
  <c r="I343" i="2"/>
  <c r="G71" i="2" s="1"/>
  <c r="M406" i="2"/>
  <c r="F74" i="2" s="1"/>
  <c r="M418" i="2"/>
  <c r="F75" i="2" s="1"/>
  <c r="M450" i="2"/>
  <c r="F79" i="2" s="1"/>
  <c r="L458" i="2"/>
  <c r="E80" i="2" s="1"/>
  <c r="L107" i="3"/>
  <c r="E58" i="3" s="1"/>
  <c r="I63" i="3"/>
  <c r="H29" i="3"/>
  <c r="P29" i="3" s="1"/>
  <c r="L84" i="4"/>
  <c r="E56" i="4" s="1"/>
  <c r="M104" i="4"/>
  <c r="F60" i="4" s="1"/>
  <c r="H29" i="7"/>
  <c r="P29" i="7" s="1"/>
  <c r="E9" i="1"/>
  <c r="E13" i="1" s="1"/>
  <c r="E12" i="1"/>
  <c r="S297" i="2"/>
  <c r="H69" i="2" s="1"/>
  <c r="I311" i="2"/>
  <c r="G70" i="2" s="1"/>
  <c r="L343" i="2"/>
  <c r="E71" i="2" s="1"/>
  <c r="I371" i="2"/>
  <c r="G72" i="2" s="1"/>
  <c r="S371" i="2"/>
  <c r="H72" i="2" s="1"/>
  <c r="M371" i="2"/>
  <c r="F72" i="2" s="1"/>
  <c r="L397" i="2"/>
  <c r="E73" i="2" s="1"/>
  <c r="I418" i="2"/>
  <c r="G75" i="2" s="1"/>
  <c r="S418" i="2"/>
  <c r="H75" i="2" s="1"/>
  <c r="L418" i="2"/>
  <c r="E75" i="2" s="1"/>
  <c r="I423" i="2"/>
  <c r="G76" i="2" s="1"/>
  <c r="L450" i="2"/>
  <c r="E79" i="2" s="1"/>
  <c r="I458" i="2"/>
  <c r="G80" i="2" s="1"/>
  <c r="S467" i="2"/>
  <c r="H82" i="2" s="1"/>
  <c r="I476" i="2"/>
  <c r="G87" i="2" s="1"/>
  <c r="E17" i="2" s="1"/>
  <c r="V476" i="2"/>
  <c r="I87" i="2" s="1"/>
  <c r="I94" i="3"/>
  <c r="G56" i="3" s="1"/>
  <c r="I125" i="3"/>
  <c r="G59" i="3" s="1"/>
  <c r="S125" i="3"/>
  <c r="H59" i="3" s="1"/>
  <c r="M125" i="3"/>
  <c r="F59" i="3" s="1"/>
  <c r="F63" i="3"/>
  <c r="I187" i="3"/>
  <c r="G64" i="3" s="1"/>
  <c r="S187" i="3"/>
  <c r="H64" i="3" s="1"/>
  <c r="I202" i="3"/>
  <c r="G65" i="3" s="1"/>
  <c r="S202" i="3"/>
  <c r="H65" i="3" s="1"/>
  <c r="I84" i="4"/>
  <c r="G56" i="4" s="1"/>
  <c r="K112" i="4"/>
  <c r="K9" i="1" s="1"/>
  <c r="F56" i="4"/>
  <c r="L109" i="4"/>
  <c r="E61" i="4" s="1"/>
  <c r="S106" i="5"/>
  <c r="H56" i="5" s="1"/>
  <c r="K209" i="5"/>
  <c r="K10" i="1" s="1"/>
  <c r="M106" i="5"/>
  <c r="F56" i="5" s="1"/>
  <c r="I56" i="5"/>
  <c r="L113" i="5"/>
  <c r="E57" i="5" s="1"/>
  <c r="I118" i="5"/>
  <c r="G58" i="5" s="1"/>
  <c r="S118" i="5"/>
  <c r="H58" i="5" s="1"/>
  <c r="M137" i="5"/>
  <c r="F62" i="5" s="1"/>
  <c r="L137" i="5"/>
  <c r="E62" i="5" s="1"/>
  <c r="I62" i="5"/>
  <c r="L144" i="5"/>
  <c r="E63" i="5" s="1"/>
  <c r="S144" i="5"/>
  <c r="H63" i="5" s="1"/>
  <c r="L206" i="5"/>
  <c r="E65" i="5" s="1"/>
  <c r="M206" i="5"/>
  <c r="F65" i="5" s="1"/>
  <c r="H29" i="5"/>
  <c r="P29" i="5" s="1"/>
  <c r="S235" i="6"/>
  <c r="H56" i="6" s="1"/>
  <c r="K249" i="6"/>
  <c r="K11" i="1" s="1"/>
  <c r="V248" i="6"/>
  <c r="I246" i="6"/>
  <c r="G57" i="6" s="1"/>
  <c r="S246" i="6"/>
  <c r="H57" i="6" s="1"/>
  <c r="H29" i="6"/>
  <c r="P29" i="6" s="1"/>
  <c r="L109" i="7"/>
  <c r="E57" i="7" s="1"/>
  <c r="S96" i="7"/>
  <c r="H56" i="7" s="1"/>
  <c r="M96" i="7"/>
  <c r="F56" i="7" s="1"/>
  <c r="V111" i="7"/>
  <c r="I58" i="7" s="1"/>
  <c r="L96" i="7"/>
  <c r="E56" i="7" s="1"/>
  <c r="I96" i="7"/>
  <c r="G56" i="7" s="1"/>
  <c r="I58" i="6"/>
  <c r="V249" i="6"/>
  <c r="I60" i="6" s="1"/>
  <c r="M235" i="6"/>
  <c r="F56" i="6" s="1"/>
  <c r="L235" i="6"/>
  <c r="E56" i="6" s="1"/>
  <c r="I235" i="6"/>
  <c r="G56" i="6" s="1"/>
  <c r="S248" i="6"/>
  <c r="H58" i="6" s="1"/>
  <c r="M208" i="5"/>
  <c r="F66" i="5" s="1"/>
  <c r="D16" i="5" s="1"/>
  <c r="L106" i="5"/>
  <c r="E56" i="5" s="1"/>
  <c r="V209" i="5"/>
  <c r="I68" i="5" s="1"/>
  <c r="I106" i="5"/>
  <c r="G56" i="5" s="1"/>
  <c r="S120" i="5"/>
  <c r="H59" i="5" s="1"/>
  <c r="S209" i="5"/>
  <c r="H68" i="5" s="1"/>
  <c r="I137" i="5"/>
  <c r="G62" i="5" s="1"/>
  <c r="M120" i="5"/>
  <c r="F59" i="5" s="1"/>
  <c r="D15" i="5" s="1"/>
  <c r="S208" i="5"/>
  <c r="H66" i="5" s="1"/>
  <c r="M111" i="4"/>
  <c r="F62" i="4" s="1"/>
  <c r="S86" i="4"/>
  <c r="H57" i="4" s="1"/>
  <c r="S104" i="4"/>
  <c r="H60" i="4" s="1"/>
  <c r="V111" i="4"/>
  <c r="I62" i="4" s="1"/>
  <c r="M112" i="4"/>
  <c r="F64" i="4" s="1"/>
  <c r="L86" i="4"/>
  <c r="E57" i="4" s="1"/>
  <c r="C15" i="4" s="1"/>
  <c r="I86" i="4"/>
  <c r="G57" i="4" s="1"/>
  <c r="I104" i="4"/>
  <c r="G60" i="4" s="1"/>
  <c r="D16" i="4"/>
  <c r="E15" i="4"/>
  <c r="D15" i="4"/>
  <c r="V127" i="3"/>
  <c r="I60" i="3" s="1"/>
  <c r="M127" i="3"/>
  <c r="F60" i="3" s="1"/>
  <c r="D15" i="3" s="1"/>
  <c r="S154" i="3"/>
  <c r="H63" i="3" s="1"/>
  <c r="S94" i="3"/>
  <c r="H56" i="3" s="1"/>
  <c r="L154" i="3"/>
  <c r="E63" i="3" s="1"/>
  <c r="I154" i="3"/>
  <c r="G63" i="3" s="1"/>
  <c r="S241" i="2"/>
  <c r="H63" i="2" s="1"/>
  <c r="V241" i="2"/>
  <c r="I63" i="2" s="1"/>
  <c r="M241" i="2"/>
  <c r="F63" i="2" s="1"/>
  <c r="D15" i="2" s="1"/>
  <c r="L241" i="2"/>
  <c r="E63" i="2" s="1"/>
  <c r="C15" i="2" s="1"/>
  <c r="S260" i="2"/>
  <c r="H66" i="2" s="1"/>
  <c r="S476" i="2"/>
  <c r="H87" i="2" s="1"/>
  <c r="V469" i="2"/>
  <c r="I83" i="2" s="1"/>
  <c r="M260" i="2"/>
  <c r="F66" i="2" s="1"/>
  <c r="L476" i="2"/>
  <c r="E87" i="2" s="1"/>
  <c r="C17" i="2" s="1"/>
  <c r="L260" i="2"/>
  <c r="E66" i="2" s="1"/>
  <c r="I260" i="2"/>
  <c r="G66" i="2" s="1"/>
  <c r="L127" i="3" l="1"/>
  <c r="E60" i="3" s="1"/>
  <c r="C15" i="3" s="1"/>
  <c r="I241" i="2"/>
  <c r="G63" i="2" s="1"/>
  <c r="E15" i="2" s="1"/>
  <c r="I127" i="3"/>
  <c r="G60" i="3" s="1"/>
  <c r="E15" i="3" s="1"/>
  <c r="L111" i="4"/>
  <c r="E62" i="4" s="1"/>
  <c r="C16" i="4" s="1"/>
  <c r="M111" i="7"/>
  <c r="F58" i="7" s="1"/>
  <c r="S469" i="2"/>
  <c r="H83" i="2" s="1"/>
  <c r="V205" i="3"/>
  <c r="I68" i="3" s="1"/>
  <c r="L112" i="4"/>
  <c r="E64" i="4" s="1"/>
  <c r="L120" i="5"/>
  <c r="E59" i="5" s="1"/>
  <c r="C15" i="5" s="1"/>
  <c r="M249" i="6"/>
  <c r="F60" i="6" s="1"/>
  <c r="M248" i="6"/>
  <c r="F58" i="6" s="1"/>
  <c r="D17" i="6" s="1"/>
  <c r="I111" i="7"/>
  <c r="G58" i="7" s="1"/>
  <c r="E17" i="7" s="1"/>
  <c r="S111" i="7"/>
  <c r="H58" i="7" s="1"/>
  <c r="S127" i="3"/>
  <c r="H60" i="3" s="1"/>
  <c r="I111" i="4"/>
  <c r="G62" i="4" s="1"/>
  <c r="E16" i="4" s="1"/>
  <c r="E22" i="4" s="1"/>
  <c r="I120" i="5"/>
  <c r="G59" i="5" s="1"/>
  <c r="E15" i="5" s="1"/>
  <c r="L208" i="5"/>
  <c r="E66" i="5" s="1"/>
  <c r="C16" i="5" s="1"/>
  <c r="L111" i="7"/>
  <c r="E58" i="7" s="1"/>
  <c r="C17" i="7" s="1"/>
  <c r="M112" i="7"/>
  <c r="F60" i="7" s="1"/>
  <c r="I112" i="7"/>
  <c r="V112" i="7"/>
  <c r="I60" i="7" s="1"/>
  <c r="S112" i="7"/>
  <c r="H60" i="7" s="1"/>
  <c r="D17" i="7"/>
  <c r="E21" i="7"/>
  <c r="P23" i="7"/>
  <c r="E19" i="7"/>
  <c r="P21" i="7"/>
  <c r="E22" i="7"/>
  <c r="P22" i="7"/>
  <c r="E23" i="7"/>
  <c r="I248" i="6"/>
  <c r="G58" i="6" s="1"/>
  <c r="E17" i="6" s="1"/>
  <c r="L248" i="6"/>
  <c r="S249" i="6"/>
  <c r="H60" i="6" s="1"/>
  <c r="M209" i="5"/>
  <c r="F68" i="5" s="1"/>
  <c r="I208" i="5"/>
  <c r="G66" i="5" s="1"/>
  <c r="E16" i="5" s="1"/>
  <c r="L209" i="5"/>
  <c r="E68" i="5" s="1"/>
  <c r="V112" i="4"/>
  <c r="I64" i="4" s="1"/>
  <c r="S111" i="4"/>
  <c r="H62" i="4" s="1"/>
  <c r="I112" i="4"/>
  <c r="E23" i="4"/>
  <c r="P23" i="4"/>
  <c r="P22" i="4"/>
  <c r="I204" i="3"/>
  <c r="G66" i="3" s="1"/>
  <c r="E16" i="3" s="1"/>
  <c r="E19" i="3" s="1"/>
  <c r="M205" i="3"/>
  <c r="F68" i="3" s="1"/>
  <c r="S204" i="3"/>
  <c r="L204" i="3"/>
  <c r="E66" i="3" s="1"/>
  <c r="C16" i="3" s="1"/>
  <c r="L469" i="2"/>
  <c r="E83" i="2" s="1"/>
  <c r="C16" i="2" s="1"/>
  <c r="I469" i="2"/>
  <c r="M469" i="2"/>
  <c r="F83" i="2" s="1"/>
  <c r="D16" i="2" s="1"/>
  <c r="V477" i="2"/>
  <c r="I89" i="2" s="1"/>
  <c r="S477" i="2" l="1"/>
  <c r="H89" i="2" s="1"/>
  <c r="L477" i="2"/>
  <c r="E89" i="2" s="1"/>
  <c r="P21" i="4"/>
  <c r="E19" i="4"/>
  <c r="E21" i="4"/>
  <c r="P23" i="5"/>
  <c r="G64" i="4"/>
  <c r="B9" i="1"/>
  <c r="G60" i="7"/>
  <c r="B12" i="1"/>
  <c r="M477" i="2"/>
  <c r="F89" i="2" s="1"/>
  <c r="L205" i="3"/>
  <c r="E68" i="3" s="1"/>
  <c r="S112" i="4"/>
  <c r="H64" i="4" s="1"/>
  <c r="L112" i="7"/>
  <c r="E60" i="7" s="1"/>
  <c r="P25" i="7"/>
  <c r="P23" i="6"/>
  <c r="E19" i="6"/>
  <c r="E22" i="6"/>
  <c r="P21" i="6"/>
  <c r="E21" i="6"/>
  <c r="P22" i="6"/>
  <c r="E23" i="6"/>
  <c r="I249" i="6"/>
  <c r="E58" i="6"/>
  <c r="C17" i="6" s="1"/>
  <c r="L249" i="6"/>
  <c r="E60" i="6" s="1"/>
  <c r="E21" i="5"/>
  <c r="P22" i="5"/>
  <c r="E19" i="5"/>
  <c r="E23" i="5"/>
  <c r="E22" i="5"/>
  <c r="I209" i="5"/>
  <c r="P21" i="5"/>
  <c r="P25" i="4"/>
  <c r="P23" i="3"/>
  <c r="P22" i="3"/>
  <c r="P21" i="3"/>
  <c r="I205" i="3"/>
  <c r="H66" i="3"/>
  <c r="S205" i="3"/>
  <c r="H68" i="3" s="1"/>
  <c r="E22" i="3"/>
  <c r="E23" i="3"/>
  <c r="E21" i="3"/>
  <c r="G83" i="2"/>
  <c r="E16" i="2" s="1"/>
  <c r="I477" i="2"/>
  <c r="G68" i="3" l="1"/>
  <c r="B8" i="1"/>
  <c r="P27" i="4"/>
  <c r="C9" i="1"/>
  <c r="G9" i="1" s="1"/>
  <c r="G68" i="5"/>
  <c r="B10" i="1"/>
  <c r="G60" i="6"/>
  <c r="B11" i="1"/>
  <c r="P27" i="7"/>
  <c r="C12" i="1"/>
  <c r="G12" i="1" s="1"/>
  <c r="G89" i="2"/>
  <c r="B7" i="1"/>
  <c r="P25" i="3"/>
  <c r="P25" i="5"/>
  <c r="P25" i="6"/>
  <c r="P21" i="2"/>
  <c r="E23" i="2"/>
  <c r="P22" i="2"/>
  <c r="P23" i="2"/>
  <c r="E19" i="2"/>
  <c r="E21" i="2"/>
  <c r="E22" i="2"/>
  <c r="P27" i="5" l="1"/>
  <c r="C10" i="1"/>
  <c r="B13" i="1"/>
  <c r="G10" i="1"/>
  <c r="P27" i="6"/>
  <c r="C11" i="1"/>
  <c r="G11" i="1" s="1"/>
  <c r="P27" i="3"/>
  <c r="C8" i="1"/>
  <c r="G8" i="1" s="1"/>
  <c r="H28" i="7"/>
  <c r="P28" i="7" s="1"/>
  <c r="P30" i="7" s="1"/>
  <c r="H28" i="4"/>
  <c r="P28" i="4" s="1"/>
  <c r="P30" i="4" s="1"/>
  <c r="P25" i="2"/>
  <c r="P27" i="2" l="1"/>
  <c r="C7" i="1"/>
  <c r="H28" i="3"/>
  <c r="P28" i="3" s="1"/>
  <c r="P30" i="3" s="1"/>
  <c r="H28" i="6"/>
  <c r="P28" i="6" s="1"/>
  <c r="P30" i="6" s="1"/>
  <c r="H28" i="5"/>
  <c r="P28" i="5" s="1"/>
  <c r="P30" i="5" s="1"/>
  <c r="C13" i="1" l="1"/>
  <c r="G7" i="1"/>
  <c r="G13" i="1" s="1"/>
  <c r="H28" i="2"/>
  <c r="P28" i="2" s="1"/>
  <c r="P30" i="2" s="1"/>
  <c r="B14" i="1" l="1"/>
  <c r="G14" i="1" s="1"/>
  <c r="B15" i="1" l="1"/>
  <c r="G15" i="1" s="1"/>
  <c r="G16" i="1" s="1"/>
</calcChain>
</file>

<file path=xl/sharedStrings.xml><?xml version="1.0" encoding="utf-8"?>
<sst xmlns="http://schemas.openxmlformats.org/spreadsheetml/2006/main" count="3564" uniqueCount="1807">
  <si>
    <t>Rekapitulácia rozpočtu</t>
  </si>
  <si>
    <t>Stavba Prestupné bývanie v obci Bystré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</si>
  <si>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</si>
  <si>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</si>
  <si>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</si>
  <si>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</si>
  <si>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</si>
  <si>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</si>
  <si>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</si>
  <si>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</si>
  <si>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</si>
  <si>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</si>
  <si>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01 - ASR - stavebné práce</t>
  </si>
  <si>
    <t>02 - Zdravotechnika</t>
  </si>
  <si>
    <t>03 - Plynofikácia</t>
  </si>
  <si>
    <t>04 - Ústredné vykurovanie</t>
  </si>
  <si>
    <t>05 - ELI</t>
  </si>
  <si>
    <t>06 - OEZ - Odberné el. zariadenie</t>
  </si>
  <si>
    <t>Krycí list rozpočtu</t>
  </si>
  <si>
    <t>Objekt 01 - ASR - stavebné práce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</si>
  <si>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</si>
  <si>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</si>
  <si>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</si>
  <si>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</si>
  <si>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</si>
  <si>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8. 4. 2020</t>
  </si>
  <si>
    <t>Odberateľ: Obec Bystré</t>
  </si>
  <si>
    <t>Projektant: Ing. Jozef Gajdoš - MEP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</si>
  <si>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</si>
  <si>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</si>
  <si>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</si>
  <si>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</si>
  <si>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</si>
  <si>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</si>
  <si>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</si>
  <si>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</si>
  <si>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</si>
  <si>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</si>
  <si>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</si>
  <si>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</si>
  <si>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</si>
  <si>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</si>
  <si>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</si>
  <si>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</si>
  <si>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</si>
  <si>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</si>
  <si>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</si>
  <si>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</si>
  <si>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</si>
  <si>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</si>
  <si>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</si>
  <si>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</si>
  <si>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</si>
  <si>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</si>
  <si>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</si>
  <si>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</si>
  <si>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</si>
  <si>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</si>
  <si>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</si>
  <si>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</si>
  <si>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</si>
  <si>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8. 4. 2020</t>
  </si>
  <si>
    <t>Prehľad rozpočtových nákladov</t>
  </si>
  <si>
    <t>Práce HSV</t>
  </si>
  <si>
    <t xml:space="preserve">   ZEMNÉ PRÁCE</t>
  </si>
  <si>
    <t xml:space="preserve">   ZÁKLADY</t>
  </si>
  <si>
    <t xml:space="preserve">   ZVISLÉ KONŠTRUKCIE</t>
  </si>
  <si>
    <t xml:space="preserve">   VODOROVNÉ KONŠTRUKCIE</t>
  </si>
  <si>
    <t xml:space="preserve">   POVRCHOVÉ ÚPRAVY</t>
  </si>
  <si>
    <t xml:space="preserve">   OSTATNÉ PRÁCE</t>
  </si>
  <si>
    <t xml:space="preserve">   PRESUNY HMÔT</t>
  </si>
  <si>
    <t>Práce PSV</t>
  </si>
  <si>
    <t xml:space="preserve">   IZOLÁCIE PROTI VODE A VLHKOSTI</t>
  </si>
  <si>
    <t xml:space="preserve">   POVLAKOVÉ KRYTINY</t>
  </si>
  <si>
    <t xml:space="preserve">   IZOLÁCIE TEPELNÉ BEŽNÝCH STAVEBNÝCH KONŠTRUKCIÍ</t>
  </si>
  <si>
    <t xml:space="preserve">   KONŠTRUKCIE TESÁRSKE</t>
  </si>
  <si>
    <t xml:space="preserve">   DREVOSTAVBY</t>
  </si>
  <si>
    <t xml:space="preserve">   KONŠTRUKCIE KLAMPIARSKE</t>
  </si>
  <si>
    <t xml:space="preserve">   KONŠTRUKCIE STOLÁRSKE</t>
  </si>
  <si>
    <t xml:space="preserve">   KOVOVÉ DOPLNKOVÉ KONŠTRUKCIE</t>
  </si>
  <si>
    <t xml:space="preserve">   MONTÁŽ VZDUCHOTECHNICKÝCH ZARIADENÍ</t>
  </si>
  <si>
    <t xml:space="preserve">   PODLAHY A DLAŽBY KERAMICKÉ</t>
  </si>
  <si>
    <t xml:space="preserve">   DLAŽBY Z PRÍRODNÉHO KAMEŇA</t>
  </si>
  <si>
    <t xml:space="preserve">   PODLAHY TERRAZZOVÉ</t>
  </si>
  <si>
    <t xml:space="preserve">   PODLAHY VLYSOVÉ A PARKETOVÉ</t>
  </si>
  <si>
    <t xml:space="preserve">   PODLAHY POVLAKOVÉ</t>
  </si>
  <si>
    <t xml:space="preserve">   OBKLADY KERAMICKÉ</t>
  </si>
  <si>
    <t xml:space="preserve">   NÁTERY</t>
  </si>
  <si>
    <t xml:space="preserve">   MAĽBY</t>
  </si>
  <si>
    <t>Montážne práce</t>
  </si>
  <si>
    <t xml:space="preserve">   M-33 MONTÁŽ DOPRAVNÝCH ZARIADENÍ, SKLADOVACÍCH ZARIADENÍ A VÁH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</si>
  <si>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</si>
  <si>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</si>
  <si>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</si>
  <si>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</si>
  <si>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</si>
  <si>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</si>
  <si>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</si>
  <si>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</si>
  <si>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</si>
  <si>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</si>
  <si>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</si>
  <si>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</si>
  <si>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</si>
  <si>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</si>
  <si>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</si>
  <si>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Prestupné bývanie v obci Bystré</t>
  </si>
  <si>
    <t>132201101</t>
  </si>
  <si>
    <t>Výkop ryhy do šírky 600 mm v horn.3 do 100 m3</t>
  </si>
  <si>
    <t>m3</t>
  </si>
  <si>
    <t>132201109</t>
  </si>
  <si>
    <t>Príplatok k cene za lepivosť pri hĺbení rýh šírky do 600 mm zapažených i nezapažených s urovnaním dna v hornine 3</t>
  </si>
  <si>
    <t>162201101</t>
  </si>
  <si>
    <t>Vodorovné premiestnenie výkopku z horniny 1-4 do 20m - dovoz zeminy pre zásyp</t>
  </si>
  <si>
    <t>162501102</t>
  </si>
  <si>
    <t>Vodorovné premiestnenie výkopku po spevnenej ceste z horniny tr.1-4, do 100 m3 na vzdialenosť do 3000 m</t>
  </si>
  <si>
    <t>162501105</t>
  </si>
  <si>
    <t>Vodorovné premiestnenie výkopku po spevnenej ceste z horniny tr.1-4, do 100 m3, príplatok k cene za každých ďalšich a začatých 1000 m</t>
  </si>
  <si>
    <t>171101107</t>
  </si>
  <si>
    <t>Zásyp zeminou s mierou zhutnenia na 0,25 MPa</t>
  </si>
  <si>
    <t>5833725100</t>
  </si>
  <si>
    <t>Zahlinený štrkopiesok pre zásyp medzi základmi</t>
  </si>
  <si>
    <t>271571111</t>
  </si>
  <si>
    <t>Vankúše zhutnené pod základy zo štrkopiesku</t>
  </si>
  <si>
    <t>274271300</t>
  </si>
  <si>
    <t>Murivo základových pásov (m3) PREMAC alebo ekvivalent  500x125x250 s betónovou výplňou C 16/20 hr. 125 mm</t>
  </si>
  <si>
    <t>274271302</t>
  </si>
  <si>
    <t>Murivo základových pásov (m3) PREMAC alebo ekvivalent 50x25x25 s betónovou výplňou C 16/20 hr. 250 mm</t>
  </si>
  <si>
    <t>274271304</t>
  </si>
  <si>
    <t>Murivo základových pásov (m3) PREMAC alebo ekvivalent 50x40x25 s betónovou výplňou C 16/20 hr. 400 mm</t>
  </si>
  <si>
    <t>274313612</t>
  </si>
  <si>
    <t>Betón základových pásov, prostý tr. C 20/25</t>
  </si>
  <si>
    <t>274361825</t>
  </si>
  <si>
    <t>Výstuž základ. pásy pre murivo základových pásov PREMAC alebo ekvivalent  s betónovou výplňou z ocele 10505</t>
  </si>
  <si>
    <t>t</t>
  </si>
  <si>
    <t>311271195</t>
  </si>
  <si>
    <t>Príplatok za zálievku dutín tvárnic zhora len pri používaní tvárnic betónových a škvarocementových</t>
  </si>
  <si>
    <t>M3</t>
  </si>
  <si>
    <t>310238211</t>
  </si>
  <si>
    <t>Zamurovanie otvoru s plochou nad 0.25 do 1 m2 v murive nadzákladného tehlami na maltu vápennocementovú</t>
  </si>
  <si>
    <t>311272561</t>
  </si>
  <si>
    <t>Murivo nosné (m3) z tvárnic YTONG alebo ekvivalent hr. 200 mm</t>
  </si>
  <si>
    <t>311273123</t>
  </si>
  <si>
    <t>Murivo nosné, výplňové (m3) z tvárnic YTONGalebo ekvivalent hr. 375 mm P2-500</t>
  </si>
  <si>
    <t>311273802</t>
  </si>
  <si>
    <t>Murivo nosné (m3) z tvárnic SILKA hr. 250 mm S20-2000 PDK, na MVC a maltu SILKA (250x199x248) alebo ekvivalent</t>
  </si>
  <si>
    <t>317162101</t>
  </si>
  <si>
    <t>Keramický predpätý preklad POROTHERM KPP alebo ekvivalent, šírky 120 mm, výšky 65 mm, dĺžky 1000 mm</t>
  </si>
  <si>
    <t>ks</t>
  </si>
  <si>
    <t>317162102</t>
  </si>
  <si>
    <t>Keramický predpätý preklad POROTHERM KPP alebo ekvivalent šírky 120 mm, výšky 65 mm, dĺžky 1250 mm</t>
  </si>
  <si>
    <t>317162131</t>
  </si>
  <si>
    <t>Keramický preklad POROTHERM 23,8, šírky 70 mm, výšky 238 mm, dĺžky 1000 mm</t>
  </si>
  <si>
    <t>317162132</t>
  </si>
  <si>
    <t>Keramický preklad POROTHERM  alebo ekvivalent 23,8, šírky 70 mm, výšky 238 mm, dĺžky 1250 mm</t>
  </si>
  <si>
    <t>317162134</t>
  </si>
  <si>
    <t>Keramický preklad POROTHERM alebo ekvivalent 23,8, šírky 70 mm, výšky 238 mm, dĺžky 1750 mm</t>
  </si>
  <si>
    <t>317162136</t>
  </si>
  <si>
    <t>Keramický preklad POROTHERM alebo ekvivalent 23,8, šírky 70 mm, výšky 238 mm, dĺžky 2250 mm</t>
  </si>
  <si>
    <t>317165241</t>
  </si>
  <si>
    <t>Nosný preklad YTONG alebo ekvivalent šírky 375 mm, výšky 249 mm, dĺžky 1250 mm</t>
  </si>
  <si>
    <t>317165242</t>
  </si>
  <si>
    <t>Nosný preklad YTONG alebo ekvivalent šírky 375 mm, výšky 249 mm, dĺžky 1500 mm</t>
  </si>
  <si>
    <t>317165243</t>
  </si>
  <si>
    <t>Nosný preklad YTONG alebo ekvivalent šírky 375 mm, výšky 249 mm, dĺžky 1750 mm</t>
  </si>
  <si>
    <t>317165244</t>
  </si>
  <si>
    <t>Nosný preklad YTONG alebo ekvivalent šírky 375 mm, výšky 249 mm, dĺžky 2000 mm</t>
  </si>
  <si>
    <t>331321410</t>
  </si>
  <si>
    <t>Betón stĺpov hranatých, železový (bez výstuže) tr. C 25/30</t>
  </si>
  <si>
    <t>331351101</t>
  </si>
  <si>
    <t>Debnenie hranatých stĺpov prierezu pravouhlého štvoruholníka výšky do 4 m, zhotovenie-dielce</t>
  </si>
  <si>
    <t>m2</t>
  </si>
  <si>
    <t>331351102</t>
  </si>
  <si>
    <t>Debnenie hranatých stĺpov prierezu pravouhlého štvoruholníka výšky do 4 m, odstránenie-dielce</t>
  </si>
  <si>
    <t>342242021</t>
  </si>
  <si>
    <t>Priečky z tehál pálených POROTHERM alebo ekvivalent 11,5 (115x500x238)</t>
  </si>
  <si>
    <t>346244811</t>
  </si>
  <si>
    <t>Prímurovky izolačné a ochranné z tehál dĺžky 290 mm na MC 10 hr. 65 mm</t>
  </si>
  <si>
    <t>41114206R</t>
  </si>
  <si>
    <t>Montáž - Strop YTONG Komfortt z nosníkov a vložiek Ytong alebo ekvivalent, s podstĺpkovaním a dobetónovaním medzi vložkami</t>
  </si>
  <si>
    <t>593410014900</t>
  </si>
  <si>
    <t>Stropný nosník YTONG alebo ekvivalent  2,80/A, lxšxv 2800x120x40/205 mm</t>
  </si>
  <si>
    <t>593410015200</t>
  </si>
  <si>
    <t>Stropný nosník YTONG alebo ekvivalent 3,40/A, lxšxv 3400x120x40/205 mm</t>
  </si>
  <si>
    <t>593410016400</t>
  </si>
  <si>
    <t>Stropný nosník YTONG alebo ekvivalent 5,80/A, lxšxv 5800x120x40/205 mm</t>
  </si>
  <si>
    <t>593410015700</t>
  </si>
  <si>
    <t>Stropný nosník YTONG alebo ekvivalent 4,40/A, lxšxv 4400x120x40/205 mm</t>
  </si>
  <si>
    <t>593410015800</t>
  </si>
  <si>
    <t>Stropný nosník YTONG alebo ekvivalent 4,60/A, lxšxv 4600x120x40/205 mm</t>
  </si>
  <si>
    <t>593410016800</t>
  </si>
  <si>
    <t>Stropný nosník YTONG alebo ekvivalent 6,60/A, lxšxv 6600x120x40/205 mm</t>
  </si>
  <si>
    <t>595370000300</t>
  </si>
  <si>
    <t>Stropná vložka YTONG alebo ekvivalent + 100, šxlxv 100x599x125 mm</t>
  </si>
  <si>
    <t>595370000500</t>
  </si>
  <si>
    <t>Stropná vložka YTONG alebo ekvivalent + 250, šxlxv 250x599x249 mm</t>
  </si>
  <si>
    <t>411321414</t>
  </si>
  <si>
    <t>Betón stropov doskových a trámových,  železový tr. C 25/30</t>
  </si>
  <si>
    <t>411351101</t>
  </si>
  <si>
    <t>Debnenie stropov doskových zhotovenie-dielce</t>
  </si>
  <si>
    <t>411351102</t>
  </si>
  <si>
    <t>Debnenie stropov doskových odstránenie-dielce</t>
  </si>
  <si>
    <t>411354173</t>
  </si>
  <si>
    <t>Podporná konštrukcia stropov výšky do 4 m pre zaťaženie do 12 kPa zhotovenie</t>
  </si>
  <si>
    <t>411354174</t>
  </si>
  <si>
    <t>Podporná konštrukcia stropov výšky do 4 m pre zaťaženie do 12 kPa odstránenie</t>
  </si>
  <si>
    <t>411361821</t>
  </si>
  <si>
    <t>Výstuž stropov, schodísk, prekladov, vencov, stĺpikov z ocele 10505 - statika ST/04</t>
  </si>
  <si>
    <t>411362442</t>
  </si>
  <si>
    <t>Výstuž stropov doskových, trámových, vložkových, konzolových, balkónových, zo sietí KARI, priemer drôtu 8/8 mm, veľkosť oka 150x150 mm</t>
  </si>
  <si>
    <t>413321414</t>
  </si>
  <si>
    <t>Betón nosníkov, železový tr. C 25/30</t>
  </si>
  <si>
    <t>413351107</t>
  </si>
  <si>
    <t>Debnenie nosníka zhotovenie-dielce</t>
  </si>
  <si>
    <t>413351108</t>
  </si>
  <si>
    <t>Debnenie nosníka odstránenie-dielce</t>
  </si>
  <si>
    <t>413351213</t>
  </si>
  <si>
    <t>Podporná konštrukcia nosníkov výšky do 4 m zaťaženia do 10 kPa - zhotovenie</t>
  </si>
  <si>
    <t>413351214</t>
  </si>
  <si>
    <t>Podporná konštrukcia nosníkov výšky do 4 m zaťaženia do 10 kPa - odstránenie</t>
  </si>
  <si>
    <t>413941123</t>
  </si>
  <si>
    <t>Osadenie oceľových valcovaných nosníkov I, IE, U, UE, L č. 14-22, alebo výšky do 220 mm</t>
  </si>
  <si>
    <t>13481000021</t>
  </si>
  <si>
    <t>Oceľ S 235 - podľa výpisu Statika ST/02</t>
  </si>
  <si>
    <t>417321515</t>
  </si>
  <si>
    <t>Betón stužujúcich pásov a vencov železový tr. C 25/30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</si>
  <si>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</si>
  <si>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</si>
  <si>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</si>
  <si>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</si>
  <si>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430321414</t>
  </si>
  <si>
    <t>Schodiskové konštrukcie, betón železový tr. C 25/30</t>
  </si>
  <si>
    <t>431351125</t>
  </si>
  <si>
    <t>Debnenie do 4 m výšky - podest a podstupňových dosiek pôdorysne krivočiarych zhotovenie</t>
  </si>
  <si>
    <t>431351126</t>
  </si>
  <si>
    <t>Debnenie do 4 m výšky - podest a podstupňových dosiek pôdorysne krivočiarych odstránenie</t>
  </si>
  <si>
    <t>434351145</t>
  </si>
  <si>
    <t>Debnenie stupňov na podstupňovej doske alebo na teréne pôdorysne krivočiarych zhotovenie</t>
  </si>
  <si>
    <t>434351146</t>
  </si>
  <si>
    <t>Debnenie stupňov na podstupňovej doske alebo na teréne pôdorysne krivočiarych odstránenie</t>
  </si>
  <si>
    <t>611460121</t>
  </si>
  <si>
    <t>Príprava vnútorného podkladu stropov penetráciou základnou</t>
  </si>
  <si>
    <t>611460222</t>
  </si>
  <si>
    <t>Vnútorná omietka stropov vápenná štuková (jemná)</t>
  </si>
  <si>
    <t>611481119</t>
  </si>
  <si>
    <t>Potiahnutie vnútorných stropov sklotextílnou mriežkou s celoplošným prilepením</t>
  </si>
  <si>
    <t>612460121</t>
  </si>
  <si>
    <t>Príprava vnútorného podkladu stien penetráciou základnou</t>
  </si>
  <si>
    <t>612460222</t>
  </si>
  <si>
    <t>Vnútorná omietka stien vápenná štuková (jemná)</t>
  </si>
  <si>
    <t>612460238</t>
  </si>
  <si>
    <t>Vyspravenie omieky podzemnej steny cementovou maltou</t>
  </si>
  <si>
    <t>612468561</t>
  </si>
  <si>
    <t>Vnútorná stierka stien YTONG alebo ekvivalent  vápenná, hr. 2 mm</t>
  </si>
  <si>
    <t>616904112</t>
  </si>
  <si>
    <t>Očistenie plôch tlakovou vodou</t>
  </si>
  <si>
    <t>622464222</t>
  </si>
  <si>
    <t>Vonkajšia omietka tenkovrstvová, silikátová, škrabaná, hr. 2 mm</t>
  </si>
  <si>
    <t>622464310</t>
  </si>
  <si>
    <t>Vonkajšia omietka stien mozaiková - marmoli</t>
  </si>
  <si>
    <t>622466114</t>
  </si>
  <si>
    <t>Príprava vonkajšieho podkladu - penetrácia pod zateplenie</t>
  </si>
  <si>
    <t>622466116</t>
  </si>
  <si>
    <t>Príprava vonkajšieho podkladu - penetrácia pod omietku</t>
  </si>
  <si>
    <t>625250156</t>
  </si>
  <si>
    <t>Doteplenie konštrukcie hr. 100 mm, systém XPS, lepený rámovo s prikotvením</t>
  </si>
  <si>
    <t>625250157</t>
  </si>
  <si>
    <t>Doteplenie konštrukcie hr. 120 mm, systém XPS, lepený rámovo s prikotvením</t>
  </si>
  <si>
    <t>625251333</t>
  </si>
  <si>
    <t>Kontaktný zatepľovací systém podhľadov hr. 60 mm, tanierové hmoždinky</t>
  </si>
  <si>
    <t>625251337</t>
  </si>
  <si>
    <t>Kontaktný zatepľovací systém stien hr. 120 mm MW tanierové hmoždinky</t>
  </si>
  <si>
    <t>625251337.1</t>
  </si>
  <si>
    <t>Kontaktný zatepľovací systém stropov hr. 120 mm MW tanierové hmoždinky</t>
  </si>
  <si>
    <t>625251372</t>
  </si>
  <si>
    <t>Kontaktný zatepľovací systém ostenia hr. 30 mm, minerálne dosky</t>
  </si>
  <si>
    <t>631312711</t>
  </si>
  <si>
    <t>Mazanina z betónu prostého (m3) tr. C 25/30 hr.nad 50 do 80 mm</t>
  </si>
  <si>
    <t>631362422</t>
  </si>
  <si>
    <t>Výstuž mazanín z betónov (z kameniva) a z ľahkých betónov zo sietí KARI, priemer drôtu 6/6 mm, veľkosť oka 150x150 mm</t>
  </si>
  <si>
    <t>631571003</t>
  </si>
  <si>
    <t>Násyp zo štrkopiesku 0-32 (pre spevnenie podkladu)</t>
  </si>
  <si>
    <t>63247705</t>
  </si>
  <si>
    <t>Liaty poter hr.1-3 mm</t>
  </si>
  <si>
    <t>642942111</t>
  </si>
  <si>
    <t>Osadenie oceľovej dverovej zárubne alebo rámu, plochy otvoru do 2,5 m2</t>
  </si>
  <si>
    <t>553310008500</t>
  </si>
  <si>
    <t>Zárubňa oceľová CgU 600-900x1970</t>
  </si>
  <si>
    <t>941941041</t>
  </si>
  <si>
    <t>Montáž lešenia ľahkého pracovného radového s podlahami šírky nad 1,00 do 1,20 m, výšky do 10 m</t>
  </si>
  <si>
    <t>941941291</t>
  </si>
  <si>
    <t>Príplatok za prvý a každý ďalší i začatý mesiac použitia lešenia ľahkého pracovného radového s podlahami šírky nad 1,00 do 1,20 m, výšky do 10 m</t>
  </si>
  <si>
    <t>941941841</t>
  </si>
  <si>
    <t>Demontáž lešenia ľahkého pracovného radového s podlahami šírky nad 1,00 do 1,20 m, výšky do 10 m</t>
  </si>
  <si>
    <t>962032231</t>
  </si>
  <si>
    <t>Búranie muriva alebo vybúranie otvorov plochy nad 4 m2 nadzákladového z tehál pálených, vápenopieskových, cementových na maltu,  -1,90500t</t>
  </si>
  <si>
    <t>962032631</t>
  </si>
  <si>
    <t>Búranie komínov. muriva z tehál na akúkoľvek maltu,  -1,63300t</t>
  </si>
  <si>
    <t>962081131</t>
  </si>
  <si>
    <t>Búranie muriva priečok zo sklenených tvárnic, hr. do 100 mm,  -0,05500t</t>
  </si>
  <si>
    <t>963051113</t>
  </si>
  <si>
    <t>Búranie železobetónových stropov doskových hr.nad 80 mm,  -2,40000t</t>
  </si>
  <si>
    <t>965041441</t>
  </si>
  <si>
    <t>Búranie podkladov a mazanín,škvarobetón hr.nad 100 mm, plochy nad 4 m2 -1,60000t</t>
  </si>
  <si>
    <t>965042231</t>
  </si>
  <si>
    <t>Búranie podkladov z betónu prostého hr.nad 100 mm -2,20000t</t>
  </si>
  <si>
    <t>965081712</t>
  </si>
  <si>
    <t>Búranie dlažieb, bez podklad. lôžka z xylolit., alebo keramických dlaždíc hr. do 10 mm,  -0,02000t</t>
  </si>
  <si>
    <t>965081812</t>
  </si>
  <si>
    <t>Búranie dlažieb, z kamen., cement., terazzových, čadičových alebo keramických, hr. nad 10 mm,  -0,06500t</t>
  </si>
  <si>
    <t>968061115</t>
  </si>
  <si>
    <t>Demontáž okien drevených, 1 bm obvodu - 0,008t</t>
  </si>
  <si>
    <t>m</t>
  </si>
  <si>
    <t>968061116</t>
  </si>
  <si>
    <t>Demontáž dverí drevených, 1 bm obvodu - 0,012t</t>
  </si>
  <si>
    <t>968061125</t>
  </si>
  <si>
    <t>Vyvesenie dreveného dverného krídla do suti plochy do 2 m2, -0,02400t</t>
  </si>
  <si>
    <t>968071116</t>
  </si>
  <si>
    <t>Demontáž dverí kovových vchodových, 1 bm obvodu - 0,005t</t>
  </si>
  <si>
    <t>968071125</t>
  </si>
  <si>
    <t>Vyvesenie kovového dverného krídla do suti plochy do 2 m2</t>
  </si>
  <si>
    <t>968071136</t>
  </si>
  <si>
    <t>Vyvesenie kovového krídla vrát do suti plochy do 4 m2</t>
  </si>
  <si>
    <t>968072559</t>
  </si>
  <si>
    <t>Vybúranie kovových vrát plochy nad 5 m2,  -0,06600t</t>
  </si>
  <si>
    <t>971033351</t>
  </si>
  <si>
    <t>Vybúranie otvoru v murive tehl. plochy do 0,09 m2 hr. do 450 mm,  -0,08000t</t>
  </si>
  <si>
    <t>971033651</t>
  </si>
  <si>
    <t>Vybúranie otvorov v murive tehl. plochy do 4 m2 hr. do 600 mm,  -1,87500t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</si>
  <si>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</si>
  <si>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</si>
  <si>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</si>
  <si>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</si>
  <si>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979081111</t>
  </si>
  <si>
    <t>Odvoz sutiny a vybúraných hmôt na skládku do 1 km</t>
  </si>
  <si>
    <t>979081121</t>
  </si>
  <si>
    <t>Odvoz sutiny a vybúraných hmôt na skládku za každý ďalší 1 km</t>
  </si>
  <si>
    <t>979082111</t>
  </si>
  <si>
    <t>Vnútrostavenisková doprava sutiny a vybúraných hmôt do 10 m</t>
  </si>
  <si>
    <t>979089012</t>
  </si>
  <si>
    <t>Poplatok za skladovanie - betón, tehly, dlaždice (17 01 ), ostatné</t>
  </si>
  <si>
    <t>999281001</t>
  </si>
  <si>
    <t>Presun hmôt pre opravy a údržbu objektov vrátane vonkajších plášťov výšky do 25 m</t>
  </si>
  <si>
    <t>711111001</t>
  </si>
  <si>
    <t>Zhotovenie izolácie proti zemnej vlhkosti vodorovná náterom penetračným za studena</t>
  </si>
  <si>
    <t>246170000900</t>
  </si>
  <si>
    <t>Lak asfaltový ALP-PENETRAL SN alebo ekvivalent  v sudoch</t>
  </si>
  <si>
    <t>711112001</t>
  </si>
  <si>
    <t>Zhotovenie  izolácie proti zemnej vlhkosti zvislá penetračným náterom za studena</t>
  </si>
  <si>
    <t>Lak asfaltový ALP-PENETRAL SN alebo ekvivalent v sudoch</t>
  </si>
  <si>
    <t>711131102</t>
  </si>
  <si>
    <t>Zhotovenie geotextílie alebo tkaniny na plochu vodorovnú</t>
  </si>
  <si>
    <t>693110001400</t>
  </si>
  <si>
    <t>Geotextília 500g/m2</t>
  </si>
  <si>
    <t>711131103</t>
  </si>
  <si>
    <t>Zhotovenie  izolácie proti zemnej vlhkosti vodorovne, separačná fólia na sucho</t>
  </si>
  <si>
    <t>283290003605</t>
  </si>
  <si>
    <t>Separačná fólia PE</t>
  </si>
  <si>
    <t>711132107</t>
  </si>
  <si>
    <t>Zhotovenie izolácie proti zemnej vlhkosti nopovou fóloiu položenou voľne na ploche zvislej</t>
  </si>
  <si>
    <t>283230002700</t>
  </si>
  <si>
    <t>Nopová fólia, pre spodnú stavbu</t>
  </si>
  <si>
    <t>711142559R</t>
  </si>
  <si>
    <t>Zhotovenie  izolácie proti zemnej vlhkosti a tlakovej vode zvislá NAIP pritavením - 2x</t>
  </si>
  <si>
    <t>628310001000</t>
  </si>
  <si>
    <t>Pás asfaltový HYDROBIT V 60 S 35 alebo ekvivalent pre spodné vrstvy hydroizolačných systémov - 2x</t>
  </si>
  <si>
    <t>711471051</t>
  </si>
  <si>
    <t>Zhotovenie izolácie proti vode a radónu PVC fóliou položenou voľne na vodorovnej ploche so zvarením spoju</t>
  </si>
  <si>
    <t>283220000300</t>
  </si>
  <si>
    <t>Hydroizolačná fólia PVC-P FATRAFOL H 803 alebo ekvivalent , hr. 1,5 mm, vodotesne zváraná</t>
  </si>
  <si>
    <t>998711201</t>
  </si>
  <si>
    <t>Presun hmôt pre izoláciu proti vode v objektoch výšky do 6 m</t>
  </si>
  <si>
    <t>%</t>
  </si>
  <si>
    <t>712300832</t>
  </si>
  <si>
    <t>Odstránenie povlakovej krytiny na strechách plochých 10° dvojvrstvovej,  -0,01000t</t>
  </si>
  <si>
    <t>713111111</t>
  </si>
  <si>
    <t>Montáž tepelnej izolácie stropov minerálnou vlnou, vrchom kladenou voľne 2x</t>
  </si>
  <si>
    <t>631650001800</t>
  </si>
  <si>
    <t>Rohož UNIFIT 035 alebo ekvivalent, hr. 180 mm sklená minerálna izolácia pre zateplenie strechy 2x</t>
  </si>
  <si>
    <t>713120010</t>
  </si>
  <si>
    <t>Zakrývanie tepelnej izolácie podláh fóliou</t>
  </si>
  <si>
    <t>283230011400</t>
  </si>
  <si>
    <t>Separačná PE fólia</t>
  </si>
  <si>
    <t>713122111</t>
  </si>
  <si>
    <t>Montáž tepelnej izolácie podláh polystyrénom, kladeným voľne v jednej vrstve</t>
  </si>
  <si>
    <t>283720002800</t>
  </si>
  <si>
    <t>Doska EPS 200 hr. 40 mm, pre podlahy</t>
  </si>
  <si>
    <t>713122111.1</t>
  </si>
  <si>
    <t>283720012802</t>
  </si>
  <si>
    <t>Doska koolherm K3 alebo ekvivalent  hr. 80mm, fenolitické dosky pre podlahy</t>
  </si>
  <si>
    <t>998713202</t>
  </si>
  <si>
    <t>Presun hmôt pre izolácie tepelné v objektoch výšky nad 6 m do 12 m</t>
  </si>
  <si>
    <t>762332120</t>
  </si>
  <si>
    <t>Montáž viazaných konštrukcií krovov striech z reziva</t>
  </si>
  <si>
    <t>605420000100</t>
  </si>
  <si>
    <t>Rezivo stavebné zo smreku/jedle - viď výpis na výkrese krovu</t>
  </si>
  <si>
    <t>762341001</t>
  </si>
  <si>
    <t>Montáž debnenia jednoduchých striech, OSB doskami na zráz - pod oplechovanie atiky</t>
  </si>
  <si>
    <t>607260000900</t>
  </si>
  <si>
    <t>Doska OSB hr. 25 mm</t>
  </si>
  <si>
    <t>762341004</t>
  </si>
  <si>
    <t>Montáž debnenia úžľabia</t>
  </si>
  <si>
    <t>605110006500</t>
  </si>
  <si>
    <t>Dosky neopracované neomietané akosť A hr. 24 mm</t>
  </si>
  <si>
    <t>762341031</t>
  </si>
  <si>
    <t>Montáž čelových dosiek pre všetky druhy striech</t>
  </si>
  <si>
    <t>605110006501</t>
  </si>
  <si>
    <t>Čelová doska pero-drážka 30/130 mm</t>
  </si>
  <si>
    <t>762341202</t>
  </si>
  <si>
    <t>Montáž latovania zložitých striech pre sklon do 60°</t>
  </si>
  <si>
    <t>605120002801</t>
  </si>
  <si>
    <t>Laty pre latovanie 60/45 mm</t>
  </si>
  <si>
    <t>762341251</t>
  </si>
  <si>
    <t>Montáž kontralát pre sklon do 22°</t>
  </si>
  <si>
    <t>605120002802</t>
  </si>
  <si>
    <t>Kontralaty 50/50 mm</t>
  </si>
  <si>
    <t>762395000</t>
  </si>
  <si>
    <t>Spojovacie prostriedky pre viazané konštrukcie krovov</t>
  </si>
  <si>
    <t>762512245</t>
  </si>
  <si>
    <t>Položenie podláh na drevený podklad z drevotrieskových dosiek priskrutkovaním</t>
  </si>
  <si>
    <t>607260000450</t>
  </si>
  <si>
    <t>Doska OSB hr. 25mm</t>
  </si>
  <si>
    <t>762526110</t>
  </si>
  <si>
    <t>Položenie vankúšov pod podlahy - kominikácia</t>
  </si>
  <si>
    <t>605110000100</t>
  </si>
  <si>
    <t>Fošna pre komunikácie 50/180 mm</t>
  </si>
  <si>
    <t>998762202</t>
  </si>
  <si>
    <t>Presun hmôt pre konštrukcie tesárske v objektoch výšky do 12 m</t>
  </si>
  <si>
    <t>763115514</t>
  </si>
  <si>
    <t>Priečka SDK hr. 150 mm dvojito opláštená doskami RB 12.5 mm s tep. izoláciou, CW 100</t>
  </si>
  <si>
    <t>763126640</t>
  </si>
  <si>
    <t>Predsadená SDK stena hr. 90 mm, opláštená doskou RB 15 mm s tep. izoláciou, voľne stojaca na podkonštrukcií CW50</t>
  </si>
  <si>
    <t>763139531</t>
  </si>
  <si>
    <t>Demontáž sadrokartónového podhľadu s jednovrstvou nosnou konštrukciou z oceľových profilov, jednoduché opláštenie, -0,02106t</t>
  </si>
  <si>
    <t>Z001</t>
  </si>
  <si>
    <t>Obklad zvislého potrubia kanalizácie SDK 15mm na CD profiloch (požiar odolnosť 30min) - Z23</t>
  </si>
  <si>
    <t>Z002</t>
  </si>
  <si>
    <t>Obklad zvislého potrubia kanalizácie SDK 15mm na CD profiloch (požiar odolnosť 30min) - Z24</t>
  </si>
  <si>
    <t>Z003</t>
  </si>
  <si>
    <t>Obklad ležatého potrubia kanalizácie SDK 15mm na CD profiloch (požiar odolnosť 30min) - Z25</t>
  </si>
  <si>
    <t>Z004</t>
  </si>
  <si>
    <t>Z005</t>
  </si>
  <si>
    <t>SDK predstena hr. 15mm na CD profiloch do vlhkého prostredia - Z26</t>
  </si>
  <si>
    <t>Z006</t>
  </si>
  <si>
    <t>SDK predstena hr. 15mm na CD profiloch do vlhkého prostredia - Z27</t>
  </si>
  <si>
    <t>Z007</t>
  </si>
  <si>
    <t>Obklad ležatého rozvodu  ZTI pod stropom SDK 15mm na CD profiloch, do vlhkého prostredia - Z28</t>
  </si>
  <si>
    <t>998763403</t>
  </si>
  <si>
    <t>Presun hmôt pre sádrokartónové konštrukcie v stavbách(objektoch )výšky od 7 do 24 m</t>
  </si>
  <si>
    <t>764171266</t>
  </si>
  <si>
    <t>Zachytávač snehu - sneholam - K17</t>
  </si>
  <si>
    <t>76417310R</t>
  </si>
  <si>
    <t>Strešná krytina z lakoplast. tvarovaného plechu hr. 0,5 mm, sklon strechy do 30°</t>
  </si>
  <si>
    <t>764173204</t>
  </si>
  <si>
    <t>Hrebenáč, k strešnej krytine, sklon strechy do 30° - K18</t>
  </si>
  <si>
    <t>764173401</t>
  </si>
  <si>
    <t>Bočné lemovanie r.š. 310 mm, k strešnej krytine, sklon strechy do 30° - K20</t>
  </si>
  <si>
    <t>764173461</t>
  </si>
  <si>
    <t>Úžľabie r.š. 680 mm, lakoplast. plech, sklon strechy do 30° - K19</t>
  </si>
  <si>
    <t>764173701</t>
  </si>
  <si>
    <t>Lemovanie pre anténny  stožiar - K29</t>
  </si>
  <si>
    <t>764327220</t>
  </si>
  <si>
    <t>Oplechovanie z pozinkovaného lakoplast. plechu, odkvapov na strechách s tvrdou krytinou r.š. 250 mm - K15</t>
  </si>
  <si>
    <t>764327220.1</t>
  </si>
  <si>
    <t>Oplechovanie z pozinkovaného lakoplast.plechu, odkvapov na strechách s tvrdou krytinou r.š. 330 mm - K25</t>
  </si>
  <si>
    <t>764327220.2</t>
  </si>
  <si>
    <t>Oplechovanie z pozinkovaného lakoplast.plechu, odkvapov na strechách s tvrdou krytinou r.š. 225 mm - K27</t>
  </si>
  <si>
    <t>764331430</t>
  </si>
  <si>
    <t>Lemovanie z pozinkovaného lakoplast. plechu, terasy r.š. 333 mm - K26</t>
  </si>
  <si>
    <t>764331431.1</t>
  </si>
  <si>
    <t>Lemovanie z pozinkovaného lakoplast. plechu, terasy r.š. 165-250 mm - K28</t>
  </si>
  <si>
    <t>764339410</t>
  </si>
  <si>
    <t>Lemovanie z pozinkovaného lakoplast. plechu, vetracie potrubie D100-150mm v tvrdej krytine - K21-22</t>
  </si>
  <si>
    <t>764352423</t>
  </si>
  <si>
    <t>Žľaby z pozinkovaného lakoplast. plechu, pododkvapové polkruhové r.š. 250 mm - k9</t>
  </si>
  <si>
    <t>764352427</t>
  </si>
  <si>
    <t>Žľaby z pozinkovaného lakoplast. plechu, pododkvapové polkruhové r.š. 330 mm - K3</t>
  </si>
  <si>
    <t>764359411</t>
  </si>
  <si>
    <t>Kotlík kónický z pozinkovaného lakoplast. plechu, pre rúry s priemerom do 100 mm - K10</t>
  </si>
  <si>
    <t>764359412</t>
  </si>
  <si>
    <t>Kotlík kónický z pozinkovaného lakoplast. plechu, pre rúry s priemerom od 100 do 125 mm - K4 + K6</t>
  </si>
  <si>
    <t>764359415</t>
  </si>
  <si>
    <t>Žľabové hrdlo z pozinkovaného lakoplast. plechu, pre rúry s priemerom 70 mm - K8</t>
  </si>
  <si>
    <t>764361520</t>
  </si>
  <si>
    <t>Strešné okno z pozinkovaného lakoplast.plechu, v krytine vrátane drôteného skla 600 x 600 mm - K16</t>
  </si>
  <si>
    <t>764410450</t>
  </si>
  <si>
    <t>Oplechovanie parapetov z pozinkovaného lakoplast. plechu, vrátane rohov r.š. 250 mm - K1</t>
  </si>
  <si>
    <t>76441045R</t>
  </si>
  <si>
    <t>Oplechovanie parapetov z pozinkovaného lakoplast. plechu, vrátane rohov kruhové okno, r.š. 275 - K2</t>
  </si>
  <si>
    <t>764430440</t>
  </si>
  <si>
    <t>Oplechovanie muriva a atík z pozinkovaného lakoplast. plechu, vrátane rohov r.š. 500 mm - K14</t>
  </si>
  <si>
    <t>764430460</t>
  </si>
  <si>
    <t>Oplechovanie muriva a atík z pozinkovaného lakoplast. plechu, vrátane rohov r.š. 670 mm - K14</t>
  </si>
  <si>
    <t>764454452</t>
  </si>
  <si>
    <t>Zvodové rúry z pozinkovaného lakoplast. plechu, kruhové priemer 70 mm - K11</t>
  </si>
  <si>
    <t>764454453</t>
  </si>
  <si>
    <t>Zvodové rúry z pozinkovaného lakoplast. plechu, kruhové priemer 100 mm - K7</t>
  </si>
  <si>
    <t>764454454</t>
  </si>
  <si>
    <t>Zvodové rúry z pozinkovaného lakoplast. plechu, kruhové priemer 125 mm</t>
  </si>
  <si>
    <t>7644544R4</t>
  </si>
  <si>
    <t>Odbočka k zvodovej rúre z pozinkovaného lakoplast. plechu, kruhové priemer 125/70 mm - K12</t>
  </si>
  <si>
    <t>7644544R5</t>
  </si>
  <si>
    <t>Odbočka k zvodovej rúre z pozinkovaného lakoplast. plechu, kruhové priemer 100/70 mm - K13</t>
  </si>
  <si>
    <t>764274103</t>
  </si>
  <si>
    <t>Ventilačné hlavice strešná - DN 110 mm - K24</t>
  </si>
  <si>
    <t>998764202</t>
  </si>
  <si>
    <t>Presun hmôt pre konštrukcie klampiarske v objektoch výšky nad 6 do 12 m</t>
  </si>
  <si>
    <t>766421212</t>
  </si>
  <si>
    <t>Montáž obloženia podhľadov rovných palubovkami na pero a drážku z mäkkého dreva, š. nad 60 do 80 mm</t>
  </si>
  <si>
    <t>611920006600</t>
  </si>
  <si>
    <t>Drevený obklad tatranský profil, hrúbka 15 mm</t>
  </si>
  <si>
    <t>766621400</t>
  </si>
  <si>
    <t>Montáž okien plastových s hydroizolačnými ISO páskami (exteriérová a interiérová)</t>
  </si>
  <si>
    <t>283290006100</t>
  </si>
  <si>
    <t>Tesniaca fólia CX exteriér, š. 290 mm, pre tesnenie pripájacej škáry okenného rámu a muriva</t>
  </si>
  <si>
    <t>283290006200</t>
  </si>
  <si>
    <t>Tesniaca fólia CX interiér, š. 70 mm, pre tesnenie pripájacej škáry okenného rámu a muriva</t>
  </si>
  <si>
    <t>611410000100</t>
  </si>
  <si>
    <t>Plastové okno jednokrídlové OS, 1350x1500 mm , 3-sklo - O2</t>
  </si>
  <si>
    <t>611410000101</t>
  </si>
  <si>
    <t>Plastové okno jednokrídlové OS, 1000x500 mm , 3-sklo - O3</t>
  </si>
  <si>
    <t>611410000102</t>
  </si>
  <si>
    <t>Plastové okno jednokrídlové OS, 500x750 mm , 3-sklo - O4</t>
  </si>
  <si>
    <t>611410000103</t>
  </si>
  <si>
    <t>Plastové okno jednokrídlové OS, 1250x1500 mm , 3-sklo - O6</t>
  </si>
  <si>
    <t>611410000104</t>
  </si>
  <si>
    <t>Plastové okno jednokrídlové OS, 1000x1250 mm , 3-sklo - O7</t>
  </si>
  <si>
    <t>611410000105</t>
  </si>
  <si>
    <t>Plastové okno jednokrídlové OS, 1000x1500 mm , 3-sklo - O8</t>
  </si>
  <si>
    <t>611410000106</t>
  </si>
  <si>
    <t>Plastové okno jednokrídlové OS, 1000x750 mm , 3-sklo - O9</t>
  </si>
  <si>
    <t>611410000107</t>
  </si>
  <si>
    <t>Plastové okno jednokrídlové OS, 1200x750 mm , 3-sklo - O10</t>
  </si>
  <si>
    <t>611410000108</t>
  </si>
  <si>
    <t>Plastové okno jednokrídlové kruhové pevné, sklo s drôtenou vložkou D 1000 - O14 atyp</t>
  </si>
  <si>
    <t>611410000109</t>
  </si>
  <si>
    <t>Plastové balkónové dvere 1470x2400, izol. 3-sklo  - O11</t>
  </si>
  <si>
    <t>611410000110</t>
  </si>
  <si>
    <t>Plastové balkónové dvere 1200x2400, izol. 3-sklo  - O12</t>
  </si>
  <si>
    <t>611410000111</t>
  </si>
  <si>
    <t>Plastové balkónové dvere 1000x2400, izol. 3-sklo  - O13</t>
  </si>
  <si>
    <t>766662112</t>
  </si>
  <si>
    <t>Montáž dverového krídla otočného jednokrídlového poldrážkového, do existujúcej zárubne, vrátane kovania</t>
  </si>
  <si>
    <t>549150000600</t>
  </si>
  <si>
    <t>Kľučka dverová 2x, 2x rozeta BB, FAB alebo ekvivalent, nehrdzavejúca oceľ</t>
  </si>
  <si>
    <t>611610000800</t>
  </si>
  <si>
    <t>611610000802</t>
  </si>
  <si>
    <t>766695212</t>
  </si>
  <si>
    <t>Montáž prahu dverí, jednokrídlových</t>
  </si>
  <si>
    <t>611890001100</t>
  </si>
  <si>
    <t>Prah bukový</t>
  </si>
  <si>
    <t>998766202</t>
  </si>
  <si>
    <t>Presun hmot pre konštrukcie stolárske v objektoch výšky nad 6 do 12 m</t>
  </si>
  <si>
    <t>767162140</t>
  </si>
  <si>
    <t>Montáž zábradlia rovného z profilovej ocele</t>
  </si>
  <si>
    <t>Z98</t>
  </si>
  <si>
    <t>Zábradlie vnútorného schodiska oceľové  pozinkované vr. náterov - Z16</t>
  </si>
  <si>
    <t>kg</t>
  </si>
  <si>
    <t>Z103</t>
  </si>
  <si>
    <t>Zábradlie vonkajšieho schodiska oceľové  pozinkované vr. náterov - Z20</t>
  </si>
  <si>
    <t>7671621407R</t>
  </si>
  <si>
    <t>Oprava zábradlia vnut. a von. schodišťa, francúzskeho okna a balkóna vrátane náteru</t>
  </si>
  <si>
    <t>767165110</t>
  </si>
  <si>
    <t>Montáž zábradlia rovného montáž madiel z rúrok alebo tenkostenných profilov skrutkovaním</t>
  </si>
  <si>
    <t>M101</t>
  </si>
  <si>
    <t>Madlo vnút. schod. - Z15</t>
  </si>
  <si>
    <t>767212201</t>
  </si>
  <si>
    <t>Montáž oceľových stropných sklápacích schodov do vopred pripraveného otvoru</t>
  </si>
  <si>
    <t>612330000500</t>
  </si>
  <si>
    <t>Schody stropné sklápacie LSF s požiarným poklopom</t>
  </si>
  <si>
    <t>767646520</t>
  </si>
  <si>
    <t>Montáž dverí kovových - hliníkových, vchodových, 1 m obvodu dverí</t>
  </si>
  <si>
    <t>553410032701</t>
  </si>
  <si>
    <t>Zasklenná stena hliníková s 1-krídl. dverami 1475x2800mm, vr. 5 ks poštových schránok a samozatvárača - O5</t>
  </si>
  <si>
    <t>553410032702</t>
  </si>
  <si>
    <t>Zasklenné dvere hliníkové 1050x2130mm, izol. 3-sklo, vr. samozatvárača - O1</t>
  </si>
  <si>
    <t>767833109</t>
  </si>
  <si>
    <t>Demontáž rebríkov do muriva s bočnicami z profilovej ocele, z rúrok alebo z tenkostenných profilov</t>
  </si>
  <si>
    <t>767995100</t>
  </si>
  <si>
    <t>Montáž ostatných atypických kovových stavebných doplnkových konštrukcií</t>
  </si>
  <si>
    <t>Z201</t>
  </si>
  <si>
    <t>Rohož na obuv hliníková s gumovými pásmi, vyberateľná vonkajšia 550/950 mm, vr. rámu - Z12</t>
  </si>
  <si>
    <t>Z202</t>
  </si>
  <si>
    <t>Škrabák na obuv oceľový, tyčový 300/250 mm - Z13</t>
  </si>
  <si>
    <t>Z203</t>
  </si>
  <si>
    <t>Kovové šachtové revízne dvierka otváravé, vr, kov.zárubne 600x800 mm - Z1</t>
  </si>
  <si>
    <t>767995101</t>
  </si>
  <si>
    <t>Montáž ostatných atypických kovových stavebných doplnkových konštrukcií do 5 kg</t>
  </si>
  <si>
    <t>K101</t>
  </si>
  <si>
    <t>Kotvenie pomúrnice - Z9</t>
  </si>
  <si>
    <t>K102</t>
  </si>
  <si>
    <t>Kotvenie papuče - Z10</t>
  </si>
  <si>
    <t>K103</t>
  </si>
  <si>
    <t>Kotvenie drevenej väznice k ŽB vencu - Z11</t>
  </si>
  <si>
    <t>767998101</t>
  </si>
  <si>
    <t>D+M Oceľový montovaný balkón, komplet vr. náterov - Z22</t>
  </si>
  <si>
    <t>767998102</t>
  </si>
  <si>
    <t>D+M Zábradlie pre montovaný balkón, komplet vr. náterov - Z23</t>
  </si>
  <si>
    <t>998767202</t>
  </si>
  <si>
    <t>Presun hmôt pre kovové stavebné doplnkové konštrukcie v objektoch výšky nad 6 do 12 m</t>
  </si>
  <si>
    <t>769035015</t>
  </si>
  <si>
    <t>Montáž mriežky s pevnými lamelami prierezu 0.006-0.010 m2</t>
  </si>
  <si>
    <t>4290049033</t>
  </si>
  <si>
    <t>Mriežka s pevnými lamelami 200x200mm - Z4 + Z5</t>
  </si>
  <si>
    <t>4290049030</t>
  </si>
  <si>
    <t>Mriežka s pevnými lamelami kruhová o 125mm - Z3</t>
  </si>
  <si>
    <t>4290049032</t>
  </si>
  <si>
    <t>Mriežka s pevnými lamelami kruhová o 150mm - Z8</t>
  </si>
  <si>
    <t>769035R18</t>
  </si>
  <si>
    <t>D+M Odvetranie WC a kúpeľní a digestora  nad strechu, komplet - Z6</t>
  </si>
  <si>
    <t>769035R19</t>
  </si>
  <si>
    <t>D+M Odvetranie WC na fasádu - Z7</t>
  </si>
  <si>
    <t>771415016</t>
  </si>
  <si>
    <t>Montáž soklíkov z obkladačiek do tmelu 300 mm</t>
  </si>
  <si>
    <t>771541175</t>
  </si>
  <si>
    <t>Montáž podláh z dlaždíc betónových kladených do tmelu</t>
  </si>
  <si>
    <t>592460014017</t>
  </si>
  <si>
    <t>Dlažba betónová protišmyková</t>
  </si>
  <si>
    <t>771575109</t>
  </si>
  <si>
    <t>Montáž podláh z dlaždíc keramických do tmelu</t>
  </si>
  <si>
    <t>771589795</t>
  </si>
  <si>
    <t>Príplatok k cene za škárovanie škárovacou hmotou</t>
  </si>
  <si>
    <t>5976405000</t>
  </si>
  <si>
    <t>Dlažba GRESS</t>
  </si>
  <si>
    <t>000188</t>
  </si>
  <si>
    <t>Dodávka škarovacej hmoty</t>
  </si>
  <si>
    <t>000189</t>
  </si>
  <si>
    <t>Dodávka flexibilnej lepiacej malty</t>
  </si>
  <si>
    <t>998771203</t>
  </si>
  <si>
    <t>Presun hmôt pre podlahy z dlaždíc v objektoch výšky nad 12 do 24 m</t>
  </si>
  <si>
    <t>772211302</t>
  </si>
  <si>
    <t>Montáž obkladu doskami z kameňa pravideľných tvarov hr. 30 mm</t>
  </si>
  <si>
    <t>583840010002</t>
  </si>
  <si>
    <t>Doska obkladová kamenná (žula), povrch protišmykový 25/215 mm</t>
  </si>
  <si>
    <t>77350090R</t>
  </si>
  <si>
    <t>Vyčistenie exist. podlahy z liatého terraca</t>
  </si>
  <si>
    <t>775413120</t>
  </si>
  <si>
    <t>Montáž podlahových soklíkov alebo líšt obvodových skrutkovaním</t>
  </si>
  <si>
    <t>611990004200</t>
  </si>
  <si>
    <t>Lišta soklová</t>
  </si>
  <si>
    <t>775413250</t>
  </si>
  <si>
    <t>Montáž prechodovej lišty narážaním</t>
  </si>
  <si>
    <t>611990001501</t>
  </si>
  <si>
    <t>Lišta prechodová narážacia, šírka 35 mm,s hladkým povrchom - Z14</t>
  </si>
  <si>
    <t>775540027</t>
  </si>
  <si>
    <t>Montáž podlahy drevoplast</t>
  </si>
  <si>
    <t>283190001200</t>
  </si>
  <si>
    <t>Doska terasová, drevoplast</t>
  </si>
  <si>
    <t>775550110</t>
  </si>
  <si>
    <t>Montáž podlahy z laminátových a drevených parkiet, click spoj, položená voľne</t>
  </si>
  <si>
    <t>611980002800</t>
  </si>
  <si>
    <t>Laminátová podlaha plávajca hr. 7mm</t>
  </si>
  <si>
    <t>775592110</t>
  </si>
  <si>
    <t>Montáž podložky vyrovnávacej a tlmiacej penovej hr. 2 mm pod plávajúce podlahy</t>
  </si>
  <si>
    <t>283230008500</t>
  </si>
  <si>
    <t>Podložka Mirelon z PE pod plávajúce podlahy, hr. 2 mm, AZ FLEX alebo ekvivalent</t>
  </si>
  <si>
    <t>998775202</t>
  </si>
  <si>
    <t>Presun hmôt pre podlahy vlysové a parketové v objektoch výšky nad 6 do 12 m</t>
  </si>
  <si>
    <t>776420010</t>
  </si>
  <si>
    <t>Lepenie podlahových soklov z PVC</t>
  </si>
  <si>
    <t>284110002007</t>
  </si>
  <si>
    <t>Podlahový PVC soklík</t>
  </si>
  <si>
    <t>776620016</t>
  </si>
  <si>
    <t>Montáž PVC povlakovej podlahy</t>
  </si>
  <si>
    <t>284110003600</t>
  </si>
  <si>
    <t>Podlaha PVC povlaková</t>
  </si>
  <si>
    <t>776990110</t>
  </si>
  <si>
    <t>Penetrovanie podkladu pred kladením povlakových podláh</t>
  </si>
  <si>
    <t>998776202</t>
  </si>
  <si>
    <t>Presun hmôt pre podlahy povlakové v objektoch výšky nad 6 do 12 m</t>
  </si>
  <si>
    <t>781445020</t>
  </si>
  <si>
    <t>Montáž obkladov vnútor. stien z obkladačiek kladených do tmelu</t>
  </si>
  <si>
    <t>597640000714</t>
  </si>
  <si>
    <t>Obkladačky keramické glazované jednofarebné hladké</t>
  </si>
  <si>
    <t>998781202</t>
  </si>
  <si>
    <t>Presun hmôt pre obklady keramické v objektoch výšky nad 6 do 12 m</t>
  </si>
  <si>
    <t>783782203</t>
  </si>
  <si>
    <t>Nátery tesárskych konštrukcií povrchová impregnácia Bochemitom QB alebo ekvivalent</t>
  </si>
  <si>
    <t>784100010</t>
  </si>
  <si>
    <t>Maľby akrylátové - penetrácia podkladu pod maľby</t>
  </si>
  <si>
    <t>784100012</t>
  </si>
  <si>
    <t>Maľby akrylátové dvojnásobné biele so stropom</t>
  </si>
  <si>
    <t>330530205</t>
  </si>
  <si>
    <t>Demontáž výťahového stroja - výťah do nosnosti 500 kg</t>
  </si>
  <si>
    <t>Objekt 02 - Zdravotechnika</t>
  </si>
  <si>
    <t xml:space="preserve">   POTRUBNÉ ROZVODY</t>
  </si>
  <si>
    <t xml:space="preserve">   ZTI - VNÚTORNA KANALIZÁCIA</t>
  </si>
  <si>
    <t xml:space="preserve">   ZTI - VNÚTORNÝ VODOVOD</t>
  </si>
  <si>
    <t xml:space="preserve">   ZTI - ZARIAĎOVACIE PREDMETY</t>
  </si>
  <si>
    <t>151101102</t>
  </si>
  <si>
    <t>Paženie a rozopretie stien rýh pre podzemné vedenie, príložné do 4 m</t>
  </si>
  <si>
    <t>132201202</t>
  </si>
  <si>
    <t>Výkop ryhy šírky 600-2000mm horn.3 od 100 do 1000 m3</t>
  </si>
  <si>
    <t>151101112</t>
  </si>
  <si>
    <t>Odstránenie paženia rýh pre podzemné vedenie, príložné hĺbky do 4 m</t>
  </si>
  <si>
    <t>161101501</t>
  </si>
  <si>
    <t>Zvislé premiestnenie výkopku z horniny I až IV, nosením za každé 3 m výšky</t>
  </si>
  <si>
    <t>162601102</t>
  </si>
  <si>
    <t>Vodorovné premiestnenie výkopku tr.1-4 do 5000 m</t>
  </si>
  <si>
    <t>171201202</t>
  </si>
  <si>
    <t>Uloženie sypaniny na skládky nad 100 do 1000 m3</t>
  </si>
  <si>
    <t>174101002</t>
  </si>
  <si>
    <t>Zásyp sypaninou so zhutnením jám, šachiet, rýh, zárezov alebo okolo objektov nad 100 do 1000 m3</t>
  </si>
  <si>
    <t>175101102</t>
  </si>
  <si>
    <t>Obsyp potrubia sypaninou z vhodných hornín 1 až 4 s prehodením sypaniny</t>
  </si>
  <si>
    <t>5833116600</t>
  </si>
  <si>
    <t>Kamenivo tažené drobné 0-4 b</t>
  </si>
  <si>
    <t>451572111</t>
  </si>
  <si>
    <t>Lôžko pod potrubie, stoky a drobné objekty, v otvorenom výkope z kameniva drobného ťaženého 0-4 mm</t>
  </si>
  <si>
    <t>616455131</t>
  </si>
  <si>
    <t>Doprava vodomernej šachty</t>
  </si>
  <si>
    <t>616455135</t>
  </si>
  <si>
    <t>Osadenie vodomernej šachty</t>
  </si>
  <si>
    <t>616455143</t>
  </si>
  <si>
    <t>Oceľový rebrík do vodomernej šachty v=1,5m</t>
  </si>
  <si>
    <t>616455151</t>
  </si>
  <si>
    <t>Poklop uzamkynatelný oceľový  na vodomernú nádrž  600x600mm</t>
  </si>
  <si>
    <t>616455159</t>
  </si>
  <si>
    <t>Krycia doska želbet-betónová na vodomernú nádrž</t>
  </si>
  <si>
    <t>616455167</t>
  </si>
  <si>
    <t>Vodomerná prefabrikovaná betónová nádtrž, sv. podor. rozmery 1,5x1,5</t>
  </si>
  <si>
    <t>871181121</t>
  </si>
  <si>
    <t>Montáž potrubia z tlakových polyetylénových rúrok priemeru 63 mm</t>
  </si>
  <si>
    <t>2861381300</t>
  </si>
  <si>
    <t>Káblové chránicky - FXP90  NAV</t>
  </si>
  <si>
    <t>2862460440</t>
  </si>
  <si>
    <t>Rúra  vodovodná PEHD plastová na rozvod pitnej vody cierna s modrým pásom HD-PE PE100  SDR11/PN16 D50x5,8 mm</t>
  </si>
  <si>
    <t>879172199</t>
  </si>
  <si>
    <t>Príplatok k cene za montáž vodovodných prípojok DN od 32 do 80</t>
  </si>
  <si>
    <t>891185395</t>
  </si>
  <si>
    <t>Montáž obchodného meradsla - vodomera MN Qn2,5</t>
  </si>
  <si>
    <t>891213111</t>
  </si>
  <si>
    <t>Montáž vodovodnej armatúry na potrubí, ventil hlavný pre prípojky DN 50</t>
  </si>
  <si>
    <t>5512147400</t>
  </si>
  <si>
    <t>Ventil k armaturám pre ústredné vykurovanie parný spätný priamy mosadzný VE 3030 6/4</t>
  </si>
  <si>
    <t>5511084800</t>
  </si>
  <si>
    <t>Ventil k armaturám pre ústredné vykurovanie priamy KE 181 A 6/4</t>
  </si>
  <si>
    <t>5511128800</t>
  </si>
  <si>
    <t>Ventil k armaturám pre ústredné vykurovanie priamy priechodný KE 125 T 3/4</t>
  </si>
  <si>
    <t>5518100309</t>
  </si>
  <si>
    <t>Vypúštací gulový kohút s páckou  1/2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</si>
  <si>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</si>
  <si>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</si>
  <si>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</si>
  <si>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</si>
  <si>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899101111</t>
  </si>
  <si>
    <t>Osadenie poklopu liatinového a oceľového vrátane rámu hmotn. do 50 kg</t>
  </si>
  <si>
    <t>899721111</t>
  </si>
  <si>
    <t>Vyhľadávací vodič na vodovodnom potrubí</t>
  </si>
  <si>
    <t>899721112</t>
  </si>
  <si>
    <t>Výstražná fólia nad vodovodným potrubím</t>
  </si>
  <si>
    <t>721170956</t>
  </si>
  <si>
    <t>Oprava odpadového potrubia novodurového vsadenie odbočky do potrubia hrdlového D 140</t>
  </si>
  <si>
    <t>721171107</t>
  </si>
  <si>
    <t>Potrubie z novodurových rúr TPD 5-177-67 odpadové hrdlové D 75x1, 8</t>
  </si>
  <si>
    <t>721171109</t>
  </si>
  <si>
    <t>Potrubie z novodurových rúr TPD 5-177-67 odpadové hrdlové D 110x2, 2</t>
  </si>
  <si>
    <t>721171111</t>
  </si>
  <si>
    <t>Potrbie kanalizačné PVC prof. 140x2,2</t>
  </si>
  <si>
    <t>721171112</t>
  </si>
  <si>
    <t>Potrubie z novodurových rúr TPD 5-177-67 odpadové hrdlové D 160x3, 9</t>
  </si>
  <si>
    <t>721171113</t>
  </si>
  <si>
    <t>Potrubie z novodurových rúr TPD 5-177-67 odpadové hrdlové D 200x4, 9</t>
  </si>
  <si>
    <t>721173203</t>
  </si>
  <si>
    <t>Potrubie z novodurových rúr TPD 5-177-67 pripájacie D 32x1, 8</t>
  </si>
  <si>
    <t>721173204</t>
  </si>
  <si>
    <t>Potrubie z novodurových rúr TPD 5-177-67 pripájacie D 40x1, 8</t>
  </si>
  <si>
    <t>721173205</t>
  </si>
  <si>
    <t>Potrubie z novodurových rúr TPD 5-177-67 pripájacie D 50x1, 8</t>
  </si>
  <si>
    <t>721173206</t>
  </si>
  <si>
    <t>Potrubie z novodurových rúr TPD 5-177-67 pripájacie D 63x1, 8</t>
  </si>
  <si>
    <t>721194105</t>
  </si>
  <si>
    <t>Zriadenie prípojky na potrubí vyvedenie a upevnenie odpadových výpustiek do D 50x1, 8</t>
  </si>
  <si>
    <t>721194109</t>
  </si>
  <si>
    <t>Zriadenie prípojky na potrubí vyvedenie a upevnenie odpadových výpustiek D 110x2, 3</t>
  </si>
  <si>
    <t>721221101</t>
  </si>
  <si>
    <t>Zápachová uzávierka nerezová umývadlová, nerezová</t>
  </si>
  <si>
    <t>721221111</t>
  </si>
  <si>
    <t>Zápachová uzávierk nerezová drezová</t>
  </si>
  <si>
    <t>721221121</t>
  </si>
  <si>
    <t>Zápachová uzávierka pre sprchovú vaničku</t>
  </si>
  <si>
    <t>721221131</t>
  </si>
  <si>
    <t>Zápachová uzávierka pre kondenzát z kotla</t>
  </si>
  <si>
    <t>721233116</t>
  </si>
  <si>
    <t>Zápachová uzavierka pre myčku riadu</t>
  </si>
  <si>
    <t>721233211</t>
  </si>
  <si>
    <t>Zápachová uzavierka pre pračku</t>
  </si>
  <si>
    <t>721262105</t>
  </si>
  <si>
    <t>Kanalizačný privzdušňovací ventil DN100</t>
  </si>
  <si>
    <t>721273146</t>
  </si>
  <si>
    <t>Ventilačná hlavica PVC DN100/600</t>
  </si>
  <si>
    <t>721290111</t>
  </si>
  <si>
    <t>Ostatné - skúška tesnosti kanalizácie v objektoch vodou do DN 125</t>
  </si>
  <si>
    <t>721290123</t>
  </si>
  <si>
    <t>Ostatné - skúška tesnosti kanalizácie v objektoch dymom do DN 300</t>
  </si>
  <si>
    <t>998721102</t>
  </si>
  <si>
    <t>Presun hmôt pre vnútornú kanalizáciu v objektoch výšky nad 6 do 12 m</t>
  </si>
  <si>
    <t>722131114</t>
  </si>
  <si>
    <t>Potrubie z ušlachtilej ocele 1.4401, rúry d28x1,2mm</t>
  </si>
  <si>
    <t>722131115</t>
  </si>
  <si>
    <t>Potrubie z ušlachtilej ocele 1.4401, rúry  d35x1,5mm</t>
  </si>
  <si>
    <t>722131116</t>
  </si>
  <si>
    <t>Potrubie z ušlachtilej ocele 1.4401, rúry  d42x1,5mm</t>
  </si>
  <si>
    <t>722131117</t>
  </si>
  <si>
    <t>Potrubie z ušlachtilej ocele 1.4401, rúry d54x1,5mm</t>
  </si>
  <si>
    <t>722171112</t>
  </si>
  <si>
    <t>Potrubie plasthliníkové ALPEX - DUO alebo ekvivalent 18x2 mm v kotúčoch</t>
  </si>
  <si>
    <t>722171114</t>
  </si>
  <si>
    <t>Potrubie plasthliníkové ALPEX - DUO alebo ekvivalent  26x3 mm v kotúčoch</t>
  </si>
  <si>
    <t>722171216</t>
  </si>
  <si>
    <t>Potrubie z plastických hmôt z PEHD rúrok  rad stredne ťažký z rPE D 63/6, 7 vrátane oćhrannej rúry FXP90</t>
  </si>
  <si>
    <t>722181111</t>
  </si>
  <si>
    <t>Tepelná ochrana potrubia izoláciou hr. 5mm návlekmi pri TV, SV, CR, pre potrube do DN 20</t>
  </si>
  <si>
    <t>722181113</t>
  </si>
  <si>
    <t>Tepelná chrana potrubia izoláciou hr. rovnej priemeru potrubia pri TV, SV, CR, požiarne odolnej, pre potrubie, DN 25</t>
  </si>
  <si>
    <t>722181114</t>
  </si>
  <si>
    <t>Tepelná ochrana potrubia izoláciou hr. rovnej priemeru potrubia pri TV, pri SV návlekmi, požiarne odolnej, DN 32 a DN 40</t>
  </si>
  <si>
    <t>722190223</t>
  </si>
  <si>
    <t>Prípojka vodovodná z oceľových rúr pre pevné pripojenie do DN 50</t>
  </si>
  <si>
    <t>súb</t>
  </si>
  <si>
    <t>722190401</t>
  </si>
  <si>
    <t>Montáž a vyvedenie vodovodných výpustiek DN15</t>
  </si>
  <si>
    <t>722220111</t>
  </si>
  <si>
    <t>Montáž a dodávka armatúry závitovej s jedným závitom, nástenka pre výtokový ventil G 1/2 (pre pračky a myčky riadu</t>
  </si>
  <si>
    <t>722220121</t>
  </si>
  <si>
    <t>Montáž a dodávka ventila nástenného rohového tzv. roháčik</t>
  </si>
  <si>
    <t>722229101</t>
  </si>
  <si>
    <t>Montáž a dodávka ventilu  s prípojením na hadici vypúšťťacieho 1/2</t>
  </si>
  <si>
    <t>722229102</t>
  </si>
  <si>
    <t>Montáž ventilu automatického odvzdušňovacieho</t>
  </si>
  <si>
    <t>722231041</t>
  </si>
  <si>
    <t>Montáž a dodávka armatúry s dvoma závitmi, posúvač klinový G 3/4, alebo guľový ventil PN40</t>
  </si>
  <si>
    <t>722231043</t>
  </si>
  <si>
    <t>Montáž a dodávka armatúry s dvoma závitmi, posúvač klinový G 1, alebo guľový ventil PN40</t>
  </si>
  <si>
    <t>722231044</t>
  </si>
  <si>
    <t>Montáž a dodávka armatúry s dvoma závitmi, posúvač klinový G 5/4 alebo guľový ventil  PN40</t>
  </si>
  <si>
    <t>722231045</t>
  </si>
  <si>
    <t>Montáž a dodávka armatúry s dvoma závitmi, posúvač klinový DN40, alebo guľový ventil PN40</t>
  </si>
  <si>
    <t>722239101</t>
  </si>
  <si>
    <t>Montáž a dodávka ventilu spätného DN20</t>
  </si>
  <si>
    <t>722263417</t>
  </si>
  <si>
    <t>Montáž a dodávka vodomeru závit. jednovtokového suchobežného bytového DN15</t>
  </si>
  <si>
    <t>722290226</t>
  </si>
  <si>
    <t>Tlaková skúška vodovodného potrubia závitového do DN 50</t>
  </si>
  <si>
    <t>722290234</t>
  </si>
  <si>
    <t>Prepláchnutie a dezinfekcia vodovodného potrubia do DN 80</t>
  </si>
  <si>
    <t>722231281</t>
  </si>
  <si>
    <t>Montáž a dodávka redukčného ventila DN40</t>
  </si>
  <si>
    <t>722239102</t>
  </si>
  <si>
    <t>Montáž a dodávka ventilu poistného G 1/2</t>
  </si>
  <si>
    <t>722239103</t>
  </si>
  <si>
    <t>Montáž a dodávka spätného ventilu G 1</t>
  </si>
  <si>
    <t>722239107</t>
  </si>
  <si>
    <t>Montáž a dodávka ventilu spätného G 5/4</t>
  </si>
  <si>
    <t>722254114</t>
  </si>
  <si>
    <t>Požiarne príslušenstvo, hydrantová skriňa vnútorná s výzbrojou a navijákom 25/30</t>
  </si>
  <si>
    <t>998722102</t>
  </si>
  <si>
    <t>Presun hmôt pre vnútorný vodovod v objektoch výšky nad 6 do 12 m</t>
  </si>
  <si>
    <t>725119410</t>
  </si>
  <si>
    <t>725219201</t>
  </si>
  <si>
    <t>725219401</t>
  </si>
  <si>
    <t>725229141</t>
  </si>
  <si>
    <t>725329101</t>
  </si>
  <si>
    <t>725530113</t>
  </si>
  <si>
    <t>725829201</t>
  </si>
  <si>
    <t>725829202</t>
  </si>
  <si>
    <t>725829600</t>
  </si>
  <si>
    <t>725839203</t>
  </si>
  <si>
    <t>725849201</t>
  </si>
  <si>
    <t>725989101</t>
  </si>
  <si>
    <t>Montáž dvierok kovových lakovaných</t>
  </si>
  <si>
    <t>Objekt 03 - Plynofikácia</t>
  </si>
  <si>
    <t xml:space="preserve">   HODINOVÉ ZÚČTOVACIE SADZBY</t>
  </si>
  <si>
    <t xml:space="preserve">   ZTI - VNÚTORNÝ PLYNOVOD</t>
  </si>
  <si>
    <t xml:space="preserve">   HZS</t>
  </si>
  <si>
    <t>HZS0022</t>
  </si>
  <si>
    <t>Revízna správa</t>
  </si>
  <si>
    <t>sub</t>
  </si>
  <si>
    <t>HZS0101</t>
  </si>
  <si>
    <t>Odborná prehliadka plynového zariadenia</t>
  </si>
  <si>
    <t>hod</t>
  </si>
  <si>
    <t>HZS0102</t>
  </si>
  <si>
    <t>Tlaková skúška plynovodu 1 pracovník a 2 hodiny</t>
  </si>
  <si>
    <t>723120202</t>
  </si>
  <si>
    <t>Potrubie z oceľových rúrok závitových čiernych spájaných zvarovaním - akosť 11 353.0 DN 15</t>
  </si>
  <si>
    <t>723120203</t>
  </si>
  <si>
    <t>Potrubie z oceľových rúrok závitových čiernych spájaných zvarovaním - akosť 11 353.0 DN 20</t>
  </si>
  <si>
    <t>723120204</t>
  </si>
  <si>
    <t>Potrubie z oceľových rúrok závitových čiernych spájaných zvarovaním - akosť 11 353.0 DN 25</t>
  </si>
  <si>
    <t>723120206</t>
  </si>
  <si>
    <t>Potrubie z oceľových rúrok závitových čiernych spájaných zvarovaním - akosť 11 353.0 DN 40</t>
  </si>
  <si>
    <t>723150342</t>
  </si>
  <si>
    <t>Potrubie z oceľových rúrok hladkých čiernych redukcia - zhotovenie kovaním nad 1 DN DN 40/25</t>
  </si>
  <si>
    <t>723150366</t>
  </si>
  <si>
    <t>Potrubie z oceľových rúrok hladkých čiernych, chránička D 44,5/2</t>
  </si>
  <si>
    <t>723150367</t>
  </si>
  <si>
    <t>Potrubie z oceľových rúrok hladkých čiernych, chránička D 57/2,9</t>
  </si>
  <si>
    <t>723190202</t>
  </si>
  <si>
    <t>Prípojka plynovodná z oceľových rúrok závitových čiernych spájaných na závit DN 15</t>
  </si>
  <si>
    <t>súb.</t>
  </si>
  <si>
    <t>723239201</t>
  </si>
  <si>
    <t>Montáž armatúr plynových s dvoma závitmi G 1/2 ostatné typy</t>
  </si>
  <si>
    <t>80010012</t>
  </si>
  <si>
    <t>Kulový uzávěr plyn FUTURGAS alebo ekvivalent  - 1/2FF; páka</t>
  </si>
  <si>
    <t>FLG0100200</t>
  </si>
  <si>
    <t>Plynová flexibilní hadice - 1/2FF; 1,75m3/h; 750mm</t>
  </si>
  <si>
    <t>PC</t>
  </si>
  <si>
    <t xml:space="preserve">Montáž skrinky REGULAR W 1500 alebo ekvivalent </t>
  </si>
  <si>
    <t>REGULAR</t>
  </si>
  <si>
    <t>Skrinka REGULAR W 1500 Extra 1200 alebo ekvivalent , 6 odberov, 8 x flex, 13 x GU, NTL</t>
  </si>
  <si>
    <t>998723201</t>
  </si>
  <si>
    <t>Presun hmôt pre vnútorný plynovod v objektoch výšky do 6 m</t>
  </si>
  <si>
    <t>783424340</t>
  </si>
  <si>
    <t>Nátery kov.potr.a armatúr syntet. do DN 50 mm farby bielej dvojnás. 1x email</t>
  </si>
  <si>
    <t>783424740</t>
  </si>
  <si>
    <t>Nátery kov.potr.a armatúr syntetické potrubie do DN 50 mm farby bielej základný</t>
  </si>
  <si>
    <t>Objekt 04 - Ústredné vykurovanie</t>
  </si>
  <si>
    <t xml:space="preserve">   Plastové rozvody k vykurovacím telesám</t>
  </si>
  <si>
    <t xml:space="preserve">   Rozvody z nelegovanej ocele</t>
  </si>
  <si>
    <t xml:space="preserve">   ÚSTREDNÉ VYKUROVANIE - KOTOLNE</t>
  </si>
  <si>
    <t xml:space="preserve">   ÚSTREDNÉ VYKUROVANIE - ROZVOD POTRUBIA</t>
  </si>
  <si>
    <t xml:space="preserve">   ÚSTREDNÉ VYKUROVANIE - ARMATÚRY</t>
  </si>
  <si>
    <t xml:space="preserve">   ÚSTREDNÉ VYKUROVANIE - VYKUROVACIE TELESÁ</t>
  </si>
  <si>
    <t xml:space="preserve">   D3</t>
  </si>
  <si>
    <t>12664521003</t>
  </si>
  <si>
    <t>Pripojovací skrutkový spoj so svorným krúžkom RAUTITAN stabil alebo ekvivalent 16,2x2,6xG 3/4</t>
  </si>
  <si>
    <t>12664621003</t>
  </si>
  <si>
    <t>Pripojovací skrutkový spoj so svorným krúžkom RAUTITAN stabil alebo ekvivalent 20x2,9xG 3/4</t>
  </si>
  <si>
    <t>11304911050</t>
  </si>
  <si>
    <t>Univerzálna rúrka RAUTITAN stabil alebo ekvivalent 16,2x2,6 v ochrannej rúrke</t>
  </si>
  <si>
    <t>11305011050</t>
  </si>
  <si>
    <t>Univerzálna rúrka RAUTITAN stabil alebo ekvivalent 20x2,9 v ochrannej rúrke</t>
  </si>
  <si>
    <t>11315191025</t>
  </si>
  <si>
    <t>Univerzálna rúrka RAUTITAN stabil alebo ekvivalent 25x3,7 v ochrannej rúrke</t>
  </si>
  <si>
    <t>11600311001</t>
  </si>
  <si>
    <t>T-kus, odbočka a prietok rovnaké 16 PX</t>
  </si>
  <si>
    <t>11600811001</t>
  </si>
  <si>
    <t>T-kus, odbočka a prietok redukované 20-16-16 PX</t>
  </si>
  <si>
    <t>11600611001</t>
  </si>
  <si>
    <t>T-kus, odbočka redukovaná 20-16-20 PX</t>
  </si>
  <si>
    <t>11600711001</t>
  </si>
  <si>
    <t>T-kus, prietok redukovaný 20-20-16 PX</t>
  </si>
  <si>
    <t>11600841001</t>
  </si>
  <si>
    <t>T-kus, odbočka a prietok redukované 25-20-16 PX</t>
  </si>
  <si>
    <t>11600721001</t>
  </si>
  <si>
    <t>T-kus, prietok redukovaný 25-25-16 PX</t>
  </si>
  <si>
    <t>11600011001</t>
  </si>
  <si>
    <t>Násuvná objímka 16 PX</t>
  </si>
  <si>
    <t>11600021001</t>
  </si>
  <si>
    <t>Násuvná objímka 20 PX</t>
  </si>
  <si>
    <t>11600031001</t>
  </si>
  <si>
    <t>Násuvná objímka 25 PX</t>
  </si>
  <si>
    <t>13660531001</t>
  </si>
  <si>
    <t>Prechod s vonkajším závitom 20-R3/4 /L15 RX</t>
  </si>
  <si>
    <t>13660571001</t>
  </si>
  <si>
    <t>Prechod s von.závitom 25x3,5-R 3/4“/L18 RX</t>
  </si>
  <si>
    <t>13660691001</t>
  </si>
  <si>
    <t>Prechod s vnútorným závitom 20-Rp 3/4 RX</t>
  </si>
  <si>
    <t>13660711001</t>
  </si>
  <si>
    <t>Prechod s vnútorným závitom 25-Rp 3/4 RX</t>
  </si>
  <si>
    <t>11600221001</t>
  </si>
  <si>
    <t>Koleno 90°, 20 PX</t>
  </si>
  <si>
    <t>11600231001</t>
  </si>
  <si>
    <t>Koleno 90°, 25 PX</t>
  </si>
  <si>
    <t>REHMONT</t>
  </si>
  <si>
    <t>Montáž plastových rozvodov</t>
  </si>
  <si>
    <t>D3</t>
  </si>
  <si>
    <t xml:space="preserve">   D4</t>
  </si>
  <si>
    <t>641986</t>
  </si>
  <si>
    <t>Prechodka s bezpečnostnou kontúrou F1 Prestabo alebo ekvivalent , rozmer 22x1/2, obj.č. 641986- Systémové rúrky a lisované tvarovky z nelegovanej ocele</t>
  </si>
  <si>
    <t>642150</t>
  </si>
  <si>
    <t>Prechodka s bezpečnostnou kontúrou F1 Prestabo alebo ekvivalent, rozmer 22x1/2, obj.č. 642150- Systémové rúrky a lisované tvarovky z nelegovanej ocele</t>
  </si>
  <si>
    <t>559113</t>
  </si>
  <si>
    <t>Prechodka s bezpečnostnou kontúrou F1 Prestabo alebo ekvivalent, rozmer 22x3/4, obj.č. 559113- Systémové rúrky a lisované tvarovky z nelegovanej ocele</t>
  </si>
  <si>
    <t>PC733011999</t>
  </si>
  <si>
    <t>Montáž potrubia</t>
  </si>
  <si>
    <t>D4</t>
  </si>
  <si>
    <t>Vykurovacia skúška zariadenia podľa STN 060310, čl.131-134</t>
  </si>
  <si>
    <t>HZS0105</t>
  </si>
  <si>
    <t>Revízia komína</t>
  </si>
  <si>
    <t>731261075</t>
  </si>
  <si>
    <t>Montáž plynového kotla nástenného kondenzačného vykurovacieho so zásobníkom objem 100 l</t>
  </si>
  <si>
    <t>0010019887</t>
  </si>
  <si>
    <t>Zostava Gepard Condens 12MKO +  B60Z dolná, regulátor Thermolink P alebo ekvivalent</t>
  </si>
  <si>
    <t>0020040797</t>
  </si>
  <si>
    <t>Snímač vonkajšej teploty</t>
  </si>
  <si>
    <t>PC73120</t>
  </si>
  <si>
    <t>Montáž dymovodov</t>
  </si>
  <si>
    <t>0020257015</t>
  </si>
  <si>
    <t>Adaptér na dymovody 60/100 mm</t>
  </si>
  <si>
    <t>0020257011</t>
  </si>
  <si>
    <t>Koleno 90 st. 60/100 s inšpekčným otvorom</t>
  </si>
  <si>
    <t>0020257009</t>
  </si>
  <si>
    <t>Koleno 90 st. 60/100</t>
  </si>
  <si>
    <t>0020257013</t>
  </si>
  <si>
    <t>Rúrka 60/100 mm - 0,2 m s inšpekčným otvorom</t>
  </si>
  <si>
    <t>0020230604</t>
  </si>
  <si>
    <t>Zostava komínová 60/100 mm</t>
  </si>
  <si>
    <t>0020285676</t>
  </si>
  <si>
    <t>Prechodka šikmou strechou</t>
  </si>
  <si>
    <t>0020257008</t>
  </si>
  <si>
    <t>Rúra 60/100 mm - 1 m</t>
  </si>
  <si>
    <t>0020257445</t>
  </si>
  <si>
    <t>Rúra 60/100 mm - 2 m</t>
  </si>
  <si>
    <t>998731201</t>
  </si>
  <si>
    <t>Presun hmôt pre kotolne umiestnené vo výške (hĺbke) do 6 m</t>
  </si>
  <si>
    <t>733125009</t>
  </si>
  <si>
    <t>Potrubie z uhlíkovej ocele spájané lisovaním 22x1,5</t>
  </si>
  <si>
    <t>733191201</t>
  </si>
  <si>
    <t>Tlaková skúška medeného potrubia do D 35 mm</t>
  </si>
  <si>
    <t>733191301</t>
  </si>
  <si>
    <t>Tlaková skúška plastového potrubia do 32 mm</t>
  </si>
  <si>
    <t>998733201</t>
  </si>
  <si>
    <t>Presun hmôt pre rozvody potrubia v objektoch výšky do 6 m</t>
  </si>
  <si>
    <t>I0603015SP</t>
  </si>
  <si>
    <t>Kúrenárske šróbenie - priame vyhotovenie - 1/2, mosadz CW617N</t>
  </si>
  <si>
    <t>734209112</t>
  </si>
  <si>
    <t>Montáž závitovej armatúry s 2 závitmi do G 1/2</t>
  </si>
  <si>
    <t>1376611</t>
  </si>
  <si>
    <t>3000 Diel pripájací rohový pre 2-rúrk. sústavy, obojstr. uzatvárat., pripoj. telesa G 3/4, pripoj. na rúru vonk. závit. G 3/4 s kuž. tesnením</t>
  </si>
  <si>
    <t>734209114</t>
  </si>
  <si>
    <t>Montáž závitovej armatúry s 2 závitmi G 3/4</t>
  </si>
  <si>
    <t>I0603020SP</t>
  </si>
  <si>
    <t>Topenářské šroubení-přímé provedení - 3/4</t>
  </si>
  <si>
    <t>734209115</t>
  </si>
  <si>
    <t>Montáž závitovej armatúry s 2 závitmi G 1</t>
  </si>
  <si>
    <t>I0603025SP</t>
  </si>
  <si>
    <t>Kúrenárske šróbenie - priame vyhotovenie - 1, mosadz CW617N</t>
  </si>
  <si>
    <t>734223120</t>
  </si>
  <si>
    <t>Montáž ventilu závitového termostatického rohového jednoregulačného G 1/2</t>
  </si>
  <si>
    <t>1778441</t>
  </si>
  <si>
    <t>Ventil VUA-40  alebo ekvivalent DN 15, 4-cestný term., rohový pre 2-rúrk. sústavy, prednastav. term. zvršok, pripoj. telesa ponor. rúrou dĺ. 150 mm, DN 11 mm</t>
  </si>
  <si>
    <t>734223208</t>
  </si>
  <si>
    <t>Montáž termostatickej hlavice kvapalinovej jednoduchej</t>
  </si>
  <si>
    <t>1920030</t>
  </si>
  <si>
    <t>Hlavica termostat.Mini alebo ekvivalent M28x1,5, s polohou 0, kolmými drážkami, s kvapalin.snímačom, nastaviteľná protimraz.ochrana pri cca 6°C</t>
  </si>
  <si>
    <t>1920038</t>
  </si>
  <si>
    <t>Hlavica termostatická H  Design "Mini"  alebo ekvivalent závit M 30 x 1,5, s kvapalinovým snímačom a polohou "0", nastaviteľná protimrazová ochrana pri cca 6°C, teplotný rozsah 6 - 30 °C</t>
  </si>
  <si>
    <t>734224006</t>
  </si>
  <si>
    <t>Montáž guľového kohúta závitového G 1/2</t>
  </si>
  <si>
    <t>8363R004</t>
  </si>
  <si>
    <t>Guľový uzáver voda PERFECTA  alebo ekvivalent - 1/2FF; páčka, niklovaná mosadz CW617N</t>
  </si>
  <si>
    <t>734224009</t>
  </si>
  <si>
    <t>Montáž guľového kohúta závitového G 3/4</t>
  </si>
  <si>
    <t>8363R005</t>
  </si>
  <si>
    <t>Kulový uzávěr voda PERFECTA  alebo ekvivalent - 3/4FF; páka</t>
  </si>
  <si>
    <t>734224012</t>
  </si>
  <si>
    <t>Montáž guľového kohúta závitového G 1</t>
  </si>
  <si>
    <t>8363R006</t>
  </si>
  <si>
    <t>Guľový uzáver voda PERFECTA  alebo ekvivalent - 1FF; páčka, niklovaná mosadz CW617N</t>
  </si>
  <si>
    <t>734291330</t>
  </si>
  <si>
    <t>Montáž filtra závitového G 3/4</t>
  </si>
  <si>
    <t>I08412034</t>
  </si>
  <si>
    <t>Filtr závitový - 3/4FF; 400 µm; Kv 7,85</t>
  </si>
  <si>
    <t>734291340</t>
  </si>
  <si>
    <t>Montáž filtra závitového G 1</t>
  </si>
  <si>
    <t>I08412100</t>
  </si>
  <si>
    <t>Filter závitový, 1, mosadz OT 58</t>
  </si>
  <si>
    <t>998734201</t>
  </si>
  <si>
    <t>Presun hmôt pre armatúry v objektoch výšky do 6 m</t>
  </si>
  <si>
    <t>735000912</t>
  </si>
  <si>
    <t>Vyregulovanie dvojregulačného ventilu s termostatickým ovládaním</t>
  </si>
  <si>
    <t>735154040</t>
  </si>
  <si>
    <t>Montáž vykurovacieho telesa panelového jednoradového 600 mm/ dĺžky 400-600 mm</t>
  </si>
  <si>
    <t>1136042013</t>
  </si>
  <si>
    <t>Oceľové panelové radiátory KORAD alebo ekvivalent 11VK 600x400, s pripojením vpravo/vľavo, s 1 panelom a 1 konvektorom</t>
  </si>
  <si>
    <t>735154041</t>
  </si>
  <si>
    <t>Montáž vykurovacieho telesa panelového jednoradového 600 mm/ dĺžky 700-900 mm</t>
  </si>
  <si>
    <t>1136082013</t>
  </si>
  <si>
    <t>Oceľové panelové radiátory KORAD alebo ekvivalent 11VK 600x800, s pripojením vpravo/vľavo, s 1 panelom a 1 konvektorom</t>
  </si>
  <si>
    <t>735154042</t>
  </si>
  <si>
    <t>Montáž vykurovacieho telesa panelového jednoradového 600 mm/ dĺžky 1000-1200 mm</t>
  </si>
  <si>
    <t>1136122013</t>
  </si>
  <si>
    <t>Oceľové panelové radiátory KORAD alebo ekvivalent 11VK 600x1200, s pripojením vpravo/vľavo, s 1 panelom a 1 konvektorom</t>
  </si>
  <si>
    <t>735154141</t>
  </si>
  <si>
    <t>Montáž vykurovacieho telesa panelového dvojradového výšky 600 mm/ dĺžky 700-900 mm</t>
  </si>
  <si>
    <t>2136084013U</t>
  </si>
  <si>
    <t>Oceľové panelové radiátory KORAD alebo ekvivalent 21VK 600x800, s pripojením vpravo/vľavo, s 2 panelmi a 1 konvektorom</t>
  </si>
  <si>
    <t>2136094013U</t>
  </si>
  <si>
    <t>Oceľové panelové radiátory KORAD alebo ekvivalent 21VK 600x900, s pripojením vpravo/vľavo, s 2 panelmi a 1 konvektorom</t>
  </si>
  <si>
    <t>2236092013</t>
  </si>
  <si>
    <t>Oceľové panelové radiátory KORAD alebo ekvivalent  22VK 600x900, s pripojením vpravo/vľavo, s 2 panelmi a 2 konvektormi</t>
  </si>
  <si>
    <t>735154142</t>
  </si>
  <si>
    <t>Montáž vykurovacieho telesa panelového dvojradového výšky 600 mm/ dĺžky 1000-1200 mm</t>
  </si>
  <si>
    <t>2136104013U</t>
  </si>
  <si>
    <t>Oceľové panelové radiátory alebo ekvivalent KORAD 21VK 600x1000, s pripojením vpravo/vľavo, s 2 panelmi a 1 konvektorom</t>
  </si>
  <si>
    <t>2136124013U</t>
  </si>
  <si>
    <t>Oceľové panelové radiátory KORAD alebo ekvivalent 21VK 600x1200, s pripojením vpravo/vľavo, s 2 panelmi a 1 konvektorom</t>
  </si>
  <si>
    <t>2236122013</t>
  </si>
  <si>
    <t>Oceľové panelové radiátory KORAD alebo ekvivalent 22VK 600x1200, s pripojením vpravo/vľavo, s 2 panelmi a 2 konvektormi</t>
  </si>
  <si>
    <t>735154150</t>
  </si>
  <si>
    <t>Montáž vykurovacieho telesa panelového dvojradového výšky 900 mm/ dĺžky 400-600 mm</t>
  </si>
  <si>
    <t>2139064013U</t>
  </si>
  <si>
    <t>Oceľové panelové radiátory KORAD alebo ekvivalent 21VK 900x600, s pripojením vpravo/vľavo, s 2 panelmi a 1 konvektorom</t>
  </si>
  <si>
    <t>2239052013</t>
  </si>
  <si>
    <t>Oceľové panelové radiátory KORAD alebo ekvivalent 22VK 900x500, s pripojením vpravo/vľavo, s 2 panelmi a 2 konvektormi</t>
  </si>
  <si>
    <t>735154151</t>
  </si>
  <si>
    <t>Montáž vykurovacieho telesa panelového dvojradového výšky 900 mm/ dĺžky 700-900 mm</t>
  </si>
  <si>
    <t>2139094013U</t>
  </si>
  <si>
    <t>Oceľové panelové radiátory KORAD alebo ekvivalent 21VK 900x900, s pripojením vpravo/vľavo, s 2 panelmi a 1 konvektorom</t>
  </si>
  <si>
    <t>2239092013</t>
  </si>
  <si>
    <t>Oceľové panelové radiátory KORAD alebo ekvivalent 22VK 900x900, s pripojením vpravo/vľavo, s 2 panelmi a 2 konvektormi</t>
  </si>
  <si>
    <t>735154152</t>
  </si>
  <si>
    <t>Montáž vykurovacieho telesa panelového dvojradového výšky 900 mm/ dĺžky 1000-1200 mm</t>
  </si>
  <si>
    <t>2139104013U</t>
  </si>
  <si>
    <t>Oceľové panelové radiátory KORAD alebo ekvivalent 21VK 900x1000, s pripojením vpravo/vľavo, s 2 panelmi a 1 konvektorom</t>
  </si>
  <si>
    <t>735154242</t>
  </si>
  <si>
    <t>Montáž vykurovacieho telesa panelového trojradového výšky 600 mm/ dĺžky 1000-1200 mm</t>
  </si>
  <si>
    <t>3336122013</t>
  </si>
  <si>
    <t>Oceľové panelové radiátory KORAD alebo ekvivalent  33VK 600x1200, s pripojením vpravo/vľavo, s 3 panelmi a 3 konvektormi</t>
  </si>
  <si>
    <t>735158110</t>
  </si>
  <si>
    <t>Vykurovacie telesá panelové, tlaková skúška telesa vodou U. S. Steel Košice alebo ekvivalent jednoradového</t>
  </si>
  <si>
    <t>735158120</t>
  </si>
  <si>
    <t>Vykurovacie telesá panelové, tlaková skúška telesa vodou U. S. Steel Košice alebo ekvivalent dvojradového</t>
  </si>
  <si>
    <t>735162140</t>
  </si>
  <si>
    <t>Montáž vykurovacieho telesa rúrkového výšky 1500 mm</t>
  </si>
  <si>
    <t>RD8</t>
  </si>
  <si>
    <t>Vykurovací rebrík do oblúka RD 8 1650x600</t>
  </si>
  <si>
    <t>735162150</t>
  </si>
  <si>
    <t>Montáž vykurovacieho telesa rúrkového výšky 1820 mm</t>
  </si>
  <si>
    <t>RD11</t>
  </si>
  <si>
    <t>Vykurovací rebrík do oblúka RD 11 1850x600</t>
  </si>
  <si>
    <t>RD12</t>
  </si>
  <si>
    <t>Vykurovací rebrík do oblúka RD 12 1850x750</t>
  </si>
  <si>
    <t>998735201</t>
  </si>
  <si>
    <t>Presun hmôt pre vykurovacie telesá v objektoch výšky do 6 m</t>
  </si>
  <si>
    <t>Objekt 05 - ELI</t>
  </si>
  <si>
    <t xml:space="preserve">   M-21 ELEKTROMONTÁŽE</t>
  </si>
  <si>
    <t xml:space="preserve">   M-46 ZEMNÉ PRÁCE PRI EXTERNÝCH MONTÁŽACH</t>
  </si>
  <si>
    <t>3549000</t>
  </si>
  <si>
    <t>Vodic FeZn o 10mm (1m=0,62kg) podľa STN EN 62561</t>
  </si>
  <si>
    <t>3549000.1</t>
  </si>
  <si>
    <t>Vodic AlMgSi o 8mm (1m=0,14kg) podľa STN EN 62561</t>
  </si>
  <si>
    <t>3549021</t>
  </si>
  <si>
    <t>Podpera vedenia PV 16</t>
  </si>
  <si>
    <t>3549040</t>
  </si>
  <si>
    <t>Svorka krizova SK</t>
  </si>
  <si>
    <t>3549040.1</t>
  </si>
  <si>
    <t>Svorka okapova SO</t>
  </si>
  <si>
    <t>921AN</t>
  </si>
  <si>
    <t>Svorka S-MV Rd 8-10 6H FeZn</t>
  </si>
  <si>
    <t>921AN.1</t>
  </si>
  <si>
    <t>Držiak vedenia s prichytkou do zateplenia</t>
  </si>
  <si>
    <t>921AN.2</t>
  </si>
  <si>
    <t>Držiak vedenia na okapový žľab  do o 100-120mm</t>
  </si>
  <si>
    <t>921AN.3</t>
  </si>
  <si>
    <t>Svorka skúšobná pre Rd7-10/16 ZDC pre zavádzaciu tyč</t>
  </si>
  <si>
    <t>921AN.4</t>
  </si>
  <si>
    <t>Svorka na prepojenie vodiča FeZn 16/10 a zemniacej tyče</t>
  </si>
  <si>
    <t>921AN.5</t>
  </si>
  <si>
    <t>Zavádzacia tyč ZT Rd16/10 1500 FeZn čiastočne izolovaná</t>
  </si>
  <si>
    <t>921AN.6</t>
  </si>
  <si>
    <t>Zemniaca tyč Rd20 1500 FeZn</t>
  </si>
  <si>
    <t>921AN.7</t>
  </si>
  <si>
    <t>Zachytávacia tyč AlMgSi 2500mm so zúžením 1000mm</t>
  </si>
  <si>
    <t>921AN.8</t>
  </si>
  <si>
    <t>Držiak tyče na stenu pre zvislú montáž</t>
  </si>
  <si>
    <t>921AN.9</t>
  </si>
  <si>
    <t>Protikorózna páska š=50mm (spoje v zemi)</t>
  </si>
  <si>
    <t>921AN.10</t>
  </si>
  <si>
    <t>Tab. POZOR. Pri búrke je zakázamé zdržiavať sa pri zvode do vzdial. 3m</t>
  </si>
  <si>
    <t>354904</t>
  </si>
  <si>
    <t>Bernard svorka</t>
  </si>
  <si>
    <t>3549040.2</t>
  </si>
  <si>
    <t>Pasik Cu</t>
  </si>
  <si>
    <t>921AN36</t>
  </si>
  <si>
    <t>Svorka ZS4 na potrubie TÚV</t>
  </si>
  <si>
    <t>341210M</t>
  </si>
  <si>
    <t>Kabel CYKY-O 2x1,5</t>
  </si>
  <si>
    <t>341210M.1</t>
  </si>
  <si>
    <t>Kabel CYKY-O 3x1,5</t>
  </si>
  <si>
    <t>341210M.2</t>
  </si>
  <si>
    <t>Kabel CYKY-O 4x1,5</t>
  </si>
  <si>
    <t>341210M.3</t>
  </si>
  <si>
    <t>Kabel CYKY-J 3x1,5</t>
  </si>
  <si>
    <t>341210M.4</t>
  </si>
  <si>
    <t>Kabel CYKY-J 3x2,5</t>
  </si>
  <si>
    <t>341203M</t>
  </si>
  <si>
    <t>Kabel CYKY-J 3x6</t>
  </si>
  <si>
    <t>341210M.5</t>
  </si>
  <si>
    <t>Kabel CYKY-J 5x1,5</t>
  </si>
  <si>
    <t>341610M</t>
  </si>
  <si>
    <t>Kabel SYKFY 1x2x0,5</t>
  </si>
  <si>
    <t>341210M.6</t>
  </si>
  <si>
    <t>Kábel CXKE-R-J 3x1,5 - vyhotovenie B2ca – s1,d1,a1</t>
  </si>
  <si>
    <t>341210M.7</t>
  </si>
  <si>
    <t>Kábel CXKE-R-J 3x6 - vyhotovenie B2ca – s1,d1,a1</t>
  </si>
  <si>
    <t>341220M</t>
  </si>
  <si>
    <t>Kábel CHKE-V-O 2x1,5 - vyhotovenie B2ca – s1,d1,a1</t>
  </si>
  <si>
    <t>341650M</t>
  </si>
  <si>
    <t>Kábel JXKE-R 1x2x0,5 - vyhotovenie B2ca – s1,d1,a1</t>
  </si>
  <si>
    <t>341650M.1</t>
  </si>
  <si>
    <t>Kábel JXKE-R 3x2x0,5 - vyhotovenie B2ca – s1,d1,a1</t>
  </si>
  <si>
    <t>341650M.2</t>
  </si>
  <si>
    <t>Kábel JXKE-R 5x2x0,5 - vyhotovenie B2ca – s1,d1,a1</t>
  </si>
  <si>
    <t>341011M</t>
  </si>
  <si>
    <t>Vodic CY 4  z/ž - kúpeľňa</t>
  </si>
  <si>
    <t>341011M.1</t>
  </si>
  <si>
    <t>Vodic CY 6  z/ž - rozvodnice</t>
  </si>
  <si>
    <t>341011M.2</t>
  </si>
  <si>
    <t>Vodic CY 16 z/ž - voda, plyn, kanál</t>
  </si>
  <si>
    <t>341023M</t>
  </si>
  <si>
    <t>Vodič CHKE-R-O 6 - vyhotovenie B2ca – s1,d1,a1</t>
  </si>
  <si>
    <t>345300T</t>
  </si>
  <si>
    <t>Spínač jednopolovy IP20</t>
  </si>
  <si>
    <t>345300T.1</t>
  </si>
  <si>
    <t>Spínač jednopolovy IP20 so signal. tlmivkou</t>
  </si>
  <si>
    <t>345300T.2</t>
  </si>
  <si>
    <t>Prepínač rad.6 striedavý, IP20</t>
  </si>
  <si>
    <t>345300T.3</t>
  </si>
  <si>
    <t>Prepínač rad.5A (6+1)sériový striedavý, IP20</t>
  </si>
  <si>
    <t>345300T.4</t>
  </si>
  <si>
    <t>Spínač rad.1 jednopólový zapustený IP44</t>
  </si>
  <si>
    <t>345300T.5</t>
  </si>
  <si>
    <t>Ovládač tlačidlový zvončekový IP20</t>
  </si>
  <si>
    <t>921AN.11</t>
  </si>
  <si>
    <t>Snímač prítomnosti PIR</t>
  </si>
  <si>
    <t>921AN.12</t>
  </si>
  <si>
    <t>Tlačidlo zapustené CENTRAL-STOP 230V, 2A - požiar</t>
  </si>
  <si>
    <t>345300T.6</t>
  </si>
  <si>
    <t>Zásuvka 1-nás., IP20</t>
  </si>
  <si>
    <t>345420T</t>
  </si>
  <si>
    <t>Zásuvka 1-nás. zapustená IP44, clonky</t>
  </si>
  <si>
    <t>345300T.7</t>
  </si>
  <si>
    <t>Zásuvka telefónna 1xRJ12</t>
  </si>
  <si>
    <t>921AN.13</t>
  </si>
  <si>
    <t>Dvojrámček</t>
  </si>
  <si>
    <t>921AN.14</t>
  </si>
  <si>
    <t>Trojrámček</t>
  </si>
  <si>
    <t>921AN.15</t>
  </si>
  <si>
    <t>Päťrámček</t>
  </si>
  <si>
    <t>345650D</t>
  </si>
  <si>
    <t>Rúrka el-inšt plastová ohybná do 20/14, siva</t>
  </si>
  <si>
    <t>345651K</t>
  </si>
  <si>
    <t>Rúrka el-inšt plastová ohybná bezhalogénová do HFPP 20/14, siva</t>
  </si>
  <si>
    <t>345658K</t>
  </si>
  <si>
    <t>Rúrka el-inšt plastová ohybná HDPE 40/32</t>
  </si>
  <si>
    <t>921AN.16</t>
  </si>
  <si>
    <t>Fólia výstražná červená PE 22cm</t>
  </si>
  <si>
    <t>345600K</t>
  </si>
  <si>
    <t>Škatuľa KP prístrojová 1-nás : KP 67x67 (71x71x42) do súvislej rady</t>
  </si>
  <si>
    <t>345608K</t>
  </si>
  <si>
    <t>Škatuľa KR rozvodná : KU 68-1903 (D73x42) kompletná - konvektor</t>
  </si>
  <si>
    <t>345608K.1</t>
  </si>
  <si>
    <t>Škatuľa KR rozvodná do KR 97/5 (D103x50) kompletná</t>
  </si>
  <si>
    <t>345604K</t>
  </si>
  <si>
    <t>Škatuľa KP prístrojová KO 125 s viečkom + TF svorky</t>
  </si>
  <si>
    <t>3482M</t>
  </si>
  <si>
    <t>Sv. LED 10W, IP20 + zdroj E27 - A</t>
  </si>
  <si>
    <t>3482M.1</t>
  </si>
  <si>
    <t>Sv. LED 15W, IP20 + zdroj E27 - B</t>
  </si>
  <si>
    <t>3482M.2</t>
  </si>
  <si>
    <t>Sv. LED 10W, IP44 + zdroj E27 - C</t>
  </si>
  <si>
    <t>3482M.3</t>
  </si>
  <si>
    <t>Sv. LED 15W, IP54 so snímačom PIR + zdroj E27</t>
  </si>
  <si>
    <t>3482M.4</t>
  </si>
  <si>
    <t>Sv. LED kúpeľňové 5W + zdroj E27</t>
  </si>
  <si>
    <t>3488S</t>
  </si>
  <si>
    <t>Sv. núdzové LED 3W, 1hod. IP20, autotest + piktogram</t>
  </si>
  <si>
    <t>3482M.5</t>
  </si>
  <si>
    <t>Recyklačný poplatok svietidla</t>
  </si>
  <si>
    <t>484555</t>
  </si>
  <si>
    <t>Konvektor nástenný 750W, IP20</t>
  </si>
  <si>
    <t>3570</t>
  </si>
  <si>
    <t>Rozvodnica TF vo vyhotovení podľa štandardu prevádzkovateľa TF v obci</t>
  </si>
  <si>
    <t>3570.1</t>
  </si>
  <si>
    <t>Rozvodnica RB vč. výzbroje - viď v.č.9 (prízemie)</t>
  </si>
  <si>
    <t>3570.2</t>
  </si>
  <si>
    <t>Rozvodnica RB vč. výzbroje - viď v.č.9 (poschodie)</t>
  </si>
  <si>
    <t>3570.3</t>
  </si>
  <si>
    <t>Rozvodnica RSS vč. výzbroje - viď v.č.10</t>
  </si>
  <si>
    <t>382330T</t>
  </si>
  <si>
    <t>Elektricky zamok</t>
  </si>
  <si>
    <t>382260T</t>
  </si>
  <si>
    <t>Domaci telefon</t>
  </si>
  <si>
    <t>382260T.1</t>
  </si>
  <si>
    <t>Domaci zvonček</t>
  </si>
  <si>
    <t>382318T</t>
  </si>
  <si>
    <t>Zdroj do rozvodnice RSS, RB</t>
  </si>
  <si>
    <t>382318T.1</t>
  </si>
  <si>
    <t>Modul elektrického vrátnika EV p.o.do 5.b.j.</t>
  </si>
  <si>
    <t>382318T.2</t>
  </si>
  <si>
    <t>Modul tlačidlový TT p.o. do 5.b.j.</t>
  </si>
  <si>
    <t>382318T.3</t>
  </si>
  <si>
    <t>Škatuľa pod EV a TT p.o. do 5.b.j.</t>
  </si>
  <si>
    <t>382318T.4</t>
  </si>
  <si>
    <t>Rám pre EV a TT p.o. do 5 b.j.</t>
  </si>
  <si>
    <t>382318T.5</t>
  </si>
  <si>
    <t>Modul elektrického vrátnika EV p.o.pre 1.b.j.</t>
  </si>
  <si>
    <t>382318T.6</t>
  </si>
  <si>
    <t>Modul tlačidlový TT p.o. pre 1.b.j.</t>
  </si>
  <si>
    <t>382318T.7</t>
  </si>
  <si>
    <t>Škatuľa pod EV a TT p.o. pre 1.b.j.</t>
  </si>
  <si>
    <t>382318T.8</t>
  </si>
  <si>
    <t>Rám pre EV a TT p.o. pre 5 b.j.</t>
  </si>
  <si>
    <t>921AN.17</t>
  </si>
  <si>
    <t>Spevňujúci protipožiarny tmel</t>
  </si>
  <si>
    <t>921AN.18</t>
  </si>
  <si>
    <t>Výtlačná pištoľ</t>
  </si>
  <si>
    <t>921AN.19</t>
  </si>
  <si>
    <t>Zmiešavač</t>
  </si>
  <si>
    <t>921AN.20</t>
  </si>
  <si>
    <t>Ventilátor kúpeľňový s dobehom</t>
  </si>
  <si>
    <t>921AN.21</t>
  </si>
  <si>
    <t>Prepínač rekuperačnej jednotky min.-max. otáčok  zapustený</t>
  </si>
  <si>
    <t>Multivac</t>
  </si>
  <si>
    <t xml:space="preserve">Rekuperačná jednotka REC smart alebo ekvivalent </t>
  </si>
  <si>
    <t>sm</t>
  </si>
  <si>
    <t>Stratné z metr. materiálu</t>
  </si>
  <si>
    <t>pm</t>
  </si>
  <si>
    <t>Podružný materiál</t>
  </si>
  <si>
    <t>210010003</t>
  </si>
  <si>
    <t>Trubka ohybna PVC p.o. do 0 20mm</t>
  </si>
  <si>
    <t>210010123</t>
  </si>
  <si>
    <t>Trubka ochranna z PE, novoduru do 40mm v.u.</t>
  </si>
  <si>
    <t>210010301</t>
  </si>
  <si>
    <t>Krabica KP 68 bez zap.</t>
  </si>
  <si>
    <t>210010321</t>
  </si>
  <si>
    <t>Krabica KR 68 vr. zap. - konvektor</t>
  </si>
  <si>
    <t>210010322</t>
  </si>
  <si>
    <t>Krabica KR 97 vr. zap.</t>
  </si>
  <si>
    <t>210010313</t>
  </si>
  <si>
    <t>Krabica telefónna odbočná KO 125 bez zap.</t>
  </si>
  <si>
    <t>210100001</t>
  </si>
  <si>
    <t>Ukonč. vodičov v rozv. vč. zapoj. a vodič. koncovky do 2,5</t>
  </si>
  <si>
    <t>210100002</t>
  </si>
  <si>
    <t>Ukonč. vodičov v rozv. vč. zapoj. a vodič. koncovky do 6</t>
  </si>
  <si>
    <t>210110021</t>
  </si>
  <si>
    <t>Spinac 1 polovy do mokra</t>
  </si>
  <si>
    <t>210110041</t>
  </si>
  <si>
    <t>Spinac pod omietku 1 polovy</t>
  </si>
  <si>
    <t>210110043</t>
  </si>
  <si>
    <t>Seriovy prepinac striedavy pod omietku</t>
  </si>
  <si>
    <t>210110045</t>
  </si>
  <si>
    <t>Spinac pod omietku striedavy</t>
  </si>
  <si>
    <t>210110047</t>
  </si>
  <si>
    <t>Spinac pod omiet. 1 polovy so sign. tlmiv.</t>
  </si>
  <si>
    <t>210110048</t>
  </si>
  <si>
    <t>210110067</t>
  </si>
  <si>
    <t>210110095</t>
  </si>
  <si>
    <t>Snímač pohybu do stropu</t>
  </si>
  <si>
    <t>210111012</t>
  </si>
  <si>
    <t>Zasuvka polozap. 10/16A, 250V</t>
  </si>
  <si>
    <t>210111031</t>
  </si>
  <si>
    <t>Zasuvka do mokra 10/16A, 250V</t>
  </si>
  <si>
    <t>210111032</t>
  </si>
  <si>
    <t>Zasuvka TF</t>
  </si>
  <si>
    <t>210140431</t>
  </si>
  <si>
    <t>Montaz jednotlacidla CENTRAL-STOP</t>
  </si>
  <si>
    <t>210190001</t>
  </si>
  <si>
    <t>Montaz rozvodnice RB, RSS, TF</t>
  </si>
  <si>
    <t>210190002</t>
  </si>
  <si>
    <t>Montaz rekuperačnej jednotky, kúeľňového ventilátora</t>
  </si>
  <si>
    <t>210200004</t>
  </si>
  <si>
    <t>Sv. LED prisadené - IP 20</t>
  </si>
  <si>
    <t>210200006</t>
  </si>
  <si>
    <t>Sv. LED prisadené - IP 54</t>
  </si>
  <si>
    <t>210200012</t>
  </si>
  <si>
    <t>Sv. LED nástenné s vypínačom</t>
  </si>
  <si>
    <t>210200111</t>
  </si>
  <si>
    <t>Sv. nudzove 3W núdzový režím, IP22</t>
  </si>
  <si>
    <t>210220021</t>
  </si>
  <si>
    <t>Vodic FeZn do 8-10mm v zemi</t>
  </si>
  <si>
    <t>210220800</t>
  </si>
  <si>
    <t>Vodič AlMgSi 8 na povrchu</t>
  </si>
  <si>
    <t>210220040</t>
  </si>
  <si>
    <t>Svorka Barnard s pasikom, svorka ZS4</t>
  </si>
  <si>
    <t>210220050</t>
  </si>
  <si>
    <t>Oznacovaci a výstražný stitok zvodu</t>
  </si>
  <si>
    <t>210220107</t>
  </si>
  <si>
    <t>Podpera vedenia PV17 na zateplené fasády</t>
  </si>
  <si>
    <t>210220111</t>
  </si>
  <si>
    <t>Podpera vedenia PV16 na hrebeň</t>
  </si>
  <si>
    <t>210220204</t>
  </si>
  <si>
    <t>Zachytávacia tyč s osadením v krove JP10-30</t>
  </si>
  <si>
    <t>210220220</t>
  </si>
  <si>
    <t>Držiak zachytávacej tyče DJ1-8</t>
  </si>
  <si>
    <t>210220241</t>
  </si>
  <si>
    <t>Svorka križová SK</t>
  </si>
  <si>
    <t>210220243</t>
  </si>
  <si>
    <t>Svorka spojovacia univerzálna MV</t>
  </si>
  <si>
    <t>210220246</t>
  </si>
  <si>
    <t>Svorka okapová SO</t>
  </si>
  <si>
    <t>210220247</t>
  </si>
  <si>
    <t>Svorka skúšobná SZ</t>
  </si>
  <si>
    <t>210220249</t>
  </si>
  <si>
    <t>Svorka na odkvapové potrubie ST10-11</t>
  </si>
  <si>
    <t>210220253</t>
  </si>
  <si>
    <t>Svorka uzemňovacia SR 03</t>
  </si>
  <si>
    <t>210220262</t>
  </si>
  <si>
    <t>Zavádzacia tyč</t>
  </si>
  <si>
    <t>210220300</t>
  </si>
  <si>
    <t>Ochranné pospájanie v kúpeľniach Cu 4-16 p.o.</t>
  </si>
  <si>
    <t>210461003</t>
  </si>
  <si>
    <t>Montáž konvekora 750W na stenu</t>
  </si>
  <si>
    <t>210800063</t>
  </si>
  <si>
    <t>Vodič CY, CHKE-R 6 p.o.</t>
  </si>
  <si>
    <t>210800226</t>
  </si>
  <si>
    <t>Kabel CYKY do 3x1,5 p.o.</t>
  </si>
  <si>
    <t>210800227</t>
  </si>
  <si>
    <t>Kabel CYKY 3x2,5 p.o.</t>
  </si>
  <si>
    <t>210800229</t>
  </si>
  <si>
    <t>Kabel CYKY 3x6 p.o.</t>
  </si>
  <si>
    <t>210800238</t>
  </si>
  <si>
    <t>Kabel CYKY 5x1,5 p.o.</t>
  </si>
  <si>
    <t>210872100</t>
  </si>
  <si>
    <t>Kábel telefónny do 5x2x0,5 v trubke</t>
  </si>
  <si>
    <t>210881069</t>
  </si>
  <si>
    <t>Kábel bezhalogénový N2XH-V 2x1,5 p.o.</t>
  </si>
  <si>
    <t>210881075</t>
  </si>
  <si>
    <t>Kábel bezhalogénový N2XH-R 3x1,5 p.o.</t>
  </si>
  <si>
    <t>210881077</t>
  </si>
  <si>
    <t>Kábel bezhalogénový N2XH-R 3x6 p.u.</t>
  </si>
  <si>
    <t>210950201</t>
  </si>
  <si>
    <t>Zatahovanie kabla do 0,75kg do chranicky</t>
  </si>
  <si>
    <t>213290040</t>
  </si>
  <si>
    <t>Demontáž existujúceho zariadenia</t>
  </si>
  <si>
    <t>220300001</t>
  </si>
  <si>
    <t>Forma kabelova do 5x2</t>
  </si>
  <si>
    <t>220320201</t>
  </si>
  <si>
    <t>Montaz zvonceka pre vnutorne pouzitie</t>
  </si>
  <si>
    <t>220320306</t>
  </si>
  <si>
    <t>Montaz elektronicky ovladaneho zamku</t>
  </si>
  <si>
    <t>220320307</t>
  </si>
  <si>
    <t>Montaz stanice elektrickeho vratneho</t>
  </si>
  <si>
    <t>220320321</t>
  </si>
  <si>
    <t>Montaz TZN 1 do steny - do 5 tlačitok</t>
  </si>
  <si>
    <t>220490041</t>
  </si>
  <si>
    <t>Montáž domáceho telefónu</t>
  </si>
  <si>
    <t>971035131</t>
  </si>
  <si>
    <t>Vyburanie otvoru do 6cm v tehlovom mure 15cm</t>
  </si>
  <si>
    <t>971035141</t>
  </si>
  <si>
    <t>Vyburanie otvoru do 6cm v tehlovom mure 30cm</t>
  </si>
  <si>
    <t>973031616</t>
  </si>
  <si>
    <t>Vysekanie kapsy z tehál .pre krabicu do 150 mm</t>
  </si>
  <si>
    <t>974032121</t>
  </si>
  <si>
    <t>Vysekanie rýh v stenách z dutých tehál 30x30 mm</t>
  </si>
  <si>
    <t>213290150</t>
  </si>
  <si>
    <t>Drobné elektroinštalačné práce</t>
  </si>
  <si>
    <t>213291000</t>
  </si>
  <si>
    <t>Spracovanie východiskovej revízie</t>
  </si>
  <si>
    <t>PPV</t>
  </si>
  <si>
    <t>460200154</t>
  </si>
  <si>
    <t>Vykop ryhy 35/70cm (s/h) - zemina tr.4 (BLZ)</t>
  </si>
  <si>
    <t>460200164</t>
  </si>
  <si>
    <t>Vykop ryhy 35/80cm (s/h) - zemina tr.4 (ELI)</t>
  </si>
  <si>
    <t>460490011</t>
  </si>
  <si>
    <t>Vystrazna folia PVC 22cm</t>
  </si>
  <si>
    <t>460560154</t>
  </si>
  <si>
    <t>Zahoz ryhy 35/70cm (s/h) - zemina tr.4 (BLZ)</t>
  </si>
  <si>
    <t>460560164</t>
  </si>
  <si>
    <t>Zahoz ryhy 35/80cm (s/h) - zemina tr.4 (ELI)</t>
  </si>
  <si>
    <t>460620013</t>
  </si>
  <si>
    <t>Provizorna uprava terenu</t>
  </si>
  <si>
    <t>113106121</t>
  </si>
  <si>
    <t>Rozobranie dlažby z betón. dlaždic 50x50cm - okapový chodník (BLZ)</t>
  </si>
  <si>
    <t>596211111</t>
  </si>
  <si>
    <t>Opätovné kladenie dlažby pre chodcov hlbka 6cm do 50m2 (BLZ)</t>
  </si>
  <si>
    <t>Objekt 06 - OEZ - Odberné el. zariadenie</t>
  </si>
  <si>
    <t>341410M110</t>
  </si>
  <si>
    <t>Kabel AYKY-J 4x35</t>
  </si>
  <si>
    <t>Chránička HDPE/LDPE kábelová ohybná 80</t>
  </si>
  <si>
    <t>345658</t>
  </si>
  <si>
    <t>Chranicka tuhá KSX-PE 63/52m</t>
  </si>
  <si>
    <t>3585701O54</t>
  </si>
  <si>
    <t>Poistka nožová PHN00  - 50A gG</t>
  </si>
  <si>
    <t>354358R03</t>
  </si>
  <si>
    <t>Kábelová koncovka RAYCHEM EPKT 0015 alebo ekvivalent  pre kábel 4-35</t>
  </si>
  <si>
    <t>357506H</t>
  </si>
  <si>
    <t>Elmerový rozv. RE 2.1 F803 1x16A, 6x25A P0 50/63A + VC/6 SPD T1+T2</t>
  </si>
  <si>
    <t>210010124</t>
  </si>
  <si>
    <t>Trubka ochranna z PE, novoduru do 80mm v.u.</t>
  </si>
  <si>
    <t>210100005</t>
  </si>
  <si>
    <t>Ukonč. vodičov v rozv. vč. zapoj. a vodič. koncovky do 35</t>
  </si>
  <si>
    <t>210172108</t>
  </si>
  <si>
    <t>Montaz vyvodovej trubky</t>
  </si>
  <si>
    <t>210193004</t>
  </si>
  <si>
    <t>Osadenie pilierovej skrine RE</t>
  </si>
  <si>
    <t>210902142</t>
  </si>
  <si>
    <t>Kabel AYKY 4x35 v.u.</t>
  </si>
  <si>
    <t>210950101</t>
  </si>
  <si>
    <t>Oznacovaci stitok na kabel</t>
  </si>
  <si>
    <t>460050602</t>
  </si>
  <si>
    <t>Rucny vykop štartovacej jamy jamy v zemine tr. 3-4</t>
  </si>
  <si>
    <t>460120002</t>
  </si>
  <si>
    <t>Zásyp jamy so zhutnením a úpravou povrchu - zemina tr.3-4</t>
  </si>
  <si>
    <t>Vykop ryhy 35/80cm (s/h) - zemina tr.4</t>
  </si>
  <si>
    <t>460300006</t>
  </si>
  <si>
    <t>Zhutnenie zeminy - vrstva 20cm</t>
  </si>
  <si>
    <t>460300201</t>
  </si>
  <si>
    <t>Pretlacanie otvorov strojne do o 150mm pre pevné steny</t>
  </si>
  <si>
    <t>460510112</t>
  </si>
  <si>
    <t>Kabel. prestup v pretlacov. otvore z polyeth. rury do o 150mm</t>
  </si>
  <si>
    <t>Zahoz ryhy 35/80cm (s/h) - zemina tr.4</t>
  </si>
  <si>
    <t>460620014</t>
  </si>
  <si>
    <t>Provizorna uprava terenu v zemine tr.4</t>
  </si>
  <si>
    <t>460600001</t>
  </si>
  <si>
    <t>Odvoz zeminy do 1km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</si>
  <si>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</si>
  <si>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</si>
  <si>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</si>
  <si>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</si>
  <si>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</si>
  <si>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</si>
  <si>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</si>
  <si>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</si>
  <si>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</si>
  <si>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</si>
  <si>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</si>
  <si>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</si>
  <si>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</si>
  <si>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</si>
  <si>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</si>
  <si>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</si>
  <si>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</si>
  <si>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</si>
  <si>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</si>
  <si>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</si>
  <si>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</si>
  <si>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</si>
  <si>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</si>
  <si>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</si>
  <si>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</si>
  <si>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</si>
  <si>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</si>
  <si>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</si>
  <si>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</si>
  <si>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</si>
  <si>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</si>
  <si>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</si>
  <si>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</si>
  <si>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</si>
  <si>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</si>
  <si>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</si>
  <si>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</si>
  <si>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</si>
  <si>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</si>
  <si>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</si>
  <si>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</si>
  <si>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</si>
  <si>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</si>
  <si>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</si>
  <si>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</si>
  <si>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</si>
  <si>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</si>
  <si>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</si>
  <si>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</si>
  <si>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</si>
  <si>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</si>
  <si>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</si>
  <si>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</si>
  <si>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</si>
  <si>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</si>
  <si>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</si>
  <si>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</si>
  <si>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</si>
  <si>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</si>
  <si>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</si>
  <si>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</si>
  <si>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</si>
  <si>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</si>
  <si>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</si>
  <si>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</si>
  <si>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</si>
  <si>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</si>
  <si>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</si>
  <si>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</si>
  <si>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</si>
  <si>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</si>
  <si>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</si>
  <si>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</si>
  <si>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</si>
  <si>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</si>
  <si>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</si>
  <si>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</si>
  <si>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</si>
  <si>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</si>
  <si>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</si>
  <si>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</si>
  <si>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</si>
  <si>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</si>
  <si>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</si>
  <si>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</si>
  <si>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</si>
  <si>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</si>
  <si>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</si>
  <si>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</si>
  <si>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</si>
  <si>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</si>
  <si>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</si>
  <si>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</si>
  <si>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</si>
  <si>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</si>
  <si>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</si>
  <si>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</si>
  <si>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</si>
  <si>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</si>
  <si>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</si>
  <si>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</si>
  <si>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</si>
  <si>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</si>
  <si>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</si>
  <si>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</si>
  <si>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</si>
  <si>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</si>
  <si>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</si>
  <si>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</si>
  <si>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</si>
  <si>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</si>
  <si>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</si>
  <si>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</si>
  <si>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</si>
  <si>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</si>
  <si>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</si>
  <si>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</si>
  <si>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</si>
  <si>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</si>
  <si>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</si>
  <si>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</si>
  <si>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</si>
  <si>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</si>
  <si>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</si>
  <si>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</si>
  <si>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</si>
  <si>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</si>
  <si>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</si>
  <si>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</si>
  <si>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</si>
  <si>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</si>
  <si>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</si>
  <si>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</si>
  <si>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</si>
  <si>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</si>
  <si>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</si>
  <si>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</si>
  <si>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</si>
  <si>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</si>
  <si>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</si>
  <si>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</si>
  <si>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</si>
  <si>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</si>
  <si>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</si>
  <si>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</si>
  <si>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</si>
  <si>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</si>
  <si>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</si>
  <si>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</si>
  <si>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</si>
  <si>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</si>
  <si>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</si>
  <si>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</si>
  <si>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</si>
  <si>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</si>
  <si>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</si>
  <si>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</si>
  <si>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</si>
  <si>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</si>
  <si>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</si>
  <si>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</si>
  <si>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</si>
  <si>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</si>
  <si>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</si>
  <si>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</si>
  <si>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</si>
  <si>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</si>
  <si>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</si>
  <si>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</si>
  <si>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</si>
  <si>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</si>
  <si>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</si>
  <si>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</si>
  <si>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</si>
  <si>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</si>
  <si>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</si>
  <si>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</si>
  <si>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</si>
  <si>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</si>
  <si>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</si>
  <si>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</si>
  <si>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</si>
  <si>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</si>
  <si>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</si>
  <si>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</si>
  <si>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</si>
  <si>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</si>
  <si>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</si>
  <si>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</si>
  <si>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</si>
  <si>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</si>
  <si>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</si>
  <si>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</si>
  <si>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</si>
  <si>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</si>
  <si>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</si>
  <si>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</si>
  <si>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</si>
  <si>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</si>
  <si>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</si>
  <si>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</si>
  <si>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</si>
  <si>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</si>
  <si>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</si>
  <si>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</si>
  <si>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</si>
  <si>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</si>
  <si>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</si>
  <si>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</si>
  <si>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</si>
  <si>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</si>
  <si>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</si>
  <si>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</si>
  <si>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</si>
  <si>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</si>
  <si>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</si>
  <si>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</si>
  <si>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</si>
  <si>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</si>
  <si>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</si>
  <si>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</si>
  <si>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</si>
  <si>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</si>
  <si>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</si>
  <si>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</si>
  <si>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</si>
  <si>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</si>
  <si>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</si>
  <si>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</si>
  <si>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</si>
  <si>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</si>
  <si>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</si>
  <si>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</si>
  <si>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</si>
  <si>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</si>
  <si>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</si>
  <si>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</si>
  <si>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</si>
  <si>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</si>
  <si>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</si>
  <si>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</si>
  <si>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</si>
  <si>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</si>
  <si>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</si>
  <si>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</si>
  <si>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</si>
  <si>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</si>
  <si>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</si>
  <si>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</si>
  <si>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</si>
  <si>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</si>
  <si>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</si>
  <si>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</si>
  <si>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</si>
  <si>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</si>
  <si>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</si>
  <si>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</si>
  <si>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</si>
  <si>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</si>
  <si>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</si>
  <si>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</si>
  <si>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</si>
  <si>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</si>
  <si>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</si>
  <si>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</si>
  <si>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</si>
  <si>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</si>
  <si>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</si>
  <si>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</si>
  <si>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</si>
  <si>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</si>
  <si>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</si>
  <si>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</si>
  <si>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</si>
  <si>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</si>
  <si>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</si>
  <si>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</si>
  <si>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</si>
  <si>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</si>
  <si>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</si>
  <si>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</si>
  <si>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</si>
  <si>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</si>
  <si>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</si>
  <si>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</si>
  <si>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</si>
  <si>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</si>
  <si>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</si>
  <si>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</si>
  <si>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</si>
  <si>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</si>
  <si>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</si>
  <si>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</si>
  <si>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218A</t>
  </si>
  <si>
    <t xml:space="preserve">Montáž a dodávka umývadla veľkého bez výtokovej armatúry z bieleho diturvitu na skrutky do muriva - umývadlo biele diturvitové so zadnou prístenkou, rozmer cca 500 x400 typ napr. 067, napr. Jika alebo ekvivalent </t>
  </si>
  <si>
    <t>Montáž a dodávka drezu   bez výtokových armatúr - drez biely jednoduchý domáci kuchynský (kompozit, nerez, a pod.) s odkvapávacou doskou</t>
  </si>
  <si>
    <t>Montáž a dodávka  drezovej batérie nástennej - drezová batéria nástenná paková, napr. Sagitarius, Hadgsrohe alebo ekvivalent</t>
  </si>
  <si>
    <t>Montáž a dodávka záchodovej misy - záchodová misa keramická biela nezávesná zostava napr. Kombi Jika alebo ekvivalent</t>
  </si>
  <si>
    <t xml:space="preserve">Montáž a dodávka sprchovej váničky - biela oceľová vanička 900x900 so zástenou </t>
  </si>
  <si>
    <t xml:space="preserve">Montáž a dodávka vane , bez výtokovej armatúr - vana biela oceľová alebo plastová 160x70 cm komplet s predstenou, montáž bez obmurovky </t>
  </si>
  <si>
    <t xml:space="preserve">Montáž a dodávka batérie drezovej stojankovej chromovanej - drezová batéria stojanková paková, napr. Sagitárius,
Hadgsrohe alebo ekvivalent
</t>
  </si>
  <si>
    <t xml:space="preserve">Montáž a dodávka batérie umývadlovej nástennej - umývadlová batéria nástenná paková, napr. Sagitárius,
Hadgsrohe alebo ekvivalent
</t>
  </si>
  <si>
    <t>Montáž a dodávka batérií umývadlových do jedného otvoru, pákových - umývadlová batéria stojanková, napr. Sagitarius, Hadgsrohe alebo ekvivalent</t>
  </si>
  <si>
    <t xml:space="preserve">Montáž a dodávka batérie vaňovej nástennej G 1/2 - vaňová nśstenná batéria so stojatou pevnou výškou sprchy, napr. Sagitárius, Hadgsrohe alebo ekvivalent </t>
  </si>
  <si>
    <t xml:space="preserve">Montáž a dodávka batérie sprchovej nástennej s pevnou výškou sprchy - sprchová nástenná batéria so stojatou pevnou výškou sprchy, napr. Sagitárius, Hadgsrohe alebo ekvivalent </t>
  </si>
  <si>
    <t>Plastové revízne dvierka do SDK 120x250 mm biele - Z23+Z24</t>
  </si>
  <si>
    <t>Dvere vnútorné jednokrídlové, šírka 600-900 mm, výplň papierová voština, povrch laminovaný, viď výkres č. 13 diel ASR</t>
  </si>
  <si>
    <t>Dvere vnútorné jednokrídlové, šírka 600-900 mm, výplň papierová voština, povrch laminovaný, protipožiarny uzáver otvoru - požiarna odolnosť minimálne EW 15/D3 bez samozatvárača, viď výkres č. 13 diel ASR</t>
  </si>
  <si>
    <t>Dvere vnútorné jednokrídlové, šírka 600-900 mm, výplň papierová voština, povrch laminovaný - z 1/3 zasklenné, viď výkres č. 13 diel ASR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</si>
</sst>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11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  <font>
      <sz val="11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3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3" xfId="0" applyNumberFormat="1" applyFont="1" applyFill="1" applyBorder="1"/>
    <xf numFmtId="164" fontId="1" fillId="0" borderId="64" xfId="0" applyNumberFormat="1" applyFont="1" applyFill="1" applyBorder="1"/>
    <xf numFmtId="0" fontId="1" fillId="0" borderId="67" xfId="0" applyFont="1" applyFill="1" applyBorder="1"/>
    <xf numFmtId="164" fontId="1" fillId="0" borderId="68" xfId="0" applyNumberFormat="1" applyFont="1" applyFill="1" applyBorder="1"/>
    <xf numFmtId="164" fontId="1" fillId="0" borderId="8" xfId="0" applyNumberFormat="1" applyFont="1" applyFill="1" applyBorder="1"/>
    <xf numFmtId="164" fontId="1" fillId="0" borderId="69" xfId="0" applyNumberFormat="1" applyFont="1" applyFill="1" applyBorder="1"/>
    <xf numFmtId="0" fontId="1" fillId="0" borderId="18" xfId="0" applyFont="1" applyFill="1" applyBorder="1"/>
    <xf numFmtId="0" fontId="1" fillId="0" borderId="68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5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6" fillId="0" borderId="67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1" xfId="0" applyFill="1" applyBorder="1"/>
    <xf numFmtId="0" fontId="13" fillId="0" borderId="91" xfId="0" applyFont="1" applyFill="1" applyBorder="1"/>
    <xf numFmtId="0" fontId="0" fillId="0" borderId="92" xfId="0" applyFill="1" applyBorder="1"/>
    <xf numFmtId="0" fontId="0" fillId="0" borderId="93" xfId="0" applyFill="1" applyBorder="1"/>
    <xf numFmtId="0" fontId="0" fillId="0" borderId="94" xfId="0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1" fillId="0" borderId="98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99" xfId="0" applyFill="1" applyBorder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4" xfId="0" applyFont="1" applyBorder="1"/>
    <xf numFmtId="164" fontId="6" fillId="0" borderId="84" xfId="0" applyNumberFormat="1" applyFont="1" applyBorder="1"/>
    <xf numFmtId="165" fontId="6" fillId="0" borderId="84" xfId="0" applyNumberFormat="1" applyFont="1" applyBorder="1"/>
    <xf numFmtId="0" fontId="11" fillId="0" borderId="84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6" xfId="0" applyNumberFormat="1" applyFont="1" applyBorder="1"/>
    <xf numFmtId="165" fontId="14" fillId="0" borderId="66" xfId="0" applyNumberFormat="1" applyFont="1" applyBorder="1"/>
    <xf numFmtId="165" fontId="15" fillId="0" borderId="66" xfId="0" applyNumberFormat="1" applyFont="1" applyBorder="1"/>
    <xf numFmtId="0" fontId="16" fillId="0" borderId="66" xfId="0" applyFont="1" applyBorder="1"/>
    <xf numFmtId="0" fontId="0" fillId="2" borderId="102" xfId="0" applyFill="1" applyBorder="1"/>
    <xf numFmtId="0" fontId="11" fillId="0" borderId="103" xfId="0" applyFont="1" applyBorder="1"/>
    <xf numFmtId="0" fontId="11" fillId="0" borderId="102" xfId="0" applyFont="1" applyBorder="1"/>
    <xf numFmtId="0" fontId="0" fillId="0" borderId="102" xfId="0" applyBorder="1"/>
    <xf numFmtId="0" fontId="16" fillId="0" borderId="104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4" xfId="0" applyNumberFormat="1" applyFont="1" applyBorder="1"/>
    <xf numFmtId="166" fontId="6" fillId="0" borderId="84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9" fillId="0" borderId="0" xfId="0" applyNumberFormat="1" applyFont="1"/>
    <xf numFmtId="0" fontId="17" fillId="0" borderId="0" xfId="0" applyFont="1"/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9" fillId="0" borderId="0" xfId="0" applyNumberFormat="1" applyFont="1"/>
    <xf numFmtId="0" fontId="19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19" fillId="0" borderId="0" xfId="0" applyNumberFormat="1" applyFont="1"/>
    <xf numFmtId="0" fontId="18" fillId="0" borderId="0" xfId="0" applyFont="1"/>
    <xf numFmtId="166" fontId="5" fillId="0" borderId="0" xfId="0" applyNumberFormat="1" applyFont="1"/>
    <xf numFmtId="0" fontId="14" fillId="0" borderId="106" xfId="0" applyFont="1" applyBorder="1"/>
    <xf numFmtId="166" fontId="14" fillId="0" borderId="106" xfId="0" applyNumberFormat="1" applyFont="1" applyBorder="1"/>
    <xf numFmtId="164" fontId="14" fillId="0" borderId="106" xfId="0" applyNumberFormat="1" applyFont="1" applyBorder="1"/>
    <xf numFmtId="0" fontId="6" fillId="0" borderId="103" xfId="0" applyFont="1" applyBorder="1"/>
    <xf numFmtId="0" fontId="6" fillId="0" borderId="102" xfId="0" applyFont="1" applyBorder="1"/>
    <xf numFmtId="166" fontId="17" fillId="0" borderId="102" xfId="0" applyNumberFormat="1" applyFont="1" applyBorder="1"/>
    <xf numFmtId="166" fontId="18" fillId="0" borderId="102" xfId="0" applyNumberFormat="1" applyFont="1" applyBorder="1"/>
    <xf numFmtId="0" fontId="5" fillId="0" borderId="102" xfId="0" applyFont="1" applyBorder="1"/>
    <xf numFmtId="0" fontId="1" fillId="0" borderId="102" xfId="0" applyFont="1" applyBorder="1"/>
    <xf numFmtId="0" fontId="14" fillId="0" borderId="107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09" xfId="0" applyFont="1" applyBorder="1"/>
    <xf numFmtId="0" fontId="13" fillId="0" borderId="1" xfId="0" applyFont="1" applyFill="1" applyBorder="1"/>
    <xf numFmtId="0" fontId="20" fillId="0" borderId="0" xfId="0" applyFont="1"/>
    <xf numFmtId="164" fontId="6" fillId="0" borderId="14" xfId="0" applyNumberFormat="1" applyFont="1" applyFill="1" applyBorder="1"/>
    <xf numFmtId="165" fontId="14" fillId="0" borderId="106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49" fontId="15" fillId="0" borderId="0" xfId="0" applyNumberFormat="1" applyFont="1" applyAlignment="1">
      <alignment horizontal="left" wrapText="1"/>
    </xf>
    <xf numFmtId="166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0" fontId="21" fillId="0" borderId="0" xfId="0" applyFont="1"/>
    <xf numFmtId="166" fontId="21" fillId="0" borderId="0" xfId="0" applyNumberFormat="1" applyFont="1"/>
    <xf numFmtId="0" fontId="1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6" fillId="0" borderId="44" xfId="0" applyFont="1" applyBorder="1" applyAlignment="1">
      <alignment wrapText="1"/>
    </xf>
    <xf numFmtId="49" fontId="6" fillId="0" borderId="0" xfId="0" applyNumberFormat="1" applyFont="1" applyAlignment="1">
      <alignment horizontal="left" wrapText="1"/>
    </xf>
    <xf numFmtId="166" fontId="6" fillId="0" borderId="0" xfId="0" applyNumberFormat="1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14" fillId="0" borderId="106" xfId="0" applyFont="1" applyBorder="1"/>
    <xf numFmtId="0" fontId="1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108" xfId="0" applyFont="1" applyFill="1" applyBorder="1" applyAlignment="1">
      <alignment wrapText="1"/>
    </xf>
    <xf numFmtId="0" fontId="1" fillId="0" borderId="10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5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84" xfId="0" applyFont="1" applyBorder="1"/>
    <xf numFmtId="0" fontId="5" fillId="0" borderId="44" xfId="0" applyFont="1" applyBorder="1"/>
    <xf numFmtId="0" fontId="14" fillId="0" borderId="65" xfId="0" applyFont="1" applyBorder="1"/>
    <xf numFmtId="0" fontId="14" fillId="0" borderId="66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8" fillId="3" borderId="5" xfId="1" applyFill="1" applyBorder="1" applyAlignment="1" applyProtection="1">
      <alignment horizontal="center" vertical="center"/>
    </xf>
    <xf numFmtId="0" fontId="8" fillId="3" borderId="6" xfId="1" applyFill="1" applyBorder="1" applyAlignment="1" applyProtection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5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6" fillId="0" borderId="44" xfId="0" applyFont="1" applyBorder="1"/>
    <xf numFmtId="0" fontId="6" fillId="0" borderId="0" xfId="0" applyFont="1"/>
    <xf numFmtId="0" fontId="5" fillId="0" borderId="59" xfId="0" applyFont="1" applyBorder="1"/>
    <xf numFmtId="0" fontId="1" fillId="0" borderId="75" xfId="0" applyFont="1" applyFill="1" applyBorder="1"/>
    <xf numFmtId="0" fontId="1" fillId="0" borderId="77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08" xfId="0" applyFont="1" applyFill="1" applyBorder="1" applyAlignment="1">
      <alignment wrapText="1"/>
    </xf>
    <xf numFmtId="0" fontId="4" fillId="0" borderId="100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1" xfId="0" applyFont="1" applyFill="1" applyBorder="1"/>
    <xf numFmtId="0" fontId="1" fillId="0" borderId="80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1" xfId="0" applyFont="1" applyFill="1" applyBorder="1"/>
    <xf numFmtId="0" fontId="1" fillId="0" borderId="16" xfId="0" applyFont="1" applyFill="1" applyBorder="1"/>
    <xf numFmtId="0" fontId="6" fillId="0" borderId="83" xfId="0" applyFont="1" applyFill="1" applyBorder="1"/>
    <xf numFmtId="0" fontId="1" fillId="0" borderId="27" xfId="0" applyFont="1" applyFill="1" applyBorder="1"/>
    <xf numFmtId="0" fontId="6" fillId="0" borderId="76" xfId="0" applyFont="1" applyFill="1" applyBorder="1"/>
    <xf numFmtId="164" fontId="1" fillId="0" borderId="76" xfId="0" applyNumberFormat="1" applyFont="1" applyFill="1" applyBorder="1"/>
    <xf numFmtId="0" fontId="6" fillId="0" borderId="77" xfId="0" applyFont="1" applyFill="1" applyBorder="1"/>
    <xf numFmtId="164" fontId="1" fillId="0" borderId="77" xfId="0" applyNumberFormat="1" applyFont="1" applyFill="1" applyBorder="1"/>
    <xf numFmtId="0" fontId="6" fillId="0" borderId="84" xfId="0" applyFont="1" applyFill="1" applyBorder="1"/>
    <xf numFmtId="164" fontId="1" fillId="0" borderId="82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78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3" xfId="0" applyFont="1" applyFill="1" applyBorder="1"/>
    <xf numFmtId="0" fontId="1" fillId="0" borderId="49" xfId="0" applyFont="1" applyFill="1" applyBorder="1"/>
    <xf numFmtId="0" fontId="1" fillId="0" borderId="74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2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79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 applyProtection="1">
      <alignment horizontal="center" vertical="center"/>
    </xf>
    <xf numFmtId="0" fontId="8" fillId="3" borderId="5" xfId="1" applyFill="1" applyBorder="1" applyAlignment="1" applyProtection="1">
      <alignment horizontal="left" vertical="center"/>
    </xf>
    <xf numFmtId="0" fontId="8" fillId="3" borderId="6" xfId="1" applyFill="1" applyBorder="1" applyAlignment="1" applyProtection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0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6" fillId="0" borderId="44" xfId="0" applyFont="1" applyFill="1" applyBorder="1" applyAlignment="1">
      <alignment wrapText="1"/>
    </xf>
    <xf numFmtId="164" fontId="6" fillId="0" borderId="0" xfId="0" applyNumberFormat="1" applyFont="1" applyAlignment="1">
      <alignment wrapText="1"/>
    </xf>
    <xf numFmtId="166" fontId="6" fillId="0" borderId="102" xfId="0" applyNumberFormat="1" applyFont="1" applyBorder="1"/>
    <xf numFmtId="0" fontId="0" fillId="0" borderId="0" xfId="0" applyFont="1"/>
    <xf numFmtId="0" fontId="6" fillId="0" borderId="0" xfId="0" applyFont="1" applyAlignment="1">
      <alignment horizontal="left" wrapText="1"/>
    </xf>
    <xf numFmtId="0" fontId="15" fillId="0" borderId="44" xfId="0" applyFont="1" applyBorder="1" applyAlignment="1">
      <alignment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workbookViewId="0">
      <selection activeCell="B8" sqref="B8"/>
    </sheetView>
  </sheetViews>
  <sheetFormatPr defaultColWidth="0" defaultRowHeight="15" x14ac:dyDescent="0.25"/>
  <cols>
    <col min="1" max="1" width="32.7109375" customWidth="1"/>
    <col min="2" max="2" width="10.7109375" customWidth="1"/>
    <col min="3" max="6" width="8.7109375" customWidth="1"/>
    <col min="7" max="7" width="10.7109375" customWidth="1"/>
    <col min="8" max="8" width="8.85546875" customWidth="1"/>
    <col min="9" max="26" width="0" hidden="1" customWidth="1"/>
    <col min="27" max="16384" width="8.8554687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ht="34.9" customHeight="1" x14ac:dyDescent="0.25">
      <c r="A2" s="244" t="s">
        <v>0</v>
      </c>
      <c r="B2" s="245"/>
      <c r="C2" s="245"/>
      <c r="D2" s="245"/>
      <c r="E2" s="245"/>
      <c r="F2" s="5" t="s">
        <v>2</v>
      </c>
      <c r="G2" s="5"/>
    </row>
    <row r="3" spans="1:26" x14ac:dyDescent="0.25">
      <c r="A3" s="246" t="s">
        <v>1</v>
      </c>
      <c r="B3" s="246"/>
      <c r="C3" s="246"/>
      <c r="D3" s="246"/>
      <c r="E3" s="246"/>
      <c r="F3" s="6" t="s">
        <v>3</v>
      </c>
      <c r="G3" s="6" t="s">
        <v>4</v>
      </c>
    </row>
    <row r="4" spans="1:26" x14ac:dyDescent="0.25">
      <c r="A4" s="246"/>
      <c r="B4" s="246"/>
      <c r="C4" s="246"/>
      <c r="D4" s="246"/>
      <c r="E4" s="246"/>
      <c r="F4" s="7">
        <v>0.2</v>
      </c>
      <c r="G4" s="7">
        <v>0</v>
      </c>
    </row>
    <row r="5" spans="1:26" x14ac:dyDescent="0.25">
      <c r="A5" s="8"/>
      <c r="B5" s="8"/>
      <c r="C5" s="8"/>
      <c r="D5" s="8"/>
      <c r="E5" s="8"/>
      <c r="F5" s="8"/>
      <c r="G5" s="8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2" t="s">
        <v>12</v>
      </c>
      <c r="B7" s="222">
        <f>'SO 14684'!I477-Rekapitulácia!D7</f>
        <v>0</v>
      </c>
      <c r="C7" s="222">
        <f>'SO 14684'!P25</f>
        <v>0</v>
      </c>
      <c r="D7" s="222">
        <v>0</v>
      </c>
      <c r="E7" s="222">
        <f>'SO 14684'!P16</f>
        <v>0</v>
      </c>
      <c r="F7" s="222">
        <v>0</v>
      </c>
      <c r="G7" s="222">
        <f t="shared" ref="G7:G12" si="0">B7+C7+D7+E7+F7</f>
        <v>0</v>
      </c>
      <c r="K7">
        <f>'SO 14684'!K477</f>
        <v>0</v>
      </c>
      <c r="Q7">
        <v>30.126000000000001</v>
      </c>
    </row>
    <row r="8" spans="1:26" x14ac:dyDescent="0.25">
      <c r="A8" s="2" t="s">
        <v>13</v>
      </c>
      <c r="B8" s="222">
        <f>'SO 14685'!I205-Rekapitulácia!D8</f>
        <v>0</v>
      </c>
      <c r="C8" s="222">
        <f>'SO 14685'!P25</f>
        <v>0</v>
      </c>
      <c r="D8" s="222">
        <v>0</v>
      </c>
      <c r="E8" s="222">
        <f>'SO 14685'!P16</f>
        <v>0</v>
      </c>
      <c r="F8" s="222">
        <v>0</v>
      </c>
      <c r="G8" s="222">
        <f t="shared" si="0"/>
        <v>0</v>
      </c>
      <c r="K8">
        <f>'SO 14685'!K205</f>
        <v>0</v>
      </c>
      <c r="Q8">
        <v>30.126000000000001</v>
      </c>
    </row>
    <row r="9" spans="1:26" x14ac:dyDescent="0.25">
      <c r="A9" s="2" t="s">
        <v>14</v>
      </c>
      <c r="B9" s="222">
        <f>'SO 14686'!I112-Rekapitulácia!D9</f>
        <v>0</v>
      </c>
      <c r="C9" s="222">
        <f>'SO 14686'!P25</f>
        <v>0</v>
      </c>
      <c r="D9" s="222">
        <v>0</v>
      </c>
      <c r="E9" s="222">
        <f>'SO 14686'!P16</f>
        <v>0</v>
      </c>
      <c r="F9" s="222">
        <v>0</v>
      </c>
      <c r="G9" s="222">
        <f t="shared" si="0"/>
        <v>0</v>
      </c>
      <c r="K9">
        <f>'SO 14686'!K112</f>
        <v>0</v>
      </c>
      <c r="Q9">
        <v>30.126000000000001</v>
      </c>
    </row>
    <row r="10" spans="1:26" x14ac:dyDescent="0.25">
      <c r="A10" s="2" t="s">
        <v>15</v>
      </c>
      <c r="B10" s="222">
        <f>'SO 14687'!I209-Rekapitulácia!D10</f>
        <v>0</v>
      </c>
      <c r="C10" s="222">
        <f>'SO 14687'!P25</f>
        <v>0</v>
      </c>
      <c r="D10" s="222">
        <v>0</v>
      </c>
      <c r="E10" s="222">
        <f>'SO 14687'!P16</f>
        <v>0</v>
      </c>
      <c r="F10" s="222">
        <v>0</v>
      </c>
      <c r="G10" s="222">
        <f t="shared" si="0"/>
        <v>0</v>
      </c>
      <c r="K10">
        <f>'SO 14687'!K209</f>
        <v>0</v>
      </c>
      <c r="Q10">
        <v>30.126000000000001</v>
      </c>
    </row>
    <row r="11" spans="1:26" x14ac:dyDescent="0.25">
      <c r="A11" s="2" t="s">
        <v>16</v>
      </c>
      <c r="B11" s="222">
        <f>'SO 14688'!I249-Rekapitulácia!D11</f>
        <v>0</v>
      </c>
      <c r="C11" s="222">
        <f>'SO 14688'!P25</f>
        <v>0</v>
      </c>
      <c r="D11" s="222">
        <v>0</v>
      </c>
      <c r="E11" s="222">
        <f>'SO 14688'!P16</f>
        <v>0</v>
      </c>
      <c r="F11" s="222">
        <v>0</v>
      </c>
      <c r="G11" s="222">
        <f t="shared" si="0"/>
        <v>0</v>
      </c>
      <c r="K11">
        <f>'SO 14688'!K249</f>
        <v>0</v>
      </c>
      <c r="Q11">
        <v>30.126000000000001</v>
      </c>
    </row>
    <row r="12" spans="1:26" x14ac:dyDescent="0.25">
      <c r="A12" s="2" t="s">
        <v>17</v>
      </c>
      <c r="B12" s="224">
        <f>'SO 14689'!I112-Rekapitulácia!D12</f>
        <v>0</v>
      </c>
      <c r="C12" s="224">
        <f>'SO 14689'!P25</f>
        <v>0</v>
      </c>
      <c r="D12" s="224">
        <v>0</v>
      </c>
      <c r="E12" s="224">
        <f>'SO 14689'!P16</f>
        <v>0</v>
      </c>
      <c r="F12" s="224">
        <v>0</v>
      </c>
      <c r="G12" s="224">
        <f t="shared" si="0"/>
        <v>0</v>
      </c>
      <c r="K12">
        <f>'SO 14689'!K112</f>
        <v>0</v>
      </c>
      <c r="Q12">
        <v>30.126000000000001</v>
      </c>
    </row>
    <row r="13" spans="1:26" x14ac:dyDescent="0.25">
      <c r="A13" s="227" t="s">
        <v>1498</v>
      </c>
      <c r="B13" s="228">
        <f>SUM(B7:B12)</f>
        <v>0</v>
      </c>
      <c r="C13" s="228">
        <f>SUM(C7:C12)</f>
        <v>0</v>
      </c>
      <c r="D13" s="228">
        <f>SUM(D7:D12)</f>
        <v>0</v>
      </c>
      <c r="E13" s="228">
        <f>SUM(E7:E12)</f>
        <v>0</v>
      </c>
      <c r="F13" s="228">
        <f>SUM(F7:F12)</f>
        <v>0</v>
      </c>
      <c r="G13" s="228">
        <f>SUM(G7:G12)-SUM(Z7:Z12)</f>
        <v>0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25">
      <c r="A14" s="225" t="s">
        <v>1499</v>
      </c>
      <c r="B14" s="226">
        <f>G13-SUM(Rekapitulácia!K7:'Rekapitulácia'!K12)*1</f>
        <v>0</v>
      </c>
      <c r="C14" s="226"/>
      <c r="D14" s="226"/>
      <c r="E14" s="226"/>
      <c r="F14" s="226"/>
      <c r="G14" s="226">
        <f>ROUND(((ROUND(B14,2)*20)/100),2)*1</f>
        <v>0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25">
      <c r="A15" s="4" t="s">
        <v>1500</v>
      </c>
      <c r="B15" s="223">
        <f>(G13-B14)</f>
        <v>0</v>
      </c>
      <c r="C15" s="223"/>
      <c r="D15" s="223"/>
      <c r="E15" s="223"/>
      <c r="F15" s="223"/>
      <c r="G15" s="223">
        <f>ROUND(((ROUND(B15,2)*0)/100),2)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25">
      <c r="A16" s="229" t="s">
        <v>1501</v>
      </c>
      <c r="B16" s="230"/>
      <c r="C16" s="230"/>
      <c r="D16" s="230"/>
      <c r="E16" s="230"/>
      <c r="F16" s="230"/>
      <c r="G16" s="230">
        <f>SUM(G13:G15)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7"/>
  <sheetViews>
    <sheetView workbookViewId="0">
      <pane ySplit="1" topLeftCell="A92" activePane="bottomLeft" state="frozen"/>
      <selection pane="bottomLeft" activeCell="B232" sqref="B232:G232"/>
    </sheetView>
  </sheetViews>
  <sheetFormatPr defaultColWidth="0" defaultRowHeight="15" x14ac:dyDescent="0.25"/>
  <cols>
    <col min="1" max="1" width="1.7109375" customWidth="1"/>
    <col min="2" max="2" width="3.42578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316" t="s">
        <v>18</v>
      </c>
      <c r="C1" s="267"/>
      <c r="D1" s="12"/>
      <c r="E1" s="317" t="s">
        <v>0</v>
      </c>
      <c r="F1" s="318"/>
      <c r="G1" s="13"/>
      <c r="H1" s="266" t="s">
        <v>92</v>
      </c>
      <c r="I1" s="26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319" t="s">
        <v>18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1"/>
      <c r="R2" s="321"/>
      <c r="S2" s="321"/>
      <c r="T2" s="321"/>
      <c r="U2" s="321"/>
      <c r="V2" s="322"/>
      <c r="W2" s="53"/>
    </row>
    <row r="3" spans="1:23" ht="18" customHeight="1" x14ac:dyDescent="0.25">
      <c r="A3" s="15"/>
      <c r="B3" s="323" t="s">
        <v>1</v>
      </c>
      <c r="C3" s="324"/>
      <c r="D3" s="324"/>
      <c r="E3" s="324"/>
      <c r="F3" s="324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6"/>
      <c r="W3" s="53"/>
    </row>
    <row r="4" spans="1:23" ht="18" customHeight="1" x14ac:dyDescent="0.25">
      <c r="A4" s="15"/>
      <c r="B4" s="43" t="s">
        <v>19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327" t="s">
        <v>26</v>
      </c>
      <c r="C7" s="328"/>
      <c r="D7" s="328"/>
      <c r="E7" s="328"/>
      <c r="F7" s="328"/>
      <c r="G7" s="328"/>
      <c r="H7" s="32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307" t="s">
        <v>27</v>
      </c>
      <c r="C9" s="308"/>
      <c r="D9" s="308"/>
      <c r="E9" s="308"/>
      <c r="F9" s="308"/>
      <c r="G9" s="308"/>
      <c r="H9" s="309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307" t="s">
        <v>28</v>
      </c>
      <c r="C11" s="308"/>
      <c r="D11" s="308"/>
      <c r="E11" s="308"/>
      <c r="F11" s="308"/>
      <c r="G11" s="308"/>
      <c r="H11" s="309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310" t="s">
        <v>36</v>
      </c>
      <c r="G14" s="311"/>
      <c r="H14" s="302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14684'!E63</f>
        <v>0</v>
      </c>
      <c r="D15" s="58">
        <f>'SO 14684'!F63</f>
        <v>0</v>
      </c>
      <c r="E15" s="67">
        <f>'SO 14684'!G63</f>
        <v>0</v>
      </c>
      <c r="F15" s="312" t="s">
        <v>37</v>
      </c>
      <c r="G15" s="304"/>
      <c r="H15" s="287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14684'!E83</f>
        <v>0</v>
      </c>
      <c r="D16" s="93">
        <f>'SO 14684'!F83</f>
        <v>0</v>
      </c>
      <c r="E16" s="94">
        <f>'SO 14684'!G83</f>
        <v>0</v>
      </c>
      <c r="F16" s="313" t="s">
        <v>38</v>
      </c>
      <c r="G16" s="304"/>
      <c r="H16" s="287"/>
      <c r="I16" s="25"/>
      <c r="J16" s="25"/>
      <c r="K16" s="26"/>
      <c r="L16" s="26"/>
      <c r="M16" s="26"/>
      <c r="N16" s="26"/>
      <c r="O16" s="74"/>
      <c r="P16" s="83">
        <f>(SUM(Z104:Z476))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14684'!E87</f>
        <v>0</v>
      </c>
      <c r="D17" s="58">
        <f>'SO 14684'!F87</f>
        <v>0</v>
      </c>
      <c r="E17" s="67">
        <f>'SO 14684'!G87</f>
        <v>0</v>
      </c>
      <c r="F17" s="314" t="s">
        <v>39</v>
      </c>
      <c r="G17" s="304"/>
      <c r="H17" s="287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315"/>
      <c r="G18" s="306"/>
      <c r="H18" s="287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99" t="s">
        <v>35</v>
      </c>
      <c r="G19" s="286"/>
      <c r="H19" s="300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88" t="s">
        <v>45</v>
      </c>
      <c r="G20" s="301"/>
      <c r="H20" s="302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303" t="s">
        <v>49</v>
      </c>
      <c r="G21" s="304"/>
      <c r="H21" s="287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303" t="s">
        <v>50</v>
      </c>
      <c r="G22" s="304"/>
      <c r="H22" s="287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303" t="s">
        <v>51</v>
      </c>
      <c r="G23" s="304"/>
      <c r="H23" s="287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305"/>
      <c r="G24" s="306"/>
      <c r="H24" s="287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85" t="s">
        <v>35</v>
      </c>
      <c r="G25" s="286"/>
      <c r="H25" s="287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88" t="s">
        <v>40</v>
      </c>
      <c r="G26" s="289"/>
      <c r="H26" s="290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91" t="s">
        <v>41</v>
      </c>
      <c r="G27" s="274"/>
      <c r="H27" s="292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93" t="s">
        <v>42</v>
      </c>
      <c r="G28" s="294"/>
      <c r="H28" s="220">
        <f>P27-SUM('SO 14684'!K104:'SO 14684'!K476)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95" t="s">
        <v>43</v>
      </c>
      <c r="G29" s="296"/>
      <c r="H29" s="33">
        <f>SUM('SO 14684'!K104:'SO 14684'!K476)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97" t="s">
        <v>44</v>
      </c>
      <c r="G30" s="298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4"/>
      <c r="G31" s="27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78" t="s">
        <v>0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80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54" t="s">
        <v>26</v>
      </c>
      <c r="C46" s="255"/>
      <c r="D46" s="255"/>
      <c r="E46" s="256"/>
      <c r="F46" s="281" t="s">
        <v>23</v>
      </c>
      <c r="G46" s="255"/>
      <c r="H46" s="256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54" t="s">
        <v>27</v>
      </c>
      <c r="C47" s="255"/>
      <c r="D47" s="255"/>
      <c r="E47" s="256"/>
      <c r="F47" s="281" t="s">
        <v>21</v>
      </c>
      <c r="G47" s="255"/>
      <c r="H47" s="256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54" t="s">
        <v>28</v>
      </c>
      <c r="C48" s="255"/>
      <c r="D48" s="255"/>
      <c r="E48" s="256"/>
      <c r="F48" s="281" t="s">
        <v>61</v>
      </c>
      <c r="G48" s="255"/>
      <c r="H48" s="256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82" t="s">
        <v>1</v>
      </c>
      <c r="C49" s="283"/>
      <c r="D49" s="283"/>
      <c r="E49" s="283"/>
      <c r="F49" s="283"/>
      <c r="G49" s="283"/>
      <c r="H49" s="283"/>
      <c r="I49" s="284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76" t="s">
        <v>58</v>
      </c>
      <c r="C54" s="277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73" t="s">
        <v>63</v>
      </c>
      <c r="C55" s="260"/>
      <c r="D55" s="26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71" t="s">
        <v>64</v>
      </c>
      <c r="C56" s="272"/>
      <c r="D56" s="272"/>
      <c r="E56" s="138">
        <f>'SO 14684'!L113</f>
        <v>0</v>
      </c>
      <c r="F56" s="138">
        <f>'SO 14684'!M113</f>
        <v>0</v>
      </c>
      <c r="G56" s="138">
        <f>'SO 14684'!I113</f>
        <v>0</v>
      </c>
      <c r="H56" s="139">
        <f>'SO 14684'!S113</f>
        <v>35.49</v>
      </c>
      <c r="I56" s="139">
        <f>'SO 14684'!V113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71" t="s">
        <v>65</v>
      </c>
      <c r="C57" s="272"/>
      <c r="D57" s="272"/>
      <c r="E57" s="138">
        <f>'SO 14684'!L123</f>
        <v>0</v>
      </c>
      <c r="F57" s="138">
        <f>'SO 14684'!M123</f>
        <v>0</v>
      </c>
      <c r="G57" s="138">
        <f>'SO 14684'!I123</f>
        <v>0</v>
      </c>
      <c r="H57" s="139">
        <f>'SO 14684'!S123</f>
        <v>48.95</v>
      </c>
      <c r="I57" s="139">
        <f>'SO 14684'!V123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271" t="s">
        <v>66</v>
      </c>
      <c r="C58" s="272"/>
      <c r="D58" s="272"/>
      <c r="E58" s="138">
        <f>'SO 14684'!L145</f>
        <v>0</v>
      </c>
      <c r="F58" s="138">
        <f>'SO 14684'!M145</f>
        <v>0</v>
      </c>
      <c r="G58" s="138">
        <f>'SO 14684'!I145</f>
        <v>0</v>
      </c>
      <c r="H58" s="139">
        <f>'SO 14684'!S145</f>
        <v>35.93</v>
      </c>
      <c r="I58" s="139">
        <f>'SO 14684'!V145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271" t="s">
        <v>67</v>
      </c>
      <c r="C59" s="272"/>
      <c r="D59" s="272"/>
      <c r="E59" s="138">
        <f>'SO 14684'!L179</f>
        <v>0</v>
      </c>
      <c r="F59" s="138">
        <f>'SO 14684'!M179</f>
        <v>0</v>
      </c>
      <c r="G59" s="138">
        <f>'SO 14684'!I179</f>
        <v>0</v>
      </c>
      <c r="H59" s="139">
        <f>'SO 14684'!S179</f>
        <v>54.4</v>
      </c>
      <c r="I59" s="139">
        <f>'SO 14684'!V179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271" t="s">
        <v>68</v>
      </c>
      <c r="C60" s="272"/>
      <c r="D60" s="272"/>
      <c r="E60" s="138">
        <f>'SO 14684'!L206</f>
        <v>0</v>
      </c>
      <c r="F60" s="138">
        <f>'SO 14684'!M206</f>
        <v>0</v>
      </c>
      <c r="G60" s="138">
        <f>'SO 14684'!I206</f>
        <v>0</v>
      </c>
      <c r="H60" s="139">
        <f>'SO 14684'!S206</f>
        <v>66.400000000000006</v>
      </c>
      <c r="I60" s="139">
        <f>'SO 14684'!V206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0"/>
      <c r="B61" s="271" t="s">
        <v>69</v>
      </c>
      <c r="C61" s="272"/>
      <c r="D61" s="272"/>
      <c r="E61" s="138">
        <f>'SO 14684'!L235</f>
        <v>0</v>
      </c>
      <c r="F61" s="138">
        <f>'SO 14684'!M235</f>
        <v>0</v>
      </c>
      <c r="G61" s="138">
        <f>'SO 14684'!I235</f>
        <v>0</v>
      </c>
      <c r="H61" s="139">
        <f>'SO 14684'!S235</f>
        <v>28.81</v>
      </c>
      <c r="I61" s="139">
        <f>'SO 14684'!V235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271" t="s">
        <v>70</v>
      </c>
      <c r="C62" s="272"/>
      <c r="D62" s="272"/>
      <c r="E62" s="138">
        <f>'SO 14684'!L239</f>
        <v>0</v>
      </c>
      <c r="F62" s="138">
        <f>'SO 14684'!M239</f>
        <v>0</v>
      </c>
      <c r="G62" s="138">
        <f>'SO 14684'!I239</f>
        <v>0</v>
      </c>
      <c r="H62" s="139">
        <f>'SO 14684'!S239</f>
        <v>0</v>
      </c>
      <c r="I62" s="139">
        <f>'SO 14684'!V239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261" t="s">
        <v>63</v>
      </c>
      <c r="C63" s="247"/>
      <c r="D63" s="247"/>
      <c r="E63" s="140">
        <f>'SO 14684'!L241</f>
        <v>0</v>
      </c>
      <c r="F63" s="140">
        <f>'SO 14684'!M241</f>
        <v>0</v>
      </c>
      <c r="G63" s="140">
        <f>'SO 14684'!I241</f>
        <v>0</v>
      </c>
      <c r="H63" s="141">
        <f>'SO 14684'!S241</f>
        <v>269.98</v>
      </c>
      <c r="I63" s="141">
        <f>'SO 14684'!V241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"/>
      <c r="B64" s="210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3"/>
    </row>
    <row r="65" spans="1:26" x14ac:dyDescent="0.25">
      <c r="A65" s="10"/>
      <c r="B65" s="261" t="s">
        <v>71</v>
      </c>
      <c r="C65" s="247"/>
      <c r="D65" s="247"/>
      <c r="E65" s="138"/>
      <c r="F65" s="138"/>
      <c r="G65" s="138"/>
      <c r="H65" s="139"/>
      <c r="I65" s="139"/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271" t="s">
        <v>72</v>
      </c>
      <c r="C66" s="272"/>
      <c r="D66" s="272"/>
      <c r="E66" s="138">
        <f>'SO 14684'!L260</f>
        <v>0</v>
      </c>
      <c r="F66" s="138">
        <f>'SO 14684'!M260</f>
        <v>0</v>
      </c>
      <c r="G66" s="138">
        <f>'SO 14684'!I260</f>
        <v>0</v>
      </c>
      <c r="H66" s="139">
        <f>'SO 14684'!S260</f>
        <v>0</v>
      </c>
      <c r="I66" s="139">
        <f>'SO 14684'!V260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0"/>
      <c r="B67" s="271" t="s">
        <v>73</v>
      </c>
      <c r="C67" s="272"/>
      <c r="D67" s="272"/>
      <c r="E67" s="138">
        <f>'SO 14684'!L264</f>
        <v>0</v>
      </c>
      <c r="F67" s="138">
        <f>'SO 14684'!M264</f>
        <v>0</v>
      </c>
      <c r="G67" s="138">
        <f>'SO 14684'!I264</f>
        <v>0</v>
      </c>
      <c r="H67" s="139">
        <f>'SO 14684'!S264</f>
        <v>0</v>
      </c>
      <c r="I67" s="139">
        <f>'SO 14684'!V264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9"/>
      <c r="X67" s="137"/>
      <c r="Y67" s="137"/>
      <c r="Z67" s="137"/>
    </row>
    <row r="68" spans="1:26" x14ac:dyDescent="0.25">
      <c r="A68" s="10"/>
      <c r="B68" s="271" t="s">
        <v>74</v>
      </c>
      <c r="C68" s="272"/>
      <c r="D68" s="272"/>
      <c r="E68" s="138">
        <f>'SO 14684'!L276</f>
        <v>0</v>
      </c>
      <c r="F68" s="138">
        <f>'SO 14684'!M276</f>
        <v>0</v>
      </c>
      <c r="G68" s="138">
        <f>'SO 14684'!I276</f>
        <v>0</v>
      </c>
      <c r="H68" s="139">
        <f>'SO 14684'!S276</f>
        <v>0.05</v>
      </c>
      <c r="I68" s="139">
        <f>'SO 14684'!V276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19"/>
      <c r="X68" s="137"/>
      <c r="Y68" s="137"/>
      <c r="Z68" s="137"/>
    </row>
    <row r="69" spans="1:26" x14ac:dyDescent="0.25">
      <c r="A69" s="10"/>
      <c r="B69" s="271" t="s">
        <v>75</v>
      </c>
      <c r="C69" s="272"/>
      <c r="D69" s="272"/>
      <c r="E69" s="138">
        <f>'SO 14684'!L297</f>
        <v>0</v>
      </c>
      <c r="F69" s="138">
        <f>'SO 14684'!M297</f>
        <v>0</v>
      </c>
      <c r="G69" s="138">
        <f>'SO 14684'!I297</f>
        <v>0</v>
      </c>
      <c r="H69" s="139">
        <f>'SO 14684'!S297</f>
        <v>1.19</v>
      </c>
      <c r="I69" s="139">
        <f>'SO 14684'!V297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19"/>
      <c r="X69" s="137"/>
      <c r="Y69" s="137"/>
      <c r="Z69" s="137"/>
    </row>
    <row r="70" spans="1:26" x14ac:dyDescent="0.25">
      <c r="A70" s="10"/>
      <c r="B70" s="271" t="s">
        <v>76</v>
      </c>
      <c r="C70" s="272"/>
      <c r="D70" s="272"/>
      <c r="E70" s="138">
        <f>'SO 14684'!L311</f>
        <v>0</v>
      </c>
      <c r="F70" s="138">
        <f>'SO 14684'!M311</f>
        <v>0</v>
      </c>
      <c r="G70" s="138">
        <f>'SO 14684'!I311</f>
        <v>0</v>
      </c>
      <c r="H70" s="139">
        <f>'SO 14684'!S311</f>
        <v>2.46</v>
      </c>
      <c r="I70" s="139">
        <f>'SO 14684'!V311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19"/>
      <c r="X70" s="137"/>
      <c r="Y70" s="137"/>
      <c r="Z70" s="137"/>
    </row>
    <row r="71" spans="1:26" x14ac:dyDescent="0.25">
      <c r="A71" s="10"/>
      <c r="B71" s="271" t="s">
        <v>77</v>
      </c>
      <c r="C71" s="272"/>
      <c r="D71" s="272"/>
      <c r="E71" s="138">
        <f>'SO 14684'!L343</f>
        <v>0</v>
      </c>
      <c r="F71" s="138">
        <f>'SO 14684'!M343</f>
        <v>0</v>
      </c>
      <c r="G71" s="138">
        <f>'SO 14684'!I343</f>
        <v>0</v>
      </c>
      <c r="H71" s="139">
        <f>'SO 14684'!S343</f>
        <v>0.12</v>
      </c>
      <c r="I71" s="139">
        <f>'SO 14684'!V343</f>
        <v>0</v>
      </c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19"/>
      <c r="X71" s="137"/>
      <c r="Y71" s="137"/>
      <c r="Z71" s="137"/>
    </row>
    <row r="72" spans="1:26" x14ac:dyDescent="0.25">
      <c r="A72" s="10"/>
      <c r="B72" s="271" t="s">
        <v>78</v>
      </c>
      <c r="C72" s="272"/>
      <c r="D72" s="272"/>
      <c r="E72" s="138">
        <f>'SO 14684'!L371</f>
        <v>0</v>
      </c>
      <c r="F72" s="138">
        <f>'SO 14684'!M371</f>
        <v>0</v>
      </c>
      <c r="G72" s="138">
        <f>'SO 14684'!I371</f>
        <v>0</v>
      </c>
      <c r="H72" s="139">
        <f>'SO 14684'!S371</f>
        <v>0</v>
      </c>
      <c r="I72" s="139">
        <f>'SO 14684'!V371</f>
        <v>0</v>
      </c>
      <c r="J72" s="139"/>
      <c r="K72" s="139"/>
      <c r="L72" s="139"/>
      <c r="M72" s="139"/>
      <c r="N72" s="139"/>
      <c r="O72" s="139"/>
      <c r="P72" s="139"/>
      <c r="Q72" s="137"/>
      <c r="R72" s="137"/>
      <c r="S72" s="137"/>
      <c r="T72" s="137"/>
      <c r="U72" s="137"/>
      <c r="V72" s="150"/>
      <c r="W72" s="219"/>
      <c r="X72" s="137"/>
      <c r="Y72" s="137"/>
      <c r="Z72" s="137"/>
    </row>
    <row r="73" spans="1:26" x14ac:dyDescent="0.25">
      <c r="A73" s="10"/>
      <c r="B73" s="271" t="s">
        <v>79</v>
      </c>
      <c r="C73" s="272"/>
      <c r="D73" s="272"/>
      <c r="E73" s="138">
        <f>'SO 14684'!L397</f>
        <v>0</v>
      </c>
      <c r="F73" s="138">
        <f>'SO 14684'!M397</f>
        <v>0</v>
      </c>
      <c r="G73" s="138">
        <f>'SO 14684'!I397</f>
        <v>0</v>
      </c>
      <c r="H73" s="139">
        <f>'SO 14684'!S397</f>
        <v>0.02</v>
      </c>
      <c r="I73" s="139">
        <f>'SO 14684'!V397</f>
        <v>0</v>
      </c>
      <c r="J73" s="139"/>
      <c r="K73" s="139"/>
      <c r="L73" s="139"/>
      <c r="M73" s="139"/>
      <c r="N73" s="139"/>
      <c r="O73" s="139"/>
      <c r="P73" s="139"/>
      <c r="Q73" s="137"/>
      <c r="R73" s="137"/>
      <c r="S73" s="137"/>
      <c r="T73" s="137"/>
      <c r="U73" s="137"/>
      <c r="V73" s="150"/>
      <c r="W73" s="219"/>
      <c r="X73" s="137"/>
      <c r="Y73" s="137"/>
      <c r="Z73" s="137"/>
    </row>
    <row r="74" spans="1:26" x14ac:dyDescent="0.25">
      <c r="A74" s="10"/>
      <c r="B74" s="271" t="s">
        <v>80</v>
      </c>
      <c r="C74" s="272"/>
      <c r="D74" s="272"/>
      <c r="E74" s="138">
        <f>'SO 14684'!L406</f>
        <v>0</v>
      </c>
      <c r="F74" s="138">
        <f>'SO 14684'!M406</f>
        <v>0</v>
      </c>
      <c r="G74" s="138">
        <f>'SO 14684'!I406</f>
        <v>0</v>
      </c>
      <c r="H74" s="139">
        <f>'SO 14684'!S406</f>
        <v>0</v>
      </c>
      <c r="I74" s="139">
        <f>'SO 14684'!V406</f>
        <v>0</v>
      </c>
      <c r="J74" s="139"/>
      <c r="K74" s="139"/>
      <c r="L74" s="139"/>
      <c r="M74" s="139"/>
      <c r="N74" s="139"/>
      <c r="O74" s="139"/>
      <c r="P74" s="139"/>
      <c r="Q74" s="137"/>
      <c r="R74" s="137"/>
      <c r="S74" s="137"/>
      <c r="T74" s="137"/>
      <c r="U74" s="137"/>
      <c r="V74" s="150"/>
      <c r="W74" s="219"/>
      <c r="X74" s="137"/>
      <c r="Y74" s="137"/>
      <c r="Z74" s="137"/>
    </row>
    <row r="75" spans="1:26" x14ac:dyDescent="0.25">
      <c r="A75" s="10"/>
      <c r="B75" s="271" t="s">
        <v>81</v>
      </c>
      <c r="C75" s="272"/>
      <c r="D75" s="272"/>
      <c r="E75" s="138">
        <f>'SO 14684'!L418</f>
        <v>0</v>
      </c>
      <c r="F75" s="138">
        <f>'SO 14684'!M418</f>
        <v>0</v>
      </c>
      <c r="G75" s="138">
        <f>'SO 14684'!I418</f>
        <v>0</v>
      </c>
      <c r="H75" s="139">
        <f>'SO 14684'!S418</f>
        <v>3.8</v>
      </c>
      <c r="I75" s="139">
        <f>'SO 14684'!V418</f>
        <v>0</v>
      </c>
      <c r="J75" s="139"/>
      <c r="K75" s="139"/>
      <c r="L75" s="139"/>
      <c r="M75" s="139"/>
      <c r="N75" s="139"/>
      <c r="O75" s="139"/>
      <c r="P75" s="139"/>
      <c r="Q75" s="137"/>
      <c r="R75" s="137"/>
      <c r="S75" s="137"/>
      <c r="T75" s="137"/>
      <c r="U75" s="137"/>
      <c r="V75" s="150"/>
      <c r="W75" s="219"/>
      <c r="X75" s="137"/>
      <c r="Y75" s="137"/>
      <c r="Z75" s="137"/>
    </row>
    <row r="76" spans="1:26" x14ac:dyDescent="0.25">
      <c r="A76" s="10"/>
      <c r="B76" s="271" t="s">
        <v>82</v>
      </c>
      <c r="C76" s="272"/>
      <c r="D76" s="272"/>
      <c r="E76" s="138">
        <f>'SO 14684'!L423</f>
        <v>0</v>
      </c>
      <c r="F76" s="138">
        <f>'SO 14684'!M423</f>
        <v>0</v>
      </c>
      <c r="G76" s="138">
        <f>'SO 14684'!I423</f>
        <v>0</v>
      </c>
      <c r="H76" s="139">
        <f>'SO 14684'!S423</f>
        <v>0.32</v>
      </c>
      <c r="I76" s="139">
        <f>'SO 14684'!V423</f>
        <v>0</v>
      </c>
      <c r="J76" s="139"/>
      <c r="K76" s="139"/>
      <c r="L76" s="139"/>
      <c r="M76" s="139"/>
      <c r="N76" s="139"/>
      <c r="O76" s="139"/>
      <c r="P76" s="139"/>
      <c r="Q76" s="137"/>
      <c r="R76" s="137"/>
      <c r="S76" s="137"/>
      <c r="T76" s="137"/>
      <c r="U76" s="137"/>
      <c r="V76" s="150"/>
      <c r="W76" s="219"/>
      <c r="X76" s="137"/>
      <c r="Y76" s="137"/>
      <c r="Z76" s="137"/>
    </row>
    <row r="77" spans="1:26" x14ac:dyDescent="0.25">
      <c r="A77" s="10"/>
      <c r="B77" s="271" t="s">
        <v>83</v>
      </c>
      <c r="C77" s="272"/>
      <c r="D77" s="272"/>
      <c r="E77" s="138">
        <f>'SO 14684'!L427</f>
        <v>0</v>
      </c>
      <c r="F77" s="138">
        <f>'SO 14684'!M427</f>
        <v>0</v>
      </c>
      <c r="G77" s="138">
        <f>'SO 14684'!I427</f>
        <v>0</v>
      </c>
      <c r="H77" s="139">
        <f>'SO 14684'!S427</f>
        <v>0</v>
      </c>
      <c r="I77" s="139">
        <f>'SO 14684'!V427</f>
        <v>0</v>
      </c>
      <c r="J77" s="139"/>
      <c r="K77" s="139"/>
      <c r="L77" s="139"/>
      <c r="M77" s="139"/>
      <c r="N77" s="139"/>
      <c r="O77" s="139"/>
      <c r="P77" s="139"/>
      <c r="Q77" s="137"/>
      <c r="R77" s="137"/>
      <c r="S77" s="137"/>
      <c r="T77" s="137"/>
      <c r="U77" s="137"/>
      <c r="V77" s="150"/>
      <c r="W77" s="219"/>
      <c r="X77" s="137"/>
      <c r="Y77" s="137"/>
      <c r="Z77" s="137"/>
    </row>
    <row r="78" spans="1:26" x14ac:dyDescent="0.25">
      <c r="A78" s="10"/>
      <c r="B78" s="271" t="s">
        <v>84</v>
      </c>
      <c r="C78" s="272"/>
      <c r="D78" s="272"/>
      <c r="E78" s="138">
        <f>'SO 14684'!L441</f>
        <v>0</v>
      </c>
      <c r="F78" s="138">
        <f>'SO 14684'!M441</f>
        <v>0</v>
      </c>
      <c r="G78" s="138">
        <f>'SO 14684'!I441</f>
        <v>0</v>
      </c>
      <c r="H78" s="139">
        <f>'SO 14684'!S441</f>
        <v>0</v>
      </c>
      <c r="I78" s="139">
        <f>'SO 14684'!V441</f>
        <v>0</v>
      </c>
      <c r="J78" s="139"/>
      <c r="K78" s="139"/>
      <c r="L78" s="139"/>
      <c r="M78" s="139"/>
      <c r="N78" s="139"/>
      <c r="O78" s="139"/>
      <c r="P78" s="139"/>
      <c r="Q78" s="137"/>
      <c r="R78" s="137"/>
      <c r="S78" s="137"/>
      <c r="T78" s="137"/>
      <c r="U78" s="137"/>
      <c r="V78" s="150"/>
      <c r="W78" s="219"/>
      <c r="X78" s="137"/>
      <c r="Y78" s="137"/>
      <c r="Z78" s="137"/>
    </row>
    <row r="79" spans="1:26" x14ac:dyDescent="0.25">
      <c r="A79" s="10"/>
      <c r="B79" s="271" t="s">
        <v>85</v>
      </c>
      <c r="C79" s="272"/>
      <c r="D79" s="272"/>
      <c r="E79" s="138">
        <f>'SO 14684'!L450</f>
        <v>0</v>
      </c>
      <c r="F79" s="138">
        <f>'SO 14684'!M450</f>
        <v>0</v>
      </c>
      <c r="G79" s="138">
        <f>'SO 14684'!I450</f>
        <v>0</v>
      </c>
      <c r="H79" s="139">
        <f>'SO 14684'!S450</f>
        <v>0</v>
      </c>
      <c r="I79" s="139">
        <f>'SO 14684'!V450</f>
        <v>0</v>
      </c>
      <c r="J79" s="139"/>
      <c r="K79" s="139"/>
      <c r="L79" s="139"/>
      <c r="M79" s="139"/>
      <c r="N79" s="139"/>
      <c r="O79" s="139"/>
      <c r="P79" s="139"/>
      <c r="Q79" s="137"/>
      <c r="R79" s="137"/>
      <c r="S79" s="137"/>
      <c r="T79" s="137"/>
      <c r="U79" s="137"/>
      <c r="V79" s="150"/>
      <c r="W79" s="219"/>
      <c r="X79" s="137"/>
      <c r="Y79" s="137"/>
      <c r="Z79" s="137"/>
    </row>
    <row r="80" spans="1:26" x14ac:dyDescent="0.25">
      <c r="A80" s="10"/>
      <c r="B80" s="271" t="s">
        <v>86</v>
      </c>
      <c r="C80" s="272"/>
      <c r="D80" s="272"/>
      <c r="E80" s="138">
        <f>'SO 14684'!L458</f>
        <v>0</v>
      </c>
      <c r="F80" s="138">
        <f>'SO 14684'!M458</f>
        <v>0</v>
      </c>
      <c r="G80" s="138">
        <f>'SO 14684'!I458</f>
        <v>0</v>
      </c>
      <c r="H80" s="139">
        <f>'SO 14684'!S458</f>
        <v>0.5</v>
      </c>
      <c r="I80" s="139">
        <f>'SO 14684'!V458</f>
        <v>0</v>
      </c>
      <c r="J80" s="139"/>
      <c r="K80" s="139"/>
      <c r="L80" s="139"/>
      <c r="M80" s="139"/>
      <c r="N80" s="139"/>
      <c r="O80" s="139"/>
      <c r="P80" s="139"/>
      <c r="Q80" s="137"/>
      <c r="R80" s="137"/>
      <c r="S80" s="137"/>
      <c r="T80" s="137"/>
      <c r="U80" s="137"/>
      <c r="V80" s="150"/>
      <c r="W80" s="219"/>
      <c r="X80" s="137"/>
      <c r="Y80" s="137"/>
      <c r="Z80" s="137"/>
    </row>
    <row r="81" spans="1:26" x14ac:dyDescent="0.25">
      <c r="A81" s="10"/>
      <c r="B81" s="271" t="s">
        <v>87</v>
      </c>
      <c r="C81" s="272"/>
      <c r="D81" s="272"/>
      <c r="E81" s="138">
        <f>'SO 14684'!L462</f>
        <v>0</v>
      </c>
      <c r="F81" s="138">
        <f>'SO 14684'!M462</f>
        <v>0</v>
      </c>
      <c r="G81" s="138">
        <f>'SO 14684'!I462</f>
        <v>0</v>
      </c>
      <c r="H81" s="139">
        <f>'SO 14684'!S462</f>
        <v>0.2</v>
      </c>
      <c r="I81" s="139">
        <f>'SO 14684'!V462</f>
        <v>0</v>
      </c>
      <c r="J81" s="139"/>
      <c r="K81" s="139"/>
      <c r="L81" s="139"/>
      <c r="M81" s="139"/>
      <c r="N81" s="139"/>
      <c r="O81" s="139"/>
      <c r="P81" s="139"/>
      <c r="Q81" s="137"/>
      <c r="R81" s="137"/>
      <c r="S81" s="137"/>
      <c r="T81" s="137"/>
      <c r="U81" s="137"/>
      <c r="V81" s="150"/>
      <c r="W81" s="219"/>
      <c r="X81" s="137"/>
      <c r="Y81" s="137"/>
      <c r="Z81" s="137"/>
    </row>
    <row r="82" spans="1:26" x14ac:dyDescent="0.25">
      <c r="A82" s="10"/>
      <c r="B82" s="271" t="s">
        <v>88</v>
      </c>
      <c r="C82" s="272"/>
      <c r="D82" s="272"/>
      <c r="E82" s="138">
        <f>'SO 14684'!L467</f>
        <v>0</v>
      </c>
      <c r="F82" s="138">
        <f>'SO 14684'!M467</f>
        <v>0</v>
      </c>
      <c r="G82" s="138">
        <f>'SO 14684'!I467</f>
        <v>0</v>
      </c>
      <c r="H82" s="139">
        <f>'SO 14684'!S467</f>
        <v>0.92</v>
      </c>
      <c r="I82" s="139">
        <f>'SO 14684'!V467</f>
        <v>0</v>
      </c>
      <c r="J82" s="139"/>
      <c r="K82" s="139"/>
      <c r="L82" s="139"/>
      <c r="M82" s="139"/>
      <c r="N82" s="139"/>
      <c r="O82" s="139"/>
      <c r="P82" s="139"/>
      <c r="Q82" s="137"/>
      <c r="R82" s="137"/>
      <c r="S82" s="137"/>
      <c r="T82" s="137"/>
      <c r="U82" s="137"/>
      <c r="V82" s="150"/>
      <c r="W82" s="219"/>
      <c r="X82" s="137"/>
      <c r="Y82" s="137"/>
      <c r="Z82" s="137"/>
    </row>
    <row r="83" spans="1:26" x14ac:dyDescent="0.25">
      <c r="A83" s="10"/>
      <c r="B83" s="261" t="s">
        <v>71</v>
      </c>
      <c r="C83" s="247"/>
      <c r="D83" s="247"/>
      <c r="E83" s="140">
        <f>'SO 14684'!L469</f>
        <v>0</v>
      </c>
      <c r="F83" s="140">
        <f>'SO 14684'!M469</f>
        <v>0</v>
      </c>
      <c r="G83" s="140">
        <f>'SO 14684'!I469</f>
        <v>0</v>
      </c>
      <c r="H83" s="141">
        <f>'SO 14684'!S469</f>
        <v>9.58</v>
      </c>
      <c r="I83" s="141">
        <f>'SO 14684'!V469</f>
        <v>0</v>
      </c>
      <c r="J83" s="141"/>
      <c r="K83" s="141"/>
      <c r="L83" s="141"/>
      <c r="M83" s="141"/>
      <c r="N83" s="141"/>
      <c r="O83" s="141"/>
      <c r="P83" s="141"/>
      <c r="Q83" s="137"/>
      <c r="R83" s="137"/>
      <c r="S83" s="137"/>
      <c r="T83" s="137"/>
      <c r="U83" s="137"/>
      <c r="V83" s="150"/>
      <c r="W83" s="219"/>
      <c r="X83" s="137"/>
      <c r="Y83" s="137"/>
      <c r="Z83" s="137"/>
    </row>
    <row r="84" spans="1:26" x14ac:dyDescent="0.25">
      <c r="A84" s="1"/>
      <c r="B84" s="210"/>
      <c r="C84" s="1"/>
      <c r="D84" s="1"/>
      <c r="E84" s="131"/>
      <c r="F84" s="131"/>
      <c r="G84" s="131"/>
      <c r="H84" s="132"/>
      <c r="I84" s="132"/>
      <c r="J84" s="132"/>
      <c r="K84" s="132"/>
      <c r="L84" s="132"/>
      <c r="M84" s="132"/>
      <c r="N84" s="132"/>
      <c r="O84" s="132"/>
      <c r="P84" s="132"/>
      <c r="V84" s="151"/>
      <c r="W84" s="53"/>
    </row>
    <row r="85" spans="1:26" x14ac:dyDescent="0.25">
      <c r="A85" s="10"/>
      <c r="B85" s="261" t="s">
        <v>89</v>
      </c>
      <c r="C85" s="247"/>
      <c r="D85" s="247"/>
      <c r="E85" s="138"/>
      <c r="F85" s="138"/>
      <c r="G85" s="138"/>
      <c r="H85" s="139"/>
      <c r="I85" s="139"/>
      <c r="J85" s="139"/>
      <c r="K85" s="139"/>
      <c r="L85" s="139"/>
      <c r="M85" s="139"/>
      <c r="N85" s="139"/>
      <c r="O85" s="139"/>
      <c r="P85" s="139"/>
      <c r="Q85" s="137"/>
      <c r="R85" s="137"/>
      <c r="S85" s="137"/>
      <c r="T85" s="137"/>
      <c r="U85" s="137"/>
      <c r="V85" s="150"/>
      <c r="W85" s="219"/>
      <c r="X85" s="137"/>
      <c r="Y85" s="137"/>
      <c r="Z85" s="137"/>
    </row>
    <row r="86" spans="1:26" x14ac:dyDescent="0.25">
      <c r="A86" s="10"/>
      <c r="B86" s="271" t="s">
        <v>90</v>
      </c>
      <c r="C86" s="272"/>
      <c r="D86" s="272"/>
      <c r="E86" s="138">
        <f>'SO 14684'!L474</f>
        <v>0</v>
      </c>
      <c r="F86" s="138">
        <f>'SO 14684'!M474</f>
        <v>0</v>
      </c>
      <c r="G86" s="138">
        <f>'SO 14684'!I474</f>
        <v>0</v>
      </c>
      <c r="H86" s="139">
        <f>'SO 14684'!S474</f>
        <v>0</v>
      </c>
      <c r="I86" s="139">
        <f>'SO 14684'!V474</f>
        <v>0</v>
      </c>
      <c r="J86" s="139"/>
      <c r="K86" s="139"/>
      <c r="L86" s="139"/>
      <c r="M86" s="139"/>
      <c r="N86" s="139"/>
      <c r="O86" s="139"/>
      <c r="P86" s="139"/>
      <c r="Q86" s="137"/>
      <c r="R86" s="137"/>
      <c r="S86" s="137"/>
      <c r="T86" s="137"/>
      <c r="U86" s="137"/>
      <c r="V86" s="150"/>
      <c r="W86" s="219"/>
      <c r="X86" s="137"/>
      <c r="Y86" s="137"/>
      <c r="Z86" s="137"/>
    </row>
    <row r="87" spans="1:26" x14ac:dyDescent="0.25">
      <c r="A87" s="10"/>
      <c r="B87" s="261" t="s">
        <v>89</v>
      </c>
      <c r="C87" s="247"/>
      <c r="D87" s="247"/>
      <c r="E87" s="140">
        <f>'SO 14684'!L476</f>
        <v>0</v>
      </c>
      <c r="F87" s="140">
        <f>'SO 14684'!M476</f>
        <v>0</v>
      </c>
      <c r="G87" s="140">
        <f>'SO 14684'!I476</f>
        <v>0</v>
      </c>
      <c r="H87" s="141">
        <f>'SO 14684'!S476</f>
        <v>0</v>
      </c>
      <c r="I87" s="141">
        <f>'SO 14684'!V476</f>
        <v>0</v>
      </c>
      <c r="J87" s="141"/>
      <c r="K87" s="141"/>
      <c r="L87" s="141"/>
      <c r="M87" s="141"/>
      <c r="N87" s="141"/>
      <c r="O87" s="141"/>
      <c r="P87" s="141"/>
      <c r="Q87" s="137"/>
      <c r="R87" s="137"/>
      <c r="S87" s="137"/>
      <c r="T87" s="137"/>
      <c r="U87" s="137"/>
      <c r="V87" s="150"/>
      <c r="W87" s="219"/>
      <c r="X87" s="137"/>
      <c r="Y87" s="137"/>
      <c r="Z87" s="137"/>
    </row>
    <row r="88" spans="1:26" x14ac:dyDescent="0.25">
      <c r="A88" s="1"/>
      <c r="B88" s="210"/>
      <c r="C88" s="1"/>
      <c r="D88" s="1"/>
      <c r="E88" s="131"/>
      <c r="F88" s="131"/>
      <c r="G88" s="131"/>
      <c r="H88" s="132"/>
      <c r="I88" s="132"/>
      <c r="J88" s="132"/>
      <c r="K88" s="132"/>
      <c r="L88" s="132"/>
      <c r="M88" s="132"/>
      <c r="N88" s="132"/>
      <c r="O88" s="132"/>
      <c r="P88" s="132"/>
      <c r="V88" s="151"/>
      <c r="W88" s="53"/>
    </row>
    <row r="89" spans="1:26" x14ac:dyDescent="0.25">
      <c r="A89" s="142"/>
      <c r="B89" s="262" t="s">
        <v>91</v>
      </c>
      <c r="C89" s="263"/>
      <c r="D89" s="263"/>
      <c r="E89" s="144">
        <f>'SO 14684'!L477</f>
        <v>0</v>
      </c>
      <c r="F89" s="144">
        <f>'SO 14684'!M477</f>
        <v>0</v>
      </c>
      <c r="G89" s="144">
        <f>'SO 14684'!I477</f>
        <v>0</v>
      </c>
      <c r="H89" s="145">
        <f>'SO 14684'!S477</f>
        <v>279.56</v>
      </c>
      <c r="I89" s="145">
        <f>'SO 14684'!V477</f>
        <v>0</v>
      </c>
      <c r="J89" s="146"/>
      <c r="K89" s="146"/>
      <c r="L89" s="146"/>
      <c r="M89" s="146"/>
      <c r="N89" s="146"/>
      <c r="O89" s="146"/>
      <c r="P89" s="146"/>
      <c r="Q89" s="147"/>
      <c r="R89" s="147"/>
      <c r="S89" s="147"/>
      <c r="T89" s="147"/>
      <c r="U89" s="147"/>
      <c r="V89" s="152"/>
      <c r="W89" s="219"/>
      <c r="X89" s="143"/>
      <c r="Y89" s="143"/>
      <c r="Z89" s="143"/>
    </row>
    <row r="90" spans="1:26" x14ac:dyDescent="0.25">
      <c r="A90" s="15"/>
      <c r="B90" s="42"/>
      <c r="C90" s="3"/>
      <c r="D90" s="3"/>
      <c r="E90" s="14"/>
      <c r="F90" s="14"/>
      <c r="G90" s="14"/>
      <c r="H90" s="153"/>
      <c r="I90" s="153"/>
      <c r="J90" s="153"/>
      <c r="K90" s="153"/>
      <c r="L90" s="153"/>
      <c r="M90" s="153"/>
      <c r="N90" s="153"/>
      <c r="O90" s="153"/>
      <c r="P90" s="153"/>
      <c r="Q90" s="11"/>
      <c r="R90" s="11"/>
      <c r="S90" s="11"/>
      <c r="T90" s="11"/>
      <c r="U90" s="11"/>
      <c r="V90" s="11"/>
      <c r="W90" s="53"/>
    </row>
    <row r="91" spans="1:26" x14ac:dyDescent="0.25">
      <c r="A91" s="15"/>
      <c r="B91" s="42"/>
      <c r="C91" s="3"/>
      <c r="D91" s="3"/>
      <c r="E91" s="14"/>
      <c r="F91" s="14"/>
      <c r="G91" s="14"/>
      <c r="H91" s="153"/>
      <c r="I91" s="153"/>
      <c r="J91" s="153"/>
      <c r="K91" s="153"/>
      <c r="L91" s="153"/>
      <c r="M91" s="153"/>
      <c r="N91" s="153"/>
      <c r="O91" s="153"/>
      <c r="P91" s="153"/>
      <c r="Q91" s="11"/>
      <c r="R91" s="11"/>
      <c r="S91" s="11"/>
      <c r="T91" s="11"/>
      <c r="U91" s="11"/>
      <c r="V91" s="11"/>
      <c r="W91" s="53"/>
    </row>
    <row r="92" spans="1:26" x14ac:dyDescent="0.25">
      <c r="A92" s="15"/>
      <c r="B92" s="38"/>
      <c r="C92" s="8"/>
      <c r="D92" s="8"/>
      <c r="E92" s="27"/>
      <c r="F92" s="27"/>
      <c r="G92" s="27"/>
      <c r="H92" s="154"/>
      <c r="I92" s="154"/>
      <c r="J92" s="154"/>
      <c r="K92" s="154"/>
      <c r="L92" s="154"/>
      <c r="M92" s="154"/>
      <c r="N92" s="154"/>
      <c r="O92" s="154"/>
      <c r="P92" s="154"/>
      <c r="Q92" s="16"/>
      <c r="R92" s="16"/>
      <c r="S92" s="16"/>
      <c r="T92" s="16"/>
      <c r="U92" s="16"/>
      <c r="V92" s="16"/>
      <c r="W92" s="53"/>
    </row>
    <row r="93" spans="1:26" ht="34.9" customHeight="1" x14ac:dyDescent="0.25">
      <c r="A93" s="1"/>
      <c r="B93" s="264" t="s">
        <v>92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53"/>
    </row>
    <row r="94" spans="1:26" x14ac:dyDescent="0.25">
      <c r="A94" s="15"/>
      <c r="B94" s="97"/>
      <c r="C94" s="19"/>
      <c r="D94" s="19"/>
      <c r="E94" s="99"/>
      <c r="F94" s="99"/>
      <c r="G94" s="99"/>
      <c r="H94" s="168"/>
      <c r="I94" s="168"/>
      <c r="J94" s="168"/>
      <c r="K94" s="168"/>
      <c r="L94" s="168"/>
      <c r="M94" s="168"/>
      <c r="N94" s="168"/>
      <c r="O94" s="168"/>
      <c r="P94" s="168"/>
      <c r="Q94" s="20"/>
      <c r="R94" s="20"/>
      <c r="S94" s="20"/>
      <c r="T94" s="20"/>
      <c r="U94" s="20"/>
      <c r="V94" s="20"/>
      <c r="W94" s="53"/>
    </row>
    <row r="95" spans="1:26" ht="19.899999999999999" customHeight="1" x14ac:dyDescent="0.25">
      <c r="A95" s="205"/>
      <c r="B95" s="268" t="s">
        <v>26</v>
      </c>
      <c r="C95" s="269"/>
      <c r="D95" s="269"/>
      <c r="E95" s="270"/>
      <c r="F95" s="166"/>
      <c r="G95" s="166"/>
      <c r="H95" s="167" t="s">
        <v>103</v>
      </c>
      <c r="I95" s="257" t="s">
        <v>104</v>
      </c>
      <c r="J95" s="258"/>
      <c r="K95" s="258"/>
      <c r="L95" s="258"/>
      <c r="M95" s="258"/>
      <c r="N95" s="258"/>
      <c r="O95" s="258"/>
      <c r="P95" s="259"/>
      <c r="Q95" s="18"/>
      <c r="R95" s="18"/>
      <c r="S95" s="18"/>
      <c r="T95" s="18"/>
      <c r="U95" s="18"/>
      <c r="V95" s="18"/>
      <c r="W95" s="53"/>
    </row>
    <row r="96" spans="1:26" ht="19.899999999999999" customHeight="1" x14ac:dyDescent="0.25">
      <c r="A96" s="205"/>
      <c r="B96" s="254" t="s">
        <v>27</v>
      </c>
      <c r="C96" s="255"/>
      <c r="D96" s="255"/>
      <c r="E96" s="256"/>
      <c r="F96" s="162"/>
      <c r="G96" s="162"/>
      <c r="H96" s="163" t="s">
        <v>21</v>
      </c>
      <c r="I96" s="163"/>
      <c r="J96" s="153"/>
      <c r="K96" s="153"/>
      <c r="L96" s="153"/>
      <c r="M96" s="153"/>
      <c r="N96" s="153"/>
      <c r="O96" s="153"/>
      <c r="P96" s="153"/>
      <c r="Q96" s="11"/>
      <c r="R96" s="11"/>
      <c r="S96" s="11"/>
      <c r="T96" s="11"/>
      <c r="U96" s="11"/>
      <c r="V96" s="11"/>
      <c r="W96" s="53"/>
    </row>
    <row r="97" spans="1:26" ht="19.899999999999999" customHeight="1" x14ac:dyDescent="0.25">
      <c r="A97" s="205"/>
      <c r="B97" s="254" t="s">
        <v>28</v>
      </c>
      <c r="C97" s="255"/>
      <c r="D97" s="255"/>
      <c r="E97" s="256"/>
      <c r="F97" s="162"/>
      <c r="G97" s="162"/>
      <c r="H97" s="163" t="s">
        <v>105</v>
      </c>
      <c r="I97" s="163" t="s">
        <v>25</v>
      </c>
      <c r="J97" s="153"/>
      <c r="K97" s="153"/>
      <c r="L97" s="153"/>
      <c r="M97" s="153"/>
      <c r="N97" s="153"/>
      <c r="O97" s="153"/>
      <c r="P97" s="153"/>
      <c r="Q97" s="11"/>
      <c r="R97" s="11"/>
      <c r="S97" s="11"/>
      <c r="T97" s="11"/>
      <c r="U97" s="11"/>
      <c r="V97" s="11"/>
      <c r="W97" s="53"/>
    </row>
    <row r="98" spans="1:26" ht="19.899999999999999" customHeight="1" x14ac:dyDescent="0.25">
      <c r="A98" s="15"/>
      <c r="B98" s="209" t="s">
        <v>106</v>
      </c>
      <c r="C98" s="3"/>
      <c r="D98" s="3"/>
      <c r="E98" s="14"/>
      <c r="F98" s="14"/>
      <c r="G98" s="14"/>
      <c r="H98" s="153"/>
      <c r="I98" s="153"/>
      <c r="J98" s="153"/>
      <c r="K98" s="153"/>
      <c r="L98" s="153"/>
      <c r="M98" s="153"/>
      <c r="N98" s="153"/>
      <c r="O98" s="153"/>
      <c r="P98" s="153"/>
      <c r="Q98" s="11"/>
      <c r="R98" s="11"/>
      <c r="S98" s="11"/>
      <c r="T98" s="11"/>
      <c r="U98" s="11"/>
      <c r="V98" s="11"/>
      <c r="W98" s="53"/>
    </row>
    <row r="99" spans="1:26" ht="19.899999999999999" customHeight="1" x14ac:dyDescent="0.25">
      <c r="A99" s="15"/>
      <c r="B99" s="209" t="s">
        <v>19</v>
      </c>
      <c r="C99" s="3"/>
      <c r="D99" s="3"/>
      <c r="E99" s="14"/>
      <c r="F99" s="14"/>
      <c r="G99" s="14"/>
      <c r="H99" s="153"/>
      <c r="I99" s="153"/>
      <c r="J99" s="153"/>
      <c r="K99" s="153"/>
      <c r="L99" s="153"/>
      <c r="M99" s="153"/>
      <c r="N99" s="153"/>
      <c r="O99" s="153"/>
      <c r="P99" s="153"/>
      <c r="Q99" s="11"/>
      <c r="R99" s="11"/>
      <c r="S99" s="11"/>
      <c r="T99" s="11"/>
      <c r="U99" s="11"/>
      <c r="V99" s="11"/>
      <c r="W99" s="53"/>
    </row>
    <row r="100" spans="1:26" ht="19.899999999999999" customHeight="1" x14ac:dyDescent="0.25">
      <c r="A100" s="15"/>
      <c r="B100" s="42"/>
      <c r="C100" s="3"/>
      <c r="D100" s="3"/>
      <c r="E100" s="14"/>
      <c r="F100" s="14"/>
      <c r="G100" s="14"/>
      <c r="H100" s="153"/>
      <c r="I100" s="153"/>
      <c r="J100" s="153"/>
      <c r="K100" s="153"/>
      <c r="L100" s="153"/>
      <c r="M100" s="153"/>
      <c r="N100" s="153"/>
      <c r="O100" s="153"/>
      <c r="P100" s="153"/>
      <c r="Q100" s="11"/>
      <c r="R100" s="11"/>
      <c r="S100" s="11"/>
      <c r="T100" s="11"/>
      <c r="U100" s="11"/>
      <c r="V100" s="11"/>
      <c r="W100" s="53"/>
    </row>
    <row r="101" spans="1:26" ht="19.899999999999999" customHeight="1" x14ac:dyDescent="0.25">
      <c r="A101" s="15"/>
      <c r="B101" s="42"/>
      <c r="C101" s="3"/>
      <c r="D101" s="3"/>
      <c r="E101" s="14"/>
      <c r="F101" s="14"/>
      <c r="G101" s="14"/>
      <c r="H101" s="153"/>
      <c r="I101" s="153"/>
      <c r="J101" s="153"/>
      <c r="K101" s="153"/>
      <c r="L101" s="153"/>
      <c r="M101" s="153"/>
      <c r="N101" s="153"/>
      <c r="O101" s="153"/>
      <c r="P101" s="153"/>
      <c r="Q101" s="11"/>
      <c r="R101" s="11"/>
      <c r="S101" s="11"/>
      <c r="T101" s="11"/>
      <c r="U101" s="11"/>
      <c r="V101" s="11"/>
      <c r="W101" s="53"/>
    </row>
    <row r="102" spans="1:26" ht="19.899999999999999" customHeight="1" x14ac:dyDescent="0.25">
      <c r="A102" s="15"/>
      <c r="B102" s="211" t="s">
        <v>62</v>
      </c>
      <c r="C102" s="164"/>
      <c r="D102" s="164"/>
      <c r="E102" s="14"/>
      <c r="F102" s="14"/>
      <c r="G102" s="14"/>
      <c r="H102" s="153"/>
      <c r="I102" s="153"/>
      <c r="J102" s="153"/>
      <c r="K102" s="153"/>
      <c r="L102" s="153"/>
      <c r="M102" s="153"/>
      <c r="N102" s="153"/>
      <c r="O102" s="153"/>
      <c r="P102" s="153"/>
      <c r="Q102" s="11"/>
      <c r="R102" s="11"/>
      <c r="S102" s="11"/>
      <c r="T102" s="11"/>
      <c r="U102" s="11"/>
      <c r="V102" s="11"/>
      <c r="W102" s="53"/>
    </row>
    <row r="103" spans="1:26" x14ac:dyDescent="0.25">
      <c r="A103" s="2"/>
      <c r="B103" s="212" t="s">
        <v>93</v>
      </c>
      <c r="C103" s="128" t="s">
        <v>94</v>
      </c>
      <c r="D103" s="128" t="s">
        <v>95</v>
      </c>
      <c r="E103" s="155"/>
      <c r="F103" s="155" t="s">
        <v>96</v>
      </c>
      <c r="G103" s="155" t="s">
        <v>97</v>
      </c>
      <c r="H103" s="156" t="s">
        <v>98</v>
      </c>
      <c r="I103" s="156" t="s">
        <v>99</v>
      </c>
      <c r="J103" s="156"/>
      <c r="K103" s="156"/>
      <c r="L103" s="156"/>
      <c r="M103" s="156"/>
      <c r="N103" s="156"/>
      <c r="O103" s="156"/>
      <c r="P103" s="156" t="s">
        <v>100</v>
      </c>
      <c r="Q103" s="157"/>
      <c r="R103" s="157"/>
      <c r="S103" s="128" t="s">
        <v>101</v>
      </c>
      <c r="T103" s="158"/>
      <c r="U103" s="158"/>
      <c r="V103" s="128" t="s">
        <v>102</v>
      </c>
      <c r="W103" s="53"/>
    </row>
    <row r="104" spans="1:26" x14ac:dyDescent="0.25">
      <c r="A104" s="10"/>
      <c r="B104" s="213"/>
      <c r="C104" s="169"/>
      <c r="D104" s="260" t="s">
        <v>63</v>
      </c>
      <c r="E104" s="260"/>
      <c r="F104" s="134"/>
      <c r="G104" s="170"/>
      <c r="H104" s="134"/>
      <c r="I104" s="134"/>
      <c r="J104" s="135"/>
      <c r="K104" s="135"/>
      <c r="L104" s="135"/>
      <c r="M104" s="135"/>
      <c r="N104" s="135"/>
      <c r="O104" s="135"/>
      <c r="P104" s="135"/>
      <c r="Q104" s="133"/>
      <c r="R104" s="133"/>
      <c r="S104" s="133"/>
      <c r="T104" s="133"/>
      <c r="U104" s="133"/>
      <c r="V104" s="198"/>
      <c r="W104" s="219"/>
      <c r="X104" s="137"/>
      <c r="Y104" s="137"/>
      <c r="Z104" s="137"/>
    </row>
    <row r="105" spans="1:26" x14ac:dyDescent="0.25">
      <c r="A105" s="10"/>
      <c r="B105" s="214"/>
      <c r="C105" s="172">
        <v>1</v>
      </c>
      <c r="D105" s="248" t="s">
        <v>64</v>
      </c>
      <c r="E105" s="248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10"/>
      <c r="R105" s="10"/>
      <c r="S105" s="10"/>
      <c r="T105" s="10"/>
      <c r="U105" s="10"/>
      <c r="V105" s="199"/>
      <c r="W105" s="219"/>
      <c r="X105" s="137"/>
      <c r="Y105" s="137"/>
      <c r="Z105" s="137"/>
    </row>
    <row r="106" spans="1:26" ht="25.15" customHeight="1" x14ac:dyDescent="0.25">
      <c r="A106" s="179"/>
      <c r="B106" s="215" t="s">
        <v>1502</v>
      </c>
      <c r="C106" s="180" t="s">
        <v>107</v>
      </c>
      <c r="D106" s="249" t="s">
        <v>108</v>
      </c>
      <c r="E106" s="249"/>
      <c r="F106" s="174" t="s">
        <v>109</v>
      </c>
      <c r="G106" s="175">
        <v>5.9820000000000002</v>
      </c>
      <c r="H106" s="174"/>
      <c r="I106" s="174">
        <f t="shared" ref="I106:I112" si="0">ROUND(G106*(H106),2)</f>
        <v>0</v>
      </c>
      <c r="J106" s="176">
        <f t="shared" ref="J106:J112" si="1">ROUND(G106*(N106),2)</f>
        <v>142.07</v>
      </c>
      <c r="K106" s="177">
        <f t="shared" ref="K106:K112" si="2">ROUND(G106*(O106),2)</f>
        <v>0</v>
      </c>
      <c r="L106" s="177">
        <f t="shared" ref="L106:L111" si="3">ROUND(G106*(H106),2)</f>
        <v>0</v>
      </c>
      <c r="M106" s="177"/>
      <c r="N106" s="177">
        <v>23.75</v>
      </c>
      <c r="O106" s="177"/>
      <c r="P106" s="181"/>
      <c r="Q106" s="181"/>
      <c r="R106" s="181"/>
      <c r="S106" s="182">
        <f t="shared" ref="S106:S112" si="4">ROUND(G106*(P106),3)</f>
        <v>0</v>
      </c>
      <c r="T106" s="178"/>
      <c r="U106" s="178"/>
      <c r="V106" s="200"/>
      <c r="W106" s="53"/>
      <c r="Z106">
        <v>0</v>
      </c>
    </row>
    <row r="107" spans="1:26" ht="34.9" customHeight="1" x14ac:dyDescent="0.25">
      <c r="A107" s="179"/>
      <c r="B107" s="215" t="s">
        <v>1503</v>
      </c>
      <c r="C107" s="180" t="s">
        <v>110</v>
      </c>
      <c r="D107" s="249" t="s">
        <v>111</v>
      </c>
      <c r="E107" s="249"/>
      <c r="F107" s="174" t="s">
        <v>109</v>
      </c>
      <c r="G107" s="175">
        <v>2.9910000000000001</v>
      </c>
      <c r="H107" s="174"/>
      <c r="I107" s="174">
        <f t="shared" si="0"/>
        <v>0</v>
      </c>
      <c r="J107" s="176">
        <f t="shared" si="1"/>
        <v>20.190000000000001</v>
      </c>
      <c r="K107" s="177">
        <f t="shared" si="2"/>
        <v>0</v>
      </c>
      <c r="L107" s="177">
        <f t="shared" si="3"/>
        <v>0</v>
      </c>
      <c r="M107" s="177"/>
      <c r="N107" s="177">
        <v>6.75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1504</v>
      </c>
      <c r="C108" s="180" t="s">
        <v>112</v>
      </c>
      <c r="D108" s="249" t="s">
        <v>113</v>
      </c>
      <c r="E108" s="249"/>
      <c r="F108" s="174" t="s">
        <v>109</v>
      </c>
      <c r="G108" s="175">
        <v>29.507999999999999</v>
      </c>
      <c r="H108" s="174"/>
      <c r="I108" s="174">
        <f t="shared" si="0"/>
        <v>0</v>
      </c>
      <c r="J108" s="176">
        <f t="shared" si="1"/>
        <v>31.87</v>
      </c>
      <c r="K108" s="177">
        <f t="shared" si="2"/>
        <v>0</v>
      </c>
      <c r="L108" s="177">
        <f t="shared" si="3"/>
        <v>0</v>
      </c>
      <c r="M108" s="177"/>
      <c r="N108" s="177">
        <v>1.08</v>
      </c>
      <c r="O108" s="177"/>
      <c r="P108" s="181"/>
      <c r="Q108" s="181"/>
      <c r="R108" s="181"/>
      <c r="S108" s="182">
        <f t="shared" si="4"/>
        <v>0</v>
      </c>
      <c r="T108" s="178"/>
      <c r="U108" s="178"/>
      <c r="V108" s="200"/>
      <c r="W108" s="53"/>
      <c r="Z108">
        <v>0</v>
      </c>
    </row>
    <row r="109" spans="1:26" ht="25.15" customHeight="1" x14ac:dyDescent="0.25">
      <c r="A109" s="179"/>
      <c r="B109" s="215" t="s">
        <v>1505</v>
      </c>
      <c r="C109" s="180" t="s">
        <v>114</v>
      </c>
      <c r="D109" s="249" t="s">
        <v>115</v>
      </c>
      <c r="E109" s="249"/>
      <c r="F109" s="174" t="s">
        <v>109</v>
      </c>
      <c r="G109" s="175">
        <v>29.507999999999999</v>
      </c>
      <c r="H109" s="174"/>
      <c r="I109" s="174">
        <f t="shared" si="0"/>
        <v>0</v>
      </c>
      <c r="J109" s="176">
        <f t="shared" si="1"/>
        <v>99.15</v>
      </c>
      <c r="K109" s="177">
        <f t="shared" si="2"/>
        <v>0</v>
      </c>
      <c r="L109" s="177">
        <f t="shared" si="3"/>
        <v>0</v>
      </c>
      <c r="M109" s="177"/>
      <c r="N109" s="177">
        <v>3.36</v>
      </c>
      <c r="O109" s="177"/>
      <c r="P109" s="181"/>
      <c r="Q109" s="181"/>
      <c r="R109" s="181"/>
      <c r="S109" s="182">
        <f t="shared" si="4"/>
        <v>0</v>
      </c>
      <c r="T109" s="178"/>
      <c r="U109" s="178"/>
      <c r="V109" s="200"/>
      <c r="W109" s="53"/>
      <c r="Z109">
        <v>0</v>
      </c>
    </row>
    <row r="110" spans="1:26" ht="34.9" customHeight="1" x14ac:dyDescent="0.25">
      <c r="A110" s="179"/>
      <c r="B110" s="215" t="s">
        <v>1506</v>
      </c>
      <c r="C110" s="180" t="s">
        <v>116</v>
      </c>
      <c r="D110" s="249" t="s">
        <v>117</v>
      </c>
      <c r="E110" s="249"/>
      <c r="F110" s="174" t="s">
        <v>109</v>
      </c>
      <c r="G110" s="175">
        <v>59.015999999999998</v>
      </c>
      <c r="H110" s="174"/>
      <c r="I110" s="174">
        <f t="shared" si="0"/>
        <v>0</v>
      </c>
      <c r="J110" s="176">
        <f t="shared" si="1"/>
        <v>19.48</v>
      </c>
      <c r="K110" s="177">
        <f t="shared" si="2"/>
        <v>0</v>
      </c>
      <c r="L110" s="177">
        <f t="shared" si="3"/>
        <v>0</v>
      </c>
      <c r="M110" s="177"/>
      <c r="N110" s="177">
        <v>0.33</v>
      </c>
      <c r="O110" s="177"/>
      <c r="P110" s="181"/>
      <c r="Q110" s="181"/>
      <c r="R110" s="181"/>
      <c r="S110" s="182">
        <f t="shared" si="4"/>
        <v>0</v>
      </c>
      <c r="T110" s="178"/>
      <c r="U110" s="178"/>
      <c r="V110" s="200"/>
      <c r="W110" s="53"/>
      <c r="Z110">
        <v>0</v>
      </c>
    </row>
    <row r="111" spans="1:26" ht="25.15" customHeight="1" x14ac:dyDescent="0.25">
      <c r="A111" s="179"/>
      <c r="B111" s="215" t="s">
        <v>1507</v>
      </c>
      <c r="C111" s="180" t="s">
        <v>118</v>
      </c>
      <c r="D111" s="249" t="s">
        <v>119</v>
      </c>
      <c r="E111" s="249"/>
      <c r="F111" s="174" t="s">
        <v>109</v>
      </c>
      <c r="G111" s="175">
        <v>35.49</v>
      </c>
      <c r="H111" s="174"/>
      <c r="I111" s="174">
        <f t="shared" si="0"/>
        <v>0</v>
      </c>
      <c r="J111" s="176">
        <f t="shared" si="1"/>
        <v>45.07</v>
      </c>
      <c r="K111" s="177">
        <f t="shared" si="2"/>
        <v>0</v>
      </c>
      <c r="L111" s="177">
        <f t="shared" si="3"/>
        <v>0</v>
      </c>
      <c r="M111" s="177"/>
      <c r="N111" s="177">
        <v>1.27</v>
      </c>
      <c r="O111" s="177"/>
      <c r="P111" s="181"/>
      <c r="Q111" s="181"/>
      <c r="R111" s="181"/>
      <c r="S111" s="182">
        <f t="shared" si="4"/>
        <v>0</v>
      </c>
      <c r="T111" s="178"/>
      <c r="U111" s="178"/>
      <c r="V111" s="200"/>
      <c r="W111" s="53"/>
      <c r="Z111">
        <v>0</v>
      </c>
    </row>
    <row r="112" spans="1:26" ht="25.15" customHeight="1" x14ac:dyDescent="0.25">
      <c r="A112" s="179"/>
      <c r="B112" s="215" t="s">
        <v>1508</v>
      </c>
      <c r="C112" s="190" t="s">
        <v>120</v>
      </c>
      <c r="D112" s="251" t="s">
        <v>121</v>
      </c>
      <c r="E112" s="251"/>
      <c r="F112" s="185" t="s">
        <v>109</v>
      </c>
      <c r="G112" s="186">
        <v>35.49</v>
      </c>
      <c r="H112" s="185"/>
      <c r="I112" s="185">
        <f t="shared" si="0"/>
        <v>0</v>
      </c>
      <c r="J112" s="187">
        <f t="shared" si="1"/>
        <v>148.35</v>
      </c>
      <c r="K112" s="188">
        <f t="shared" si="2"/>
        <v>0</v>
      </c>
      <c r="L112" s="188"/>
      <c r="M112" s="188">
        <f>ROUND(G112*(H112),2)</f>
        <v>0</v>
      </c>
      <c r="N112" s="188">
        <v>4.18</v>
      </c>
      <c r="O112" s="188"/>
      <c r="P112" s="191">
        <v>1</v>
      </c>
      <c r="Q112" s="192"/>
      <c r="R112" s="192">
        <v>1</v>
      </c>
      <c r="S112" s="193">
        <f t="shared" si="4"/>
        <v>35.49</v>
      </c>
      <c r="T112" s="189"/>
      <c r="U112" s="189"/>
      <c r="V112" s="201"/>
      <c r="W112" s="53"/>
      <c r="Z112">
        <v>0</v>
      </c>
    </row>
    <row r="113" spans="1:26" x14ac:dyDescent="0.25">
      <c r="A113" s="10"/>
      <c r="B113" s="214"/>
      <c r="C113" s="172">
        <v>1</v>
      </c>
      <c r="D113" s="248" t="s">
        <v>64</v>
      </c>
      <c r="E113" s="248"/>
      <c r="F113" s="138"/>
      <c r="G113" s="171"/>
      <c r="H113" s="138"/>
      <c r="I113" s="140">
        <f>ROUND((SUM(I105:I112))/1,2)</f>
        <v>0</v>
      </c>
      <c r="J113" s="139"/>
      <c r="K113" s="139"/>
      <c r="L113" s="139">
        <f>ROUND((SUM(L105:L112))/1,2)</f>
        <v>0</v>
      </c>
      <c r="M113" s="139">
        <f>ROUND((SUM(M105:M112))/1,2)</f>
        <v>0</v>
      </c>
      <c r="N113" s="139"/>
      <c r="O113" s="139"/>
      <c r="P113" s="139"/>
      <c r="Q113" s="10"/>
      <c r="R113" s="10"/>
      <c r="S113" s="10">
        <f>ROUND((SUM(S105:S112))/1,2)</f>
        <v>35.49</v>
      </c>
      <c r="T113" s="10"/>
      <c r="U113" s="10"/>
      <c r="V113" s="202">
        <f>ROUND((SUM(V105:V112))/1,2)</f>
        <v>0</v>
      </c>
      <c r="W113" s="219"/>
      <c r="X113" s="137"/>
      <c r="Y113" s="137"/>
      <c r="Z113" s="137"/>
    </row>
    <row r="114" spans="1:26" x14ac:dyDescent="0.25">
      <c r="A114" s="1"/>
      <c r="B114" s="210"/>
      <c r="C114" s="1"/>
      <c r="D114" s="1"/>
      <c r="E114" s="131"/>
      <c r="F114" s="131"/>
      <c r="G114" s="165"/>
      <c r="H114" s="131"/>
      <c r="I114" s="131"/>
      <c r="J114" s="132"/>
      <c r="K114" s="132"/>
      <c r="L114" s="132"/>
      <c r="M114" s="132"/>
      <c r="N114" s="132"/>
      <c r="O114" s="132"/>
      <c r="P114" s="132"/>
      <c r="Q114" s="1"/>
      <c r="R114" s="1"/>
      <c r="S114" s="1"/>
      <c r="T114" s="1"/>
      <c r="U114" s="1"/>
      <c r="V114" s="203"/>
      <c r="W114" s="53"/>
    </row>
    <row r="115" spans="1:26" x14ac:dyDescent="0.25">
      <c r="A115" s="10"/>
      <c r="B115" s="214"/>
      <c r="C115" s="172">
        <v>2</v>
      </c>
      <c r="D115" s="248" t="s">
        <v>65</v>
      </c>
      <c r="E115" s="248"/>
      <c r="F115" s="138"/>
      <c r="G115" s="171"/>
      <c r="H115" s="138"/>
      <c r="I115" s="138"/>
      <c r="J115" s="139"/>
      <c r="K115" s="139"/>
      <c r="L115" s="139"/>
      <c r="M115" s="139"/>
      <c r="N115" s="139"/>
      <c r="O115" s="139"/>
      <c r="P115" s="139"/>
      <c r="Q115" s="10"/>
      <c r="R115" s="10"/>
      <c r="S115" s="10"/>
      <c r="T115" s="10"/>
      <c r="U115" s="10"/>
      <c r="V115" s="199"/>
      <c r="W115" s="219"/>
      <c r="X115" s="137"/>
      <c r="Y115" s="137"/>
      <c r="Z115" s="137"/>
    </row>
    <row r="116" spans="1:26" ht="25.15" customHeight="1" x14ac:dyDescent="0.25">
      <c r="A116" s="179"/>
      <c r="B116" s="215" t="s">
        <v>1509</v>
      </c>
      <c r="C116" s="180" t="s">
        <v>122</v>
      </c>
      <c r="D116" s="249" t="s">
        <v>123</v>
      </c>
      <c r="E116" s="249"/>
      <c r="F116" s="174" t="s">
        <v>109</v>
      </c>
      <c r="G116" s="175">
        <v>1.994</v>
      </c>
      <c r="H116" s="174"/>
      <c r="I116" s="174">
        <f t="shared" ref="I116:I122" si="5">ROUND(G116*(H116),2)</f>
        <v>0</v>
      </c>
      <c r="J116" s="176">
        <f t="shared" ref="J116:J122" si="6">ROUND(G116*(N116),2)</f>
        <v>43.55</v>
      </c>
      <c r="K116" s="177">
        <f t="shared" ref="K116:K122" si="7">ROUND(G116*(O116),2)</f>
        <v>0</v>
      </c>
      <c r="L116" s="177">
        <f t="shared" ref="L116:L122" si="8">ROUND(G116*(H116),2)</f>
        <v>0</v>
      </c>
      <c r="M116" s="177"/>
      <c r="N116" s="177">
        <v>21.84</v>
      </c>
      <c r="O116" s="177"/>
      <c r="P116" s="183">
        <v>2.0663999999999998</v>
      </c>
      <c r="Q116" s="181"/>
      <c r="R116" s="181">
        <v>2.0663999999999998</v>
      </c>
      <c r="S116" s="182">
        <f t="shared" ref="S116:S122" si="9">ROUND(G116*(P116),3)</f>
        <v>4.12</v>
      </c>
      <c r="T116" s="178"/>
      <c r="U116" s="178"/>
      <c r="V116" s="200"/>
      <c r="W116" s="53"/>
      <c r="Z116">
        <v>0</v>
      </c>
    </row>
    <row r="117" spans="1:26" ht="25.15" customHeight="1" x14ac:dyDescent="0.25">
      <c r="A117" s="179"/>
      <c r="B117" s="215" t="s">
        <v>1510</v>
      </c>
      <c r="C117" s="180" t="s">
        <v>124</v>
      </c>
      <c r="D117" s="249" t="s">
        <v>125</v>
      </c>
      <c r="E117" s="249"/>
      <c r="F117" s="174" t="s">
        <v>109</v>
      </c>
      <c r="G117" s="175">
        <v>1.679</v>
      </c>
      <c r="H117" s="174"/>
      <c r="I117" s="174">
        <f t="shared" si="5"/>
        <v>0</v>
      </c>
      <c r="J117" s="176">
        <f t="shared" si="6"/>
        <v>262.64999999999998</v>
      </c>
      <c r="K117" s="177">
        <f t="shared" si="7"/>
        <v>0</v>
      </c>
      <c r="L117" s="177">
        <f t="shared" si="8"/>
        <v>0</v>
      </c>
      <c r="M117" s="177"/>
      <c r="N117" s="177">
        <v>156.43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200"/>
      <c r="W117" s="53"/>
      <c r="Z117">
        <v>0</v>
      </c>
    </row>
    <row r="118" spans="1:26" ht="25.15" customHeight="1" x14ac:dyDescent="0.25">
      <c r="A118" s="179"/>
      <c r="B118" s="215" t="s">
        <v>1511</v>
      </c>
      <c r="C118" s="180" t="s">
        <v>126</v>
      </c>
      <c r="D118" s="249" t="s">
        <v>127</v>
      </c>
      <c r="E118" s="249"/>
      <c r="F118" s="174" t="s">
        <v>109</v>
      </c>
      <c r="G118" s="175">
        <v>2.625</v>
      </c>
      <c r="H118" s="174"/>
      <c r="I118" s="174">
        <f t="shared" si="5"/>
        <v>0</v>
      </c>
      <c r="J118" s="176">
        <f t="shared" si="6"/>
        <v>406.56</v>
      </c>
      <c r="K118" s="177">
        <f t="shared" si="7"/>
        <v>0</v>
      </c>
      <c r="L118" s="177">
        <f t="shared" si="8"/>
        <v>0</v>
      </c>
      <c r="M118" s="177"/>
      <c r="N118" s="177">
        <v>154.88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200"/>
      <c r="W118" s="53"/>
      <c r="Z118">
        <v>0</v>
      </c>
    </row>
    <row r="119" spans="1:26" ht="25.15" customHeight="1" x14ac:dyDescent="0.25">
      <c r="A119" s="179"/>
      <c r="B119" s="215" t="s">
        <v>1512</v>
      </c>
      <c r="C119" s="180" t="s">
        <v>128</v>
      </c>
      <c r="D119" s="249" t="s">
        <v>129</v>
      </c>
      <c r="E119" s="249"/>
      <c r="F119" s="174" t="s">
        <v>109</v>
      </c>
      <c r="G119" s="175">
        <v>11.196</v>
      </c>
      <c r="H119" s="174"/>
      <c r="I119" s="174">
        <f t="shared" si="5"/>
        <v>0</v>
      </c>
      <c r="J119" s="176">
        <f t="shared" si="6"/>
        <v>1719.26</v>
      </c>
      <c r="K119" s="177">
        <f t="shared" si="7"/>
        <v>0</v>
      </c>
      <c r="L119" s="177">
        <f t="shared" si="8"/>
        <v>0</v>
      </c>
      <c r="M119" s="177"/>
      <c r="N119" s="177">
        <v>153.56</v>
      </c>
      <c r="O119" s="177"/>
      <c r="P119" s="183">
        <v>2.0114800000000002</v>
      </c>
      <c r="Q119" s="181"/>
      <c r="R119" s="181">
        <v>2.0114800000000002</v>
      </c>
      <c r="S119" s="182">
        <f t="shared" si="9"/>
        <v>22.521000000000001</v>
      </c>
      <c r="T119" s="178"/>
      <c r="U119" s="178"/>
      <c r="V119" s="200"/>
      <c r="W119" s="53"/>
      <c r="Z119">
        <v>0</v>
      </c>
    </row>
    <row r="120" spans="1:26" ht="25.15" customHeight="1" x14ac:dyDescent="0.25">
      <c r="A120" s="179"/>
      <c r="B120" s="215" t="s">
        <v>1513</v>
      </c>
      <c r="C120" s="180" t="s">
        <v>130</v>
      </c>
      <c r="D120" s="249" t="s">
        <v>131</v>
      </c>
      <c r="E120" s="249"/>
      <c r="F120" s="174" t="s">
        <v>109</v>
      </c>
      <c r="G120" s="175">
        <v>9.9689999999999994</v>
      </c>
      <c r="H120" s="174"/>
      <c r="I120" s="174">
        <f t="shared" si="5"/>
        <v>0</v>
      </c>
      <c r="J120" s="176">
        <f t="shared" si="6"/>
        <v>908.87</v>
      </c>
      <c r="K120" s="177">
        <f t="shared" si="7"/>
        <v>0</v>
      </c>
      <c r="L120" s="177">
        <f t="shared" si="8"/>
        <v>0</v>
      </c>
      <c r="M120" s="177"/>
      <c r="N120" s="177">
        <v>91.17</v>
      </c>
      <c r="O120" s="177"/>
      <c r="P120" s="183">
        <v>2.2119</v>
      </c>
      <c r="Q120" s="181"/>
      <c r="R120" s="181">
        <v>2.2119</v>
      </c>
      <c r="S120" s="182">
        <f t="shared" si="9"/>
        <v>22.05</v>
      </c>
      <c r="T120" s="178"/>
      <c r="U120" s="178"/>
      <c r="V120" s="200"/>
      <c r="W120" s="53"/>
      <c r="Z120">
        <v>0</v>
      </c>
    </row>
    <row r="121" spans="1:26" ht="25.15" customHeight="1" x14ac:dyDescent="0.25">
      <c r="A121" s="179"/>
      <c r="B121" s="215" t="s">
        <v>1514</v>
      </c>
      <c r="C121" s="180" t="s">
        <v>132</v>
      </c>
      <c r="D121" s="249" t="s">
        <v>133</v>
      </c>
      <c r="E121" s="249"/>
      <c r="F121" s="174" t="s">
        <v>134</v>
      </c>
      <c r="G121" s="175">
        <v>0.25900000000000001</v>
      </c>
      <c r="H121" s="174"/>
      <c r="I121" s="174">
        <f t="shared" si="5"/>
        <v>0</v>
      </c>
      <c r="J121" s="176">
        <f t="shared" si="6"/>
        <v>286.87</v>
      </c>
      <c r="K121" s="177">
        <f t="shared" si="7"/>
        <v>0</v>
      </c>
      <c r="L121" s="177">
        <f t="shared" si="8"/>
        <v>0</v>
      </c>
      <c r="M121" s="177"/>
      <c r="N121" s="177">
        <v>1107.5899999999999</v>
      </c>
      <c r="O121" s="177"/>
      <c r="P121" s="183">
        <v>1.002</v>
      </c>
      <c r="Q121" s="181"/>
      <c r="R121" s="181">
        <v>1.002</v>
      </c>
      <c r="S121" s="182">
        <f t="shared" si="9"/>
        <v>0.26</v>
      </c>
      <c r="T121" s="178"/>
      <c r="U121" s="178"/>
      <c r="V121" s="200"/>
      <c r="W121" s="53"/>
      <c r="Z121">
        <v>0</v>
      </c>
    </row>
    <row r="122" spans="1:26" ht="25.15" customHeight="1" x14ac:dyDescent="0.25">
      <c r="A122" s="179"/>
      <c r="B122" s="215" t="s">
        <v>1515</v>
      </c>
      <c r="C122" s="180" t="s">
        <v>135</v>
      </c>
      <c r="D122" s="249" t="s">
        <v>136</v>
      </c>
      <c r="E122" s="249"/>
      <c r="F122" s="174" t="s">
        <v>137</v>
      </c>
      <c r="G122" s="175">
        <v>10.85</v>
      </c>
      <c r="H122" s="174"/>
      <c r="I122" s="174">
        <f t="shared" si="5"/>
        <v>0</v>
      </c>
      <c r="J122" s="176">
        <f t="shared" si="6"/>
        <v>28.43</v>
      </c>
      <c r="K122" s="177">
        <f t="shared" si="7"/>
        <v>0</v>
      </c>
      <c r="L122" s="177">
        <f t="shared" si="8"/>
        <v>0</v>
      </c>
      <c r="M122" s="177"/>
      <c r="N122" s="177">
        <v>2.62</v>
      </c>
      <c r="O122" s="177"/>
      <c r="P122" s="181"/>
      <c r="Q122" s="181"/>
      <c r="R122" s="181"/>
      <c r="S122" s="182">
        <f t="shared" si="9"/>
        <v>0</v>
      </c>
      <c r="T122" s="178"/>
      <c r="U122" s="178"/>
      <c r="V122" s="200"/>
      <c r="W122" s="53"/>
      <c r="Z122">
        <v>0</v>
      </c>
    </row>
    <row r="123" spans="1:26" x14ac:dyDescent="0.25">
      <c r="A123" s="10"/>
      <c r="B123" s="214"/>
      <c r="C123" s="172">
        <v>2</v>
      </c>
      <c r="D123" s="248" t="s">
        <v>65</v>
      </c>
      <c r="E123" s="248"/>
      <c r="F123" s="138"/>
      <c r="G123" s="171"/>
      <c r="H123" s="138"/>
      <c r="I123" s="140">
        <f>ROUND((SUM(I115:I122))/1,2)</f>
        <v>0</v>
      </c>
      <c r="J123" s="139"/>
      <c r="K123" s="139"/>
      <c r="L123" s="139">
        <f>ROUND((SUM(L115:L122))/1,2)</f>
        <v>0</v>
      </c>
      <c r="M123" s="139">
        <f>ROUND((SUM(M115:M122))/1,2)</f>
        <v>0</v>
      </c>
      <c r="N123" s="139"/>
      <c r="O123" s="139"/>
      <c r="P123" s="139"/>
      <c r="Q123" s="10"/>
      <c r="R123" s="10"/>
      <c r="S123" s="10">
        <f>ROUND((SUM(S115:S122))/1,2)</f>
        <v>48.95</v>
      </c>
      <c r="T123" s="10"/>
      <c r="U123" s="10"/>
      <c r="V123" s="202">
        <f>ROUND((SUM(V115:V122))/1,2)</f>
        <v>0</v>
      </c>
      <c r="W123" s="219"/>
      <c r="X123" s="137"/>
      <c r="Y123" s="137"/>
      <c r="Z123" s="137"/>
    </row>
    <row r="124" spans="1:26" x14ac:dyDescent="0.25">
      <c r="A124" s="1"/>
      <c r="B124" s="210"/>
      <c r="C124" s="1"/>
      <c r="D124" s="1"/>
      <c r="E124" s="131"/>
      <c r="F124" s="131"/>
      <c r="G124" s="165"/>
      <c r="H124" s="131"/>
      <c r="I124" s="131"/>
      <c r="J124" s="132"/>
      <c r="K124" s="132"/>
      <c r="L124" s="132"/>
      <c r="M124" s="132"/>
      <c r="N124" s="132"/>
      <c r="O124" s="132"/>
      <c r="P124" s="132"/>
      <c r="Q124" s="1"/>
      <c r="R124" s="1"/>
      <c r="S124" s="1"/>
      <c r="T124" s="1"/>
      <c r="U124" s="1"/>
      <c r="V124" s="203"/>
      <c r="W124" s="53"/>
    </row>
    <row r="125" spans="1:26" x14ac:dyDescent="0.25">
      <c r="A125" s="10"/>
      <c r="B125" s="214"/>
      <c r="C125" s="172">
        <v>3</v>
      </c>
      <c r="D125" s="248" t="s">
        <v>66</v>
      </c>
      <c r="E125" s="248"/>
      <c r="F125" s="138"/>
      <c r="G125" s="171"/>
      <c r="H125" s="138"/>
      <c r="I125" s="138"/>
      <c r="J125" s="139"/>
      <c r="K125" s="139"/>
      <c r="L125" s="139"/>
      <c r="M125" s="139"/>
      <c r="N125" s="139"/>
      <c r="O125" s="139"/>
      <c r="P125" s="139"/>
      <c r="Q125" s="10"/>
      <c r="R125" s="10"/>
      <c r="S125" s="10"/>
      <c r="T125" s="10"/>
      <c r="U125" s="10"/>
      <c r="V125" s="199"/>
      <c r="W125" s="219"/>
      <c r="X125" s="137"/>
      <c r="Y125" s="137"/>
      <c r="Z125" s="137"/>
    </row>
    <row r="126" spans="1:26" ht="25.15" customHeight="1" x14ac:dyDescent="0.25">
      <c r="A126" s="179"/>
      <c r="B126" s="215" t="s">
        <v>1516</v>
      </c>
      <c r="C126" s="180" t="s">
        <v>138</v>
      </c>
      <c r="D126" s="249" t="s">
        <v>139</v>
      </c>
      <c r="E126" s="249"/>
      <c r="F126" s="174" t="s">
        <v>109</v>
      </c>
      <c r="G126" s="175">
        <v>1.819</v>
      </c>
      <c r="H126" s="174"/>
      <c r="I126" s="174">
        <f t="shared" ref="I126:I144" si="10">ROUND(G126*(H126),2)</f>
        <v>0</v>
      </c>
      <c r="J126" s="176">
        <f t="shared" ref="J126:J144" si="11">ROUND(G126*(N126),2)</f>
        <v>274.31</v>
      </c>
      <c r="K126" s="177">
        <f t="shared" ref="K126:K144" si="12">ROUND(G126*(O126),2)</f>
        <v>0</v>
      </c>
      <c r="L126" s="177">
        <f t="shared" ref="L126:L144" si="13">ROUND(G126*(H126),2)</f>
        <v>0</v>
      </c>
      <c r="M126" s="177"/>
      <c r="N126" s="177">
        <v>150.80000000000001</v>
      </c>
      <c r="O126" s="177"/>
      <c r="P126" s="183">
        <v>1.8751499999999999</v>
      </c>
      <c r="Q126" s="181"/>
      <c r="R126" s="181">
        <v>1.8751499999999999</v>
      </c>
      <c r="S126" s="182">
        <f t="shared" ref="S126:S144" si="14">ROUND(G126*(P126),3)</f>
        <v>3.411</v>
      </c>
      <c r="T126" s="178"/>
      <c r="U126" s="178"/>
      <c r="V126" s="200"/>
      <c r="W126" s="53"/>
      <c r="Z126">
        <v>0</v>
      </c>
    </row>
    <row r="127" spans="1:26" ht="25.15" customHeight="1" x14ac:dyDescent="0.25">
      <c r="A127" s="179"/>
      <c r="B127" s="215" t="s">
        <v>1517</v>
      </c>
      <c r="C127" s="180" t="s">
        <v>140</v>
      </c>
      <c r="D127" s="249" t="s">
        <v>141</v>
      </c>
      <c r="E127" s="249"/>
      <c r="F127" s="174" t="s">
        <v>109</v>
      </c>
      <c r="G127" s="175">
        <v>14.497999999999999</v>
      </c>
      <c r="H127" s="174"/>
      <c r="I127" s="174">
        <f t="shared" si="10"/>
        <v>0</v>
      </c>
      <c r="J127" s="176">
        <f t="shared" si="11"/>
        <v>2017.69</v>
      </c>
      <c r="K127" s="177">
        <f t="shared" si="12"/>
        <v>0</v>
      </c>
      <c r="L127" s="177">
        <f t="shared" si="13"/>
        <v>0</v>
      </c>
      <c r="M127" s="177"/>
      <c r="N127" s="177">
        <v>139.16999999999999</v>
      </c>
      <c r="O127" s="177"/>
      <c r="P127" s="181"/>
      <c r="Q127" s="181"/>
      <c r="R127" s="181"/>
      <c r="S127" s="182">
        <f t="shared" si="14"/>
        <v>0</v>
      </c>
      <c r="T127" s="178"/>
      <c r="U127" s="178"/>
      <c r="V127" s="200"/>
      <c r="W127" s="53"/>
      <c r="Z127">
        <v>0</v>
      </c>
    </row>
    <row r="128" spans="1:26" ht="25.15" customHeight="1" x14ac:dyDescent="0.25">
      <c r="A128" s="179"/>
      <c r="B128" s="215" t="s">
        <v>1518</v>
      </c>
      <c r="C128" s="180" t="s">
        <v>142</v>
      </c>
      <c r="D128" s="249" t="s">
        <v>143</v>
      </c>
      <c r="E128" s="249"/>
      <c r="F128" s="174" t="s">
        <v>109</v>
      </c>
      <c r="G128" s="175">
        <v>140.66800000000001</v>
      </c>
      <c r="H128" s="174"/>
      <c r="I128" s="174">
        <f t="shared" si="10"/>
        <v>0</v>
      </c>
      <c r="J128" s="176">
        <f t="shared" si="11"/>
        <v>20010.02</v>
      </c>
      <c r="K128" s="177">
        <f t="shared" si="12"/>
        <v>0</v>
      </c>
      <c r="L128" s="177">
        <f t="shared" si="13"/>
        <v>0</v>
      </c>
      <c r="M128" s="177"/>
      <c r="N128" s="177">
        <v>142.25</v>
      </c>
      <c r="O128" s="177"/>
      <c r="P128" s="181"/>
      <c r="Q128" s="181"/>
      <c r="R128" s="181"/>
      <c r="S128" s="182">
        <f t="shared" si="14"/>
        <v>0</v>
      </c>
      <c r="T128" s="178"/>
      <c r="U128" s="178"/>
      <c r="V128" s="200"/>
      <c r="W128" s="53"/>
      <c r="Z128">
        <v>0</v>
      </c>
    </row>
    <row r="129" spans="1:26" x14ac:dyDescent="0.25">
      <c r="A129" s="179"/>
      <c r="B129" s="215" t="s">
        <v>1519</v>
      </c>
      <c r="C129" s="180" t="s">
        <v>144</v>
      </c>
      <c r="D129" s="249" t="s">
        <v>145</v>
      </c>
      <c r="E129" s="249"/>
      <c r="F129" s="174" t="s">
        <v>109</v>
      </c>
      <c r="G129" s="175">
        <v>31.298999999999999</v>
      </c>
      <c r="H129" s="174"/>
      <c r="I129" s="174">
        <f t="shared" si="10"/>
        <v>0</v>
      </c>
      <c r="J129" s="176">
        <f t="shared" si="11"/>
        <v>5742.11</v>
      </c>
      <c r="K129" s="177">
        <f t="shared" si="12"/>
        <v>0</v>
      </c>
      <c r="L129" s="177">
        <f t="shared" si="13"/>
        <v>0</v>
      </c>
      <c r="M129" s="177"/>
      <c r="N129" s="177">
        <v>183.46</v>
      </c>
      <c r="O129" s="177"/>
      <c r="P129" s="181"/>
      <c r="Q129" s="181"/>
      <c r="R129" s="181"/>
      <c r="S129" s="182">
        <f t="shared" si="14"/>
        <v>0</v>
      </c>
      <c r="T129" s="178"/>
      <c r="U129" s="178"/>
      <c r="V129" s="200"/>
      <c r="W129" s="53"/>
      <c r="Z129">
        <v>0</v>
      </c>
    </row>
    <row r="130" spans="1:26" ht="25.15" customHeight="1" x14ac:dyDescent="0.25">
      <c r="A130" s="179"/>
      <c r="B130" s="215" t="s">
        <v>1520</v>
      </c>
      <c r="C130" s="180" t="s">
        <v>146</v>
      </c>
      <c r="D130" s="249" t="s">
        <v>147</v>
      </c>
      <c r="E130" s="249"/>
      <c r="F130" s="174" t="s">
        <v>148</v>
      </c>
      <c r="G130" s="175">
        <v>6</v>
      </c>
      <c r="H130" s="174"/>
      <c r="I130" s="174">
        <f t="shared" si="10"/>
        <v>0</v>
      </c>
      <c r="J130" s="176">
        <f t="shared" si="11"/>
        <v>44.28</v>
      </c>
      <c r="K130" s="177">
        <f t="shared" si="12"/>
        <v>0</v>
      </c>
      <c r="L130" s="177">
        <f t="shared" si="13"/>
        <v>0</v>
      </c>
      <c r="M130" s="177"/>
      <c r="N130" s="177">
        <v>7.38</v>
      </c>
      <c r="O130" s="177"/>
      <c r="P130" s="183">
        <v>1.5219999999999999E-2</v>
      </c>
      <c r="Q130" s="181"/>
      <c r="R130" s="181">
        <v>1.5219999999999999E-2</v>
      </c>
      <c r="S130" s="182">
        <f t="shared" si="14"/>
        <v>9.0999999999999998E-2</v>
      </c>
      <c r="T130" s="178"/>
      <c r="U130" s="178"/>
      <c r="V130" s="200"/>
      <c r="W130" s="53"/>
      <c r="Z130">
        <v>0</v>
      </c>
    </row>
    <row r="131" spans="1:26" ht="25.15" customHeight="1" x14ac:dyDescent="0.25">
      <c r="A131" s="179"/>
      <c r="B131" s="215" t="s">
        <v>1521</v>
      </c>
      <c r="C131" s="180" t="s">
        <v>149</v>
      </c>
      <c r="D131" s="249" t="s">
        <v>150</v>
      </c>
      <c r="E131" s="249"/>
      <c r="F131" s="174" t="s">
        <v>148</v>
      </c>
      <c r="G131" s="175">
        <v>20</v>
      </c>
      <c r="H131" s="174"/>
      <c r="I131" s="174">
        <f t="shared" si="10"/>
        <v>0</v>
      </c>
      <c r="J131" s="176">
        <f t="shared" si="11"/>
        <v>239.4</v>
      </c>
      <c r="K131" s="177">
        <f t="shared" si="12"/>
        <v>0</v>
      </c>
      <c r="L131" s="177">
        <f t="shared" si="13"/>
        <v>0</v>
      </c>
      <c r="M131" s="177"/>
      <c r="N131" s="177">
        <v>11.97</v>
      </c>
      <c r="O131" s="177"/>
      <c r="P131" s="183">
        <v>1.9433499999999999E-2</v>
      </c>
      <c r="Q131" s="181"/>
      <c r="R131" s="181">
        <v>1.9433499999999999E-2</v>
      </c>
      <c r="S131" s="182">
        <f t="shared" si="14"/>
        <v>0.38900000000000001</v>
      </c>
      <c r="T131" s="178"/>
      <c r="U131" s="178"/>
      <c r="V131" s="200"/>
      <c r="W131" s="53"/>
      <c r="Z131">
        <v>0</v>
      </c>
    </row>
    <row r="132" spans="1:26" ht="25.15" customHeight="1" x14ac:dyDescent="0.25">
      <c r="A132" s="179"/>
      <c r="B132" s="215" t="s">
        <v>1522</v>
      </c>
      <c r="C132" s="180" t="s">
        <v>151</v>
      </c>
      <c r="D132" s="249" t="s">
        <v>152</v>
      </c>
      <c r="E132" s="249"/>
      <c r="F132" s="173" t="s">
        <v>148</v>
      </c>
      <c r="G132" s="175">
        <v>4</v>
      </c>
      <c r="H132" s="174"/>
      <c r="I132" s="174">
        <f t="shared" si="10"/>
        <v>0</v>
      </c>
      <c r="J132" s="173">
        <f t="shared" si="11"/>
        <v>50.04</v>
      </c>
      <c r="K132" s="178">
        <f t="shared" si="12"/>
        <v>0</v>
      </c>
      <c r="L132" s="178">
        <f t="shared" si="13"/>
        <v>0</v>
      </c>
      <c r="M132" s="178"/>
      <c r="N132" s="178">
        <v>12.51</v>
      </c>
      <c r="O132" s="178"/>
      <c r="P132" s="183">
        <v>3.9309999999999998E-2</v>
      </c>
      <c r="Q132" s="181"/>
      <c r="R132" s="181">
        <v>3.9309999999999998E-2</v>
      </c>
      <c r="S132" s="182">
        <f t="shared" si="14"/>
        <v>0.157</v>
      </c>
      <c r="T132" s="178"/>
      <c r="U132" s="178"/>
      <c r="V132" s="200"/>
      <c r="W132" s="53"/>
      <c r="Z132">
        <v>0</v>
      </c>
    </row>
    <row r="133" spans="1:26" ht="25.15" customHeight="1" x14ac:dyDescent="0.25">
      <c r="A133" s="179"/>
      <c r="B133" s="215" t="s">
        <v>1523</v>
      </c>
      <c r="C133" s="180" t="s">
        <v>153</v>
      </c>
      <c r="D133" s="249" t="s">
        <v>154</v>
      </c>
      <c r="E133" s="249"/>
      <c r="F133" s="173" t="s">
        <v>148</v>
      </c>
      <c r="G133" s="175">
        <v>24</v>
      </c>
      <c r="H133" s="174"/>
      <c r="I133" s="174">
        <f t="shared" si="10"/>
        <v>0</v>
      </c>
      <c r="J133" s="173">
        <f t="shared" si="11"/>
        <v>367.68</v>
      </c>
      <c r="K133" s="178">
        <f t="shared" si="12"/>
        <v>0</v>
      </c>
      <c r="L133" s="178">
        <f t="shared" si="13"/>
        <v>0</v>
      </c>
      <c r="M133" s="178"/>
      <c r="N133" s="178">
        <v>15.32</v>
      </c>
      <c r="O133" s="178"/>
      <c r="P133" s="183">
        <v>0.13621</v>
      </c>
      <c r="Q133" s="181"/>
      <c r="R133" s="181">
        <v>0.13621</v>
      </c>
      <c r="S133" s="182">
        <f t="shared" si="14"/>
        <v>3.2690000000000001</v>
      </c>
      <c r="T133" s="178"/>
      <c r="U133" s="178"/>
      <c r="V133" s="200"/>
      <c r="W133" s="53"/>
      <c r="Z133">
        <v>0</v>
      </c>
    </row>
    <row r="134" spans="1:26" ht="25.15" customHeight="1" x14ac:dyDescent="0.25">
      <c r="A134" s="179"/>
      <c r="B134" s="215" t="s">
        <v>1524</v>
      </c>
      <c r="C134" s="180" t="s">
        <v>155</v>
      </c>
      <c r="D134" s="249" t="s">
        <v>156</v>
      </c>
      <c r="E134" s="249"/>
      <c r="F134" s="173" t="s">
        <v>148</v>
      </c>
      <c r="G134" s="175">
        <v>2</v>
      </c>
      <c r="H134" s="174"/>
      <c r="I134" s="174">
        <f t="shared" si="10"/>
        <v>0</v>
      </c>
      <c r="J134" s="173">
        <f t="shared" si="11"/>
        <v>45.42</v>
      </c>
      <c r="K134" s="178">
        <f t="shared" si="12"/>
        <v>0</v>
      </c>
      <c r="L134" s="178">
        <f t="shared" si="13"/>
        <v>0</v>
      </c>
      <c r="M134" s="178"/>
      <c r="N134" s="178">
        <v>22.71</v>
      </c>
      <c r="O134" s="178"/>
      <c r="P134" s="183">
        <v>6.8379999999999996E-2</v>
      </c>
      <c r="Q134" s="181"/>
      <c r="R134" s="181">
        <v>6.8379999999999996E-2</v>
      </c>
      <c r="S134" s="182">
        <f t="shared" si="14"/>
        <v>0.13700000000000001</v>
      </c>
      <c r="T134" s="178"/>
      <c r="U134" s="178"/>
      <c r="V134" s="200"/>
      <c r="W134" s="53"/>
      <c r="Z134">
        <v>0</v>
      </c>
    </row>
    <row r="135" spans="1:26" ht="25.15" customHeight="1" x14ac:dyDescent="0.25">
      <c r="A135" s="179"/>
      <c r="B135" s="215" t="s">
        <v>1525</v>
      </c>
      <c r="C135" s="180" t="s">
        <v>157</v>
      </c>
      <c r="D135" s="249" t="s">
        <v>158</v>
      </c>
      <c r="E135" s="249"/>
      <c r="F135" s="173" t="s">
        <v>148</v>
      </c>
      <c r="G135" s="175">
        <v>3</v>
      </c>
      <c r="H135" s="174"/>
      <c r="I135" s="174">
        <f t="shared" si="10"/>
        <v>0</v>
      </c>
      <c r="J135" s="173">
        <f t="shared" si="11"/>
        <v>88.05</v>
      </c>
      <c r="K135" s="178">
        <f t="shared" si="12"/>
        <v>0</v>
      </c>
      <c r="L135" s="178">
        <f t="shared" si="13"/>
        <v>0</v>
      </c>
      <c r="M135" s="178"/>
      <c r="N135" s="178">
        <v>29.35</v>
      </c>
      <c r="O135" s="178"/>
      <c r="P135" s="183">
        <v>8.7760000000000005E-2</v>
      </c>
      <c r="Q135" s="181"/>
      <c r="R135" s="181">
        <v>8.7760000000000005E-2</v>
      </c>
      <c r="S135" s="182">
        <f t="shared" si="14"/>
        <v>0.26300000000000001</v>
      </c>
      <c r="T135" s="178"/>
      <c r="U135" s="178"/>
      <c r="V135" s="200"/>
      <c r="W135" s="53"/>
      <c r="Z135">
        <v>0</v>
      </c>
    </row>
    <row r="136" spans="1:26" ht="25.15" customHeight="1" x14ac:dyDescent="0.25">
      <c r="A136" s="179"/>
      <c r="B136" s="215" t="s">
        <v>1526</v>
      </c>
      <c r="C136" s="180" t="s">
        <v>159</v>
      </c>
      <c r="D136" s="249" t="s">
        <v>160</v>
      </c>
      <c r="E136" s="249"/>
      <c r="F136" s="173" t="s">
        <v>148</v>
      </c>
      <c r="G136" s="175">
        <v>1</v>
      </c>
      <c r="H136" s="174"/>
      <c r="I136" s="174">
        <f t="shared" si="10"/>
        <v>0</v>
      </c>
      <c r="J136" s="173">
        <f t="shared" si="11"/>
        <v>56.21</v>
      </c>
      <c r="K136" s="178">
        <f t="shared" si="12"/>
        <v>0</v>
      </c>
      <c r="L136" s="178">
        <f t="shared" si="13"/>
        <v>0</v>
      </c>
      <c r="M136" s="178"/>
      <c r="N136" s="178">
        <v>56.21</v>
      </c>
      <c r="O136" s="178"/>
      <c r="P136" s="183">
        <v>0.10442</v>
      </c>
      <c r="Q136" s="181"/>
      <c r="R136" s="181">
        <v>0.10442</v>
      </c>
      <c r="S136" s="182">
        <f t="shared" si="14"/>
        <v>0.104</v>
      </c>
      <c r="T136" s="178"/>
      <c r="U136" s="178"/>
      <c r="V136" s="200"/>
      <c r="W136" s="53"/>
      <c r="Z136">
        <v>0</v>
      </c>
    </row>
    <row r="137" spans="1:26" ht="25.15" customHeight="1" x14ac:dyDescent="0.25">
      <c r="A137" s="179"/>
      <c r="B137" s="215" t="s">
        <v>1527</v>
      </c>
      <c r="C137" s="180" t="s">
        <v>161</v>
      </c>
      <c r="D137" s="249" t="s">
        <v>162</v>
      </c>
      <c r="E137" s="249"/>
      <c r="F137" s="173" t="s">
        <v>148</v>
      </c>
      <c r="G137" s="175">
        <v>8</v>
      </c>
      <c r="H137" s="174"/>
      <c r="I137" s="174">
        <f t="shared" si="10"/>
        <v>0</v>
      </c>
      <c r="J137" s="173">
        <f t="shared" si="11"/>
        <v>522.4</v>
      </c>
      <c r="K137" s="178">
        <f t="shared" si="12"/>
        <v>0</v>
      </c>
      <c r="L137" s="178">
        <f t="shared" si="13"/>
        <v>0</v>
      </c>
      <c r="M137" s="178"/>
      <c r="N137" s="178">
        <v>65.3</v>
      </c>
      <c r="O137" s="178"/>
      <c r="P137" s="183">
        <v>0.12089999999999999</v>
      </c>
      <c r="Q137" s="181"/>
      <c r="R137" s="181">
        <v>0.12089999999999999</v>
      </c>
      <c r="S137" s="182">
        <f t="shared" si="14"/>
        <v>0.96699999999999997</v>
      </c>
      <c r="T137" s="178"/>
      <c r="U137" s="178"/>
      <c r="V137" s="200"/>
      <c r="W137" s="53"/>
      <c r="Z137">
        <v>0</v>
      </c>
    </row>
    <row r="138" spans="1:26" ht="25.15" customHeight="1" x14ac:dyDescent="0.25">
      <c r="A138" s="179"/>
      <c r="B138" s="215" t="s">
        <v>1528</v>
      </c>
      <c r="C138" s="180" t="s">
        <v>163</v>
      </c>
      <c r="D138" s="249" t="s">
        <v>164</v>
      </c>
      <c r="E138" s="249"/>
      <c r="F138" s="173" t="s">
        <v>148</v>
      </c>
      <c r="G138" s="175">
        <v>17</v>
      </c>
      <c r="H138" s="174"/>
      <c r="I138" s="174">
        <f t="shared" si="10"/>
        <v>0</v>
      </c>
      <c r="J138" s="173">
        <f t="shared" si="11"/>
        <v>1161.6099999999999</v>
      </c>
      <c r="K138" s="178">
        <f t="shared" si="12"/>
        <v>0</v>
      </c>
      <c r="L138" s="178">
        <f t="shared" si="13"/>
        <v>0</v>
      </c>
      <c r="M138" s="178"/>
      <c r="N138" s="178">
        <v>68.33</v>
      </c>
      <c r="O138" s="178"/>
      <c r="P138" s="183">
        <v>0.14150000000000001</v>
      </c>
      <c r="Q138" s="181"/>
      <c r="R138" s="181">
        <v>0.14150000000000001</v>
      </c>
      <c r="S138" s="182">
        <f t="shared" si="14"/>
        <v>2.4060000000000001</v>
      </c>
      <c r="T138" s="178"/>
      <c r="U138" s="178"/>
      <c r="V138" s="200"/>
      <c r="W138" s="53"/>
      <c r="Z138">
        <v>0</v>
      </c>
    </row>
    <row r="139" spans="1:26" ht="25.15" customHeight="1" x14ac:dyDescent="0.25">
      <c r="A139" s="179"/>
      <c r="B139" s="215" t="s">
        <v>1529</v>
      </c>
      <c r="C139" s="180" t="s">
        <v>165</v>
      </c>
      <c r="D139" s="249" t="s">
        <v>166</v>
      </c>
      <c r="E139" s="249"/>
      <c r="F139" s="173" t="s">
        <v>148</v>
      </c>
      <c r="G139" s="175">
        <v>4</v>
      </c>
      <c r="H139" s="174"/>
      <c r="I139" s="174">
        <f t="shared" si="10"/>
        <v>0</v>
      </c>
      <c r="J139" s="173">
        <f t="shared" si="11"/>
        <v>343.08</v>
      </c>
      <c r="K139" s="178">
        <f t="shared" si="12"/>
        <v>0</v>
      </c>
      <c r="L139" s="178">
        <f t="shared" si="13"/>
        <v>0</v>
      </c>
      <c r="M139" s="178"/>
      <c r="N139" s="178">
        <v>85.77</v>
      </c>
      <c r="O139" s="178"/>
      <c r="P139" s="183">
        <v>0.16117000000000001</v>
      </c>
      <c r="Q139" s="181"/>
      <c r="R139" s="181">
        <v>0.16117000000000001</v>
      </c>
      <c r="S139" s="182">
        <f t="shared" si="14"/>
        <v>0.64500000000000002</v>
      </c>
      <c r="T139" s="178"/>
      <c r="U139" s="178"/>
      <c r="V139" s="200"/>
      <c r="W139" s="53"/>
      <c r="Z139">
        <v>0</v>
      </c>
    </row>
    <row r="140" spans="1:26" ht="25.15" customHeight="1" x14ac:dyDescent="0.25">
      <c r="A140" s="179"/>
      <c r="B140" s="215" t="s">
        <v>1530</v>
      </c>
      <c r="C140" s="180" t="s">
        <v>167</v>
      </c>
      <c r="D140" s="249" t="s">
        <v>168</v>
      </c>
      <c r="E140" s="249"/>
      <c r="F140" s="173" t="s">
        <v>109</v>
      </c>
      <c r="G140" s="175">
        <v>1.591</v>
      </c>
      <c r="H140" s="174"/>
      <c r="I140" s="174">
        <f t="shared" si="10"/>
        <v>0</v>
      </c>
      <c r="J140" s="173">
        <f t="shared" si="11"/>
        <v>150.99</v>
      </c>
      <c r="K140" s="178">
        <f t="shared" si="12"/>
        <v>0</v>
      </c>
      <c r="L140" s="178">
        <f t="shared" si="13"/>
        <v>0</v>
      </c>
      <c r="M140" s="178"/>
      <c r="N140" s="178">
        <v>94.9</v>
      </c>
      <c r="O140" s="178"/>
      <c r="P140" s="183">
        <v>2.806370824</v>
      </c>
      <c r="Q140" s="181"/>
      <c r="R140" s="181">
        <v>2.806370824</v>
      </c>
      <c r="S140" s="182">
        <f t="shared" si="14"/>
        <v>4.4649999999999999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1531</v>
      </c>
      <c r="C141" s="180" t="s">
        <v>169</v>
      </c>
      <c r="D141" s="249" t="s">
        <v>170</v>
      </c>
      <c r="E141" s="249"/>
      <c r="F141" s="173" t="s">
        <v>171</v>
      </c>
      <c r="G141" s="175">
        <v>21.213000000000001</v>
      </c>
      <c r="H141" s="174"/>
      <c r="I141" s="174">
        <f t="shared" si="10"/>
        <v>0</v>
      </c>
      <c r="J141" s="173">
        <f t="shared" si="11"/>
        <v>336.01</v>
      </c>
      <c r="K141" s="178">
        <f t="shared" si="12"/>
        <v>0</v>
      </c>
      <c r="L141" s="178">
        <f t="shared" si="13"/>
        <v>0</v>
      </c>
      <c r="M141" s="178"/>
      <c r="N141" s="178">
        <v>15.84</v>
      </c>
      <c r="O141" s="178"/>
      <c r="P141" s="183">
        <v>2.8100000000000004E-3</v>
      </c>
      <c r="Q141" s="181"/>
      <c r="R141" s="181">
        <v>2.8100000000000004E-3</v>
      </c>
      <c r="S141" s="182">
        <f t="shared" si="14"/>
        <v>0.06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1532</v>
      </c>
      <c r="C142" s="180" t="s">
        <v>172</v>
      </c>
      <c r="D142" s="249" t="s">
        <v>173</v>
      </c>
      <c r="E142" s="249"/>
      <c r="F142" s="173" t="s">
        <v>171</v>
      </c>
      <c r="G142" s="175">
        <v>21.213000000000001</v>
      </c>
      <c r="H142" s="174"/>
      <c r="I142" s="174">
        <f t="shared" si="10"/>
        <v>0</v>
      </c>
      <c r="J142" s="173">
        <f t="shared" si="11"/>
        <v>54.52</v>
      </c>
      <c r="K142" s="178">
        <f t="shared" si="12"/>
        <v>0</v>
      </c>
      <c r="L142" s="178">
        <f t="shared" si="13"/>
        <v>0</v>
      </c>
      <c r="M142" s="178"/>
      <c r="N142" s="178">
        <v>2.57</v>
      </c>
      <c r="O142" s="178"/>
      <c r="P142" s="181"/>
      <c r="Q142" s="181"/>
      <c r="R142" s="181"/>
      <c r="S142" s="182">
        <f t="shared" si="14"/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1533</v>
      </c>
      <c r="C143" s="180" t="s">
        <v>174</v>
      </c>
      <c r="D143" s="249" t="s">
        <v>175</v>
      </c>
      <c r="E143" s="249"/>
      <c r="F143" s="173" t="s">
        <v>171</v>
      </c>
      <c r="G143" s="175">
        <v>203.18</v>
      </c>
      <c r="H143" s="174"/>
      <c r="I143" s="174">
        <f t="shared" si="10"/>
        <v>0</v>
      </c>
      <c r="J143" s="173">
        <f t="shared" si="11"/>
        <v>4551.2299999999996</v>
      </c>
      <c r="K143" s="178">
        <f t="shared" si="12"/>
        <v>0</v>
      </c>
      <c r="L143" s="178">
        <f t="shared" si="13"/>
        <v>0</v>
      </c>
      <c r="M143" s="178"/>
      <c r="N143" s="178">
        <v>22.4</v>
      </c>
      <c r="O143" s="178"/>
      <c r="P143" s="183">
        <v>8.727E-2</v>
      </c>
      <c r="Q143" s="181"/>
      <c r="R143" s="181">
        <v>8.727E-2</v>
      </c>
      <c r="S143" s="182">
        <f t="shared" si="14"/>
        <v>17.731999999999999</v>
      </c>
      <c r="T143" s="178"/>
      <c r="U143" s="178"/>
      <c r="V143" s="200"/>
      <c r="W143" s="53"/>
      <c r="Z143">
        <v>0</v>
      </c>
    </row>
    <row r="144" spans="1:26" ht="25.15" customHeight="1" x14ac:dyDescent="0.25">
      <c r="A144" s="179"/>
      <c r="B144" s="215" t="s">
        <v>1534</v>
      </c>
      <c r="C144" s="180" t="s">
        <v>176</v>
      </c>
      <c r="D144" s="249" t="s">
        <v>177</v>
      </c>
      <c r="E144" s="249"/>
      <c r="F144" s="173" t="s">
        <v>171</v>
      </c>
      <c r="G144" s="175">
        <v>10.86</v>
      </c>
      <c r="H144" s="174"/>
      <c r="I144" s="174">
        <f t="shared" si="10"/>
        <v>0</v>
      </c>
      <c r="J144" s="173">
        <f t="shared" si="11"/>
        <v>246.2</v>
      </c>
      <c r="K144" s="178">
        <f t="shared" si="12"/>
        <v>0</v>
      </c>
      <c r="L144" s="178">
        <f t="shared" si="13"/>
        <v>0</v>
      </c>
      <c r="M144" s="178"/>
      <c r="N144" s="178">
        <v>22.67</v>
      </c>
      <c r="O144" s="178"/>
      <c r="P144" s="183">
        <v>0.16892000000000001</v>
      </c>
      <c r="Q144" s="181"/>
      <c r="R144" s="181">
        <v>0.16892000000000001</v>
      </c>
      <c r="S144" s="182">
        <f t="shared" si="14"/>
        <v>1.8340000000000001</v>
      </c>
      <c r="T144" s="178"/>
      <c r="U144" s="178"/>
      <c r="V144" s="200"/>
      <c r="W144" s="53"/>
      <c r="Z144">
        <v>0</v>
      </c>
    </row>
    <row r="145" spans="1:26" x14ac:dyDescent="0.25">
      <c r="A145" s="10"/>
      <c r="B145" s="214"/>
      <c r="C145" s="172">
        <v>3</v>
      </c>
      <c r="D145" s="248" t="s">
        <v>66</v>
      </c>
      <c r="E145" s="248"/>
      <c r="F145" s="10"/>
      <c r="G145" s="171"/>
      <c r="H145" s="138"/>
      <c r="I145" s="140">
        <f>ROUND((SUM(I125:I144))/1,2)</f>
        <v>0</v>
      </c>
      <c r="J145" s="10"/>
      <c r="K145" s="10"/>
      <c r="L145" s="10">
        <f>ROUND((SUM(L125:L144))/1,2)</f>
        <v>0</v>
      </c>
      <c r="M145" s="10">
        <f>ROUND((SUM(M125:M144))/1,2)</f>
        <v>0</v>
      </c>
      <c r="N145" s="10"/>
      <c r="O145" s="10"/>
      <c r="P145" s="10"/>
      <c r="Q145" s="10"/>
      <c r="R145" s="10"/>
      <c r="S145" s="10">
        <f>ROUND((SUM(S125:S144))/1,2)</f>
        <v>35.93</v>
      </c>
      <c r="T145" s="10"/>
      <c r="U145" s="10"/>
      <c r="V145" s="202">
        <f>ROUND((SUM(V125:V144))/1,2)</f>
        <v>0</v>
      </c>
      <c r="W145" s="219"/>
      <c r="X145" s="137"/>
      <c r="Y145" s="137"/>
      <c r="Z145" s="137"/>
    </row>
    <row r="146" spans="1:26" x14ac:dyDescent="0.25">
      <c r="A146" s="1"/>
      <c r="B146" s="210"/>
      <c r="C146" s="1"/>
      <c r="D146" s="1"/>
      <c r="E146" s="1"/>
      <c r="F146" s="1"/>
      <c r="G146" s="165"/>
      <c r="H146" s="131"/>
      <c r="I146" s="13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03"/>
      <c r="W146" s="53"/>
    </row>
    <row r="147" spans="1:26" x14ac:dyDescent="0.25">
      <c r="A147" s="10"/>
      <c r="B147" s="214"/>
      <c r="C147" s="172">
        <v>4</v>
      </c>
      <c r="D147" s="248" t="s">
        <v>67</v>
      </c>
      <c r="E147" s="248"/>
      <c r="F147" s="10"/>
      <c r="G147" s="171"/>
      <c r="H147" s="138"/>
      <c r="I147" s="138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99"/>
      <c r="W147" s="219"/>
      <c r="X147" s="137"/>
      <c r="Y147" s="137"/>
      <c r="Z147" s="137"/>
    </row>
    <row r="148" spans="1:26" ht="34.9" customHeight="1" x14ac:dyDescent="0.25">
      <c r="A148" s="179"/>
      <c r="B148" s="215" t="s">
        <v>1535</v>
      </c>
      <c r="C148" s="180" t="s">
        <v>178</v>
      </c>
      <c r="D148" s="249" t="s">
        <v>179</v>
      </c>
      <c r="E148" s="249"/>
      <c r="F148" s="173" t="s">
        <v>171</v>
      </c>
      <c r="G148" s="175">
        <v>422.18</v>
      </c>
      <c r="H148" s="174"/>
      <c r="I148" s="174">
        <f t="shared" ref="I148:I178" si="15">ROUND(G148*(H148),2)</f>
        <v>0</v>
      </c>
      <c r="J148" s="173">
        <f t="shared" ref="J148:J178" si="16">ROUND(G148*(N148),2)</f>
        <v>5847.19</v>
      </c>
      <c r="K148" s="178">
        <f t="shared" ref="K148:K178" si="17">ROUND(G148*(O148),2)</f>
        <v>0</v>
      </c>
      <c r="L148" s="178">
        <f>ROUND(G148*(H148),2)</f>
        <v>0</v>
      </c>
      <c r="M148" s="178"/>
      <c r="N148" s="178">
        <v>13.85</v>
      </c>
      <c r="O148" s="178"/>
      <c r="P148" s="181"/>
      <c r="Q148" s="181"/>
      <c r="R148" s="181"/>
      <c r="S148" s="182">
        <f t="shared" ref="S148:S178" si="18">ROUND(G148*(P148),3)</f>
        <v>0</v>
      </c>
      <c r="T148" s="178"/>
      <c r="U148" s="178"/>
      <c r="V148" s="200"/>
      <c r="W148" s="53"/>
      <c r="Z148">
        <v>0</v>
      </c>
    </row>
    <row r="149" spans="1:26" ht="25.15" customHeight="1" x14ac:dyDescent="0.25">
      <c r="A149" s="179"/>
      <c r="B149" s="215" t="s">
        <v>1536</v>
      </c>
      <c r="C149" s="190" t="s">
        <v>180</v>
      </c>
      <c r="D149" s="251" t="s">
        <v>181</v>
      </c>
      <c r="E149" s="251"/>
      <c r="F149" s="184" t="s">
        <v>148</v>
      </c>
      <c r="G149" s="186">
        <v>3</v>
      </c>
      <c r="H149" s="185"/>
      <c r="I149" s="185">
        <f t="shared" si="15"/>
        <v>0</v>
      </c>
      <c r="J149" s="184">
        <f t="shared" si="16"/>
        <v>66.930000000000007</v>
      </c>
      <c r="K149" s="189">
        <f t="shared" si="17"/>
        <v>0</v>
      </c>
      <c r="L149" s="189"/>
      <c r="M149" s="189">
        <f t="shared" ref="M149:M156" si="19">ROUND(G149*(H149),2)</f>
        <v>0</v>
      </c>
      <c r="N149" s="189">
        <v>22.31</v>
      </c>
      <c r="O149" s="189"/>
      <c r="P149" s="192"/>
      <c r="Q149" s="192"/>
      <c r="R149" s="192"/>
      <c r="S149" s="193">
        <f t="shared" si="18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5" t="s">
        <v>1537</v>
      </c>
      <c r="C150" s="190" t="s">
        <v>182</v>
      </c>
      <c r="D150" s="251" t="s">
        <v>183</v>
      </c>
      <c r="E150" s="251"/>
      <c r="F150" s="184" t="s">
        <v>148</v>
      </c>
      <c r="G150" s="186">
        <v>11</v>
      </c>
      <c r="H150" s="185"/>
      <c r="I150" s="185">
        <f t="shared" si="15"/>
        <v>0</v>
      </c>
      <c r="J150" s="184">
        <f t="shared" si="16"/>
        <v>297.11</v>
      </c>
      <c r="K150" s="189">
        <f t="shared" si="17"/>
        <v>0</v>
      </c>
      <c r="L150" s="189"/>
      <c r="M150" s="189">
        <f t="shared" si="19"/>
        <v>0</v>
      </c>
      <c r="N150" s="189">
        <v>27.01</v>
      </c>
      <c r="O150" s="189"/>
      <c r="P150" s="192"/>
      <c r="Q150" s="192"/>
      <c r="R150" s="192"/>
      <c r="S150" s="193">
        <f t="shared" si="18"/>
        <v>0</v>
      </c>
      <c r="T150" s="189"/>
      <c r="U150" s="189"/>
      <c r="V150" s="201"/>
      <c r="W150" s="53"/>
      <c r="Z150">
        <v>0</v>
      </c>
    </row>
    <row r="151" spans="1:26" ht="25.15" customHeight="1" x14ac:dyDescent="0.25">
      <c r="A151" s="179"/>
      <c r="B151" s="215" t="s">
        <v>1538</v>
      </c>
      <c r="C151" s="190" t="s">
        <v>184</v>
      </c>
      <c r="D151" s="251" t="s">
        <v>185</v>
      </c>
      <c r="E151" s="251"/>
      <c r="F151" s="184" t="s">
        <v>148</v>
      </c>
      <c r="G151" s="186">
        <v>76</v>
      </c>
      <c r="H151" s="185"/>
      <c r="I151" s="185">
        <f t="shared" si="15"/>
        <v>0</v>
      </c>
      <c r="J151" s="184">
        <f t="shared" si="16"/>
        <v>4566.08</v>
      </c>
      <c r="K151" s="189">
        <f t="shared" si="17"/>
        <v>0</v>
      </c>
      <c r="L151" s="189"/>
      <c r="M151" s="189">
        <f t="shared" si="19"/>
        <v>0</v>
      </c>
      <c r="N151" s="189">
        <v>60.08</v>
      </c>
      <c r="O151" s="189"/>
      <c r="P151" s="192"/>
      <c r="Q151" s="192"/>
      <c r="R151" s="192"/>
      <c r="S151" s="193">
        <f t="shared" si="18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5" t="s">
        <v>1539</v>
      </c>
      <c r="C152" s="190" t="s">
        <v>186</v>
      </c>
      <c r="D152" s="251" t="s">
        <v>187</v>
      </c>
      <c r="E152" s="251"/>
      <c r="F152" s="184" t="s">
        <v>148</v>
      </c>
      <c r="G152" s="186">
        <v>9</v>
      </c>
      <c r="H152" s="185"/>
      <c r="I152" s="185">
        <f t="shared" si="15"/>
        <v>0</v>
      </c>
      <c r="J152" s="184">
        <f t="shared" si="16"/>
        <v>350.55</v>
      </c>
      <c r="K152" s="189">
        <f t="shared" si="17"/>
        <v>0</v>
      </c>
      <c r="L152" s="189"/>
      <c r="M152" s="189">
        <f t="shared" si="19"/>
        <v>0</v>
      </c>
      <c r="N152" s="189">
        <v>38.950000000000003</v>
      </c>
      <c r="O152" s="189"/>
      <c r="P152" s="192"/>
      <c r="Q152" s="192"/>
      <c r="R152" s="192"/>
      <c r="S152" s="193">
        <f t="shared" si="18"/>
        <v>0</v>
      </c>
      <c r="T152" s="189"/>
      <c r="U152" s="189"/>
      <c r="V152" s="201"/>
      <c r="W152" s="53"/>
      <c r="Z152">
        <v>0</v>
      </c>
    </row>
    <row r="153" spans="1:26" ht="25.15" customHeight="1" x14ac:dyDescent="0.25">
      <c r="A153" s="179"/>
      <c r="B153" s="215" t="s">
        <v>1540</v>
      </c>
      <c r="C153" s="190" t="s">
        <v>188</v>
      </c>
      <c r="D153" s="251" t="s">
        <v>189</v>
      </c>
      <c r="E153" s="251"/>
      <c r="F153" s="184" t="s">
        <v>148</v>
      </c>
      <c r="G153" s="186">
        <v>6</v>
      </c>
      <c r="H153" s="185"/>
      <c r="I153" s="185">
        <f t="shared" si="15"/>
        <v>0</v>
      </c>
      <c r="J153" s="184">
        <f t="shared" si="16"/>
        <v>243.66</v>
      </c>
      <c r="K153" s="189">
        <f t="shared" si="17"/>
        <v>0</v>
      </c>
      <c r="L153" s="189"/>
      <c r="M153" s="189">
        <f t="shared" si="19"/>
        <v>0</v>
      </c>
      <c r="N153" s="189">
        <v>40.61</v>
      </c>
      <c r="O153" s="189"/>
      <c r="P153" s="192"/>
      <c r="Q153" s="192"/>
      <c r="R153" s="192"/>
      <c r="S153" s="193">
        <f t="shared" si="18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5" t="s">
        <v>1541</v>
      </c>
      <c r="C154" s="190" t="s">
        <v>190</v>
      </c>
      <c r="D154" s="251" t="s">
        <v>191</v>
      </c>
      <c r="E154" s="251"/>
      <c r="F154" s="184" t="s">
        <v>148</v>
      </c>
      <c r="G154" s="186">
        <v>37</v>
      </c>
      <c r="H154" s="185"/>
      <c r="I154" s="185">
        <f t="shared" si="15"/>
        <v>0</v>
      </c>
      <c r="J154" s="184">
        <f t="shared" si="16"/>
        <v>2738.37</v>
      </c>
      <c r="K154" s="189">
        <f t="shared" si="17"/>
        <v>0</v>
      </c>
      <c r="L154" s="189"/>
      <c r="M154" s="189">
        <f t="shared" si="19"/>
        <v>0</v>
      </c>
      <c r="N154" s="189">
        <v>74.010000000000005</v>
      </c>
      <c r="O154" s="189"/>
      <c r="P154" s="192"/>
      <c r="Q154" s="192"/>
      <c r="R154" s="192"/>
      <c r="S154" s="193">
        <f t="shared" si="18"/>
        <v>0</v>
      </c>
      <c r="T154" s="189"/>
      <c r="U154" s="189"/>
      <c r="V154" s="201"/>
      <c r="W154" s="53"/>
      <c r="Z154">
        <v>0</v>
      </c>
    </row>
    <row r="155" spans="1:26" ht="25.15" customHeight="1" x14ac:dyDescent="0.25">
      <c r="A155" s="179"/>
      <c r="B155" s="215" t="s">
        <v>1542</v>
      </c>
      <c r="C155" s="190" t="s">
        <v>192</v>
      </c>
      <c r="D155" s="251" t="s">
        <v>193</v>
      </c>
      <c r="E155" s="251"/>
      <c r="F155" s="184" t="s">
        <v>148</v>
      </c>
      <c r="G155" s="186">
        <v>456</v>
      </c>
      <c r="H155" s="185"/>
      <c r="I155" s="185">
        <f t="shared" si="15"/>
        <v>0</v>
      </c>
      <c r="J155" s="184">
        <f t="shared" si="16"/>
        <v>446.88</v>
      </c>
      <c r="K155" s="189">
        <f t="shared" si="17"/>
        <v>0</v>
      </c>
      <c r="L155" s="189"/>
      <c r="M155" s="189">
        <f t="shared" si="19"/>
        <v>0</v>
      </c>
      <c r="N155" s="189">
        <v>0.98</v>
      </c>
      <c r="O155" s="189"/>
      <c r="P155" s="192"/>
      <c r="Q155" s="192"/>
      <c r="R155" s="192"/>
      <c r="S155" s="193">
        <f t="shared" si="18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5" t="s">
        <v>1543</v>
      </c>
      <c r="C156" s="190" t="s">
        <v>194</v>
      </c>
      <c r="D156" s="251" t="s">
        <v>195</v>
      </c>
      <c r="E156" s="251"/>
      <c r="F156" s="184" t="s">
        <v>148</v>
      </c>
      <c r="G156" s="186">
        <v>1936</v>
      </c>
      <c r="H156" s="185"/>
      <c r="I156" s="185">
        <f t="shared" si="15"/>
        <v>0</v>
      </c>
      <c r="J156" s="184">
        <f t="shared" si="16"/>
        <v>6698.56</v>
      </c>
      <c r="K156" s="189">
        <f t="shared" si="17"/>
        <v>0</v>
      </c>
      <c r="L156" s="189"/>
      <c r="M156" s="189">
        <f t="shared" si="19"/>
        <v>0</v>
      </c>
      <c r="N156" s="189">
        <v>3.46</v>
      </c>
      <c r="O156" s="189"/>
      <c r="P156" s="192"/>
      <c r="Q156" s="192"/>
      <c r="R156" s="192"/>
      <c r="S156" s="193">
        <f t="shared" si="18"/>
        <v>0</v>
      </c>
      <c r="T156" s="189"/>
      <c r="U156" s="189"/>
      <c r="V156" s="201"/>
      <c r="W156" s="53"/>
      <c r="Z156">
        <v>0</v>
      </c>
    </row>
    <row r="157" spans="1:26" ht="25.15" customHeight="1" x14ac:dyDescent="0.25">
      <c r="A157" s="179"/>
      <c r="B157" s="215" t="s">
        <v>1544</v>
      </c>
      <c r="C157" s="180" t="s">
        <v>196</v>
      </c>
      <c r="D157" s="249" t="s">
        <v>197</v>
      </c>
      <c r="E157" s="249"/>
      <c r="F157" s="173" t="s">
        <v>109</v>
      </c>
      <c r="G157" s="175">
        <v>3.355</v>
      </c>
      <c r="H157" s="174"/>
      <c r="I157" s="174">
        <f t="shared" si="15"/>
        <v>0</v>
      </c>
      <c r="J157" s="173">
        <f t="shared" si="16"/>
        <v>329.19</v>
      </c>
      <c r="K157" s="178">
        <f t="shared" si="17"/>
        <v>0</v>
      </c>
      <c r="L157" s="178">
        <f t="shared" ref="L157:L169" si="20">ROUND(G157*(H157),2)</f>
        <v>0</v>
      </c>
      <c r="M157" s="178"/>
      <c r="N157" s="178">
        <v>98.12</v>
      </c>
      <c r="O157" s="178"/>
      <c r="P157" s="183">
        <v>2.2122899999999999</v>
      </c>
      <c r="Q157" s="181"/>
      <c r="R157" s="181">
        <v>2.2122899999999999</v>
      </c>
      <c r="S157" s="182">
        <f t="shared" si="18"/>
        <v>7.4219999999999997</v>
      </c>
      <c r="T157" s="178"/>
      <c r="U157" s="178"/>
      <c r="V157" s="200"/>
      <c r="W157" s="53"/>
      <c r="Z157">
        <v>0</v>
      </c>
    </row>
    <row r="158" spans="1:26" ht="25.15" customHeight="1" x14ac:dyDescent="0.25">
      <c r="A158" s="179"/>
      <c r="B158" s="215" t="s">
        <v>1545</v>
      </c>
      <c r="C158" s="180" t="s">
        <v>198</v>
      </c>
      <c r="D158" s="249" t="s">
        <v>199</v>
      </c>
      <c r="E158" s="249"/>
      <c r="F158" s="173" t="s">
        <v>171</v>
      </c>
      <c r="G158" s="175">
        <v>17.751999999999999</v>
      </c>
      <c r="H158" s="174"/>
      <c r="I158" s="174">
        <f t="shared" si="15"/>
        <v>0</v>
      </c>
      <c r="J158" s="173">
        <f t="shared" si="16"/>
        <v>243.02</v>
      </c>
      <c r="K158" s="178">
        <f t="shared" si="17"/>
        <v>0</v>
      </c>
      <c r="L158" s="178">
        <f t="shared" si="20"/>
        <v>0</v>
      </c>
      <c r="M158" s="178"/>
      <c r="N158" s="178">
        <v>13.69</v>
      </c>
      <c r="O158" s="178"/>
      <c r="P158" s="183">
        <v>4.3899999999999998E-3</v>
      </c>
      <c r="Q158" s="181"/>
      <c r="R158" s="181">
        <v>4.3899999999999998E-3</v>
      </c>
      <c r="S158" s="182">
        <f t="shared" si="18"/>
        <v>7.8E-2</v>
      </c>
      <c r="T158" s="178"/>
      <c r="U158" s="178"/>
      <c r="V158" s="200"/>
      <c r="W158" s="53"/>
      <c r="Z158">
        <v>0</v>
      </c>
    </row>
    <row r="159" spans="1:26" ht="25.15" customHeight="1" x14ac:dyDescent="0.25">
      <c r="A159" s="179"/>
      <c r="B159" s="215" t="s">
        <v>1546</v>
      </c>
      <c r="C159" s="180" t="s">
        <v>200</v>
      </c>
      <c r="D159" s="249" t="s">
        <v>201</v>
      </c>
      <c r="E159" s="249"/>
      <c r="F159" s="173" t="s">
        <v>171</v>
      </c>
      <c r="G159" s="175">
        <v>17.751999999999999</v>
      </c>
      <c r="H159" s="174"/>
      <c r="I159" s="174">
        <f t="shared" si="15"/>
        <v>0</v>
      </c>
      <c r="J159" s="173">
        <f t="shared" si="16"/>
        <v>65.150000000000006</v>
      </c>
      <c r="K159" s="178">
        <f t="shared" si="17"/>
        <v>0</v>
      </c>
      <c r="L159" s="178">
        <f t="shared" si="20"/>
        <v>0</v>
      </c>
      <c r="M159" s="178"/>
      <c r="N159" s="178">
        <v>3.67</v>
      </c>
      <c r="O159" s="178"/>
      <c r="P159" s="181"/>
      <c r="Q159" s="181"/>
      <c r="R159" s="181"/>
      <c r="S159" s="182">
        <f t="shared" si="18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5" t="s">
        <v>1547</v>
      </c>
      <c r="C160" s="180" t="s">
        <v>202</v>
      </c>
      <c r="D160" s="249" t="s">
        <v>203</v>
      </c>
      <c r="E160" s="249"/>
      <c r="F160" s="173" t="s">
        <v>171</v>
      </c>
      <c r="G160" s="175">
        <v>17.751999999999999</v>
      </c>
      <c r="H160" s="174"/>
      <c r="I160" s="174">
        <f t="shared" si="15"/>
        <v>0</v>
      </c>
      <c r="J160" s="173">
        <f t="shared" si="16"/>
        <v>161.19</v>
      </c>
      <c r="K160" s="178">
        <f t="shared" si="17"/>
        <v>0</v>
      </c>
      <c r="L160" s="178">
        <f t="shared" si="20"/>
        <v>0</v>
      </c>
      <c r="M160" s="178"/>
      <c r="N160" s="178">
        <v>9.08</v>
      </c>
      <c r="O160" s="178"/>
      <c r="P160" s="183">
        <v>3.8700000000000002E-3</v>
      </c>
      <c r="Q160" s="181"/>
      <c r="R160" s="181">
        <v>3.8700000000000002E-3</v>
      </c>
      <c r="S160" s="182">
        <f t="shared" si="18"/>
        <v>6.9000000000000006E-2</v>
      </c>
      <c r="T160" s="178"/>
      <c r="U160" s="178"/>
      <c r="V160" s="200"/>
      <c r="W160" s="53"/>
      <c r="Z160">
        <v>0</v>
      </c>
    </row>
    <row r="161" spans="1:26" ht="25.15" customHeight="1" x14ac:dyDescent="0.25">
      <c r="A161" s="179"/>
      <c r="B161" s="215" t="s">
        <v>1548</v>
      </c>
      <c r="C161" s="180" t="s">
        <v>204</v>
      </c>
      <c r="D161" s="249" t="s">
        <v>205</v>
      </c>
      <c r="E161" s="249"/>
      <c r="F161" s="173" t="s">
        <v>171</v>
      </c>
      <c r="G161" s="175">
        <v>17.751999999999999</v>
      </c>
      <c r="H161" s="174"/>
      <c r="I161" s="174">
        <f t="shared" si="15"/>
        <v>0</v>
      </c>
      <c r="J161" s="173">
        <f t="shared" si="16"/>
        <v>33.729999999999997</v>
      </c>
      <c r="K161" s="178">
        <f t="shared" si="17"/>
        <v>0</v>
      </c>
      <c r="L161" s="178">
        <f t="shared" si="20"/>
        <v>0</v>
      </c>
      <c r="M161" s="178"/>
      <c r="N161" s="178">
        <v>1.9</v>
      </c>
      <c r="O161" s="178"/>
      <c r="P161" s="181"/>
      <c r="Q161" s="181"/>
      <c r="R161" s="181"/>
      <c r="S161" s="182">
        <f t="shared" si="18"/>
        <v>0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5" t="s">
        <v>1549</v>
      </c>
      <c r="C162" s="180" t="s">
        <v>206</v>
      </c>
      <c r="D162" s="249" t="s">
        <v>207</v>
      </c>
      <c r="E162" s="249"/>
      <c r="F162" s="173" t="s">
        <v>134</v>
      </c>
      <c r="G162" s="175">
        <v>2.6829999999999998</v>
      </c>
      <c r="H162" s="174"/>
      <c r="I162" s="174">
        <f t="shared" si="15"/>
        <v>0</v>
      </c>
      <c r="J162" s="173">
        <f t="shared" si="16"/>
        <v>3200.68</v>
      </c>
      <c r="K162" s="178">
        <f t="shared" si="17"/>
        <v>0</v>
      </c>
      <c r="L162" s="178">
        <f t="shared" si="20"/>
        <v>0</v>
      </c>
      <c r="M162" s="178"/>
      <c r="N162" s="178">
        <v>1192.95</v>
      </c>
      <c r="O162" s="178"/>
      <c r="P162" s="183">
        <v>1.01688</v>
      </c>
      <c r="Q162" s="181"/>
      <c r="R162" s="181">
        <v>1.01688</v>
      </c>
      <c r="S162" s="182">
        <f t="shared" si="18"/>
        <v>2.7280000000000002</v>
      </c>
      <c r="T162" s="178"/>
      <c r="U162" s="178"/>
      <c r="V162" s="200"/>
      <c r="W162" s="53"/>
      <c r="Z162">
        <v>0</v>
      </c>
    </row>
    <row r="163" spans="1:26" ht="34.9" customHeight="1" x14ac:dyDescent="0.25">
      <c r="A163" s="179"/>
      <c r="B163" s="215" t="s">
        <v>1550</v>
      </c>
      <c r="C163" s="180" t="s">
        <v>208</v>
      </c>
      <c r="D163" s="249" t="s">
        <v>209</v>
      </c>
      <c r="E163" s="249"/>
      <c r="F163" s="173" t="s">
        <v>171</v>
      </c>
      <c r="G163" s="175">
        <v>2.5739999999999998</v>
      </c>
      <c r="H163" s="174"/>
      <c r="I163" s="174">
        <f t="shared" si="15"/>
        <v>0</v>
      </c>
      <c r="J163" s="173">
        <f t="shared" si="16"/>
        <v>13.26</v>
      </c>
      <c r="K163" s="178">
        <f t="shared" si="17"/>
        <v>0</v>
      </c>
      <c r="L163" s="178">
        <f t="shared" si="20"/>
        <v>0</v>
      </c>
      <c r="M163" s="178"/>
      <c r="N163" s="178">
        <v>5.15</v>
      </c>
      <c r="O163" s="178"/>
      <c r="P163" s="183">
        <v>6.2700000000000004E-3</v>
      </c>
      <c r="Q163" s="181"/>
      <c r="R163" s="181">
        <v>6.2700000000000004E-3</v>
      </c>
      <c r="S163" s="182">
        <f t="shared" si="18"/>
        <v>1.6E-2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5" t="s">
        <v>1551</v>
      </c>
      <c r="C164" s="180" t="s">
        <v>210</v>
      </c>
      <c r="D164" s="249" t="s">
        <v>211</v>
      </c>
      <c r="E164" s="249"/>
      <c r="F164" s="173" t="s">
        <v>109</v>
      </c>
      <c r="G164" s="175">
        <v>3.5470000000000002</v>
      </c>
      <c r="H164" s="174"/>
      <c r="I164" s="174">
        <f t="shared" si="15"/>
        <v>0</v>
      </c>
      <c r="J164" s="173">
        <f t="shared" si="16"/>
        <v>352.18</v>
      </c>
      <c r="K164" s="178">
        <f t="shared" si="17"/>
        <v>0</v>
      </c>
      <c r="L164" s="178">
        <f t="shared" si="20"/>
        <v>0</v>
      </c>
      <c r="M164" s="178"/>
      <c r="N164" s="178">
        <v>99.29</v>
      </c>
      <c r="O164" s="178"/>
      <c r="P164" s="183">
        <v>2.2122899999999999</v>
      </c>
      <c r="Q164" s="181"/>
      <c r="R164" s="181">
        <v>2.2122899999999999</v>
      </c>
      <c r="S164" s="182">
        <f t="shared" si="18"/>
        <v>7.8470000000000004</v>
      </c>
      <c r="T164" s="178"/>
      <c r="U164" s="178"/>
      <c r="V164" s="200"/>
      <c r="W164" s="53"/>
      <c r="Z164">
        <v>0</v>
      </c>
    </row>
    <row r="165" spans="1:26" ht="25.15" customHeight="1" x14ac:dyDescent="0.25">
      <c r="A165" s="179"/>
      <c r="B165" s="215" t="s">
        <v>1552</v>
      </c>
      <c r="C165" s="180" t="s">
        <v>212</v>
      </c>
      <c r="D165" s="249" t="s">
        <v>213</v>
      </c>
      <c r="E165" s="249"/>
      <c r="F165" s="173" t="s">
        <v>171</v>
      </c>
      <c r="G165" s="175">
        <v>33.755000000000003</v>
      </c>
      <c r="H165" s="174"/>
      <c r="I165" s="174">
        <f t="shared" si="15"/>
        <v>0</v>
      </c>
      <c r="J165" s="173">
        <f t="shared" si="16"/>
        <v>559.32000000000005</v>
      </c>
      <c r="K165" s="178">
        <f t="shared" si="17"/>
        <v>0</v>
      </c>
      <c r="L165" s="178">
        <f t="shared" si="20"/>
        <v>0</v>
      </c>
      <c r="M165" s="178"/>
      <c r="N165" s="178">
        <v>16.57</v>
      </c>
      <c r="O165" s="178"/>
      <c r="P165" s="183">
        <v>3.64E-3</v>
      </c>
      <c r="Q165" s="181"/>
      <c r="R165" s="181">
        <v>3.64E-3</v>
      </c>
      <c r="S165" s="182">
        <f t="shared" si="18"/>
        <v>0.123</v>
      </c>
      <c r="T165" s="178"/>
      <c r="U165" s="178"/>
      <c r="V165" s="200"/>
      <c r="W165" s="53"/>
      <c r="Z165">
        <v>0</v>
      </c>
    </row>
    <row r="166" spans="1:26" ht="25.15" customHeight="1" x14ac:dyDescent="0.25">
      <c r="A166" s="179"/>
      <c r="B166" s="215" t="s">
        <v>1553</v>
      </c>
      <c r="C166" s="180" t="s">
        <v>214</v>
      </c>
      <c r="D166" s="249" t="s">
        <v>215</v>
      </c>
      <c r="E166" s="249"/>
      <c r="F166" s="173" t="s">
        <v>171</v>
      </c>
      <c r="G166" s="175">
        <v>33.755000000000003</v>
      </c>
      <c r="H166" s="174"/>
      <c r="I166" s="174">
        <f t="shared" si="15"/>
        <v>0</v>
      </c>
      <c r="J166" s="173">
        <f t="shared" si="16"/>
        <v>122.87</v>
      </c>
      <c r="K166" s="178">
        <f t="shared" si="17"/>
        <v>0</v>
      </c>
      <c r="L166" s="178">
        <f t="shared" si="20"/>
        <v>0</v>
      </c>
      <c r="M166" s="178"/>
      <c r="N166" s="178">
        <v>3.64</v>
      </c>
      <c r="O166" s="178"/>
      <c r="P166" s="181"/>
      <c r="Q166" s="181"/>
      <c r="R166" s="181"/>
      <c r="S166" s="182">
        <f t="shared" si="18"/>
        <v>0</v>
      </c>
      <c r="T166" s="178"/>
      <c r="U166" s="178"/>
      <c r="V166" s="200"/>
      <c r="W166" s="53"/>
      <c r="Z166">
        <v>0</v>
      </c>
    </row>
    <row r="167" spans="1:26" ht="25.15" customHeight="1" x14ac:dyDescent="0.25">
      <c r="A167" s="179"/>
      <c r="B167" s="215" t="s">
        <v>1554</v>
      </c>
      <c r="C167" s="180" t="s">
        <v>216</v>
      </c>
      <c r="D167" s="249" t="s">
        <v>217</v>
      </c>
      <c r="E167" s="249"/>
      <c r="F167" s="173" t="s">
        <v>171</v>
      </c>
      <c r="G167" s="175">
        <v>9.8719999999999999</v>
      </c>
      <c r="H167" s="174"/>
      <c r="I167" s="174">
        <f t="shared" si="15"/>
        <v>0</v>
      </c>
      <c r="J167" s="173">
        <f t="shared" si="16"/>
        <v>146.19999999999999</v>
      </c>
      <c r="K167" s="178">
        <f t="shared" si="17"/>
        <v>0</v>
      </c>
      <c r="L167" s="178">
        <f t="shared" si="20"/>
        <v>0</v>
      </c>
      <c r="M167" s="178"/>
      <c r="N167" s="178">
        <v>14.81</v>
      </c>
      <c r="O167" s="178"/>
      <c r="P167" s="183">
        <v>6.3300000000000006E-3</v>
      </c>
      <c r="Q167" s="181"/>
      <c r="R167" s="181">
        <v>6.3300000000000006E-3</v>
      </c>
      <c r="S167" s="182">
        <f t="shared" si="18"/>
        <v>6.2E-2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5" t="s">
        <v>1555</v>
      </c>
      <c r="C168" s="180" t="s">
        <v>218</v>
      </c>
      <c r="D168" s="249" t="s">
        <v>219</v>
      </c>
      <c r="E168" s="249"/>
      <c r="F168" s="173" t="s">
        <v>171</v>
      </c>
      <c r="G168" s="175">
        <v>9.8719999999999999</v>
      </c>
      <c r="H168" s="174"/>
      <c r="I168" s="174">
        <f t="shared" si="15"/>
        <v>0</v>
      </c>
      <c r="J168" s="173">
        <f t="shared" si="16"/>
        <v>39.090000000000003</v>
      </c>
      <c r="K168" s="178">
        <f t="shared" si="17"/>
        <v>0</v>
      </c>
      <c r="L168" s="178">
        <f t="shared" si="20"/>
        <v>0</v>
      </c>
      <c r="M168" s="178"/>
      <c r="N168" s="178">
        <v>3.96</v>
      </c>
      <c r="O168" s="178"/>
      <c r="P168" s="181"/>
      <c r="Q168" s="181"/>
      <c r="R168" s="181"/>
      <c r="S168" s="182">
        <f t="shared" si="18"/>
        <v>0</v>
      </c>
      <c r="T168" s="178"/>
      <c r="U168" s="178"/>
      <c r="V168" s="200"/>
      <c r="W168" s="53"/>
      <c r="Z168">
        <v>0</v>
      </c>
    </row>
    <row r="169" spans="1:26" ht="25.15" customHeight="1" x14ac:dyDescent="0.25">
      <c r="A169" s="179"/>
      <c r="B169" s="215" t="s">
        <v>1556</v>
      </c>
      <c r="C169" s="180" t="s">
        <v>220</v>
      </c>
      <c r="D169" s="249" t="s">
        <v>221</v>
      </c>
      <c r="E169" s="249"/>
      <c r="F169" s="173" t="s">
        <v>134</v>
      </c>
      <c r="G169" s="175">
        <v>0.72</v>
      </c>
      <c r="H169" s="174"/>
      <c r="I169" s="174">
        <f t="shared" si="15"/>
        <v>0</v>
      </c>
      <c r="J169" s="173">
        <f t="shared" si="16"/>
        <v>204.72</v>
      </c>
      <c r="K169" s="178">
        <f t="shared" si="17"/>
        <v>0</v>
      </c>
      <c r="L169" s="178">
        <f t="shared" si="20"/>
        <v>0</v>
      </c>
      <c r="M169" s="178"/>
      <c r="N169" s="178">
        <v>284.33999999999997</v>
      </c>
      <c r="O169" s="178"/>
      <c r="P169" s="183">
        <v>1.506E-2</v>
      </c>
      <c r="Q169" s="181"/>
      <c r="R169" s="181">
        <v>1.506E-2</v>
      </c>
      <c r="S169" s="182">
        <f t="shared" si="18"/>
        <v>1.0999999999999999E-2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5" t="s">
        <v>1557</v>
      </c>
      <c r="C170" s="190" t="s">
        <v>222</v>
      </c>
      <c r="D170" s="251" t="s">
        <v>223</v>
      </c>
      <c r="E170" s="251"/>
      <c r="F170" s="184" t="s">
        <v>134</v>
      </c>
      <c r="G170" s="186">
        <v>0.72</v>
      </c>
      <c r="H170" s="185"/>
      <c r="I170" s="185">
        <f t="shared" si="15"/>
        <v>0</v>
      </c>
      <c r="J170" s="184">
        <f t="shared" si="16"/>
        <v>757.71</v>
      </c>
      <c r="K170" s="189">
        <f t="shared" si="17"/>
        <v>0</v>
      </c>
      <c r="L170" s="189"/>
      <c r="M170" s="189">
        <f>ROUND(G170*(H170),2)</f>
        <v>0</v>
      </c>
      <c r="N170" s="189">
        <v>1052.3699999999999</v>
      </c>
      <c r="O170" s="189"/>
      <c r="P170" s="192"/>
      <c r="Q170" s="192"/>
      <c r="R170" s="192"/>
      <c r="S170" s="193">
        <f t="shared" si="18"/>
        <v>0</v>
      </c>
      <c r="T170" s="189"/>
      <c r="U170" s="189"/>
      <c r="V170" s="201"/>
      <c r="W170" s="53"/>
      <c r="Z170">
        <v>0</v>
      </c>
    </row>
    <row r="171" spans="1:26" ht="25.15" customHeight="1" x14ac:dyDescent="0.25">
      <c r="A171" s="179"/>
      <c r="B171" s="215" t="s">
        <v>1558</v>
      </c>
      <c r="C171" s="180" t="s">
        <v>224</v>
      </c>
      <c r="D171" s="249" t="s">
        <v>225</v>
      </c>
      <c r="E171" s="249"/>
      <c r="F171" s="173" t="s">
        <v>109</v>
      </c>
      <c r="G171" s="175">
        <v>13.509</v>
      </c>
      <c r="H171" s="174"/>
      <c r="I171" s="174">
        <f t="shared" si="15"/>
        <v>0</v>
      </c>
      <c r="J171" s="173">
        <f t="shared" si="16"/>
        <v>1340.09</v>
      </c>
      <c r="K171" s="178">
        <f t="shared" si="17"/>
        <v>0</v>
      </c>
      <c r="L171" s="178">
        <f t="shared" ref="L171:L178" si="21">ROUND(G171*(H171),2)</f>
        <v>0</v>
      </c>
      <c r="M171" s="178"/>
      <c r="N171" s="178">
        <v>99.2</v>
      </c>
      <c r="O171" s="178"/>
      <c r="P171" s="183">
        <v>2.2618500000000004</v>
      </c>
      <c r="Q171" s="181"/>
      <c r="R171" s="181">
        <v>2.2618500000000004</v>
      </c>
      <c r="S171" s="182">
        <f t="shared" si="18"/>
        <v>30.555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5" t="s">
        <v>1559</v>
      </c>
      <c r="C172" s="180" t="s">
        <v>226</v>
      </c>
      <c r="D172" s="249" t="s">
        <v>227</v>
      </c>
      <c r="E172" s="249"/>
      <c r="F172" s="173" t="s">
        <v>171</v>
      </c>
      <c r="G172" s="175">
        <v>82.012</v>
      </c>
      <c r="H172" s="174"/>
      <c r="I172" s="174">
        <f t="shared" si="15"/>
        <v>0</v>
      </c>
      <c r="J172" s="173">
        <f t="shared" si="16"/>
        <v>809.46</v>
      </c>
      <c r="K172" s="178">
        <f t="shared" si="17"/>
        <v>0</v>
      </c>
      <c r="L172" s="178">
        <f t="shared" si="21"/>
        <v>0</v>
      </c>
      <c r="M172" s="178"/>
      <c r="N172" s="178">
        <v>9.8699999999999992</v>
      </c>
      <c r="O172" s="178"/>
      <c r="P172" s="183">
        <v>3.4100000000000003E-3</v>
      </c>
      <c r="Q172" s="181"/>
      <c r="R172" s="181">
        <v>3.4100000000000003E-3</v>
      </c>
      <c r="S172" s="182">
        <f t="shared" si="18"/>
        <v>0.28000000000000003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5" t="s">
        <v>1560</v>
      </c>
      <c r="C173" s="180" t="s">
        <v>228</v>
      </c>
      <c r="D173" s="249" t="s">
        <v>229</v>
      </c>
      <c r="E173" s="249"/>
      <c r="F173" s="173" t="s">
        <v>171</v>
      </c>
      <c r="G173" s="175">
        <v>82.012</v>
      </c>
      <c r="H173" s="174"/>
      <c r="I173" s="174">
        <f t="shared" si="15"/>
        <v>0</v>
      </c>
      <c r="J173" s="173">
        <f t="shared" si="16"/>
        <v>224.71</v>
      </c>
      <c r="K173" s="178">
        <f t="shared" si="17"/>
        <v>0</v>
      </c>
      <c r="L173" s="178">
        <f t="shared" si="21"/>
        <v>0</v>
      </c>
      <c r="M173" s="178"/>
      <c r="N173" s="178">
        <v>2.74</v>
      </c>
      <c r="O173" s="178"/>
      <c r="P173" s="181"/>
      <c r="Q173" s="181"/>
      <c r="R173" s="181"/>
      <c r="S173" s="182">
        <f t="shared" si="18"/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1561</v>
      </c>
      <c r="C174" s="180" t="s">
        <v>230</v>
      </c>
      <c r="D174" s="249" t="s">
        <v>231</v>
      </c>
      <c r="E174" s="249"/>
      <c r="F174" s="173" t="s">
        <v>109</v>
      </c>
      <c r="G174" s="175">
        <v>2.282</v>
      </c>
      <c r="H174" s="174"/>
      <c r="I174" s="174">
        <f t="shared" si="15"/>
        <v>0</v>
      </c>
      <c r="J174" s="173">
        <f t="shared" si="16"/>
        <v>258.52999999999997</v>
      </c>
      <c r="K174" s="178">
        <f t="shared" si="17"/>
        <v>0</v>
      </c>
      <c r="L174" s="178">
        <f t="shared" si="21"/>
        <v>0</v>
      </c>
      <c r="M174" s="178"/>
      <c r="N174" s="178">
        <v>113.29</v>
      </c>
      <c r="O174" s="178"/>
      <c r="P174" s="183">
        <v>2.2396500000000001</v>
      </c>
      <c r="Q174" s="181"/>
      <c r="R174" s="181">
        <v>2.2396500000000001</v>
      </c>
      <c r="S174" s="182">
        <f t="shared" si="18"/>
        <v>5.1109999999999998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5" t="s">
        <v>1562</v>
      </c>
      <c r="C175" s="180" t="s">
        <v>232</v>
      </c>
      <c r="D175" s="249" t="s">
        <v>233</v>
      </c>
      <c r="E175" s="249"/>
      <c r="F175" s="173" t="s">
        <v>171</v>
      </c>
      <c r="G175" s="175">
        <v>7.6050000000000004</v>
      </c>
      <c r="H175" s="174"/>
      <c r="I175" s="174">
        <f t="shared" si="15"/>
        <v>0</v>
      </c>
      <c r="J175" s="173">
        <f t="shared" si="16"/>
        <v>245.79</v>
      </c>
      <c r="K175" s="178">
        <f t="shared" si="17"/>
        <v>0</v>
      </c>
      <c r="L175" s="178">
        <f t="shared" si="21"/>
        <v>0</v>
      </c>
      <c r="M175" s="178"/>
      <c r="N175" s="178">
        <v>32.32</v>
      </c>
      <c r="O175" s="178"/>
      <c r="P175" s="183">
        <v>8.5199999999999998E-3</v>
      </c>
      <c r="Q175" s="181"/>
      <c r="R175" s="181">
        <v>8.5199999999999998E-3</v>
      </c>
      <c r="S175" s="182">
        <f t="shared" si="18"/>
        <v>6.5000000000000002E-2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5" t="s">
        <v>1563</v>
      </c>
      <c r="C176" s="180" t="s">
        <v>234</v>
      </c>
      <c r="D176" s="249" t="s">
        <v>235</v>
      </c>
      <c r="E176" s="249"/>
      <c r="F176" s="173" t="s">
        <v>171</v>
      </c>
      <c r="G176" s="175">
        <v>7.6050000000000004</v>
      </c>
      <c r="H176" s="174"/>
      <c r="I176" s="174">
        <f t="shared" si="15"/>
        <v>0</v>
      </c>
      <c r="J176" s="173">
        <f t="shared" si="16"/>
        <v>31.03</v>
      </c>
      <c r="K176" s="178">
        <f t="shared" si="17"/>
        <v>0</v>
      </c>
      <c r="L176" s="178">
        <f t="shared" si="21"/>
        <v>0</v>
      </c>
      <c r="M176" s="178"/>
      <c r="N176" s="178">
        <v>4.08</v>
      </c>
      <c r="O176" s="178"/>
      <c r="P176" s="181"/>
      <c r="Q176" s="181"/>
      <c r="R176" s="181"/>
      <c r="S176" s="182">
        <f t="shared" si="18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5" t="s">
        <v>1564</v>
      </c>
      <c r="C177" s="180" t="s">
        <v>236</v>
      </c>
      <c r="D177" s="249" t="s">
        <v>237</v>
      </c>
      <c r="E177" s="249"/>
      <c r="F177" s="173" t="s">
        <v>171</v>
      </c>
      <c r="G177" s="175">
        <v>6.7779999999999996</v>
      </c>
      <c r="H177" s="174"/>
      <c r="I177" s="174">
        <f t="shared" si="15"/>
        <v>0</v>
      </c>
      <c r="J177" s="173">
        <f t="shared" si="16"/>
        <v>118.89</v>
      </c>
      <c r="K177" s="178">
        <f t="shared" si="17"/>
        <v>0</v>
      </c>
      <c r="L177" s="178">
        <f t="shared" si="21"/>
        <v>0</v>
      </c>
      <c r="M177" s="178"/>
      <c r="N177" s="178">
        <v>17.54</v>
      </c>
      <c r="O177" s="178"/>
      <c r="P177" s="183">
        <v>5.2599999999999999E-3</v>
      </c>
      <c r="Q177" s="181"/>
      <c r="R177" s="181">
        <v>5.2599999999999999E-3</v>
      </c>
      <c r="S177" s="182">
        <f t="shared" si="18"/>
        <v>3.5999999999999997E-2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5" t="s">
        <v>1565</v>
      </c>
      <c r="C178" s="180" t="s">
        <v>238</v>
      </c>
      <c r="D178" s="249" t="s">
        <v>239</v>
      </c>
      <c r="E178" s="249"/>
      <c r="F178" s="173" t="s">
        <v>171</v>
      </c>
      <c r="G178" s="175">
        <v>6.7779999999999996</v>
      </c>
      <c r="H178" s="174"/>
      <c r="I178" s="174">
        <f t="shared" si="15"/>
        <v>0</v>
      </c>
      <c r="J178" s="173">
        <f t="shared" si="16"/>
        <v>19.79</v>
      </c>
      <c r="K178" s="178">
        <f t="shared" si="17"/>
        <v>0</v>
      </c>
      <c r="L178" s="178">
        <f t="shared" si="21"/>
        <v>0</v>
      </c>
      <c r="M178" s="178"/>
      <c r="N178" s="178">
        <v>2.92</v>
      </c>
      <c r="O178" s="178"/>
      <c r="P178" s="181"/>
      <c r="Q178" s="181"/>
      <c r="R178" s="181"/>
      <c r="S178" s="182">
        <f t="shared" si="18"/>
        <v>0</v>
      </c>
      <c r="T178" s="178"/>
      <c r="U178" s="178"/>
      <c r="V178" s="200"/>
      <c r="W178" s="53"/>
      <c r="Z178">
        <v>0</v>
      </c>
    </row>
    <row r="179" spans="1:26" x14ac:dyDescent="0.25">
      <c r="A179" s="10"/>
      <c r="B179" s="214"/>
      <c r="C179" s="172">
        <v>4</v>
      </c>
      <c r="D179" s="248" t="s">
        <v>67</v>
      </c>
      <c r="E179" s="248"/>
      <c r="F179" s="10"/>
      <c r="G179" s="171"/>
      <c r="H179" s="138"/>
      <c r="I179" s="140">
        <f>ROUND((SUM(I147:I178))/1,2)</f>
        <v>0</v>
      </c>
      <c r="J179" s="10"/>
      <c r="K179" s="10"/>
      <c r="L179" s="10">
        <f>ROUND((SUM(L147:L178))/1,2)</f>
        <v>0</v>
      </c>
      <c r="M179" s="10">
        <f>ROUND((SUM(M147:M178))/1,2)</f>
        <v>0</v>
      </c>
      <c r="N179" s="10"/>
      <c r="O179" s="10"/>
      <c r="P179" s="10"/>
      <c r="Q179" s="10"/>
      <c r="R179" s="10"/>
      <c r="S179" s="10">
        <f>ROUND((SUM(S147:S178))/1,2)</f>
        <v>54.4</v>
      </c>
      <c r="T179" s="10"/>
      <c r="U179" s="10"/>
      <c r="V179" s="202">
        <f>ROUND((SUM(V147:V178))/1,2)</f>
        <v>0</v>
      </c>
      <c r="W179" s="219"/>
      <c r="X179" s="137"/>
      <c r="Y179" s="137"/>
      <c r="Z179" s="137"/>
    </row>
    <row r="180" spans="1:26" x14ac:dyDescent="0.25">
      <c r="A180" s="1"/>
      <c r="B180" s="210"/>
      <c r="C180" s="1"/>
      <c r="D180" s="1"/>
      <c r="E180" s="1"/>
      <c r="F180" s="1"/>
      <c r="G180" s="165"/>
      <c r="H180" s="131"/>
      <c r="I180" s="13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03"/>
      <c r="W180" s="53"/>
    </row>
    <row r="181" spans="1:26" x14ac:dyDescent="0.25">
      <c r="A181" s="10"/>
      <c r="B181" s="214"/>
      <c r="C181" s="172">
        <v>6</v>
      </c>
      <c r="D181" s="248" t="s">
        <v>68</v>
      </c>
      <c r="E181" s="248"/>
      <c r="F181" s="10"/>
      <c r="G181" s="171"/>
      <c r="H181" s="138"/>
      <c r="I181" s="138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99"/>
      <c r="W181" s="219"/>
      <c r="X181" s="137"/>
      <c r="Y181" s="137"/>
      <c r="Z181" s="137"/>
    </row>
    <row r="182" spans="1:26" ht="25.15" customHeight="1" x14ac:dyDescent="0.25">
      <c r="A182" s="179"/>
      <c r="B182" s="215" t="s">
        <v>1566</v>
      </c>
      <c r="C182" s="180" t="s">
        <v>240</v>
      </c>
      <c r="D182" s="249" t="s">
        <v>241</v>
      </c>
      <c r="E182" s="249"/>
      <c r="F182" s="173" t="s">
        <v>171</v>
      </c>
      <c r="G182" s="175">
        <v>449.48</v>
      </c>
      <c r="H182" s="174"/>
      <c r="I182" s="174">
        <f t="shared" ref="I182:I205" si="22">ROUND(G182*(H182),2)</f>
        <v>0</v>
      </c>
      <c r="J182" s="173">
        <f t="shared" ref="J182:J205" si="23">ROUND(G182*(N182),2)</f>
        <v>386.55</v>
      </c>
      <c r="K182" s="178">
        <f t="shared" ref="K182:K205" si="24">ROUND(G182*(O182),2)</f>
        <v>0</v>
      </c>
      <c r="L182" s="178">
        <f t="shared" ref="L182:L204" si="25">ROUND(G182*(H182),2)</f>
        <v>0</v>
      </c>
      <c r="M182" s="178"/>
      <c r="N182" s="178">
        <v>0.86</v>
      </c>
      <c r="O182" s="178"/>
      <c r="P182" s="181"/>
      <c r="Q182" s="181"/>
      <c r="R182" s="181"/>
      <c r="S182" s="182">
        <f t="shared" ref="S182:S205" si="26">ROUND(G182*(P182),3)</f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5" t="s">
        <v>1567</v>
      </c>
      <c r="C183" s="180" t="s">
        <v>242</v>
      </c>
      <c r="D183" s="249" t="s">
        <v>243</v>
      </c>
      <c r="E183" s="249"/>
      <c r="F183" s="173" t="s">
        <v>171</v>
      </c>
      <c r="G183" s="175">
        <v>449.48</v>
      </c>
      <c r="H183" s="174"/>
      <c r="I183" s="174">
        <f t="shared" si="22"/>
        <v>0</v>
      </c>
      <c r="J183" s="173">
        <f t="shared" si="23"/>
        <v>4153.2</v>
      </c>
      <c r="K183" s="178">
        <f t="shared" si="24"/>
        <v>0</v>
      </c>
      <c r="L183" s="178">
        <f t="shared" si="25"/>
        <v>0</v>
      </c>
      <c r="M183" s="178"/>
      <c r="N183" s="178">
        <v>9.24</v>
      </c>
      <c r="O183" s="178"/>
      <c r="P183" s="181"/>
      <c r="Q183" s="181"/>
      <c r="R183" s="181"/>
      <c r="S183" s="182">
        <f t="shared" si="26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5" t="s">
        <v>1568</v>
      </c>
      <c r="C184" s="180" t="s">
        <v>244</v>
      </c>
      <c r="D184" s="249" t="s">
        <v>245</v>
      </c>
      <c r="E184" s="249"/>
      <c r="F184" s="173" t="s">
        <v>171</v>
      </c>
      <c r="G184" s="175">
        <v>422.18</v>
      </c>
      <c r="H184" s="174"/>
      <c r="I184" s="174">
        <f t="shared" si="22"/>
        <v>0</v>
      </c>
      <c r="J184" s="173">
        <f t="shared" si="23"/>
        <v>1819.6</v>
      </c>
      <c r="K184" s="178">
        <f t="shared" si="24"/>
        <v>0</v>
      </c>
      <c r="L184" s="178">
        <f t="shared" si="25"/>
        <v>0</v>
      </c>
      <c r="M184" s="178"/>
      <c r="N184" s="178">
        <v>4.3099999999999996</v>
      </c>
      <c r="O184" s="178"/>
      <c r="P184" s="181"/>
      <c r="Q184" s="181"/>
      <c r="R184" s="181"/>
      <c r="S184" s="182">
        <f t="shared" si="26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5" t="s">
        <v>1569</v>
      </c>
      <c r="C185" s="180" t="s">
        <v>246</v>
      </c>
      <c r="D185" s="249" t="s">
        <v>247</v>
      </c>
      <c r="E185" s="249"/>
      <c r="F185" s="173" t="s">
        <v>171</v>
      </c>
      <c r="G185" s="175">
        <v>1254.202</v>
      </c>
      <c r="H185" s="174"/>
      <c r="I185" s="174">
        <f t="shared" si="22"/>
        <v>0</v>
      </c>
      <c r="J185" s="173">
        <f t="shared" si="23"/>
        <v>1078.6099999999999</v>
      </c>
      <c r="K185" s="178">
        <f t="shared" si="24"/>
        <v>0</v>
      </c>
      <c r="L185" s="178">
        <f t="shared" si="25"/>
        <v>0</v>
      </c>
      <c r="M185" s="178"/>
      <c r="N185" s="178">
        <v>0.86</v>
      </c>
      <c r="O185" s="178"/>
      <c r="P185" s="181"/>
      <c r="Q185" s="181"/>
      <c r="R185" s="181"/>
      <c r="S185" s="182">
        <f t="shared" si="26"/>
        <v>0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5" t="s">
        <v>1570</v>
      </c>
      <c r="C186" s="180" t="s">
        <v>248</v>
      </c>
      <c r="D186" s="249" t="s">
        <v>249</v>
      </c>
      <c r="E186" s="249"/>
      <c r="F186" s="173" t="s">
        <v>171</v>
      </c>
      <c r="G186" s="175">
        <v>1254.202</v>
      </c>
      <c r="H186" s="174"/>
      <c r="I186" s="174">
        <f t="shared" si="22"/>
        <v>0</v>
      </c>
      <c r="J186" s="173">
        <f t="shared" si="23"/>
        <v>10497.67</v>
      </c>
      <c r="K186" s="178">
        <f t="shared" si="24"/>
        <v>0</v>
      </c>
      <c r="L186" s="178">
        <f t="shared" si="25"/>
        <v>0</v>
      </c>
      <c r="M186" s="178"/>
      <c r="N186" s="178">
        <v>8.3699999999999992</v>
      </c>
      <c r="O186" s="178"/>
      <c r="P186" s="181"/>
      <c r="Q186" s="181"/>
      <c r="R186" s="181"/>
      <c r="S186" s="182">
        <f t="shared" si="26"/>
        <v>0</v>
      </c>
      <c r="T186" s="178"/>
      <c r="U186" s="178"/>
      <c r="V186" s="200"/>
      <c r="W186" s="53"/>
      <c r="Z186">
        <v>0</v>
      </c>
    </row>
    <row r="187" spans="1:26" ht="25.15" customHeight="1" x14ac:dyDescent="0.25">
      <c r="A187" s="179"/>
      <c r="B187" s="215" t="s">
        <v>1571</v>
      </c>
      <c r="C187" s="180" t="s">
        <v>250</v>
      </c>
      <c r="D187" s="249" t="s">
        <v>251</v>
      </c>
      <c r="E187" s="249"/>
      <c r="F187" s="173" t="s">
        <v>171</v>
      </c>
      <c r="G187" s="175">
        <v>10.86</v>
      </c>
      <c r="H187" s="174"/>
      <c r="I187" s="174">
        <f t="shared" si="22"/>
        <v>0</v>
      </c>
      <c r="J187" s="173">
        <f t="shared" si="23"/>
        <v>55.39</v>
      </c>
      <c r="K187" s="178">
        <f t="shared" si="24"/>
        <v>0</v>
      </c>
      <c r="L187" s="178">
        <f t="shared" si="25"/>
        <v>0</v>
      </c>
      <c r="M187" s="178"/>
      <c r="N187" s="178">
        <v>5.0999999999999996</v>
      </c>
      <c r="O187" s="178"/>
      <c r="P187" s="181"/>
      <c r="Q187" s="181"/>
      <c r="R187" s="181"/>
      <c r="S187" s="182">
        <f t="shared" si="26"/>
        <v>0</v>
      </c>
      <c r="T187" s="178"/>
      <c r="U187" s="178"/>
      <c r="V187" s="200"/>
      <c r="W187" s="53"/>
      <c r="Z187">
        <v>0</v>
      </c>
    </row>
    <row r="188" spans="1:26" ht="25.15" customHeight="1" x14ac:dyDescent="0.25">
      <c r="A188" s="179"/>
      <c r="B188" s="215" t="s">
        <v>1572</v>
      </c>
      <c r="C188" s="180" t="s">
        <v>252</v>
      </c>
      <c r="D188" s="249" t="s">
        <v>253</v>
      </c>
      <c r="E188" s="249"/>
      <c r="F188" s="173" t="s">
        <v>171</v>
      </c>
      <c r="G188" s="175">
        <v>3.5489999999999999</v>
      </c>
      <c r="H188" s="174"/>
      <c r="I188" s="174">
        <f t="shared" si="22"/>
        <v>0</v>
      </c>
      <c r="J188" s="173">
        <f t="shared" si="23"/>
        <v>29.71</v>
      </c>
      <c r="K188" s="178">
        <f t="shared" si="24"/>
        <v>0</v>
      </c>
      <c r="L188" s="178">
        <f t="shared" si="25"/>
        <v>0</v>
      </c>
      <c r="M188" s="178"/>
      <c r="N188" s="178">
        <v>8.3699999999999992</v>
      </c>
      <c r="O188" s="178"/>
      <c r="P188" s="181"/>
      <c r="Q188" s="181"/>
      <c r="R188" s="181"/>
      <c r="S188" s="182">
        <f t="shared" si="26"/>
        <v>0</v>
      </c>
      <c r="T188" s="178"/>
      <c r="U188" s="178"/>
      <c r="V188" s="200"/>
      <c r="W188" s="53"/>
      <c r="Z188">
        <v>0</v>
      </c>
    </row>
    <row r="189" spans="1:26" ht="25.15" customHeight="1" x14ac:dyDescent="0.25">
      <c r="A189" s="179"/>
      <c r="B189" s="215" t="s">
        <v>1573</v>
      </c>
      <c r="C189" s="180" t="s">
        <v>254</v>
      </c>
      <c r="D189" s="249" t="s">
        <v>255</v>
      </c>
      <c r="E189" s="249"/>
      <c r="F189" s="173" t="s">
        <v>171</v>
      </c>
      <c r="G189" s="175">
        <v>553.55600000000004</v>
      </c>
      <c r="H189" s="174"/>
      <c r="I189" s="174">
        <f t="shared" si="22"/>
        <v>0</v>
      </c>
      <c r="J189" s="173">
        <f t="shared" si="23"/>
        <v>597.84</v>
      </c>
      <c r="K189" s="178">
        <f t="shared" si="24"/>
        <v>0</v>
      </c>
      <c r="L189" s="178">
        <f t="shared" si="25"/>
        <v>0</v>
      </c>
      <c r="M189" s="178"/>
      <c r="N189" s="178">
        <v>1.08</v>
      </c>
      <c r="O189" s="178"/>
      <c r="P189" s="181"/>
      <c r="Q189" s="181"/>
      <c r="R189" s="181"/>
      <c r="S189" s="182">
        <f t="shared" si="26"/>
        <v>0</v>
      </c>
      <c r="T189" s="178"/>
      <c r="U189" s="178"/>
      <c r="V189" s="200"/>
      <c r="W189" s="53"/>
      <c r="Z189">
        <v>0</v>
      </c>
    </row>
    <row r="190" spans="1:26" ht="25.15" customHeight="1" x14ac:dyDescent="0.25">
      <c r="A190" s="179"/>
      <c r="B190" s="215" t="s">
        <v>1574</v>
      </c>
      <c r="C190" s="180" t="s">
        <v>256</v>
      </c>
      <c r="D190" s="249" t="s">
        <v>257</v>
      </c>
      <c r="E190" s="249"/>
      <c r="F190" s="173" t="s">
        <v>171</v>
      </c>
      <c r="G190" s="175">
        <v>528.11599999999999</v>
      </c>
      <c r="H190" s="174"/>
      <c r="I190" s="174">
        <f t="shared" si="22"/>
        <v>0</v>
      </c>
      <c r="J190" s="173">
        <f t="shared" si="23"/>
        <v>7314.41</v>
      </c>
      <c r="K190" s="178">
        <f t="shared" si="24"/>
        <v>0</v>
      </c>
      <c r="L190" s="178">
        <f t="shared" si="25"/>
        <v>0</v>
      </c>
      <c r="M190" s="178"/>
      <c r="N190" s="178">
        <v>13.85</v>
      </c>
      <c r="O190" s="178"/>
      <c r="P190" s="183">
        <v>3.7800000000000004E-3</v>
      </c>
      <c r="Q190" s="181"/>
      <c r="R190" s="181">
        <v>3.7800000000000004E-3</v>
      </c>
      <c r="S190" s="182">
        <f t="shared" si="26"/>
        <v>1.996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215" t="s">
        <v>1575</v>
      </c>
      <c r="C191" s="180" t="s">
        <v>258</v>
      </c>
      <c r="D191" s="249" t="s">
        <v>259</v>
      </c>
      <c r="E191" s="249"/>
      <c r="F191" s="173" t="s">
        <v>171</v>
      </c>
      <c r="G191" s="175">
        <v>25.44</v>
      </c>
      <c r="H191" s="174"/>
      <c r="I191" s="174">
        <f t="shared" si="22"/>
        <v>0</v>
      </c>
      <c r="J191" s="173">
        <f t="shared" si="23"/>
        <v>552.04999999999995</v>
      </c>
      <c r="K191" s="178">
        <f t="shared" si="24"/>
        <v>0</v>
      </c>
      <c r="L191" s="178">
        <f t="shared" si="25"/>
        <v>0</v>
      </c>
      <c r="M191" s="178"/>
      <c r="N191" s="178">
        <v>21.7</v>
      </c>
      <c r="O191" s="178"/>
      <c r="P191" s="183">
        <v>6.1999999999999998E-3</v>
      </c>
      <c r="Q191" s="181"/>
      <c r="R191" s="181">
        <v>6.1999999999999998E-3</v>
      </c>
      <c r="S191" s="182">
        <f t="shared" si="26"/>
        <v>0.158</v>
      </c>
      <c r="T191" s="178"/>
      <c r="U191" s="178"/>
      <c r="V191" s="200"/>
      <c r="W191" s="53"/>
      <c r="Z191">
        <v>0</v>
      </c>
    </row>
    <row r="192" spans="1:26" ht="25.15" customHeight="1" x14ac:dyDescent="0.25">
      <c r="A192" s="179"/>
      <c r="B192" s="215" t="s">
        <v>1576</v>
      </c>
      <c r="C192" s="180" t="s">
        <v>260</v>
      </c>
      <c r="D192" s="249" t="s">
        <v>261</v>
      </c>
      <c r="E192" s="249"/>
      <c r="F192" s="173" t="s">
        <v>171</v>
      </c>
      <c r="G192" s="175">
        <v>553.55600000000004</v>
      </c>
      <c r="H192" s="174"/>
      <c r="I192" s="174">
        <f t="shared" si="22"/>
        <v>0</v>
      </c>
      <c r="J192" s="173">
        <f t="shared" si="23"/>
        <v>603.38</v>
      </c>
      <c r="K192" s="178">
        <f t="shared" si="24"/>
        <v>0</v>
      </c>
      <c r="L192" s="178">
        <f t="shared" si="25"/>
        <v>0</v>
      </c>
      <c r="M192" s="178"/>
      <c r="N192" s="178">
        <v>1.0900000000000001</v>
      </c>
      <c r="O192" s="178"/>
      <c r="P192" s="183">
        <v>3.0000000000000001E-5</v>
      </c>
      <c r="Q192" s="181"/>
      <c r="R192" s="181">
        <v>3.0000000000000001E-5</v>
      </c>
      <c r="S192" s="182">
        <f t="shared" si="26"/>
        <v>1.7000000000000001E-2</v>
      </c>
      <c r="T192" s="178"/>
      <c r="U192" s="178"/>
      <c r="V192" s="200"/>
      <c r="W192" s="53"/>
      <c r="Z192">
        <v>0</v>
      </c>
    </row>
    <row r="193" spans="1:26" ht="25.15" customHeight="1" x14ac:dyDescent="0.25">
      <c r="A193" s="179"/>
      <c r="B193" s="215" t="s">
        <v>1577</v>
      </c>
      <c r="C193" s="180" t="s">
        <v>262</v>
      </c>
      <c r="D193" s="249" t="s">
        <v>263</v>
      </c>
      <c r="E193" s="249"/>
      <c r="F193" s="173" t="s">
        <v>171</v>
      </c>
      <c r="G193" s="175">
        <v>553.55600000000004</v>
      </c>
      <c r="H193" s="174"/>
      <c r="I193" s="174">
        <f t="shared" si="22"/>
        <v>0</v>
      </c>
      <c r="J193" s="173">
        <f t="shared" si="23"/>
        <v>531.41</v>
      </c>
      <c r="K193" s="178">
        <f t="shared" si="24"/>
        <v>0</v>
      </c>
      <c r="L193" s="178">
        <f t="shared" si="25"/>
        <v>0</v>
      </c>
      <c r="M193" s="178"/>
      <c r="N193" s="178">
        <v>0.96</v>
      </c>
      <c r="O193" s="178"/>
      <c r="P193" s="183">
        <v>4.2000000000000002E-4</v>
      </c>
      <c r="Q193" s="181"/>
      <c r="R193" s="181">
        <v>4.2000000000000002E-4</v>
      </c>
      <c r="S193" s="182">
        <f t="shared" si="26"/>
        <v>0.23200000000000001</v>
      </c>
      <c r="T193" s="178"/>
      <c r="U193" s="178"/>
      <c r="V193" s="200"/>
      <c r="W193" s="53"/>
      <c r="Z193">
        <v>0</v>
      </c>
    </row>
    <row r="194" spans="1:26" ht="25.15" customHeight="1" x14ac:dyDescent="0.25">
      <c r="A194" s="179"/>
      <c r="B194" s="215" t="s">
        <v>1578</v>
      </c>
      <c r="C194" s="180" t="s">
        <v>264</v>
      </c>
      <c r="D194" s="249" t="s">
        <v>265</v>
      </c>
      <c r="E194" s="249"/>
      <c r="F194" s="173" t="s">
        <v>171</v>
      </c>
      <c r="G194" s="175">
        <v>10.4</v>
      </c>
      <c r="H194" s="174"/>
      <c r="I194" s="174">
        <f t="shared" si="22"/>
        <v>0</v>
      </c>
      <c r="J194" s="173">
        <f t="shared" si="23"/>
        <v>336.02</v>
      </c>
      <c r="K194" s="178">
        <f t="shared" si="24"/>
        <v>0</v>
      </c>
      <c r="L194" s="178">
        <f t="shared" si="25"/>
        <v>0</v>
      </c>
      <c r="M194" s="178"/>
      <c r="N194" s="178">
        <v>32.31</v>
      </c>
      <c r="O194" s="178"/>
      <c r="P194" s="183">
        <v>1.1639999999999999E-2</v>
      </c>
      <c r="Q194" s="181"/>
      <c r="R194" s="181">
        <v>1.1639999999999999E-2</v>
      </c>
      <c r="S194" s="182">
        <f t="shared" si="26"/>
        <v>0.121</v>
      </c>
      <c r="T194" s="178"/>
      <c r="U194" s="178"/>
      <c r="V194" s="200"/>
      <c r="W194" s="53"/>
      <c r="Z194">
        <v>0</v>
      </c>
    </row>
    <row r="195" spans="1:26" ht="25.15" customHeight="1" x14ac:dyDescent="0.25">
      <c r="A195" s="179"/>
      <c r="B195" s="215" t="s">
        <v>1579</v>
      </c>
      <c r="C195" s="180" t="s">
        <v>266</v>
      </c>
      <c r="D195" s="249" t="s">
        <v>267</v>
      </c>
      <c r="E195" s="249"/>
      <c r="F195" s="173" t="s">
        <v>171</v>
      </c>
      <c r="G195" s="175">
        <v>15.04</v>
      </c>
      <c r="H195" s="174"/>
      <c r="I195" s="174">
        <f t="shared" si="22"/>
        <v>0</v>
      </c>
      <c r="J195" s="173">
        <f t="shared" si="23"/>
        <v>510.31</v>
      </c>
      <c r="K195" s="178">
        <f t="shared" si="24"/>
        <v>0</v>
      </c>
      <c r="L195" s="178">
        <f t="shared" si="25"/>
        <v>0</v>
      </c>
      <c r="M195" s="178"/>
      <c r="N195" s="178">
        <v>33.93</v>
      </c>
      <c r="O195" s="178"/>
      <c r="P195" s="183">
        <v>1.2119999999999999E-2</v>
      </c>
      <c r="Q195" s="181"/>
      <c r="R195" s="181">
        <v>1.2119999999999999E-2</v>
      </c>
      <c r="S195" s="182">
        <f t="shared" si="26"/>
        <v>0.182</v>
      </c>
      <c r="T195" s="178"/>
      <c r="U195" s="178"/>
      <c r="V195" s="200"/>
      <c r="W195" s="53"/>
      <c r="Z195">
        <v>0</v>
      </c>
    </row>
    <row r="196" spans="1:26" ht="25.15" customHeight="1" x14ac:dyDescent="0.25">
      <c r="A196" s="179"/>
      <c r="B196" s="215" t="s">
        <v>1580</v>
      </c>
      <c r="C196" s="180" t="s">
        <v>268</v>
      </c>
      <c r="D196" s="249" t="s">
        <v>269</v>
      </c>
      <c r="E196" s="249"/>
      <c r="F196" s="173" t="s">
        <v>171</v>
      </c>
      <c r="G196" s="175">
        <v>28.5</v>
      </c>
      <c r="H196" s="174"/>
      <c r="I196" s="174">
        <f t="shared" si="22"/>
        <v>0</v>
      </c>
      <c r="J196" s="173">
        <f t="shared" si="23"/>
        <v>826.5</v>
      </c>
      <c r="K196" s="178">
        <f t="shared" si="24"/>
        <v>0</v>
      </c>
      <c r="L196" s="178">
        <f t="shared" si="25"/>
        <v>0</v>
      </c>
      <c r="M196" s="178"/>
      <c r="N196" s="178">
        <v>29</v>
      </c>
      <c r="O196" s="178"/>
      <c r="P196" s="181"/>
      <c r="Q196" s="181"/>
      <c r="R196" s="181"/>
      <c r="S196" s="182">
        <f t="shared" si="26"/>
        <v>0</v>
      </c>
      <c r="T196" s="178"/>
      <c r="U196" s="178"/>
      <c r="V196" s="200"/>
      <c r="W196" s="53"/>
      <c r="Z196">
        <v>0</v>
      </c>
    </row>
    <row r="197" spans="1:26" ht="25.15" customHeight="1" x14ac:dyDescent="0.25">
      <c r="A197" s="179"/>
      <c r="B197" s="215" t="s">
        <v>1581</v>
      </c>
      <c r="C197" s="180" t="s">
        <v>270</v>
      </c>
      <c r="D197" s="249" t="s">
        <v>271</v>
      </c>
      <c r="E197" s="249"/>
      <c r="F197" s="173" t="s">
        <v>171</v>
      </c>
      <c r="G197" s="175">
        <v>439.21</v>
      </c>
      <c r="H197" s="174"/>
      <c r="I197" s="174">
        <f t="shared" si="22"/>
        <v>0</v>
      </c>
      <c r="J197" s="173">
        <f t="shared" si="23"/>
        <v>18727.91</v>
      </c>
      <c r="K197" s="178">
        <f t="shared" si="24"/>
        <v>0</v>
      </c>
      <c r="L197" s="178">
        <f t="shared" si="25"/>
        <v>0</v>
      </c>
      <c r="M197" s="178"/>
      <c r="N197" s="178">
        <v>42.64</v>
      </c>
      <c r="O197" s="178"/>
      <c r="P197" s="181"/>
      <c r="Q197" s="181"/>
      <c r="R197" s="181"/>
      <c r="S197" s="182">
        <f t="shared" si="26"/>
        <v>0</v>
      </c>
      <c r="T197" s="178"/>
      <c r="U197" s="178"/>
      <c r="V197" s="200"/>
      <c r="W197" s="53"/>
      <c r="Z197">
        <v>0</v>
      </c>
    </row>
    <row r="198" spans="1:26" ht="25.15" customHeight="1" x14ac:dyDescent="0.25">
      <c r="A198" s="179"/>
      <c r="B198" s="215" t="s">
        <v>1582</v>
      </c>
      <c r="C198" s="180" t="s">
        <v>272</v>
      </c>
      <c r="D198" s="249" t="s">
        <v>273</v>
      </c>
      <c r="E198" s="249"/>
      <c r="F198" s="173" t="s">
        <v>171</v>
      </c>
      <c r="G198" s="175">
        <v>29.75</v>
      </c>
      <c r="H198" s="174"/>
      <c r="I198" s="174">
        <f t="shared" si="22"/>
        <v>0</v>
      </c>
      <c r="J198" s="173">
        <f t="shared" si="23"/>
        <v>1281.6300000000001</v>
      </c>
      <c r="K198" s="178">
        <f t="shared" si="24"/>
        <v>0</v>
      </c>
      <c r="L198" s="178">
        <f t="shared" si="25"/>
        <v>0</v>
      </c>
      <c r="M198" s="178"/>
      <c r="N198" s="178">
        <v>43.08</v>
      </c>
      <c r="O198" s="178"/>
      <c r="P198" s="181"/>
      <c r="Q198" s="181"/>
      <c r="R198" s="181"/>
      <c r="S198" s="182">
        <f t="shared" si="26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5" t="s">
        <v>1583</v>
      </c>
      <c r="C199" s="180" t="s">
        <v>274</v>
      </c>
      <c r="D199" s="249" t="s">
        <v>275</v>
      </c>
      <c r="E199" s="249"/>
      <c r="F199" s="173" t="s">
        <v>171</v>
      </c>
      <c r="G199" s="175">
        <v>30.655999999999999</v>
      </c>
      <c r="H199" s="174"/>
      <c r="I199" s="174">
        <f t="shared" si="22"/>
        <v>0</v>
      </c>
      <c r="J199" s="173">
        <f t="shared" si="23"/>
        <v>1089.82</v>
      </c>
      <c r="K199" s="178">
        <f t="shared" si="24"/>
        <v>0</v>
      </c>
      <c r="L199" s="178">
        <f t="shared" si="25"/>
        <v>0</v>
      </c>
      <c r="M199" s="178"/>
      <c r="N199" s="178">
        <v>35.549999999999997</v>
      </c>
      <c r="O199" s="178"/>
      <c r="P199" s="181"/>
      <c r="Q199" s="181"/>
      <c r="R199" s="181"/>
      <c r="S199" s="182">
        <f t="shared" si="26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5" t="s">
        <v>1584</v>
      </c>
      <c r="C200" s="180" t="s">
        <v>276</v>
      </c>
      <c r="D200" s="249" t="s">
        <v>277</v>
      </c>
      <c r="E200" s="249"/>
      <c r="F200" s="173" t="s">
        <v>109</v>
      </c>
      <c r="G200" s="175">
        <v>24.178999999999998</v>
      </c>
      <c r="H200" s="174"/>
      <c r="I200" s="174">
        <f t="shared" si="22"/>
        <v>0</v>
      </c>
      <c r="J200" s="173">
        <f t="shared" si="23"/>
        <v>2551.85</v>
      </c>
      <c r="K200" s="178">
        <f t="shared" si="24"/>
        <v>0</v>
      </c>
      <c r="L200" s="178">
        <f t="shared" si="25"/>
        <v>0</v>
      </c>
      <c r="M200" s="178"/>
      <c r="N200" s="178">
        <v>105.54</v>
      </c>
      <c r="O200" s="178"/>
      <c r="P200" s="183">
        <v>2.2395700000000001</v>
      </c>
      <c r="Q200" s="181"/>
      <c r="R200" s="181">
        <v>2.2395700000000001</v>
      </c>
      <c r="S200" s="182">
        <f t="shared" si="26"/>
        <v>54.151000000000003</v>
      </c>
      <c r="T200" s="178"/>
      <c r="U200" s="178"/>
      <c r="V200" s="200"/>
      <c r="W200" s="53"/>
      <c r="Z200">
        <v>0</v>
      </c>
    </row>
    <row r="201" spans="1:26" ht="34.9" customHeight="1" x14ac:dyDescent="0.25">
      <c r="A201" s="179"/>
      <c r="B201" s="215" t="s">
        <v>1585</v>
      </c>
      <c r="C201" s="180" t="s">
        <v>278</v>
      </c>
      <c r="D201" s="249" t="s">
        <v>279</v>
      </c>
      <c r="E201" s="249"/>
      <c r="F201" s="173" t="s">
        <v>171</v>
      </c>
      <c r="G201" s="175">
        <v>408.22</v>
      </c>
      <c r="H201" s="174"/>
      <c r="I201" s="174">
        <f t="shared" si="22"/>
        <v>0</v>
      </c>
      <c r="J201" s="173">
        <f t="shared" si="23"/>
        <v>1445.1</v>
      </c>
      <c r="K201" s="178">
        <f t="shared" si="24"/>
        <v>0</v>
      </c>
      <c r="L201" s="178">
        <f t="shared" si="25"/>
        <v>0</v>
      </c>
      <c r="M201" s="178"/>
      <c r="N201" s="178">
        <v>3.54</v>
      </c>
      <c r="O201" s="178"/>
      <c r="P201" s="183">
        <v>3.5200000000000001E-3</v>
      </c>
      <c r="Q201" s="181"/>
      <c r="R201" s="181">
        <v>3.5200000000000001E-3</v>
      </c>
      <c r="S201" s="182">
        <f t="shared" si="26"/>
        <v>1.4370000000000001</v>
      </c>
      <c r="T201" s="178"/>
      <c r="U201" s="178"/>
      <c r="V201" s="200"/>
      <c r="W201" s="53"/>
      <c r="Z201">
        <v>0</v>
      </c>
    </row>
    <row r="202" spans="1:26" ht="25.15" customHeight="1" x14ac:dyDescent="0.25">
      <c r="A202" s="179"/>
      <c r="B202" s="215" t="s">
        <v>1586</v>
      </c>
      <c r="C202" s="180" t="s">
        <v>280</v>
      </c>
      <c r="D202" s="249" t="s">
        <v>281</v>
      </c>
      <c r="E202" s="249"/>
      <c r="F202" s="173" t="s">
        <v>109</v>
      </c>
      <c r="G202" s="175">
        <v>4.0949999999999998</v>
      </c>
      <c r="H202" s="174"/>
      <c r="I202" s="174">
        <f t="shared" si="22"/>
        <v>0</v>
      </c>
      <c r="J202" s="173">
        <f t="shared" si="23"/>
        <v>114.54</v>
      </c>
      <c r="K202" s="178">
        <f t="shared" si="24"/>
        <v>0</v>
      </c>
      <c r="L202" s="178">
        <f t="shared" si="25"/>
        <v>0</v>
      </c>
      <c r="M202" s="178"/>
      <c r="N202" s="178">
        <v>27.97</v>
      </c>
      <c r="O202" s="178"/>
      <c r="P202" s="183">
        <v>1.837</v>
      </c>
      <c r="Q202" s="181"/>
      <c r="R202" s="181">
        <v>1.837</v>
      </c>
      <c r="S202" s="182">
        <f t="shared" si="26"/>
        <v>7.5229999999999997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5" t="s">
        <v>1587</v>
      </c>
      <c r="C203" s="180" t="s">
        <v>282</v>
      </c>
      <c r="D203" s="249" t="s">
        <v>283</v>
      </c>
      <c r="E203" s="249"/>
      <c r="F203" s="173" t="s">
        <v>171</v>
      </c>
      <c r="G203" s="175">
        <v>408.22</v>
      </c>
      <c r="H203" s="174"/>
      <c r="I203" s="174">
        <f t="shared" si="22"/>
        <v>0</v>
      </c>
      <c r="J203" s="173">
        <f t="shared" si="23"/>
        <v>2530.96</v>
      </c>
      <c r="K203" s="178">
        <f t="shared" si="24"/>
        <v>0</v>
      </c>
      <c r="L203" s="178">
        <f t="shared" si="25"/>
        <v>0</v>
      </c>
      <c r="M203" s="178"/>
      <c r="N203" s="178">
        <v>6.2</v>
      </c>
      <c r="O203" s="178"/>
      <c r="P203" s="181"/>
      <c r="Q203" s="181"/>
      <c r="R203" s="181"/>
      <c r="S203" s="182">
        <f t="shared" si="26"/>
        <v>0</v>
      </c>
      <c r="T203" s="178"/>
      <c r="U203" s="178"/>
      <c r="V203" s="200"/>
      <c r="W203" s="53"/>
      <c r="Z203">
        <v>0</v>
      </c>
    </row>
    <row r="204" spans="1:26" ht="25.15" customHeight="1" x14ac:dyDescent="0.25">
      <c r="A204" s="179"/>
      <c r="B204" s="215" t="s">
        <v>1588</v>
      </c>
      <c r="C204" s="180" t="s">
        <v>284</v>
      </c>
      <c r="D204" s="249" t="s">
        <v>285</v>
      </c>
      <c r="E204" s="249"/>
      <c r="F204" s="173" t="s">
        <v>148</v>
      </c>
      <c r="G204" s="175">
        <v>33</v>
      </c>
      <c r="H204" s="174"/>
      <c r="I204" s="174">
        <f t="shared" si="22"/>
        <v>0</v>
      </c>
      <c r="J204" s="173">
        <f t="shared" si="23"/>
        <v>826.98</v>
      </c>
      <c r="K204" s="178">
        <f t="shared" si="24"/>
        <v>0</v>
      </c>
      <c r="L204" s="178">
        <f t="shared" si="25"/>
        <v>0</v>
      </c>
      <c r="M204" s="178"/>
      <c r="N204" s="178">
        <v>25.06</v>
      </c>
      <c r="O204" s="178"/>
      <c r="P204" s="183">
        <v>1.7500000000000002E-2</v>
      </c>
      <c r="Q204" s="181"/>
      <c r="R204" s="181">
        <v>1.7500000000000002E-2</v>
      </c>
      <c r="S204" s="182">
        <f t="shared" si="26"/>
        <v>0.57799999999999996</v>
      </c>
      <c r="T204" s="178"/>
      <c r="U204" s="178"/>
      <c r="V204" s="200"/>
      <c r="W204" s="53"/>
      <c r="Z204">
        <v>0</v>
      </c>
    </row>
    <row r="205" spans="1:26" ht="25.15" customHeight="1" x14ac:dyDescent="0.25">
      <c r="A205" s="179"/>
      <c r="B205" s="215" t="s">
        <v>1589</v>
      </c>
      <c r="C205" s="190" t="s">
        <v>286</v>
      </c>
      <c r="D205" s="251" t="s">
        <v>287</v>
      </c>
      <c r="E205" s="251"/>
      <c r="F205" s="184" t="s">
        <v>148</v>
      </c>
      <c r="G205" s="186">
        <v>33</v>
      </c>
      <c r="H205" s="185"/>
      <c r="I205" s="185">
        <f t="shared" si="22"/>
        <v>0</v>
      </c>
      <c r="J205" s="184">
        <f t="shared" si="23"/>
        <v>924.66</v>
      </c>
      <c r="K205" s="189">
        <f t="shared" si="24"/>
        <v>0</v>
      </c>
      <c r="L205" s="189"/>
      <c r="M205" s="189">
        <f>ROUND(G205*(H205),2)</f>
        <v>0</v>
      </c>
      <c r="N205" s="189">
        <v>28.02</v>
      </c>
      <c r="O205" s="189"/>
      <c r="P205" s="192"/>
      <c r="Q205" s="192"/>
      <c r="R205" s="192"/>
      <c r="S205" s="193">
        <f t="shared" si="26"/>
        <v>0</v>
      </c>
      <c r="T205" s="189"/>
      <c r="U205" s="189"/>
      <c r="V205" s="201"/>
      <c r="W205" s="53"/>
      <c r="Z205">
        <v>0</v>
      </c>
    </row>
    <row r="206" spans="1:26" x14ac:dyDescent="0.25">
      <c r="A206" s="10"/>
      <c r="B206" s="214"/>
      <c r="C206" s="172">
        <v>6</v>
      </c>
      <c r="D206" s="248" t="s">
        <v>68</v>
      </c>
      <c r="E206" s="248"/>
      <c r="F206" s="10"/>
      <c r="G206" s="171"/>
      <c r="H206" s="138"/>
      <c r="I206" s="140">
        <f>ROUND((SUM(I181:I205))/1,2)</f>
        <v>0</v>
      </c>
      <c r="J206" s="10"/>
      <c r="K206" s="10"/>
      <c r="L206" s="10">
        <f>ROUND((SUM(L181:L205))/1,2)</f>
        <v>0</v>
      </c>
      <c r="M206" s="10">
        <f>ROUND((SUM(M181:M205))/1,2)</f>
        <v>0</v>
      </c>
      <c r="N206" s="10"/>
      <c r="O206" s="10"/>
      <c r="P206" s="10"/>
      <c r="Q206" s="10"/>
      <c r="R206" s="10"/>
      <c r="S206" s="10">
        <f>ROUND((SUM(S181:S205))/1,2)</f>
        <v>66.400000000000006</v>
      </c>
      <c r="T206" s="10"/>
      <c r="U206" s="10"/>
      <c r="V206" s="202">
        <f>ROUND((SUM(V181:V205))/1,2)</f>
        <v>0</v>
      </c>
      <c r="W206" s="219"/>
      <c r="X206" s="137"/>
      <c r="Y206" s="137"/>
      <c r="Z206" s="137"/>
    </row>
    <row r="207" spans="1:26" x14ac:dyDescent="0.25">
      <c r="A207" s="1"/>
      <c r="B207" s="210"/>
      <c r="C207" s="1"/>
      <c r="D207" s="1"/>
      <c r="E207" s="1"/>
      <c r="F207" s="1"/>
      <c r="G207" s="165"/>
      <c r="H207" s="131"/>
      <c r="I207" s="13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03"/>
      <c r="W207" s="53"/>
    </row>
    <row r="208" spans="1:26" x14ac:dyDescent="0.25">
      <c r="A208" s="10"/>
      <c r="B208" s="214"/>
      <c r="C208" s="172">
        <v>9</v>
      </c>
      <c r="D208" s="248" t="s">
        <v>69</v>
      </c>
      <c r="E208" s="248"/>
      <c r="F208" s="10"/>
      <c r="G208" s="171"/>
      <c r="H208" s="138"/>
      <c r="I208" s="138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99"/>
      <c r="W208" s="219"/>
      <c r="X208" s="137"/>
      <c r="Y208" s="137"/>
      <c r="Z208" s="137"/>
    </row>
    <row r="209" spans="1:26" ht="25.15" customHeight="1" x14ac:dyDescent="0.25">
      <c r="A209" s="179"/>
      <c r="B209" s="215" t="s">
        <v>1590</v>
      </c>
      <c r="C209" s="180" t="s">
        <v>288</v>
      </c>
      <c r="D209" s="249" t="s">
        <v>289</v>
      </c>
      <c r="E209" s="249"/>
      <c r="F209" s="173" t="s">
        <v>171</v>
      </c>
      <c r="G209" s="175">
        <v>560</v>
      </c>
      <c r="H209" s="174"/>
      <c r="I209" s="174">
        <f t="shared" ref="I209:I234" si="27">ROUND(G209*(H209),2)</f>
        <v>0</v>
      </c>
      <c r="J209" s="173">
        <f t="shared" ref="J209:J234" si="28">ROUND(G209*(N209),2)</f>
        <v>946.4</v>
      </c>
      <c r="K209" s="178">
        <f t="shared" ref="K209:K234" si="29">ROUND(G209*(O209),2)</f>
        <v>0</v>
      </c>
      <c r="L209" s="178">
        <f t="shared" ref="L209:L234" si="30">ROUND(G209*(H209),2)</f>
        <v>0</v>
      </c>
      <c r="M209" s="178"/>
      <c r="N209" s="178">
        <v>1.69</v>
      </c>
      <c r="O209" s="178"/>
      <c r="P209" s="183">
        <v>2.572E-2</v>
      </c>
      <c r="Q209" s="181"/>
      <c r="R209" s="181">
        <v>2.572E-2</v>
      </c>
      <c r="S209" s="182">
        <f t="shared" ref="S209:S234" si="31">ROUND(G209*(P209),3)</f>
        <v>14.403</v>
      </c>
      <c r="T209" s="178"/>
      <c r="U209" s="178"/>
      <c r="V209" s="200"/>
      <c r="W209" s="53"/>
      <c r="Z209">
        <v>0</v>
      </c>
    </row>
    <row r="210" spans="1:26" ht="34.9" customHeight="1" x14ac:dyDescent="0.25">
      <c r="A210" s="179"/>
      <c r="B210" s="215" t="s">
        <v>1591</v>
      </c>
      <c r="C210" s="180" t="s">
        <v>290</v>
      </c>
      <c r="D210" s="249" t="s">
        <v>291</v>
      </c>
      <c r="E210" s="249"/>
      <c r="F210" s="173" t="s">
        <v>171</v>
      </c>
      <c r="G210" s="175">
        <v>560</v>
      </c>
      <c r="H210" s="174"/>
      <c r="I210" s="174">
        <f t="shared" si="27"/>
        <v>0</v>
      </c>
      <c r="J210" s="173">
        <f t="shared" si="28"/>
        <v>515.20000000000005</v>
      </c>
      <c r="K210" s="178">
        <f t="shared" si="29"/>
        <v>0</v>
      </c>
      <c r="L210" s="178">
        <f t="shared" si="30"/>
        <v>0</v>
      </c>
      <c r="M210" s="178"/>
      <c r="N210" s="178">
        <v>0.92</v>
      </c>
      <c r="O210" s="178"/>
      <c r="P210" s="181"/>
      <c r="Q210" s="181"/>
      <c r="R210" s="181"/>
      <c r="S210" s="182">
        <f t="shared" si="31"/>
        <v>0</v>
      </c>
      <c r="T210" s="178"/>
      <c r="U210" s="178"/>
      <c r="V210" s="200"/>
      <c r="W210" s="53"/>
      <c r="Z210">
        <v>0</v>
      </c>
    </row>
    <row r="211" spans="1:26" ht="25.15" customHeight="1" x14ac:dyDescent="0.25">
      <c r="A211" s="179"/>
      <c r="B211" s="215" t="s">
        <v>1592</v>
      </c>
      <c r="C211" s="180" t="s">
        <v>292</v>
      </c>
      <c r="D211" s="249" t="s">
        <v>293</v>
      </c>
      <c r="E211" s="249"/>
      <c r="F211" s="173" t="s">
        <v>171</v>
      </c>
      <c r="G211" s="175">
        <v>560</v>
      </c>
      <c r="H211" s="174"/>
      <c r="I211" s="174">
        <f t="shared" si="27"/>
        <v>0</v>
      </c>
      <c r="J211" s="173">
        <f t="shared" si="28"/>
        <v>638.4</v>
      </c>
      <c r="K211" s="178">
        <f t="shared" si="29"/>
        <v>0</v>
      </c>
      <c r="L211" s="178">
        <f t="shared" si="30"/>
        <v>0</v>
      </c>
      <c r="M211" s="178"/>
      <c r="N211" s="178">
        <v>1.1400000000000001</v>
      </c>
      <c r="O211" s="178"/>
      <c r="P211" s="183">
        <v>2.572E-2</v>
      </c>
      <c r="Q211" s="181"/>
      <c r="R211" s="181">
        <v>2.572E-2</v>
      </c>
      <c r="S211" s="182">
        <f t="shared" si="31"/>
        <v>14.403</v>
      </c>
      <c r="T211" s="178"/>
      <c r="U211" s="178"/>
      <c r="V211" s="200"/>
      <c r="W211" s="53"/>
      <c r="Z211">
        <v>0</v>
      </c>
    </row>
    <row r="212" spans="1:26" ht="34.9" customHeight="1" x14ac:dyDescent="0.25">
      <c r="A212" s="179"/>
      <c r="B212" s="215" t="s">
        <v>1593</v>
      </c>
      <c r="C212" s="180" t="s">
        <v>294</v>
      </c>
      <c r="D212" s="249" t="s">
        <v>295</v>
      </c>
      <c r="E212" s="249"/>
      <c r="F212" s="173" t="s">
        <v>109</v>
      </c>
      <c r="G212" s="175">
        <v>215.41</v>
      </c>
      <c r="H212" s="174"/>
      <c r="I212" s="174">
        <f t="shared" si="27"/>
        <v>0</v>
      </c>
      <c r="J212" s="173">
        <f t="shared" si="28"/>
        <v>5592.04</v>
      </c>
      <c r="K212" s="178">
        <f t="shared" si="29"/>
        <v>0</v>
      </c>
      <c r="L212" s="178">
        <f t="shared" si="30"/>
        <v>0</v>
      </c>
      <c r="M212" s="178"/>
      <c r="N212" s="178">
        <v>25.96</v>
      </c>
      <c r="O212" s="178"/>
      <c r="P212" s="181"/>
      <c r="Q212" s="181"/>
      <c r="R212" s="181"/>
      <c r="S212" s="182">
        <f t="shared" si="31"/>
        <v>0</v>
      </c>
      <c r="T212" s="178"/>
      <c r="U212" s="178"/>
      <c r="V212" s="200"/>
      <c r="W212" s="53"/>
      <c r="Z212">
        <v>0</v>
      </c>
    </row>
    <row r="213" spans="1:26" ht="25.15" customHeight="1" x14ac:dyDescent="0.25">
      <c r="A213" s="179"/>
      <c r="B213" s="215" t="s">
        <v>1594</v>
      </c>
      <c r="C213" s="180" t="s">
        <v>296</v>
      </c>
      <c r="D213" s="249" t="s">
        <v>297</v>
      </c>
      <c r="E213" s="249"/>
      <c r="F213" s="173" t="s">
        <v>109</v>
      </c>
      <c r="G213" s="175">
        <v>8.82</v>
      </c>
      <c r="H213" s="174"/>
      <c r="I213" s="174">
        <f t="shared" si="27"/>
        <v>0</v>
      </c>
      <c r="J213" s="173">
        <f t="shared" si="28"/>
        <v>524</v>
      </c>
      <c r="K213" s="178">
        <f t="shared" si="29"/>
        <v>0</v>
      </c>
      <c r="L213" s="178">
        <f t="shared" si="30"/>
        <v>0</v>
      </c>
      <c r="M213" s="178"/>
      <c r="N213" s="178">
        <v>59.41</v>
      </c>
      <c r="O213" s="178"/>
      <c r="P213" s="181"/>
      <c r="Q213" s="181"/>
      <c r="R213" s="181"/>
      <c r="S213" s="182">
        <f t="shared" si="31"/>
        <v>0</v>
      </c>
      <c r="T213" s="178"/>
      <c r="U213" s="178"/>
      <c r="V213" s="200"/>
      <c r="W213" s="53"/>
      <c r="Z213">
        <v>0</v>
      </c>
    </row>
    <row r="214" spans="1:26" ht="25.15" customHeight="1" x14ac:dyDescent="0.25">
      <c r="A214" s="179"/>
      <c r="B214" s="215" t="s">
        <v>1595</v>
      </c>
      <c r="C214" s="180" t="s">
        <v>298</v>
      </c>
      <c r="D214" s="249" t="s">
        <v>299</v>
      </c>
      <c r="E214" s="249"/>
      <c r="F214" s="173" t="s">
        <v>171</v>
      </c>
      <c r="G214" s="175">
        <v>6.42</v>
      </c>
      <c r="H214" s="174"/>
      <c r="I214" s="174">
        <f t="shared" si="27"/>
        <v>0</v>
      </c>
      <c r="J214" s="173">
        <f t="shared" si="28"/>
        <v>52.13</v>
      </c>
      <c r="K214" s="178">
        <f t="shared" si="29"/>
        <v>0</v>
      </c>
      <c r="L214" s="178">
        <f t="shared" si="30"/>
        <v>0</v>
      </c>
      <c r="M214" s="178"/>
      <c r="N214" s="178">
        <v>8.1199999999999992</v>
      </c>
      <c r="O214" s="178"/>
      <c r="P214" s="181"/>
      <c r="Q214" s="181"/>
      <c r="R214" s="181"/>
      <c r="S214" s="182">
        <f t="shared" si="31"/>
        <v>0</v>
      </c>
      <c r="T214" s="178"/>
      <c r="U214" s="178"/>
      <c r="V214" s="200"/>
      <c r="W214" s="53"/>
      <c r="Z214">
        <v>0</v>
      </c>
    </row>
    <row r="215" spans="1:26" ht="25.15" customHeight="1" x14ac:dyDescent="0.25">
      <c r="A215" s="179"/>
      <c r="B215" s="215" t="s">
        <v>1596</v>
      </c>
      <c r="C215" s="180" t="s">
        <v>300</v>
      </c>
      <c r="D215" s="249" t="s">
        <v>301</v>
      </c>
      <c r="E215" s="249"/>
      <c r="F215" s="173" t="s">
        <v>109</v>
      </c>
      <c r="G215" s="175">
        <v>71.14</v>
      </c>
      <c r="H215" s="174"/>
      <c r="I215" s="174">
        <f t="shared" si="27"/>
        <v>0</v>
      </c>
      <c r="J215" s="173">
        <f t="shared" si="28"/>
        <v>8926.65</v>
      </c>
      <c r="K215" s="178">
        <f t="shared" si="29"/>
        <v>0</v>
      </c>
      <c r="L215" s="178">
        <f t="shared" si="30"/>
        <v>0</v>
      </c>
      <c r="M215" s="178"/>
      <c r="N215" s="178">
        <v>125.48</v>
      </c>
      <c r="O215" s="178"/>
      <c r="P215" s="181"/>
      <c r="Q215" s="181"/>
      <c r="R215" s="181"/>
      <c r="S215" s="182">
        <f t="shared" si="31"/>
        <v>0</v>
      </c>
      <c r="T215" s="178"/>
      <c r="U215" s="178"/>
      <c r="V215" s="200"/>
      <c r="W215" s="53"/>
      <c r="Z215">
        <v>0</v>
      </c>
    </row>
    <row r="216" spans="1:26" ht="25.15" customHeight="1" x14ac:dyDescent="0.25">
      <c r="A216" s="179"/>
      <c r="B216" s="215" t="s">
        <v>1597</v>
      </c>
      <c r="C216" s="180" t="s">
        <v>302</v>
      </c>
      <c r="D216" s="249" t="s">
        <v>303</v>
      </c>
      <c r="E216" s="249"/>
      <c r="F216" s="173" t="s">
        <v>109</v>
      </c>
      <c r="G216" s="175">
        <v>88.924999999999997</v>
      </c>
      <c r="H216" s="174"/>
      <c r="I216" s="174">
        <f t="shared" si="27"/>
        <v>0</v>
      </c>
      <c r="J216" s="173">
        <f t="shared" si="28"/>
        <v>5120.3</v>
      </c>
      <c r="K216" s="178">
        <f t="shared" si="29"/>
        <v>0</v>
      </c>
      <c r="L216" s="178">
        <f t="shared" si="30"/>
        <v>0</v>
      </c>
      <c r="M216" s="178"/>
      <c r="N216" s="178">
        <v>57.58</v>
      </c>
      <c r="O216" s="178"/>
      <c r="P216" s="181"/>
      <c r="Q216" s="181"/>
      <c r="R216" s="181"/>
      <c r="S216" s="182">
        <f t="shared" si="31"/>
        <v>0</v>
      </c>
      <c r="T216" s="178"/>
      <c r="U216" s="178"/>
      <c r="V216" s="200"/>
      <c r="W216" s="53"/>
      <c r="Z216">
        <v>0</v>
      </c>
    </row>
    <row r="217" spans="1:26" ht="25.15" customHeight="1" x14ac:dyDescent="0.25">
      <c r="A217" s="179"/>
      <c r="B217" s="215" t="s">
        <v>1598</v>
      </c>
      <c r="C217" s="180" t="s">
        <v>304</v>
      </c>
      <c r="D217" s="249" t="s">
        <v>305</v>
      </c>
      <c r="E217" s="249"/>
      <c r="F217" s="173" t="s">
        <v>109</v>
      </c>
      <c r="G217" s="175">
        <v>38.19</v>
      </c>
      <c r="H217" s="174"/>
      <c r="I217" s="174">
        <f t="shared" si="27"/>
        <v>0</v>
      </c>
      <c r="J217" s="173">
        <f t="shared" si="28"/>
        <v>3993.91</v>
      </c>
      <c r="K217" s="178">
        <f t="shared" si="29"/>
        <v>0</v>
      </c>
      <c r="L217" s="178">
        <f t="shared" si="30"/>
        <v>0</v>
      </c>
      <c r="M217" s="178"/>
      <c r="N217" s="178">
        <v>104.58</v>
      </c>
      <c r="O217" s="178"/>
      <c r="P217" s="181"/>
      <c r="Q217" s="181"/>
      <c r="R217" s="181"/>
      <c r="S217" s="182">
        <f t="shared" si="31"/>
        <v>0</v>
      </c>
      <c r="T217" s="178"/>
      <c r="U217" s="178"/>
      <c r="V217" s="200"/>
      <c r="W217" s="53"/>
      <c r="Z217">
        <v>0</v>
      </c>
    </row>
    <row r="218" spans="1:26" ht="25.15" customHeight="1" x14ac:dyDescent="0.25">
      <c r="A218" s="179"/>
      <c r="B218" s="215" t="s">
        <v>1599</v>
      </c>
      <c r="C218" s="180" t="s">
        <v>306</v>
      </c>
      <c r="D218" s="249" t="s">
        <v>307</v>
      </c>
      <c r="E218" s="249"/>
      <c r="F218" s="173" t="s">
        <v>171</v>
      </c>
      <c r="G218" s="175">
        <v>302.08</v>
      </c>
      <c r="H218" s="174"/>
      <c r="I218" s="174">
        <f t="shared" si="27"/>
        <v>0</v>
      </c>
      <c r="J218" s="173">
        <f t="shared" si="28"/>
        <v>1347.28</v>
      </c>
      <c r="K218" s="178">
        <f t="shared" si="29"/>
        <v>0</v>
      </c>
      <c r="L218" s="178">
        <f t="shared" si="30"/>
        <v>0</v>
      </c>
      <c r="M218" s="178"/>
      <c r="N218" s="178">
        <v>4.46</v>
      </c>
      <c r="O218" s="178"/>
      <c r="P218" s="181"/>
      <c r="Q218" s="181"/>
      <c r="R218" s="181"/>
      <c r="S218" s="182">
        <f t="shared" si="31"/>
        <v>0</v>
      </c>
      <c r="T218" s="178"/>
      <c r="U218" s="178"/>
      <c r="V218" s="200"/>
      <c r="W218" s="53"/>
      <c r="Z218">
        <v>0</v>
      </c>
    </row>
    <row r="219" spans="1:26" ht="25.15" customHeight="1" x14ac:dyDescent="0.25">
      <c r="A219" s="179"/>
      <c r="B219" s="215" t="s">
        <v>1600</v>
      </c>
      <c r="C219" s="180" t="s">
        <v>308</v>
      </c>
      <c r="D219" s="249" t="s">
        <v>309</v>
      </c>
      <c r="E219" s="249"/>
      <c r="F219" s="173" t="s">
        <v>171</v>
      </c>
      <c r="G219" s="175">
        <v>25</v>
      </c>
      <c r="H219" s="174"/>
      <c r="I219" s="174">
        <f t="shared" si="27"/>
        <v>0</v>
      </c>
      <c r="J219" s="173">
        <f t="shared" si="28"/>
        <v>179.75</v>
      </c>
      <c r="K219" s="178">
        <f t="shared" si="29"/>
        <v>0</v>
      </c>
      <c r="L219" s="178">
        <f t="shared" si="30"/>
        <v>0</v>
      </c>
      <c r="M219" s="178"/>
      <c r="N219" s="178">
        <v>7.19</v>
      </c>
      <c r="O219" s="178"/>
      <c r="P219" s="181"/>
      <c r="Q219" s="181"/>
      <c r="R219" s="181"/>
      <c r="S219" s="182">
        <f t="shared" si="31"/>
        <v>0</v>
      </c>
      <c r="T219" s="178"/>
      <c r="U219" s="178"/>
      <c r="V219" s="200"/>
      <c r="W219" s="53"/>
      <c r="Z219">
        <v>0</v>
      </c>
    </row>
    <row r="220" spans="1:26" ht="25.15" customHeight="1" x14ac:dyDescent="0.25">
      <c r="A220" s="179"/>
      <c r="B220" s="215" t="s">
        <v>1601</v>
      </c>
      <c r="C220" s="180" t="s">
        <v>310</v>
      </c>
      <c r="D220" s="249" t="s">
        <v>311</v>
      </c>
      <c r="E220" s="249"/>
      <c r="F220" s="173" t="s">
        <v>312</v>
      </c>
      <c r="G220" s="175">
        <v>122.4</v>
      </c>
      <c r="H220" s="174"/>
      <c r="I220" s="174">
        <f t="shared" si="27"/>
        <v>0</v>
      </c>
      <c r="J220" s="173">
        <f t="shared" si="28"/>
        <v>532.44000000000005</v>
      </c>
      <c r="K220" s="178">
        <f t="shared" si="29"/>
        <v>0</v>
      </c>
      <c r="L220" s="178">
        <f t="shared" si="30"/>
        <v>0</v>
      </c>
      <c r="M220" s="178"/>
      <c r="N220" s="178">
        <v>4.3499999999999996</v>
      </c>
      <c r="O220" s="178"/>
      <c r="P220" s="181"/>
      <c r="Q220" s="181"/>
      <c r="R220" s="181"/>
      <c r="S220" s="182">
        <f t="shared" si="31"/>
        <v>0</v>
      </c>
      <c r="T220" s="178"/>
      <c r="U220" s="178"/>
      <c r="V220" s="200"/>
      <c r="W220" s="53"/>
      <c r="Z220">
        <v>0</v>
      </c>
    </row>
    <row r="221" spans="1:26" ht="25.15" customHeight="1" x14ac:dyDescent="0.25">
      <c r="A221" s="179"/>
      <c r="B221" s="215" t="s">
        <v>1602</v>
      </c>
      <c r="C221" s="180" t="s">
        <v>313</v>
      </c>
      <c r="D221" s="249" t="s">
        <v>314</v>
      </c>
      <c r="E221" s="249"/>
      <c r="F221" s="173" t="s">
        <v>312</v>
      </c>
      <c r="G221" s="175">
        <v>147.32</v>
      </c>
      <c r="H221" s="174"/>
      <c r="I221" s="174">
        <f t="shared" si="27"/>
        <v>0</v>
      </c>
      <c r="J221" s="173">
        <f t="shared" si="28"/>
        <v>640.84</v>
      </c>
      <c r="K221" s="178">
        <f t="shared" si="29"/>
        <v>0</v>
      </c>
      <c r="L221" s="178">
        <f t="shared" si="30"/>
        <v>0</v>
      </c>
      <c r="M221" s="178"/>
      <c r="N221" s="178">
        <v>4.3499999999999996</v>
      </c>
      <c r="O221" s="178"/>
      <c r="P221" s="181"/>
      <c r="Q221" s="181"/>
      <c r="R221" s="181"/>
      <c r="S221" s="182">
        <f t="shared" si="31"/>
        <v>0</v>
      </c>
      <c r="T221" s="178"/>
      <c r="U221" s="178"/>
      <c r="V221" s="200"/>
      <c r="W221" s="53"/>
      <c r="Z221">
        <v>0</v>
      </c>
    </row>
    <row r="222" spans="1:26" ht="25.15" customHeight="1" x14ac:dyDescent="0.25">
      <c r="A222" s="179"/>
      <c r="B222" s="215" t="s">
        <v>1603</v>
      </c>
      <c r="C222" s="180" t="s">
        <v>315</v>
      </c>
      <c r="D222" s="249" t="s">
        <v>316</v>
      </c>
      <c r="E222" s="249"/>
      <c r="F222" s="173" t="s">
        <v>148</v>
      </c>
      <c r="G222" s="175">
        <v>54</v>
      </c>
      <c r="H222" s="174"/>
      <c r="I222" s="174">
        <f t="shared" si="27"/>
        <v>0</v>
      </c>
      <c r="J222" s="173">
        <f t="shared" si="28"/>
        <v>63.72</v>
      </c>
      <c r="K222" s="178">
        <f t="shared" si="29"/>
        <v>0</v>
      </c>
      <c r="L222" s="178">
        <f t="shared" si="30"/>
        <v>0</v>
      </c>
      <c r="M222" s="178"/>
      <c r="N222" s="178">
        <v>1.18</v>
      </c>
      <c r="O222" s="178"/>
      <c r="P222" s="181"/>
      <c r="Q222" s="181"/>
      <c r="R222" s="181"/>
      <c r="S222" s="182">
        <f t="shared" si="31"/>
        <v>0</v>
      </c>
      <c r="T222" s="178"/>
      <c r="U222" s="178"/>
      <c r="V222" s="200"/>
      <c r="W222" s="53"/>
      <c r="Z222">
        <v>0</v>
      </c>
    </row>
    <row r="223" spans="1:26" ht="25.15" customHeight="1" x14ac:dyDescent="0.25">
      <c r="A223" s="179"/>
      <c r="B223" s="215" t="s">
        <v>1604</v>
      </c>
      <c r="C223" s="180" t="s">
        <v>317</v>
      </c>
      <c r="D223" s="249" t="s">
        <v>318</v>
      </c>
      <c r="E223" s="249"/>
      <c r="F223" s="173" t="s">
        <v>312</v>
      </c>
      <c r="G223" s="175">
        <v>8.1</v>
      </c>
      <c r="H223" s="174"/>
      <c r="I223" s="174">
        <f t="shared" si="27"/>
        <v>0</v>
      </c>
      <c r="J223" s="173">
        <f t="shared" si="28"/>
        <v>67.069999999999993</v>
      </c>
      <c r="K223" s="178">
        <f t="shared" si="29"/>
        <v>0</v>
      </c>
      <c r="L223" s="178">
        <f t="shared" si="30"/>
        <v>0</v>
      </c>
      <c r="M223" s="178"/>
      <c r="N223" s="178">
        <v>8.2799999999999994</v>
      </c>
      <c r="O223" s="178"/>
      <c r="P223" s="181"/>
      <c r="Q223" s="181"/>
      <c r="R223" s="181"/>
      <c r="S223" s="182">
        <f t="shared" si="31"/>
        <v>0</v>
      </c>
      <c r="T223" s="178"/>
      <c r="U223" s="178"/>
      <c r="V223" s="200"/>
      <c r="W223" s="53"/>
      <c r="Z223">
        <v>0</v>
      </c>
    </row>
    <row r="224" spans="1:26" ht="25.15" customHeight="1" x14ac:dyDescent="0.25">
      <c r="A224" s="179"/>
      <c r="B224" s="215" t="s">
        <v>1605</v>
      </c>
      <c r="C224" s="180" t="s">
        <v>319</v>
      </c>
      <c r="D224" s="249" t="s">
        <v>320</v>
      </c>
      <c r="E224" s="249"/>
      <c r="F224" s="173" t="s">
        <v>148</v>
      </c>
      <c r="G224" s="175">
        <v>2</v>
      </c>
      <c r="H224" s="174"/>
      <c r="I224" s="174">
        <f t="shared" si="27"/>
        <v>0</v>
      </c>
      <c r="J224" s="173">
        <f t="shared" si="28"/>
        <v>3.22</v>
      </c>
      <c r="K224" s="178">
        <f t="shared" si="29"/>
        <v>0</v>
      </c>
      <c r="L224" s="178">
        <f t="shared" si="30"/>
        <v>0</v>
      </c>
      <c r="M224" s="178"/>
      <c r="N224" s="178">
        <v>1.6099999999999999</v>
      </c>
      <c r="O224" s="178"/>
      <c r="P224" s="181"/>
      <c r="Q224" s="181"/>
      <c r="R224" s="181"/>
      <c r="S224" s="182">
        <f t="shared" si="31"/>
        <v>0</v>
      </c>
      <c r="T224" s="178"/>
      <c r="U224" s="178"/>
      <c r="V224" s="200"/>
      <c r="W224" s="53"/>
      <c r="Z224">
        <v>0</v>
      </c>
    </row>
    <row r="225" spans="1:26" ht="25.15" customHeight="1" x14ac:dyDescent="0.25">
      <c r="A225" s="179"/>
      <c r="B225" s="215" t="s">
        <v>1606</v>
      </c>
      <c r="C225" s="180" t="s">
        <v>321</v>
      </c>
      <c r="D225" s="249" t="s">
        <v>322</v>
      </c>
      <c r="E225" s="249"/>
      <c r="F225" s="173" t="s">
        <v>148</v>
      </c>
      <c r="G225" s="175">
        <v>2</v>
      </c>
      <c r="H225" s="174"/>
      <c r="I225" s="174">
        <f t="shared" si="27"/>
        <v>0</v>
      </c>
      <c r="J225" s="173">
        <f t="shared" si="28"/>
        <v>11.62</v>
      </c>
      <c r="K225" s="178">
        <f t="shared" si="29"/>
        <v>0</v>
      </c>
      <c r="L225" s="178">
        <f t="shared" si="30"/>
        <v>0</v>
      </c>
      <c r="M225" s="178"/>
      <c r="N225" s="178">
        <v>5.8100000000000005</v>
      </c>
      <c r="O225" s="178"/>
      <c r="P225" s="181"/>
      <c r="Q225" s="181"/>
      <c r="R225" s="181"/>
      <c r="S225" s="182">
        <f t="shared" si="31"/>
        <v>0</v>
      </c>
      <c r="T225" s="178"/>
      <c r="U225" s="178"/>
      <c r="V225" s="200"/>
      <c r="W225" s="53"/>
      <c r="Z225">
        <v>0</v>
      </c>
    </row>
    <row r="226" spans="1:26" ht="25.15" customHeight="1" x14ac:dyDescent="0.25">
      <c r="A226" s="179"/>
      <c r="B226" s="215" t="s">
        <v>1607</v>
      </c>
      <c r="C226" s="180" t="s">
        <v>323</v>
      </c>
      <c r="D226" s="249" t="s">
        <v>324</v>
      </c>
      <c r="E226" s="249"/>
      <c r="F226" s="173" t="s">
        <v>171</v>
      </c>
      <c r="G226" s="175">
        <v>5.8319999999999999</v>
      </c>
      <c r="H226" s="174"/>
      <c r="I226" s="174">
        <f t="shared" si="27"/>
        <v>0</v>
      </c>
      <c r="J226" s="173">
        <f t="shared" si="28"/>
        <v>75.47</v>
      </c>
      <c r="K226" s="178">
        <f t="shared" si="29"/>
        <v>0</v>
      </c>
      <c r="L226" s="178">
        <f t="shared" si="30"/>
        <v>0</v>
      </c>
      <c r="M226" s="178"/>
      <c r="N226" s="178">
        <v>12.94</v>
      </c>
      <c r="O226" s="178"/>
      <c r="P226" s="181"/>
      <c r="Q226" s="181"/>
      <c r="R226" s="181"/>
      <c r="S226" s="182">
        <f t="shared" si="31"/>
        <v>0</v>
      </c>
      <c r="T226" s="178"/>
      <c r="U226" s="178"/>
      <c r="V226" s="200"/>
      <c r="W226" s="53"/>
      <c r="Z226">
        <v>0</v>
      </c>
    </row>
    <row r="227" spans="1:26" ht="25.15" customHeight="1" x14ac:dyDescent="0.25">
      <c r="A227" s="179"/>
      <c r="B227" s="215" t="s">
        <v>1608</v>
      </c>
      <c r="C227" s="180" t="s">
        <v>325</v>
      </c>
      <c r="D227" s="249" t="s">
        <v>326</v>
      </c>
      <c r="E227" s="249"/>
      <c r="F227" s="173" t="s">
        <v>148</v>
      </c>
      <c r="G227" s="175">
        <v>4</v>
      </c>
      <c r="H227" s="174"/>
      <c r="I227" s="174">
        <f t="shared" si="27"/>
        <v>0</v>
      </c>
      <c r="J227" s="173">
        <f t="shared" si="28"/>
        <v>93.36</v>
      </c>
      <c r="K227" s="178">
        <f t="shared" si="29"/>
        <v>0</v>
      </c>
      <c r="L227" s="178">
        <f t="shared" si="30"/>
        <v>0</v>
      </c>
      <c r="M227" s="178"/>
      <c r="N227" s="178">
        <v>23.34</v>
      </c>
      <c r="O227" s="178"/>
      <c r="P227" s="181"/>
      <c r="Q227" s="181"/>
      <c r="R227" s="181"/>
      <c r="S227" s="182">
        <f t="shared" si="31"/>
        <v>0</v>
      </c>
      <c r="T227" s="178"/>
      <c r="U227" s="178"/>
      <c r="V227" s="200"/>
      <c r="W227" s="53"/>
      <c r="Z227">
        <v>0</v>
      </c>
    </row>
    <row r="228" spans="1:26" ht="25.15" customHeight="1" x14ac:dyDescent="0.25">
      <c r="A228" s="179"/>
      <c r="B228" s="215" t="s">
        <v>1609</v>
      </c>
      <c r="C228" s="180" t="s">
        <v>327</v>
      </c>
      <c r="D228" s="249" t="s">
        <v>328</v>
      </c>
      <c r="E228" s="249"/>
      <c r="F228" s="173" t="s">
        <v>109</v>
      </c>
      <c r="G228" s="175">
        <v>0.84</v>
      </c>
      <c r="H228" s="174"/>
      <c r="I228" s="174">
        <f t="shared" si="27"/>
        <v>0</v>
      </c>
      <c r="J228" s="173">
        <f t="shared" si="28"/>
        <v>85.09</v>
      </c>
      <c r="K228" s="178">
        <f t="shared" si="29"/>
        <v>0</v>
      </c>
      <c r="L228" s="178">
        <f t="shared" si="30"/>
        <v>0</v>
      </c>
      <c r="M228" s="178"/>
      <c r="N228" s="178">
        <v>101.3</v>
      </c>
      <c r="O228" s="178"/>
      <c r="P228" s="181"/>
      <c r="Q228" s="181"/>
      <c r="R228" s="181"/>
      <c r="S228" s="182">
        <f t="shared" si="31"/>
        <v>0</v>
      </c>
      <c r="T228" s="178"/>
      <c r="U228" s="178"/>
      <c r="V228" s="200"/>
      <c r="W228" s="53"/>
      <c r="Z228">
        <v>0</v>
      </c>
    </row>
    <row r="229" spans="1:26" ht="25.15" customHeight="1" x14ac:dyDescent="0.25">
      <c r="A229" s="179"/>
      <c r="B229" s="215" t="s">
        <v>1610</v>
      </c>
      <c r="C229" s="180" t="s">
        <v>329</v>
      </c>
      <c r="D229" s="249" t="s">
        <v>330</v>
      </c>
      <c r="E229" s="249"/>
      <c r="F229" s="173" t="s">
        <v>134</v>
      </c>
      <c r="G229" s="175">
        <v>795.80899999999997</v>
      </c>
      <c r="H229" s="174"/>
      <c r="I229" s="174">
        <f t="shared" si="27"/>
        <v>0</v>
      </c>
      <c r="J229" s="173">
        <f t="shared" si="28"/>
        <v>660.52</v>
      </c>
      <c r="K229" s="178">
        <f t="shared" si="29"/>
        <v>0</v>
      </c>
      <c r="L229" s="178">
        <f t="shared" si="30"/>
        <v>0</v>
      </c>
      <c r="M229" s="178"/>
      <c r="N229" s="178">
        <v>0.83</v>
      </c>
      <c r="O229" s="178"/>
      <c r="P229" s="181"/>
      <c r="Q229" s="181"/>
      <c r="R229" s="181"/>
      <c r="S229" s="182">
        <f t="shared" si="31"/>
        <v>0</v>
      </c>
      <c r="T229" s="178"/>
      <c r="U229" s="178"/>
      <c r="V229" s="200"/>
      <c r="W229" s="53"/>
      <c r="Z229">
        <v>0</v>
      </c>
    </row>
    <row r="230" spans="1:26" ht="25.15" customHeight="1" x14ac:dyDescent="0.25">
      <c r="A230" s="179"/>
      <c r="B230" s="215" t="s">
        <v>1611</v>
      </c>
      <c r="C230" s="180" t="s">
        <v>331</v>
      </c>
      <c r="D230" s="249" t="s">
        <v>332</v>
      </c>
      <c r="E230" s="249"/>
      <c r="F230" s="173" t="s">
        <v>134</v>
      </c>
      <c r="G230" s="175">
        <v>795.80899999999997</v>
      </c>
      <c r="H230" s="174"/>
      <c r="I230" s="174">
        <f t="shared" si="27"/>
        <v>0</v>
      </c>
      <c r="J230" s="173">
        <f t="shared" si="28"/>
        <v>437.69</v>
      </c>
      <c r="K230" s="178">
        <f t="shared" si="29"/>
        <v>0</v>
      </c>
      <c r="L230" s="178">
        <f t="shared" si="30"/>
        <v>0</v>
      </c>
      <c r="M230" s="178"/>
      <c r="N230" s="178">
        <v>0.55000000000000004</v>
      </c>
      <c r="O230" s="178"/>
      <c r="P230" s="181"/>
      <c r="Q230" s="181"/>
      <c r="R230" s="181"/>
      <c r="S230" s="182">
        <f t="shared" si="31"/>
        <v>0</v>
      </c>
      <c r="T230" s="178"/>
      <c r="U230" s="178"/>
      <c r="V230" s="200"/>
      <c r="W230" s="53"/>
      <c r="Z230">
        <v>0</v>
      </c>
    </row>
    <row r="231" spans="1:26" ht="25.15" customHeight="1" x14ac:dyDescent="0.25">
      <c r="A231" s="179"/>
      <c r="B231" s="215" t="s">
        <v>1612</v>
      </c>
      <c r="C231" s="180" t="s">
        <v>333</v>
      </c>
      <c r="D231" s="249" t="s">
        <v>334</v>
      </c>
      <c r="E231" s="249"/>
      <c r="F231" s="173" t="s">
        <v>134</v>
      </c>
      <c r="G231" s="175">
        <v>795.80899999999997</v>
      </c>
      <c r="H231" s="174"/>
      <c r="I231" s="174">
        <f t="shared" si="27"/>
        <v>0</v>
      </c>
      <c r="J231" s="173">
        <f t="shared" si="28"/>
        <v>1201.67</v>
      </c>
      <c r="K231" s="178">
        <f t="shared" si="29"/>
        <v>0</v>
      </c>
      <c r="L231" s="178">
        <f t="shared" si="30"/>
        <v>0</v>
      </c>
      <c r="M231" s="178"/>
      <c r="N231" s="178">
        <v>1.51</v>
      </c>
      <c r="O231" s="178"/>
      <c r="P231" s="181"/>
      <c r="Q231" s="181"/>
      <c r="R231" s="181"/>
      <c r="S231" s="182">
        <f t="shared" si="31"/>
        <v>0</v>
      </c>
      <c r="T231" s="178"/>
      <c r="U231" s="178"/>
      <c r="V231" s="200"/>
      <c r="W231" s="53"/>
      <c r="Z231">
        <v>0</v>
      </c>
    </row>
    <row r="232" spans="1:26" ht="25.15" customHeight="1" x14ac:dyDescent="0.25">
      <c r="A232" s="179"/>
      <c r="B232" s="335" t="s">
        <v>1613</v>
      </c>
      <c r="C232" s="231" t="s">
        <v>335</v>
      </c>
      <c r="D232" s="252" t="s">
        <v>336</v>
      </c>
      <c r="E232" s="252"/>
      <c r="F232" s="240" t="s">
        <v>134</v>
      </c>
      <c r="G232" s="232">
        <v>8753.9</v>
      </c>
      <c r="H232" s="233"/>
      <c r="I232" s="233">
        <f t="shared" si="27"/>
        <v>0</v>
      </c>
      <c r="J232" s="240">
        <f t="shared" si="28"/>
        <v>787.85</v>
      </c>
      <c r="K232" s="234">
        <f t="shared" si="29"/>
        <v>0</v>
      </c>
      <c r="L232" s="234">
        <f t="shared" si="30"/>
        <v>0</v>
      </c>
      <c r="M232" s="234"/>
      <c r="N232" s="234">
        <v>0.09</v>
      </c>
      <c r="O232" s="234"/>
      <c r="P232" s="235"/>
      <c r="Q232" s="235"/>
      <c r="R232" s="235"/>
      <c r="S232" s="236">
        <f t="shared" si="31"/>
        <v>0</v>
      </c>
      <c r="T232" s="178"/>
      <c r="U232" s="178"/>
      <c r="V232" s="200"/>
      <c r="W232" s="53"/>
      <c r="Z232">
        <v>0</v>
      </c>
    </row>
    <row r="233" spans="1:26" ht="25.15" customHeight="1" x14ac:dyDescent="0.25">
      <c r="A233" s="179"/>
      <c r="B233" s="215" t="s">
        <v>1614</v>
      </c>
      <c r="C233" s="180" t="s">
        <v>337</v>
      </c>
      <c r="D233" s="249" t="s">
        <v>338</v>
      </c>
      <c r="E233" s="249"/>
      <c r="F233" s="173" t="s">
        <v>134</v>
      </c>
      <c r="G233" s="175">
        <v>795.80899999999997</v>
      </c>
      <c r="H233" s="174"/>
      <c r="I233" s="174">
        <f t="shared" si="27"/>
        <v>0</v>
      </c>
      <c r="J233" s="173">
        <f t="shared" si="28"/>
        <v>819.68</v>
      </c>
      <c r="K233" s="178">
        <f t="shared" si="29"/>
        <v>0</v>
      </c>
      <c r="L233" s="178">
        <f t="shared" si="30"/>
        <v>0</v>
      </c>
      <c r="M233" s="178"/>
      <c r="N233" s="178">
        <v>1.03</v>
      </c>
      <c r="O233" s="178"/>
      <c r="P233" s="181"/>
      <c r="Q233" s="181"/>
      <c r="R233" s="181"/>
      <c r="S233" s="182">
        <f t="shared" si="31"/>
        <v>0</v>
      </c>
      <c r="T233" s="178"/>
      <c r="U233" s="178"/>
      <c r="V233" s="200"/>
      <c r="W233" s="53"/>
      <c r="Z233">
        <v>0</v>
      </c>
    </row>
    <row r="234" spans="1:26" ht="25.15" customHeight="1" x14ac:dyDescent="0.25">
      <c r="A234" s="179"/>
      <c r="B234" s="215" t="s">
        <v>1615</v>
      </c>
      <c r="C234" s="180" t="s">
        <v>339</v>
      </c>
      <c r="D234" s="249" t="s">
        <v>340</v>
      </c>
      <c r="E234" s="249"/>
      <c r="F234" s="173" t="s">
        <v>134</v>
      </c>
      <c r="G234" s="175">
        <v>795.80899999999997</v>
      </c>
      <c r="H234" s="174"/>
      <c r="I234" s="174">
        <f t="shared" si="27"/>
        <v>0</v>
      </c>
      <c r="J234" s="173">
        <f t="shared" si="28"/>
        <v>1130.05</v>
      </c>
      <c r="K234" s="178">
        <f t="shared" si="29"/>
        <v>0</v>
      </c>
      <c r="L234" s="178">
        <f t="shared" si="30"/>
        <v>0</v>
      </c>
      <c r="M234" s="178"/>
      <c r="N234" s="178">
        <v>1.42</v>
      </c>
      <c r="O234" s="178"/>
      <c r="P234" s="181"/>
      <c r="Q234" s="181"/>
      <c r="R234" s="181"/>
      <c r="S234" s="182">
        <f t="shared" si="31"/>
        <v>0</v>
      </c>
      <c r="T234" s="178"/>
      <c r="U234" s="178"/>
      <c r="V234" s="200"/>
      <c r="W234" s="53"/>
      <c r="Z234">
        <v>0</v>
      </c>
    </row>
    <row r="235" spans="1:26" x14ac:dyDescent="0.25">
      <c r="A235" s="10"/>
      <c r="B235" s="214"/>
      <c r="C235" s="172">
        <v>9</v>
      </c>
      <c r="D235" s="248" t="s">
        <v>69</v>
      </c>
      <c r="E235" s="248"/>
      <c r="F235" s="10"/>
      <c r="G235" s="171"/>
      <c r="H235" s="138"/>
      <c r="I235" s="140">
        <f>ROUND((SUM(I208:I234))/1,2)</f>
        <v>0</v>
      </c>
      <c r="J235" s="10"/>
      <c r="K235" s="10"/>
      <c r="L235" s="10">
        <f>ROUND((SUM(L208:L234))/1,2)</f>
        <v>0</v>
      </c>
      <c r="M235" s="10">
        <f>ROUND((SUM(M208:M234))/1,2)</f>
        <v>0</v>
      </c>
      <c r="N235" s="10"/>
      <c r="O235" s="10"/>
      <c r="P235" s="10"/>
      <c r="Q235" s="10"/>
      <c r="R235" s="10"/>
      <c r="S235" s="10">
        <f>ROUND((SUM(S208:S234))/1,2)</f>
        <v>28.81</v>
      </c>
      <c r="T235" s="10"/>
      <c r="U235" s="10"/>
      <c r="V235" s="202">
        <f>ROUND((SUM(V208:V234))/1,2)</f>
        <v>0</v>
      </c>
      <c r="W235" s="219"/>
      <c r="X235" s="137"/>
      <c r="Y235" s="137"/>
      <c r="Z235" s="137"/>
    </row>
    <row r="236" spans="1:26" x14ac:dyDescent="0.25">
      <c r="A236" s="1"/>
      <c r="B236" s="210"/>
      <c r="C236" s="1"/>
      <c r="D236" s="1"/>
      <c r="E236" s="1"/>
      <c r="F236" s="1"/>
      <c r="G236" s="165"/>
      <c r="H236" s="131"/>
      <c r="I236" s="13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03"/>
      <c r="W236" s="53"/>
    </row>
    <row r="237" spans="1:26" x14ac:dyDescent="0.25">
      <c r="A237" s="10"/>
      <c r="B237" s="214"/>
      <c r="C237" s="172">
        <v>99</v>
      </c>
      <c r="D237" s="248" t="s">
        <v>70</v>
      </c>
      <c r="E237" s="248"/>
      <c r="F237" s="10"/>
      <c r="G237" s="171"/>
      <c r="H237" s="138"/>
      <c r="I237" s="13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99"/>
      <c r="W237" s="219"/>
      <c r="X237" s="137"/>
      <c r="Y237" s="137"/>
      <c r="Z237" s="137"/>
    </row>
    <row r="238" spans="1:26" ht="25.15" customHeight="1" x14ac:dyDescent="0.25">
      <c r="A238" s="179"/>
      <c r="B238" s="215" t="s">
        <v>1616</v>
      </c>
      <c r="C238" s="180" t="s">
        <v>341</v>
      </c>
      <c r="D238" s="249" t="s">
        <v>342</v>
      </c>
      <c r="E238" s="249"/>
      <c r="F238" s="173" t="s">
        <v>134</v>
      </c>
      <c r="G238" s="175">
        <v>605.03499999999997</v>
      </c>
      <c r="H238" s="174"/>
      <c r="I238" s="174">
        <f>ROUND(G238*(H238),2)</f>
        <v>0</v>
      </c>
      <c r="J238" s="173">
        <f>ROUND(G238*(N238),2)</f>
        <v>7024.46</v>
      </c>
      <c r="K238" s="178">
        <f>ROUND(G238*(O238),2)</f>
        <v>0</v>
      </c>
      <c r="L238" s="178">
        <f>ROUND(G238*(H238),2)</f>
        <v>0</v>
      </c>
      <c r="M238" s="178"/>
      <c r="N238" s="178">
        <v>11.61</v>
      </c>
      <c r="O238" s="178"/>
      <c r="P238" s="181"/>
      <c r="Q238" s="181"/>
      <c r="R238" s="181"/>
      <c r="S238" s="182">
        <f>ROUND(G238*(P238),3)</f>
        <v>0</v>
      </c>
      <c r="T238" s="178"/>
      <c r="U238" s="178"/>
      <c r="V238" s="200"/>
      <c r="W238" s="53"/>
      <c r="Z238">
        <v>0</v>
      </c>
    </row>
    <row r="239" spans="1:26" x14ac:dyDescent="0.25">
      <c r="A239" s="10"/>
      <c r="B239" s="214"/>
      <c r="C239" s="172">
        <v>99</v>
      </c>
      <c r="D239" s="248" t="s">
        <v>70</v>
      </c>
      <c r="E239" s="248"/>
      <c r="F239" s="10"/>
      <c r="G239" s="171"/>
      <c r="H239" s="138"/>
      <c r="I239" s="140">
        <f>ROUND((SUM(I237:I238))/1,2)</f>
        <v>0</v>
      </c>
      <c r="J239" s="10"/>
      <c r="K239" s="10"/>
      <c r="L239" s="10">
        <f>ROUND((SUM(L237:L238))/1,2)</f>
        <v>0</v>
      </c>
      <c r="M239" s="10">
        <f>ROUND((SUM(M237:M238))/1,2)</f>
        <v>0</v>
      </c>
      <c r="N239" s="10"/>
      <c r="O239" s="10"/>
      <c r="P239" s="10"/>
      <c r="Q239" s="10"/>
      <c r="R239" s="10"/>
      <c r="S239" s="10">
        <f>ROUND((SUM(S237:S238))/1,2)</f>
        <v>0</v>
      </c>
      <c r="T239" s="10"/>
      <c r="U239" s="10"/>
      <c r="V239" s="202">
        <f>ROUND((SUM(V237:V238))/1,2)</f>
        <v>0</v>
      </c>
      <c r="W239" s="219"/>
      <c r="X239" s="137"/>
      <c r="Y239" s="137"/>
      <c r="Z239" s="137"/>
    </row>
    <row r="240" spans="1:26" x14ac:dyDescent="0.25">
      <c r="A240" s="1"/>
      <c r="B240" s="210"/>
      <c r="C240" s="1"/>
      <c r="D240" s="1"/>
      <c r="E240" s="1"/>
      <c r="F240" s="1"/>
      <c r="G240" s="165"/>
      <c r="H240" s="131"/>
      <c r="I240" s="13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03"/>
      <c r="W240" s="53"/>
    </row>
    <row r="241" spans="1:26" x14ac:dyDescent="0.25">
      <c r="A241" s="10"/>
      <c r="B241" s="214"/>
      <c r="C241" s="10"/>
      <c r="D241" s="247" t="s">
        <v>63</v>
      </c>
      <c r="E241" s="247"/>
      <c r="F241" s="10"/>
      <c r="G241" s="171"/>
      <c r="H241" s="138"/>
      <c r="I241" s="140">
        <f>ROUND((SUM(I104:I240))/2,2)</f>
        <v>0</v>
      </c>
      <c r="J241" s="10"/>
      <c r="K241" s="10"/>
      <c r="L241" s="138">
        <f>ROUND((SUM(L104:L240))/2,2)</f>
        <v>0</v>
      </c>
      <c r="M241" s="138">
        <f>ROUND((SUM(M104:M240))/2,2)</f>
        <v>0</v>
      </c>
      <c r="N241" s="10"/>
      <c r="O241" s="10"/>
      <c r="P241" s="194"/>
      <c r="Q241" s="10"/>
      <c r="R241" s="10"/>
      <c r="S241" s="194">
        <f>ROUND((SUM(S104:S240))/2,2)</f>
        <v>269.98</v>
      </c>
      <c r="T241" s="10"/>
      <c r="U241" s="10"/>
      <c r="V241" s="202">
        <f>ROUND((SUM(V104:V240))/2,2)</f>
        <v>0</v>
      </c>
      <c r="W241" s="53"/>
    </row>
    <row r="242" spans="1:26" x14ac:dyDescent="0.25">
      <c r="A242" s="1"/>
      <c r="B242" s="210"/>
      <c r="C242" s="1"/>
      <c r="D242" s="1"/>
      <c r="E242" s="1"/>
      <c r="F242" s="1"/>
      <c r="G242" s="165"/>
      <c r="H242" s="131"/>
      <c r="I242" s="13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03"/>
      <c r="W242" s="53"/>
    </row>
    <row r="243" spans="1:26" x14ac:dyDescent="0.25">
      <c r="A243" s="10"/>
      <c r="B243" s="214"/>
      <c r="C243" s="10"/>
      <c r="D243" s="247" t="s">
        <v>71</v>
      </c>
      <c r="E243" s="247"/>
      <c r="F243" s="10"/>
      <c r="G243" s="171"/>
      <c r="H243" s="138"/>
      <c r="I243" s="138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99"/>
      <c r="W243" s="219"/>
      <c r="X243" s="137"/>
      <c r="Y243" s="137"/>
      <c r="Z243" s="137"/>
    </row>
    <row r="244" spans="1:26" x14ac:dyDescent="0.25">
      <c r="A244" s="10"/>
      <c r="B244" s="214"/>
      <c r="C244" s="172">
        <v>711</v>
      </c>
      <c r="D244" s="248" t="s">
        <v>72</v>
      </c>
      <c r="E244" s="248"/>
      <c r="F244" s="10"/>
      <c r="G244" s="171"/>
      <c r="H244" s="138"/>
      <c r="I244" s="138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99"/>
      <c r="W244" s="219"/>
      <c r="X244" s="137"/>
      <c r="Y244" s="137"/>
      <c r="Z244" s="137"/>
    </row>
    <row r="245" spans="1:26" ht="25.15" customHeight="1" x14ac:dyDescent="0.25">
      <c r="A245" s="179"/>
      <c r="B245" s="215" t="s">
        <v>1617</v>
      </c>
      <c r="C245" s="180" t="s">
        <v>343</v>
      </c>
      <c r="D245" s="249" t="s">
        <v>344</v>
      </c>
      <c r="E245" s="249"/>
      <c r="F245" s="173" t="s">
        <v>171</v>
      </c>
      <c r="G245" s="175">
        <v>422.18</v>
      </c>
      <c r="H245" s="174"/>
      <c r="I245" s="174">
        <f t="shared" ref="I245:I259" si="32">ROUND(G245*(H245),2)</f>
        <v>0</v>
      </c>
      <c r="J245" s="173">
        <f t="shared" ref="J245:J259" si="33">ROUND(G245*(N245),2)</f>
        <v>75.989999999999995</v>
      </c>
      <c r="K245" s="178">
        <f t="shared" ref="K245:K259" si="34">ROUND(G245*(O245),2)</f>
        <v>0</v>
      </c>
      <c r="L245" s="178">
        <f>ROUND(G245*(H245),2)</f>
        <v>0</v>
      </c>
      <c r="M245" s="178"/>
      <c r="N245" s="178">
        <v>0.18</v>
      </c>
      <c r="O245" s="178"/>
      <c r="P245" s="181"/>
      <c r="Q245" s="181"/>
      <c r="R245" s="181"/>
      <c r="S245" s="182">
        <f t="shared" ref="S245:S259" si="35">ROUND(G245*(P245),3)</f>
        <v>0</v>
      </c>
      <c r="T245" s="178"/>
      <c r="U245" s="178"/>
      <c r="V245" s="200"/>
      <c r="W245" s="53"/>
      <c r="Z245">
        <v>0</v>
      </c>
    </row>
    <row r="246" spans="1:26" ht="25.15" customHeight="1" x14ac:dyDescent="0.25">
      <c r="A246" s="179"/>
      <c r="B246" s="215" t="s">
        <v>1618</v>
      </c>
      <c r="C246" s="190" t="s">
        <v>345</v>
      </c>
      <c r="D246" s="251" t="s">
        <v>346</v>
      </c>
      <c r="E246" s="251"/>
      <c r="F246" s="184" t="s">
        <v>134</v>
      </c>
      <c r="G246" s="186">
        <v>0.127</v>
      </c>
      <c r="H246" s="185"/>
      <c r="I246" s="185">
        <f t="shared" si="32"/>
        <v>0</v>
      </c>
      <c r="J246" s="184">
        <f t="shared" si="33"/>
        <v>185.27</v>
      </c>
      <c r="K246" s="189">
        <f t="shared" si="34"/>
        <v>0</v>
      </c>
      <c r="L246" s="189"/>
      <c r="M246" s="189">
        <f>ROUND(G246*(H246),2)</f>
        <v>0</v>
      </c>
      <c r="N246" s="189">
        <v>1458.78</v>
      </c>
      <c r="O246" s="189"/>
      <c r="P246" s="192"/>
      <c r="Q246" s="192"/>
      <c r="R246" s="192"/>
      <c r="S246" s="193">
        <f t="shared" si="35"/>
        <v>0</v>
      </c>
      <c r="T246" s="189"/>
      <c r="U246" s="189"/>
      <c r="V246" s="201"/>
      <c r="W246" s="53"/>
      <c r="Z246">
        <v>0</v>
      </c>
    </row>
    <row r="247" spans="1:26" ht="25.15" customHeight="1" x14ac:dyDescent="0.25">
      <c r="A247" s="179"/>
      <c r="B247" s="215" t="s">
        <v>1619</v>
      </c>
      <c r="C247" s="180" t="s">
        <v>347</v>
      </c>
      <c r="D247" s="249" t="s">
        <v>348</v>
      </c>
      <c r="E247" s="249"/>
      <c r="F247" s="173" t="s">
        <v>171</v>
      </c>
      <c r="G247" s="175">
        <v>10.86</v>
      </c>
      <c r="H247" s="174"/>
      <c r="I247" s="174">
        <f t="shared" si="32"/>
        <v>0</v>
      </c>
      <c r="J247" s="173">
        <f t="shared" si="33"/>
        <v>2.39</v>
      </c>
      <c r="K247" s="178">
        <f t="shared" si="34"/>
        <v>0</v>
      </c>
      <c r="L247" s="178">
        <f>ROUND(G247*(H247),2)</f>
        <v>0</v>
      </c>
      <c r="M247" s="178"/>
      <c r="N247" s="178">
        <v>0.22</v>
      </c>
      <c r="O247" s="178"/>
      <c r="P247" s="181"/>
      <c r="Q247" s="181"/>
      <c r="R247" s="181"/>
      <c r="S247" s="182">
        <f t="shared" si="35"/>
        <v>0</v>
      </c>
      <c r="T247" s="178"/>
      <c r="U247" s="178"/>
      <c r="V247" s="200"/>
      <c r="W247" s="53"/>
      <c r="Z247">
        <v>0</v>
      </c>
    </row>
    <row r="248" spans="1:26" ht="25.15" customHeight="1" x14ac:dyDescent="0.25">
      <c r="A248" s="179"/>
      <c r="B248" s="215" t="s">
        <v>1620</v>
      </c>
      <c r="C248" s="190" t="s">
        <v>345</v>
      </c>
      <c r="D248" s="251" t="s">
        <v>349</v>
      </c>
      <c r="E248" s="251"/>
      <c r="F248" s="184" t="s">
        <v>134</v>
      </c>
      <c r="G248" s="186">
        <v>4.0000000000000001E-3</v>
      </c>
      <c r="H248" s="185"/>
      <c r="I248" s="185">
        <f t="shared" si="32"/>
        <v>0</v>
      </c>
      <c r="J248" s="184">
        <f t="shared" si="33"/>
        <v>5.85</v>
      </c>
      <c r="K248" s="189">
        <f t="shared" si="34"/>
        <v>0</v>
      </c>
      <c r="L248" s="189"/>
      <c r="M248" s="189">
        <f>ROUND(G248*(H248),2)</f>
        <v>0</v>
      </c>
      <c r="N248" s="189">
        <v>1461.53</v>
      </c>
      <c r="O248" s="189"/>
      <c r="P248" s="192"/>
      <c r="Q248" s="192"/>
      <c r="R248" s="192"/>
      <c r="S248" s="193">
        <f t="shared" si="35"/>
        <v>0</v>
      </c>
      <c r="T248" s="189"/>
      <c r="U248" s="189"/>
      <c r="V248" s="201"/>
      <c r="W248" s="53"/>
      <c r="Z248">
        <v>0</v>
      </c>
    </row>
    <row r="249" spans="1:26" ht="25.15" customHeight="1" x14ac:dyDescent="0.25">
      <c r="A249" s="179"/>
      <c r="B249" s="215" t="s">
        <v>1621</v>
      </c>
      <c r="C249" s="180" t="s">
        <v>350</v>
      </c>
      <c r="D249" s="249" t="s">
        <v>351</v>
      </c>
      <c r="E249" s="249"/>
      <c r="F249" s="173" t="s">
        <v>171</v>
      </c>
      <c r="G249" s="175">
        <v>41.34</v>
      </c>
      <c r="H249" s="174"/>
      <c r="I249" s="174">
        <f t="shared" si="32"/>
        <v>0</v>
      </c>
      <c r="J249" s="173">
        <f t="shared" si="33"/>
        <v>14.47</v>
      </c>
      <c r="K249" s="178">
        <f t="shared" si="34"/>
        <v>0</v>
      </c>
      <c r="L249" s="178">
        <f>ROUND(G249*(H249),2)</f>
        <v>0</v>
      </c>
      <c r="M249" s="178"/>
      <c r="N249" s="178">
        <v>0.35</v>
      </c>
      <c r="O249" s="178"/>
      <c r="P249" s="181"/>
      <c r="Q249" s="181"/>
      <c r="R249" s="181"/>
      <c r="S249" s="182">
        <f t="shared" si="35"/>
        <v>0</v>
      </c>
      <c r="T249" s="178"/>
      <c r="U249" s="178"/>
      <c r="V249" s="200"/>
      <c r="W249" s="53"/>
      <c r="Z249">
        <v>0</v>
      </c>
    </row>
    <row r="250" spans="1:26" ht="25.15" customHeight="1" x14ac:dyDescent="0.25">
      <c r="A250" s="179"/>
      <c r="B250" s="215" t="s">
        <v>1622</v>
      </c>
      <c r="C250" s="190" t="s">
        <v>352</v>
      </c>
      <c r="D250" s="251" t="s">
        <v>353</v>
      </c>
      <c r="E250" s="251"/>
      <c r="F250" s="184" t="s">
        <v>171</v>
      </c>
      <c r="G250" s="186">
        <v>47.540999999999997</v>
      </c>
      <c r="H250" s="185"/>
      <c r="I250" s="185">
        <f t="shared" si="32"/>
        <v>0</v>
      </c>
      <c r="J250" s="184">
        <f t="shared" si="33"/>
        <v>67.03</v>
      </c>
      <c r="K250" s="189">
        <f t="shared" si="34"/>
        <v>0</v>
      </c>
      <c r="L250" s="189"/>
      <c r="M250" s="189">
        <f>ROUND(G250*(H250),2)</f>
        <v>0</v>
      </c>
      <c r="N250" s="189">
        <v>1.41</v>
      </c>
      <c r="O250" s="189"/>
      <c r="P250" s="192"/>
      <c r="Q250" s="192"/>
      <c r="R250" s="192"/>
      <c r="S250" s="193">
        <f t="shared" si="35"/>
        <v>0</v>
      </c>
      <c r="T250" s="189"/>
      <c r="U250" s="189"/>
      <c r="V250" s="201"/>
      <c r="W250" s="53"/>
      <c r="Z250">
        <v>0</v>
      </c>
    </row>
    <row r="251" spans="1:26" ht="25.15" customHeight="1" x14ac:dyDescent="0.25">
      <c r="A251" s="179"/>
      <c r="B251" s="215" t="s">
        <v>1623</v>
      </c>
      <c r="C251" s="180" t="s">
        <v>354</v>
      </c>
      <c r="D251" s="249" t="s">
        <v>355</v>
      </c>
      <c r="E251" s="249"/>
      <c r="F251" s="173" t="s">
        <v>171</v>
      </c>
      <c r="G251" s="175">
        <v>41.34</v>
      </c>
      <c r="H251" s="174"/>
      <c r="I251" s="174">
        <f t="shared" si="32"/>
        <v>0</v>
      </c>
      <c r="J251" s="173">
        <f t="shared" si="33"/>
        <v>5.37</v>
      </c>
      <c r="K251" s="178">
        <f t="shared" si="34"/>
        <v>0</v>
      </c>
      <c r="L251" s="178">
        <f>ROUND(G251*(H251),2)</f>
        <v>0</v>
      </c>
      <c r="M251" s="178"/>
      <c r="N251" s="178">
        <v>0.13</v>
      </c>
      <c r="O251" s="178"/>
      <c r="P251" s="181"/>
      <c r="Q251" s="181"/>
      <c r="R251" s="181"/>
      <c r="S251" s="182">
        <f t="shared" si="35"/>
        <v>0</v>
      </c>
      <c r="T251" s="178"/>
      <c r="U251" s="178"/>
      <c r="V251" s="200"/>
      <c r="W251" s="53"/>
      <c r="Z251">
        <v>0</v>
      </c>
    </row>
    <row r="252" spans="1:26" ht="25.15" customHeight="1" x14ac:dyDescent="0.25">
      <c r="A252" s="179"/>
      <c r="B252" s="215" t="s">
        <v>1624</v>
      </c>
      <c r="C252" s="190" t="s">
        <v>356</v>
      </c>
      <c r="D252" s="251" t="s">
        <v>357</v>
      </c>
      <c r="E252" s="251"/>
      <c r="F252" s="184" t="s">
        <v>171</v>
      </c>
      <c r="G252" s="186">
        <v>47.540999999999997</v>
      </c>
      <c r="H252" s="185"/>
      <c r="I252" s="185">
        <f t="shared" si="32"/>
        <v>0</v>
      </c>
      <c r="J252" s="184">
        <f t="shared" si="33"/>
        <v>34.229999999999997</v>
      </c>
      <c r="K252" s="189">
        <f t="shared" si="34"/>
        <v>0</v>
      </c>
      <c r="L252" s="189"/>
      <c r="M252" s="189">
        <f>ROUND(G252*(H252),2)</f>
        <v>0</v>
      </c>
      <c r="N252" s="189">
        <v>0.72</v>
      </c>
      <c r="O252" s="189"/>
      <c r="P252" s="192"/>
      <c r="Q252" s="192"/>
      <c r="R252" s="192"/>
      <c r="S252" s="193">
        <f t="shared" si="35"/>
        <v>0</v>
      </c>
      <c r="T252" s="189"/>
      <c r="U252" s="189"/>
      <c r="V252" s="201"/>
      <c r="W252" s="53"/>
      <c r="Z252">
        <v>0</v>
      </c>
    </row>
    <row r="253" spans="1:26" ht="25.15" customHeight="1" x14ac:dyDescent="0.25">
      <c r="A253" s="179"/>
      <c r="B253" s="215" t="s">
        <v>1625</v>
      </c>
      <c r="C253" s="180" t="s">
        <v>358</v>
      </c>
      <c r="D253" s="249" t="s">
        <v>359</v>
      </c>
      <c r="E253" s="249"/>
      <c r="F253" s="173" t="s">
        <v>171</v>
      </c>
      <c r="G253" s="175">
        <v>22.391999999999999</v>
      </c>
      <c r="H253" s="174"/>
      <c r="I253" s="174">
        <f t="shared" si="32"/>
        <v>0</v>
      </c>
      <c r="J253" s="173">
        <f t="shared" si="33"/>
        <v>55.08</v>
      </c>
      <c r="K253" s="178">
        <f t="shared" si="34"/>
        <v>0</v>
      </c>
      <c r="L253" s="178">
        <f>ROUND(G253*(H253),2)</f>
        <v>0</v>
      </c>
      <c r="M253" s="178"/>
      <c r="N253" s="178">
        <v>2.46</v>
      </c>
      <c r="O253" s="178"/>
      <c r="P253" s="181"/>
      <c r="Q253" s="181"/>
      <c r="R253" s="181"/>
      <c r="S253" s="182">
        <f t="shared" si="35"/>
        <v>0</v>
      </c>
      <c r="T253" s="178"/>
      <c r="U253" s="178"/>
      <c r="V253" s="200"/>
      <c r="W253" s="53"/>
      <c r="Z253">
        <v>0</v>
      </c>
    </row>
    <row r="254" spans="1:26" ht="25.15" customHeight="1" x14ac:dyDescent="0.25">
      <c r="A254" s="179"/>
      <c r="B254" s="215" t="s">
        <v>1626</v>
      </c>
      <c r="C254" s="190" t="s">
        <v>360</v>
      </c>
      <c r="D254" s="251" t="s">
        <v>361</v>
      </c>
      <c r="E254" s="251"/>
      <c r="F254" s="184" t="s">
        <v>171</v>
      </c>
      <c r="G254" s="186">
        <v>25.751000000000001</v>
      </c>
      <c r="H254" s="185"/>
      <c r="I254" s="185">
        <f t="shared" si="32"/>
        <v>0</v>
      </c>
      <c r="J254" s="184">
        <f t="shared" si="33"/>
        <v>40.17</v>
      </c>
      <c r="K254" s="189">
        <f t="shared" si="34"/>
        <v>0</v>
      </c>
      <c r="L254" s="189"/>
      <c r="M254" s="189">
        <f>ROUND(G254*(H254),2)</f>
        <v>0</v>
      </c>
      <c r="N254" s="189">
        <v>1.56</v>
      </c>
      <c r="O254" s="189"/>
      <c r="P254" s="192"/>
      <c r="Q254" s="192"/>
      <c r="R254" s="192"/>
      <c r="S254" s="193">
        <f t="shared" si="35"/>
        <v>0</v>
      </c>
      <c r="T254" s="189"/>
      <c r="U254" s="189"/>
      <c r="V254" s="201"/>
      <c r="W254" s="53"/>
      <c r="Z254">
        <v>0</v>
      </c>
    </row>
    <row r="255" spans="1:26" ht="25.15" customHeight="1" x14ac:dyDescent="0.25">
      <c r="A255" s="179"/>
      <c r="B255" s="215" t="s">
        <v>1627</v>
      </c>
      <c r="C255" s="180" t="s">
        <v>362</v>
      </c>
      <c r="D255" s="249" t="s">
        <v>363</v>
      </c>
      <c r="E255" s="249"/>
      <c r="F255" s="173" t="s">
        <v>171</v>
      </c>
      <c r="G255" s="175">
        <v>21.72</v>
      </c>
      <c r="H255" s="174"/>
      <c r="I255" s="174">
        <f t="shared" si="32"/>
        <v>0</v>
      </c>
      <c r="J255" s="173">
        <f t="shared" si="33"/>
        <v>73.41</v>
      </c>
      <c r="K255" s="178">
        <f t="shared" si="34"/>
        <v>0</v>
      </c>
      <c r="L255" s="178">
        <f>ROUND(G255*(H255),2)</f>
        <v>0</v>
      </c>
      <c r="M255" s="178"/>
      <c r="N255" s="178">
        <v>3.38</v>
      </c>
      <c r="O255" s="178"/>
      <c r="P255" s="181"/>
      <c r="Q255" s="181"/>
      <c r="R255" s="181"/>
      <c r="S255" s="182">
        <f t="shared" si="35"/>
        <v>0</v>
      </c>
      <c r="T255" s="178"/>
      <c r="U255" s="178"/>
      <c r="V255" s="200"/>
      <c r="W255" s="53"/>
      <c r="Z255">
        <v>0</v>
      </c>
    </row>
    <row r="256" spans="1:26" ht="25.15" customHeight="1" x14ac:dyDescent="0.25">
      <c r="A256" s="179"/>
      <c r="B256" s="215" t="s">
        <v>1628</v>
      </c>
      <c r="C256" s="190" t="s">
        <v>364</v>
      </c>
      <c r="D256" s="251" t="s">
        <v>365</v>
      </c>
      <c r="E256" s="251"/>
      <c r="F256" s="184" t="s">
        <v>171</v>
      </c>
      <c r="G256" s="186">
        <v>26.064</v>
      </c>
      <c r="H256" s="185"/>
      <c r="I256" s="185">
        <f t="shared" si="32"/>
        <v>0</v>
      </c>
      <c r="J256" s="184">
        <f t="shared" si="33"/>
        <v>65.16</v>
      </c>
      <c r="K256" s="189">
        <f t="shared" si="34"/>
        <v>0</v>
      </c>
      <c r="L256" s="189"/>
      <c r="M256" s="189">
        <f>ROUND(G256*(H256),2)</f>
        <v>0</v>
      </c>
      <c r="N256" s="189">
        <v>2.5</v>
      </c>
      <c r="O256" s="189"/>
      <c r="P256" s="192"/>
      <c r="Q256" s="192"/>
      <c r="R256" s="192"/>
      <c r="S256" s="193">
        <f t="shared" si="35"/>
        <v>0</v>
      </c>
      <c r="T256" s="189"/>
      <c r="U256" s="189"/>
      <c r="V256" s="201"/>
      <c r="W256" s="53"/>
      <c r="Z256">
        <v>0</v>
      </c>
    </row>
    <row r="257" spans="1:26" ht="25.15" customHeight="1" x14ac:dyDescent="0.25">
      <c r="A257" s="179"/>
      <c r="B257" s="215" t="s">
        <v>1629</v>
      </c>
      <c r="C257" s="180" t="s">
        <v>366</v>
      </c>
      <c r="D257" s="249" t="s">
        <v>367</v>
      </c>
      <c r="E257" s="249"/>
      <c r="F257" s="173" t="s">
        <v>171</v>
      </c>
      <c r="G257" s="175">
        <v>41.34</v>
      </c>
      <c r="H257" s="174"/>
      <c r="I257" s="174">
        <f t="shared" si="32"/>
        <v>0</v>
      </c>
      <c r="J257" s="173">
        <f t="shared" si="33"/>
        <v>117.82</v>
      </c>
      <c r="K257" s="178">
        <f t="shared" si="34"/>
        <v>0</v>
      </c>
      <c r="L257" s="178">
        <f>ROUND(G257*(H257),2)</f>
        <v>0</v>
      </c>
      <c r="M257" s="178"/>
      <c r="N257" s="178">
        <v>2.85</v>
      </c>
      <c r="O257" s="178"/>
      <c r="P257" s="183">
        <v>3.0000000000000001E-5</v>
      </c>
      <c r="Q257" s="181"/>
      <c r="R257" s="181">
        <v>3.0000000000000001E-5</v>
      </c>
      <c r="S257" s="182">
        <f t="shared" si="35"/>
        <v>1E-3</v>
      </c>
      <c r="T257" s="178"/>
      <c r="U257" s="178"/>
      <c r="V257" s="200"/>
      <c r="W257" s="53"/>
      <c r="Z257">
        <v>0</v>
      </c>
    </row>
    <row r="258" spans="1:26" ht="25.15" customHeight="1" x14ac:dyDescent="0.25">
      <c r="A258" s="179"/>
      <c r="B258" s="215" t="s">
        <v>1630</v>
      </c>
      <c r="C258" s="190" t="s">
        <v>368</v>
      </c>
      <c r="D258" s="251" t="s">
        <v>369</v>
      </c>
      <c r="E258" s="251"/>
      <c r="F258" s="184" t="s">
        <v>171</v>
      </c>
      <c r="G258" s="186">
        <v>47.540999999999997</v>
      </c>
      <c r="H258" s="185"/>
      <c r="I258" s="185">
        <f t="shared" si="32"/>
        <v>0</v>
      </c>
      <c r="J258" s="184">
        <f t="shared" si="33"/>
        <v>239.61</v>
      </c>
      <c r="K258" s="189">
        <f t="shared" si="34"/>
        <v>0</v>
      </c>
      <c r="L258" s="189"/>
      <c r="M258" s="189">
        <f>ROUND(G258*(H258),2)</f>
        <v>0</v>
      </c>
      <c r="N258" s="189">
        <v>5.04</v>
      </c>
      <c r="O258" s="189"/>
      <c r="P258" s="192"/>
      <c r="Q258" s="192"/>
      <c r="R258" s="192"/>
      <c r="S258" s="193">
        <f t="shared" si="35"/>
        <v>0</v>
      </c>
      <c r="T258" s="189"/>
      <c r="U258" s="189"/>
      <c r="V258" s="201"/>
      <c r="W258" s="53"/>
      <c r="Z258">
        <v>0</v>
      </c>
    </row>
    <row r="259" spans="1:26" ht="25.15" customHeight="1" x14ac:dyDescent="0.25">
      <c r="A259" s="179"/>
      <c r="B259" s="215" t="s">
        <v>1631</v>
      </c>
      <c r="C259" s="180" t="s">
        <v>370</v>
      </c>
      <c r="D259" s="249" t="s">
        <v>371</v>
      </c>
      <c r="E259" s="249"/>
      <c r="F259" s="173" t="s">
        <v>372</v>
      </c>
      <c r="G259" s="175">
        <v>2.73</v>
      </c>
      <c r="H259" s="176"/>
      <c r="I259" s="174">
        <f t="shared" si="32"/>
        <v>0</v>
      </c>
      <c r="J259" s="173">
        <f t="shared" si="33"/>
        <v>25.03</v>
      </c>
      <c r="K259" s="178">
        <f t="shared" si="34"/>
        <v>0</v>
      </c>
      <c r="L259" s="178">
        <f>ROUND(G259*(H259),2)</f>
        <v>0</v>
      </c>
      <c r="M259" s="178"/>
      <c r="N259" s="178">
        <v>9.1700997042655938</v>
      </c>
      <c r="O259" s="178"/>
      <c r="P259" s="181"/>
      <c r="Q259" s="181"/>
      <c r="R259" s="181"/>
      <c r="S259" s="182">
        <f t="shared" si="35"/>
        <v>0</v>
      </c>
      <c r="T259" s="178"/>
      <c r="U259" s="178"/>
      <c r="V259" s="200"/>
      <c r="W259" s="53"/>
      <c r="Z259">
        <v>0</v>
      </c>
    </row>
    <row r="260" spans="1:26" x14ac:dyDescent="0.25">
      <c r="A260" s="10"/>
      <c r="B260" s="214"/>
      <c r="C260" s="172">
        <v>711</v>
      </c>
      <c r="D260" s="248" t="s">
        <v>72</v>
      </c>
      <c r="E260" s="248"/>
      <c r="F260" s="10"/>
      <c r="G260" s="171"/>
      <c r="H260" s="138"/>
      <c r="I260" s="140">
        <f>ROUND((SUM(I244:I259))/1,2)</f>
        <v>0</v>
      </c>
      <c r="J260" s="10"/>
      <c r="K260" s="10"/>
      <c r="L260" s="10">
        <f>ROUND((SUM(L244:L259))/1,2)</f>
        <v>0</v>
      </c>
      <c r="M260" s="10">
        <f>ROUND((SUM(M244:M259))/1,2)</f>
        <v>0</v>
      </c>
      <c r="N260" s="10"/>
      <c r="O260" s="10"/>
      <c r="P260" s="10"/>
      <c r="Q260" s="10"/>
      <c r="R260" s="10"/>
      <c r="S260" s="10">
        <f>ROUND((SUM(S244:S259))/1,2)</f>
        <v>0</v>
      </c>
      <c r="T260" s="10"/>
      <c r="U260" s="10"/>
      <c r="V260" s="202">
        <f>ROUND((SUM(V244:V259))/1,2)</f>
        <v>0</v>
      </c>
      <c r="W260" s="219"/>
      <c r="X260" s="137"/>
      <c r="Y260" s="137"/>
      <c r="Z260" s="137"/>
    </row>
    <row r="261" spans="1:26" x14ac:dyDescent="0.25">
      <c r="A261" s="1"/>
      <c r="B261" s="210"/>
      <c r="C261" s="1"/>
      <c r="D261" s="1"/>
      <c r="E261" s="1"/>
      <c r="F261" s="1"/>
      <c r="G261" s="165"/>
      <c r="H261" s="131"/>
      <c r="I261" s="13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03"/>
      <c r="W261" s="53"/>
    </row>
    <row r="262" spans="1:26" x14ac:dyDescent="0.25">
      <c r="A262" s="10"/>
      <c r="B262" s="214"/>
      <c r="C262" s="172">
        <v>712</v>
      </c>
      <c r="D262" s="248" t="s">
        <v>73</v>
      </c>
      <c r="E262" s="248"/>
      <c r="F262" s="10"/>
      <c r="G262" s="171"/>
      <c r="H262" s="138"/>
      <c r="I262" s="138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99"/>
      <c r="W262" s="219"/>
      <c r="X262" s="137"/>
      <c r="Y262" s="137"/>
      <c r="Z262" s="137"/>
    </row>
    <row r="263" spans="1:26" ht="25.15" customHeight="1" x14ac:dyDescent="0.25">
      <c r="A263" s="179"/>
      <c r="B263" s="215" t="s">
        <v>1632</v>
      </c>
      <c r="C263" s="180" t="s">
        <v>373</v>
      </c>
      <c r="D263" s="249" t="s">
        <v>374</v>
      </c>
      <c r="E263" s="249"/>
      <c r="F263" s="173" t="s">
        <v>171</v>
      </c>
      <c r="G263" s="175">
        <v>355.7</v>
      </c>
      <c r="H263" s="174"/>
      <c r="I263" s="174">
        <f>ROUND(G263*(H263),2)</f>
        <v>0</v>
      </c>
      <c r="J263" s="173">
        <f>ROUND(G263*(N263),2)</f>
        <v>238.32</v>
      </c>
      <c r="K263" s="178">
        <f>ROUND(G263*(O263),2)</f>
        <v>0</v>
      </c>
      <c r="L263" s="178">
        <f>ROUND(G263*(H263),2)</f>
        <v>0</v>
      </c>
      <c r="M263" s="178"/>
      <c r="N263" s="178">
        <v>0.67</v>
      </c>
      <c r="O263" s="178"/>
      <c r="P263" s="181"/>
      <c r="Q263" s="181"/>
      <c r="R263" s="181"/>
      <c r="S263" s="182">
        <f>ROUND(G263*(P263),3)</f>
        <v>0</v>
      </c>
      <c r="T263" s="178"/>
      <c r="U263" s="178"/>
      <c r="V263" s="200"/>
      <c r="W263" s="53"/>
      <c r="Z263">
        <v>0</v>
      </c>
    </row>
    <row r="264" spans="1:26" x14ac:dyDescent="0.25">
      <c r="A264" s="10"/>
      <c r="B264" s="214"/>
      <c r="C264" s="172">
        <v>712</v>
      </c>
      <c r="D264" s="248" t="s">
        <v>73</v>
      </c>
      <c r="E264" s="248"/>
      <c r="F264" s="10"/>
      <c r="G264" s="171"/>
      <c r="H264" s="138"/>
      <c r="I264" s="140">
        <f>ROUND((SUM(I262:I263))/1,2)</f>
        <v>0</v>
      </c>
      <c r="J264" s="10"/>
      <c r="K264" s="10"/>
      <c r="L264" s="10">
        <f>ROUND((SUM(L262:L263))/1,2)</f>
        <v>0</v>
      </c>
      <c r="M264" s="10">
        <f>ROUND((SUM(M262:M263))/1,2)</f>
        <v>0</v>
      </c>
      <c r="N264" s="10"/>
      <c r="O264" s="10"/>
      <c r="P264" s="10"/>
      <c r="Q264" s="10"/>
      <c r="R264" s="10"/>
      <c r="S264" s="10">
        <f>ROUND((SUM(S262:S263))/1,2)</f>
        <v>0</v>
      </c>
      <c r="T264" s="10"/>
      <c r="U264" s="10"/>
      <c r="V264" s="202">
        <f>ROUND((SUM(V262:V263))/1,2)</f>
        <v>0</v>
      </c>
      <c r="W264" s="219"/>
      <c r="X264" s="137"/>
      <c r="Y264" s="137"/>
      <c r="Z264" s="137"/>
    </row>
    <row r="265" spans="1:26" x14ac:dyDescent="0.25">
      <c r="A265" s="1"/>
      <c r="B265" s="210"/>
      <c r="C265" s="1"/>
      <c r="D265" s="1"/>
      <c r="E265" s="1"/>
      <c r="F265" s="1"/>
      <c r="G265" s="165"/>
      <c r="H265" s="131"/>
      <c r="I265" s="13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03"/>
      <c r="W265" s="53"/>
    </row>
    <row r="266" spans="1:26" x14ac:dyDescent="0.25">
      <c r="A266" s="10"/>
      <c r="B266" s="214"/>
      <c r="C266" s="172">
        <v>713</v>
      </c>
      <c r="D266" s="248" t="s">
        <v>74</v>
      </c>
      <c r="E266" s="248"/>
      <c r="F266" s="10"/>
      <c r="G266" s="171"/>
      <c r="H266" s="138"/>
      <c r="I266" s="138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99"/>
      <c r="W266" s="219"/>
      <c r="X266" s="137"/>
      <c r="Y266" s="137"/>
      <c r="Z266" s="137"/>
    </row>
    <row r="267" spans="1:26" ht="25.15" customHeight="1" x14ac:dyDescent="0.25">
      <c r="A267" s="179"/>
      <c r="B267" s="215" t="s">
        <v>1633</v>
      </c>
      <c r="C267" s="180" t="s">
        <v>375</v>
      </c>
      <c r="D267" s="249" t="s">
        <v>376</v>
      </c>
      <c r="E267" s="249"/>
      <c r="F267" s="173" t="s">
        <v>171</v>
      </c>
      <c r="G267" s="175">
        <v>759.92399999999998</v>
      </c>
      <c r="H267" s="174"/>
      <c r="I267" s="174">
        <f t="shared" ref="I267:I275" si="36">ROUND(G267*(H267),2)</f>
        <v>0</v>
      </c>
      <c r="J267" s="173">
        <f t="shared" ref="J267:J275" si="37">ROUND(G267*(N267),2)</f>
        <v>805.52</v>
      </c>
      <c r="K267" s="178">
        <f t="shared" ref="K267:K275" si="38">ROUND(G267*(O267),2)</f>
        <v>0</v>
      </c>
      <c r="L267" s="178">
        <f>ROUND(G267*(H267),2)</f>
        <v>0</v>
      </c>
      <c r="M267" s="178"/>
      <c r="N267" s="178">
        <v>1.06</v>
      </c>
      <c r="O267" s="178"/>
      <c r="P267" s="181"/>
      <c r="Q267" s="181"/>
      <c r="R267" s="181"/>
      <c r="S267" s="182">
        <f t="shared" ref="S267:S275" si="39">ROUND(G267*(P267),3)</f>
        <v>0</v>
      </c>
      <c r="T267" s="178"/>
      <c r="U267" s="178"/>
      <c r="V267" s="200"/>
      <c r="W267" s="53"/>
      <c r="Z267">
        <v>0</v>
      </c>
    </row>
    <row r="268" spans="1:26" ht="25.15" customHeight="1" x14ac:dyDescent="0.25">
      <c r="A268" s="179"/>
      <c r="B268" s="215" t="s">
        <v>1634</v>
      </c>
      <c r="C268" s="190" t="s">
        <v>377</v>
      </c>
      <c r="D268" s="251" t="s">
        <v>378</v>
      </c>
      <c r="E268" s="251"/>
      <c r="F268" s="184" t="s">
        <v>171</v>
      </c>
      <c r="G268" s="186">
        <v>775.12199999999996</v>
      </c>
      <c r="H268" s="185"/>
      <c r="I268" s="185">
        <f t="shared" si="36"/>
        <v>0</v>
      </c>
      <c r="J268" s="184">
        <f t="shared" si="37"/>
        <v>7262.89</v>
      </c>
      <c r="K268" s="189">
        <f t="shared" si="38"/>
        <v>0</v>
      </c>
      <c r="L268" s="189"/>
      <c r="M268" s="189">
        <f>ROUND(G268*(H268),2)</f>
        <v>0</v>
      </c>
      <c r="N268" s="189">
        <v>9.3699999999999992</v>
      </c>
      <c r="O268" s="189"/>
      <c r="P268" s="192"/>
      <c r="Q268" s="192"/>
      <c r="R268" s="192"/>
      <c r="S268" s="193">
        <f t="shared" si="39"/>
        <v>0</v>
      </c>
      <c r="T268" s="189"/>
      <c r="U268" s="189"/>
      <c r="V268" s="201"/>
      <c r="W268" s="53"/>
      <c r="Z268">
        <v>0</v>
      </c>
    </row>
    <row r="269" spans="1:26" ht="25.15" customHeight="1" x14ac:dyDescent="0.25">
      <c r="A269" s="179"/>
      <c r="B269" s="215" t="s">
        <v>1635</v>
      </c>
      <c r="C269" s="180" t="s">
        <v>379</v>
      </c>
      <c r="D269" s="249" t="s">
        <v>380</v>
      </c>
      <c r="E269" s="249"/>
      <c r="F269" s="173" t="s">
        <v>171</v>
      </c>
      <c r="G269" s="175">
        <v>422.18</v>
      </c>
      <c r="H269" s="174"/>
      <c r="I269" s="174">
        <f t="shared" si="36"/>
        <v>0</v>
      </c>
      <c r="J269" s="173">
        <f t="shared" si="37"/>
        <v>261.75</v>
      </c>
      <c r="K269" s="178">
        <f t="shared" si="38"/>
        <v>0</v>
      </c>
      <c r="L269" s="178">
        <f>ROUND(G269*(H269),2)</f>
        <v>0</v>
      </c>
      <c r="M269" s="178"/>
      <c r="N269" s="178">
        <v>0.62</v>
      </c>
      <c r="O269" s="178"/>
      <c r="P269" s="183">
        <v>1.1E-4</v>
      </c>
      <c r="Q269" s="181"/>
      <c r="R269" s="181">
        <v>1.1E-4</v>
      </c>
      <c r="S269" s="182">
        <f t="shared" si="39"/>
        <v>4.5999999999999999E-2</v>
      </c>
      <c r="T269" s="178"/>
      <c r="U269" s="178"/>
      <c r="V269" s="200"/>
      <c r="W269" s="53"/>
      <c r="Z269">
        <v>0</v>
      </c>
    </row>
    <row r="270" spans="1:26" ht="25.15" customHeight="1" x14ac:dyDescent="0.25">
      <c r="A270" s="179"/>
      <c r="B270" s="215" t="s">
        <v>1636</v>
      </c>
      <c r="C270" s="190" t="s">
        <v>381</v>
      </c>
      <c r="D270" s="251" t="s">
        <v>382</v>
      </c>
      <c r="E270" s="251"/>
      <c r="F270" s="184" t="s">
        <v>171</v>
      </c>
      <c r="G270" s="186">
        <v>485.50700000000001</v>
      </c>
      <c r="H270" s="185"/>
      <c r="I270" s="185">
        <f t="shared" si="36"/>
        <v>0</v>
      </c>
      <c r="J270" s="184">
        <f t="shared" si="37"/>
        <v>237.9</v>
      </c>
      <c r="K270" s="189">
        <f t="shared" si="38"/>
        <v>0</v>
      </c>
      <c r="L270" s="189"/>
      <c r="M270" s="189">
        <f>ROUND(G270*(H270),2)</f>
        <v>0</v>
      </c>
      <c r="N270" s="189">
        <v>0.49</v>
      </c>
      <c r="O270" s="189"/>
      <c r="P270" s="192"/>
      <c r="Q270" s="192"/>
      <c r="R270" s="192"/>
      <c r="S270" s="193">
        <f t="shared" si="39"/>
        <v>0</v>
      </c>
      <c r="T270" s="189"/>
      <c r="U270" s="189"/>
      <c r="V270" s="201"/>
      <c r="W270" s="53"/>
      <c r="Z270">
        <v>0</v>
      </c>
    </row>
    <row r="271" spans="1:26" ht="25.15" customHeight="1" x14ac:dyDescent="0.25">
      <c r="A271" s="179"/>
      <c r="B271" s="215" t="s">
        <v>1637</v>
      </c>
      <c r="C271" s="180" t="s">
        <v>383</v>
      </c>
      <c r="D271" s="249" t="s">
        <v>384</v>
      </c>
      <c r="E271" s="249"/>
      <c r="F271" s="173" t="s">
        <v>171</v>
      </c>
      <c r="G271" s="175">
        <v>422.18</v>
      </c>
      <c r="H271" s="174"/>
      <c r="I271" s="174">
        <f t="shared" si="36"/>
        <v>0</v>
      </c>
      <c r="J271" s="173">
        <f t="shared" si="37"/>
        <v>316.64</v>
      </c>
      <c r="K271" s="178">
        <f t="shared" si="38"/>
        <v>0</v>
      </c>
      <c r="L271" s="178">
        <f>ROUND(G271*(H271),2)</f>
        <v>0</v>
      </c>
      <c r="M271" s="178"/>
      <c r="N271" s="178">
        <v>0.75</v>
      </c>
      <c r="O271" s="178"/>
      <c r="P271" s="181"/>
      <c r="Q271" s="181"/>
      <c r="R271" s="181"/>
      <c r="S271" s="182">
        <f t="shared" si="39"/>
        <v>0</v>
      </c>
      <c r="T271" s="178"/>
      <c r="U271" s="178"/>
      <c r="V271" s="200"/>
      <c r="W271" s="53"/>
      <c r="Z271">
        <v>0</v>
      </c>
    </row>
    <row r="272" spans="1:26" ht="25.15" customHeight="1" x14ac:dyDescent="0.25">
      <c r="A272" s="179"/>
      <c r="B272" s="215" t="s">
        <v>1638</v>
      </c>
      <c r="C272" s="190" t="s">
        <v>385</v>
      </c>
      <c r="D272" s="251" t="s">
        <v>386</v>
      </c>
      <c r="E272" s="251"/>
      <c r="F272" s="184" t="s">
        <v>171</v>
      </c>
      <c r="G272" s="186">
        <v>430.62400000000002</v>
      </c>
      <c r="H272" s="185"/>
      <c r="I272" s="185">
        <f t="shared" si="36"/>
        <v>0</v>
      </c>
      <c r="J272" s="184">
        <f t="shared" si="37"/>
        <v>1860.3</v>
      </c>
      <c r="K272" s="189">
        <f t="shared" si="38"/>
        <v>0</v>
      </c>
      <c r="L272" s="189"/>
      <c r="M272" s="189">
        <f>ROUND(G272*(H272),2)</f>
        <v>0</v>
      </c>
      <c r="N272" s="189">
        <v>4.32</v>
      </c>
      <c r="O272" s="189"/>
      <c r="P272" s="192"/>
      <c r="Q272" s="192"/>
      <c r="R272" s="192"/>
      <c r="S272" s="193">
        <f t="shared" si="39"/>
        <v>0</v>
      </c>
      <c r="T272" s="189"/>
      <c r="U272" s="189"/>
      <c r="V272" s="201"/>
      <c r="W272" s="53"/>
      <c r="Z272">
        <v>0</v>
      </c>
    </row>
    <row r="273" spans="1:26" ht="25.15" customHeight="1" x14ac:dyDescent="0.25">
      <c r="A273" s="179"/>
      <c r="B273" s="215" t="s">
        <v>1639</v>
      </c>
      <c r="C273" s="180" t="s">
        <v>387</v>
      </c>
      <c r="D273" s="249" t="s">
        <v>384</v>
      </c>
      <c r="E273" s="249"/>
      <c r="F273" s="173" t="s">
        <v>171</v>
      </c>
      <c r="G273" s="175">
        <v>27.3</v>
      </c>
      <c r="H273" s="174"/>
      <c r="I273" s="174">
        <f t="shared" si="36"/>
        <v>0</v>
      </c>
      <c r="J273" s="173">
        <f t="shared" si="37"/>
        <v>20.75</v>
      </c>
      <c r="K273" s="178">
        <f t="shared" si="38"/>
        <v>0</v>
      </c>
      <c r="L273" s="178">
        <f>ROUND(G273*(H273),2)</f>
        <v>0</v>
      </c>
      <c r="M273" s="178"/>
      <c r="N273" s="178">
        <v>0.76</v>
      </c>
      <c r="O273" s="178"/>
      <c r="P273" s="181"/>
      <c r="Q273" s="181"/>
      <c r="R273" s="181"/>
      <c r="S273" s="182">
        <f t="shared" si="39"/>
        <v>0</v>
      </c>
      <c r="T273" s="178"/>
      <c r="U273" s="178"/>
      <c r="V273" s="200"/>
      <c r="W273" s="53"/>
      <c r="Z273">
        <v>0</v>
      </c>
    </row>
    <row r="274" spans="1:26" ht="25.15" customHeight="1" x14ac:dyDescent="0.25">
      <c r="A274" s="179"/>
      <c r="B274" s="215" t="s">
        <v>1640</v>
      </c>
      <c r="C274" s="190" t="s">
        <v>388</v>
      </c>
      <c r="D274" s="251" t="s">
        <v>389</v>
      </c>
      <c r="E274" s="251"/>
      <c r="F274" s="184" t="s">
        <v>171</v>
      </c>
      <c r="G274" s="186">
        <v>27.846</v>
      </c>
      <c r="H274" s="185"/>
      <c r="I274" s="185">
        <f t="shared" si="36"/>
        <v>0</v>
      </c>
      <c r="J274" s="184">
        <f t="shared" si="37"/>
        <v>129.47999999999999</v>
      </c>
      <c r="K274" s="189">
        <f t="shared" si="38"/>
        <v>0</v>
      </c>
      <c r="L274" s="189"/>
      <c r="M274" s="189">
        <f>ROUND(G274*(H274),2)</f>
        <v>0</v>
      </c>
      <c r="N274" s="189">
        <v>4.6500000000000004</v>
      </c>
      <c r="O274" s="189"/>
      <c r="P274" s="192"/>
      <c r="Q274" s="192"/>
      <c r="R274" s="192"/>
      <c r="S274" s="193">
        <f t="shared" si="39"/>
        <v>0</v>
      </c>
      <c r="T274" s="189"/>
      <c r="U274" s="189"/>
      <c r="V274" s="201"/>
      <c r="W274" s="53"/>
      <c r="Z274">
        <v>0</v>
      </c>
    </row>
    <row r="275" spans="1:26" ht="25.15" customHeight="1" x14ac:dyDescent="0.25">
      <c r="A275" s="179"/>
      <c r="B275" s="215" t="s">
        <v>1641</v>
      </c>
      <c r="C275" s="180" t="s">
        <v>390</v>
      </c>
      <c r="D275" s="249" t="s">
        <v>391</v>
      </c>
      <c r="E275" s="249"/>
      <c r="F275" s="173" t="s">
        <v>372</v>
      </c>
      <c r="G275" s="175">
        <v>1.1000000000000001</v>
      </c>
      <c r="H275" s="176"/>
      <c r="I275" s="174">
        <f t="shared" si="36"/>
        <v>0</v>
      </c>
      <c r="J275" s="173">
        <f t="shared" si="37"/>
        <v>108.95</v>
      </c>
      <c r="K275" s="178">
        <f t="shared" si="38"/>
        <v>0</v>
      </c>
      <c r="L275" s="178">
        <f>ROUND(G275*(H275),2)</f>
        <v>0</v>
      </c>
      <c r="M275" s="178"/>
      <c r="N275" s="178">
        <v>99.049496805667886</v>
      </c>
      <c r="O275" s="178"/>
      <c r="P275" s="181"/>
      <c r="Q275" s="181"/>
      <c r="R275" s="181"/>
      <c r="S275" s="182">
        <f t="shared" si="39"/>
        <v>0</v>
      </c>
      <c r="T275" s="178"/>
      <c r="U275" s="178"/>
      <c r="V275" s="200"/>
      <c r="W275" s="53"/>
      <c r="Z275">
        <v>0</v>
      </c>
    </row>
    <row r="276" spans="1:26" x14ac:dyDescent="0.25">
      <c r="A276" s="10"/>
      <c r="B276" s="214"/>
      <c r="C276" s="172">
        <v>713</v>
      </c>
      <c r="D276" s="248" t="s">
        <v>74</v>
      </c>
      <c r="E276" s="248"/>
      <c r="F276" s="10"/>
      <c r="G276" s="171"/>
      <c r="H276" s="138"/>
      <c r="I276" s="140">
        <f>ROUND((SUM(I266:I275))/1,2)</f>
        <v>0</v>
      </c>
      <c r="J276" s="10"/>
      <c r="K276" s="10"/>
      <c r="L276" s="10">
        <f>ROUND((SUM(L266:L275))/1,2)</f>
        <v>0</v>
      </c>
      <c r="M276" s="10">
        <f>ROUND((SUM(M266:M275))/1,2)</f>
        <v>0</v>
      </c>
      <c r="N276" s="10"/>
      <c r="O276" s="10"/>
      <c r="P276" s="10"/>
      <c r="Q276" s="10"/>
      <c r="R276" s="10"/>
      <c r="S276" s="10">
        <f>ROUND((SUM(S266:S275))/1,2)</f>
        <v>0.05</v>
      </c>
      <c r="T276" s="10"/>
      <c r="U276" s="10"/>
      <c r="V276" s="202">
        <f>ROUND((SUM(V266:V275))/1,2)</f>
        <v>0</v>
      </c>
      <c r="W276" s="219"/>
      <c r="X276" s="137"/>
      <c r="Y276" s="137"/>
      <c r="Z276" s="137"/>
    </row>
    <row r="277" spans="1:26" x14ac:dyDescent="0.25">
      <c r="A277" s="1"/>
      <c r="B277" s="210"/>
      <c r="C277" s="1"/>
      <c r="D277" s="1"/>
      <c r="E277" s="1"/>
      <c r="F277" s="1"/>
      <c r="G277" s="165"/>
      <c r="H277" s="131"/>
      <c r="I277" s="13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03"/>
      <c r="W277" s="53"/>
    </row>
    <row r="278" spans="1:26" x14ac:dyDescent="0.25">
      <c r="A278" s="10"/>
      <c r="B278" s="214"/>
      <c r="C278" s="172">
        <v>762</v>
      </c>
      <c r="D278" s="248" t="s">
        <v>75</v>
      </c>
      <c r="E278" s="248"/>
      <c r="F278" s="10"/>
      <c r="G278" s="171"/>
      <c r="H278" s="138"/>
      <c r="I278" s="138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99"/>
      <c r="W278" s="219"/>
      <c r="X278" s="137"/>
      <c r="Y278" s="137"/>
      <c r="Z278" s="137"/>
    </row>
    <row r="279" spans="1:26" ht="25.15" customHeight="1" x14ac:dyDescent="0.25">
      <c r="A279" s="179"/>
      <c r="B279" s="215" t="s">
        <v>1642</v>
      </c>
      <c r="C279" s="180" t="s">
        <v>392</v>
      </c>
      <c r="D279" s="249" t="s">
        <v>393</v>
      </c>
      <c r="E279" s="249"/>
      <c r="F279" s="173" t="s">
        <v>312</v>
      </c>
      <c r="G279" s="175">
        <v>1473</v>
      </c>
      <c r="H279" s="174"/>
      <c r="I279" s="174">
        <f t="shared" ref="I279:I296" si="40">ROUND(G279*(H279),2)</f>
        <v>0</v>
      </c>
      <c r="J279" s="173">
        <f t="shared" ref="J279:J296" si="41">ROUND(G279*(N279),2)</f>
        <v>9132.6</v>
      </c>
      <c r="K279" s="178">
        <f t="shared" ref="K279:K296" si="42">ROUND(G279*(O279),2)</f>
        <v>0</v>
      </c>
      <c r="L279" s="178">
        <f>ROUND(G279*(H279),2)</f>
        <v>0</v>
      </c>
      <c r="M279" s="178"/>
      <c r="N279" s="178">
        <v>6.2</v>
      </c>
      <c r="O279" s="178"/>
      <c r="P279" s="183">
        <v>2.5999999999999998E-4</v>
      </c>
      <c r="Q279" s="181"/>
      <c r="R279" s="181">
        <v>2.5999999999999998E-4</v>
      </c>
      <c r="S279" s="182">
        <f t="shared" ref="S279:S296" si="43">ROUND(G279*(P279),3)</f>
        <v>0.38300000000000001</v>
      </c>
      <c r="T279" s="178"/>
      <c r="U279" s="178"/>
      <c r="V279" s="200"/>
      <c r="W279" s="53"/>
      <c r="Z279">
        <v>0</v>
      </c>
    </row>
    <row r="280" spans="1:26" ht="25.15" customHeight="1" x14ac:dyDescent="0.25">
      <c r="A280" s="179"/>
      <c r="B280" s="215" t="s">
        <v>1643</v>
      </c>
      <c r="C280" s="190" t="s">
        <v>394</v>
      </c>
      <c r="D280" s="251" t="s">
        <v>395</v>
      </c>
      <c r="E280" s="251"/>
      <c r="F280" s="184" t="s">
        <v>109</v>
      </c>
      <c r="G280" s="186">
        <v>26.9</v>
      </c>
      <c r="H280" s="185"/>
      <c r="I280" s="185">
        <f t="shared" si="40"/>
        <v>0</v>
      </c>
      <c r="J280" s="184">
        <f t="shared" si="41"/>
        <v>5958.08</v>
      </c>
      <c r="K280" s="189">
        <f t="shared" si="42"/>
        <v>0</v>
      </c>
      <c r="L280" s="189"/>
      <c r="M280" s="189">
        <f>ROUND(G280*(H280),2)</f>
        <v>0</v>
      </c>
      <c r="N280" s="189">
        <v>221.49</v>
      </c>
      <c r="O280" s="189"/>
      <c r="P280" s="192"/>
      <c r="Q280" s="192"/>
      <c r="R280" s="192"/>
      <c r="S280" s="193">
        <f t="shared" si="43"/>
        <v>0</v>
      </c>
      <c r="T280" s="189"/>
      <c r="U280" s="189"/>
      <c r="V280" s="201"/>
      <c r="W280" s="53"/>
      <c r="Z280">
        <v>0</v>
      </c>
    </row>
    <row r="281" spans="1:26" ht="25.15" customHeight="1" x14ac:dyDescent="0.25">
      <c r="A281" s="179"/>
      <c r="B281" s="215" t="s">
        <v>1644</v>
      </c>
      <c r="C281" s="180" t="s">
        <v>396</v>
      </c>
      <c r="D281" s="249" t="s">
        <v>397</v>
      </c>
      <c r="E281" s="249"/>
      <c r="F281" s="173" t="s">
        <v>171</v>
      </c>
      <c r="G281" s="175">
        <v>4.2</v>
      </c>
      <c r="H281" s="174"/>
      <c r="I281" s="174">
        <f t="shared" si="40"/>
        <v>0</v>
      </c>
      <c r="J281" s="173">
        <f t="shared" si="41"/>
        <v>14.87</v>
      </c>
      <c r="K281" s="178">
        <f t="shared" si="42"/>
        <v>0</v>
      </c>
      <c r="L281" s="178">
        <f>ROUND(G281*(H281),2)</f>
        <v>0</v>
      </c>
      <c r="M281" s="178"/>
      <c r="N281" s="178">
        <v>3.54</v>
      </c>
      <c r="O281" s="178"/>
      <c r="P281" s="181"/>
      <c r="Q281" s="181"/>
      <c r="R281" s="181"/>
      <c r="S281" s="182">
        <f t="shared" si="43"/>
        <v>0</v>
      </c>
      <c r="T281" s="178"/>
      <c r="U281" s="178"/>
      <c r="V281" s="200"/>
      <c r="W281" s="53"/>
      <c r="Z281">
        <v>0</v>
      </c>
    </row>
    <row r="282" spans="1:26" ht="25.15" customHeight="1" x14ac:dyDescent="0.25">
      <c r="A282" s="179"/>
      <c r="B282" s="215" t="s">
        <v>1645</v>
      </c>
      <c r="C282" s="190" t="s">
        <v>398</v>
      </c>
      <c r="D282" s="251" t="s">
        <v>399</v>
      </c>
      <c r="E282" s="251"/>
      <c r="F282" s="184" t="s">
        <v>171</v>
      </c>
      <c r="G282" s="186">
        <v>4.62</v>
      </c>
      <c r="H282" s="185"/>
      <c r="I282" s="185">
        <f t="shared" si="40"/>
        <v>0</v>
      </c>
      <c r="J282" s="184">
        <f t="shared" si="41"/>
        <v>55.39</v>
      </c>
      <c r="K282" s="189">
        <f t="shared" si="42"/>
        <v>0</v>
      </c>
      <c r="L282" s="189"/>
      <c r="M282" s="189">
        <f>ROUND(G282*(H282),2)</f>
        <v>0</v>
      </c>
      <c r="N282" s="189">
        <v>11.99</v>
      </c>
      <c r="O282" s="189"/>
      <c r="P282" s="192"/>
      <c r="Q282" s="192"/>
      <c r="R282" s="192"/>
      <c r="S282" s="193">
        <f t="shared" si="43"/>
        <v>0</v>
      </c>
      <c r="T282" s="189"/>
      <c r="U282" s="189"/>
      <c r="V282" s="201"/>
      <c r="W282" s="53"/>
      <c r="Z282">
        <v>0</v>
      </c>
    </row>
    <row r="283" spans="1:26" ht="25.15" customHeight="1" x14ac:dyDescent="0.25">
      <c r="A283" s="179"/>
      <c r="B283" s="215" t="s">
        <v>1646</v>
      </c>
      <c r="C283" s="180" t="s">
        <v>400</v>
      </c>
      <c r="D283" s="249" t="s">
        <v>401</v>
      </c>
      <c r="E283" s="249"/>
      <c r="F283" s="173" t="s">
        <v>171</v>
      </c>
      <c r="G283" s="175">
        <v>8.5</v>
      </c>
      <c r="H283" s="174"/>
      <c r="I283" s="174">
        <f t="shared" si="40"/>
        <v>0</v>
      </c>
      <c r="J283" s="173">
        <f t="shared" si="41"/>
        <v>34.43</v>
      </c>
      <c r="K283" s="178">
        <f t="shared" si="42"/>
        <v>0</v>
      </c>
      <c r="L283" s="178">
        <f>ROUND(G283*(H283),2)</f>
        <v>0</v>
      </c>
      <c r="M283" s="178"/>
      <c r="N283" s="178">
        <v>4.05</v>
      </c>
      <c r="O283" s="178"/>
      <c r="P283" s="181"/>
      <c r="Q283" s="181"/>
      <c r="R283" s="181"/>
      <c r="S283" s="182">
        <f t="shared" si="43"/>
        <v>0</v>
      </c>
      <c r="T283" s="178"/>
      <c r="U283" s="178"/>
      <c r="V283" s="200"/>
      <c r="W283" s="53"/>
      <c r="Z283">
        <v>0</v>
      </c>
    </row>
    <row r="284" spans="1:26" ht="25.15" customHeight="1" x14ac:dyDescent="0.25">
      <c r="A284" s="179"/>
      <c r="B284" s="215" t="s">
        <v>1647</v>
      </c>
      <c r="C284" s="190" t="s">
        <v>402</v>
      </c>
      <c r="D284" s="251" t="s">
        <v>403</v>
      </c>
      <c r="E284" s="251"/>
      <c r="F284" s="184" t="s">
        <v>109</v>
      </c>
      <c r="G284" s="186">
        <v>0.21</v>
      </c>
      <c r="H284" s="185"/>
      <c r="I284" s="185">
        <f t="shared" si="40"/>
        <v>0</v>
      </c>
      <c r="J284" s="184">
        <f t="shared" si="41"/>
        <v>46.05</v>
      </c>
      <c r="K284" s="189">
        <f t="shared" si="42"/>
        <v>0</v>
      </c>
      <c r="L284" s="189"/>
      <c r="M284" s="189">
        <f>ROUND(G284*(H284),2)</f>
        <v>0</v>
      </c>
      <c r="N284" s="189">
        <v>219.28</v>
      </c>
      <c r="O284" s="189"/>
      <c r="P284" s="192"/>
      <c r="Q284" s="192"/>
      <c r="R284" s="192"/>
      <c r="S284" s="193">
        <f t="shared" si="43"/>
        <v>0</v>
      </c>
      <c r="T284" s="189"/>
      <c r="U284" s="189"/>
      <c r="V284" s="201"/>
      <c r="W284" s="53"/>
      <c r="Z284">
        <v>0</v>
      </c>
    </row>
    <row r="285" spans="1:26" ht="25.15" customHeight="1" x14ac:dyDescent="0.25">
      <c r="A285" s="179"/>
      <c r="B285" s="215" t="s">
        <v>1648</v>
      </c>
      <c r="C285" s="180" t="s">
        <v>404</v>
      </c>
      <c r="D285" s="249" t="s">
        <v>405</v>
      </c>
      <c r="E285" s="249"/>
      <c r="F285" s="173" t="s">
        <v>312</v>
      </c>
      <c r="G285" s="175">
        <v>229</v>
      </c>
      <c r="H285" s="174"/>
      <c r="I285" s="174">
        <f t="shared" si="40"/>
        <v>0</v>
      </c>
      <c r="J285" s="173">
        <f t="shared" si="41"/>
        <v>556.47</v>
      </c>
      <c r="K285" s="178">
        <f t="shared" si="42"/>
        <v>0</v>
      </c>
      <c r="L285" s="178">
        <f>ROUND(G285*(H285),2)</f>
        <v>0</v>
      </c>
      <c r="M285" s="178"/>
      <c r="N285" s="178">
        <v>2.4300000000000002</v>
      </c>
      <c r="O285" s="178"/>
      <c r="P285" s="181"/>
      <c r="Q285" s="181"/>
      <c r="R285" s="181"/>
      <c r="S285" s="182">
        <f t="shared" si="43"/>
        <v>0</v>
      </c>
      <c r="T285" s="178"/>
      <c r="U285" s="178"/>
      <c r="V285" s="200"/>
      <c r="W285" s="53"/>
      <c r="Z285">
        <v>0</v>
      </c>
    </row>
    <row r="286" spans="1:26" ht="25.15" customHeight="1" x14ac:dyDescent="0.25">
      <c r="A286" s="179"/>
      <c r="B286" s="215" t="s">
        <v>1649</v>
      </c>
      <c r="C286" s="190" t="s">
        <v>406</v>
      </c>
      <c r="D286" s="251" t="s">
        <v>407</v>
      </c>
      <c r="E286" s="251"/>
      <c r="F286" s="184" t="s">
        <v>109</v>
      </c>
      <c r="G286" s="186">
        <v>0.89</v>
      </c>
      <c r="H286" s="185"/>
      <c r="I286" s="185">
        <f t="shared" si="40"/>
        <v>0</v>
      </c>
      <c r="J286" s="184">
        <f t="shared" si="41"/>
        <v>192.2</v>
      </c>
      <c r="K286" s="189">
        <f t="shared" si="42"/>
        <v>0</v>
      </c>
      <c r="L286" s="189"/>
      <c r="M286" s="189">
        <f>ROUND(G286*(H286),2)</f>
        <v>0</v>
      </c>
      <c r="N286" s="189">
        <v>215.95</v>
      </c>
      <c r="O286" s="189"/>
      <c r="P286" s="192"/>
      <c r="Q286" s="192"/>
      <c r="R286" s="192"/>
      <c r="S286" s="193">
        <f t="shared" si="43"/>
        <v>0</v>
      </c>
      <c r="T286" s="189"/>
      <c r="U286" s="189"/>
      <c r="V286" s="201"/>
      <c r="W286" s="53"/>
      <c r="Z286">
        <v>0</v>
      </c>
    </row>
    <row r="287" spans="1:26" ht="25.15" customHeight="1" x14ac:dyDescent="0.25">
      <c r="A287" s="179"/>
      <c r="B287" s="215" t="s">
        <v>1650</v>
      </c>
      <c r="C287" s="180" t="s">
        <v>408</v>
      </c>
      <c r="D287" s="249" t="s">
        <v>409</v>
      </c>
      <c r="E287" s="249"/>
      <c r="F287" s="173" t="s">
        <v>312</v>
      </c>
      <c r="G287" s="175">
        <v>1248</v>
      </c>
      <c r="H287" s="174"/>
      <c r="I287" s="174">
        <f t="shared" si="40"/>
        <v>0</v>
      </c>
      <c r="J287" s="173">
        <f t="shared" si="41"/>
        <v>1235.52</v>
      </c>
      <c r="K287" s="178">
        <f t="shared" si="42"/>
        <v>0</v>
      </c>
      <c r="L287" s="178">
        <f>ROUND(G287*(H287),2)</f>
        <v>0</v>
      </c>
      <c r="M287" s="178"/>
      <c r="N287" s="178">
        <v>0.99</v>
      </c>
      <c r="O287" s="178"/>
      <c r="P287" s="181"/>
      <c r="Q287" s="181"/>
      <c r="R287" s="181"/>
      <c r="S287" s="182">
        <f t="shared" si="43"/>
        <v>0</v>
      </c>
      <c r="T287" s="178"/>
      <c r="U287" s="178"/>
      <c r="V287" s="200"/>
      <c r="W287" s="53"/>
      <c r="Z287">
        <v>0</v>
      </c>
    </row>
    <row r="288" spans="1:26" ht="25.15" customHeight="1" x14ac:dyDescent="0.25">
      <c r="A288" s="179"/>
      <c r="B288" s="215" t="s">
        <v>1651</v>
      </c>
      <c r="C288" s="190" t="s">
        <v>410</v>
      </c>
      <c r="D288" s="251" t="s">
        <v>411</v>
      </c>
      <c r="E288" s="251"/>
      <c r="F288" s="184" t="s">
        <v>109</v>
      </c>
      <c r="G288" s="186">
        <v>3.37</v>
      </c>
      <c r="H288" s="185"/>
      <c r="I288" s="185">
        <f t="shared" si="40"/>
        <v>0</v>
      </c>
      <c r="J288" s="184">
        <f t="shared" si="41"/>
        <v>701.63</v>
      </c>
      <c r="K288" s="189">
        <f t="shared" si="42"/>
        <v>0</v>
      </c>
      <c r="L288" s="189"/>
      <c r="M288" s="189">
        <f>ROUND(G288*(H288),2)</f>
        <v>0</v>
      </c>
      <c r="N288" s="189">
        <v>208.2</v>
      </c>
      <c r="O288" s="189"/>
      <c r="P288" s="192"/>
      <c r="Q288" s="192"/>
      <c r="R288" s="192"/>
      <c r="S288" s="193">
        <f t="shared" si="43"/>
        <v>0</v>
      </c>
      <c r="T288" s="189"/>
      <c r="U288" s="189"/>
      <c r="V288" s="201"/>
      <c r="W288" s="53"/>
      <c r="Z288">
        <v>0</v>
      </c>
    </row>
    <row r="289" spans="1:26" ht="25.15" customHeight="1" x14ac:dyDescent="0.25">
      <c r="A289" s="179"/>
      <c r="B289" s="215" t="s">
        <v>1652</v>
      </c>
      <c r="C289" s="180" t="s">
        <v>412</v>
      </c>
      <c r="D289" s="249" t="s">
        <v>413</v>
      </c>
      <c r="E289" s="249"/>
      <c r="F289" s="173" t="s">
        <v>312</v>
      </c>
      <c r="G289" s="175">
        <v>751</v>
      </c>
      <c r="H289" s="174"/>
      <c r="I289" s="174">
        <f t="shared" si="40"/>
        <v>0</v>
      </c>
      <c r="J289" s="173">
        <f t="shared" si="41"/>
        <v>916.22</v>
      </c>
      <c r="K289" s="178">
        <f t="shared" si="42"/>
        <v>0</v>
      </c>
      <c r="L289" s="178">
        <f>ROUND(G289*(H289),2)</f>
        <v>0</v>
      </c>
      <c r="M289" s="178"/>
      <c r="N289" s="178">
        <v>1.22</v>
      </c>
      <c r="O289" s="178"/>
      <c r="P289" s="181"/>
      <c r="Q289" s="181"/>
      <c r="R289" s="181"/>
      <c r="S289" s="182">
        <f t="shared" si="43"/>
        <v>0</v>
      </c>
      <c r="T289" s="178"/>
      <c r="U289" s="178"/>
      <c r="V289" s="200"/>
      <c r="W289" s="53"/>
      <c r="Z289">
        <v>0</v>
      </c>
    </row>
    <row r="290" spans="1:26" ht="25.15" customHeight="1" x14ac:dyDescent="0.25">
      <c r="A290" s="179"/>
      <c r="B290" s="215" t="s">
        <v>1653</v>
      </c>
      <c r="C290" s="190" t="s">
        <v>414</v>
      </c>
      <c r="D290" s="251" t="s">
        <v>415</v>
      </c>
      <c r="E290" s="251"/>
      <c r="F290" s="184" t="s">
        <v>109</v>
      </c>
      <c r="G290" s="186">
        <v>1.88</v>
      </c>
      <c r="H290" s="185"/>
      <c r="I290" s="185">
        <f t="shared" si="40"/>
        <v>0</v>
      </c>
      <c r="J290" s="184">
        <f t="shared" si="41"/>
        <v>391.42</v>
      </c>
      <c r="K290" s="189">
        <f t="shared" si="42"/>
        <v>0</v>
      </c>
      <c r="L290" s="189"/>
      <c r="M290" s="189">
        <f>ROUND(G290*(H290),2)</f>
        <v>0</v>
      </c>
      <c r="N290" s="189">
        <v>208.2</v>
      </c>
      <c r="O290" s="189"/>
      <c r="P290" s="192"/>
      <c r="Q290" s="192"/>
      <c r="R290" s="192"/>
      <c r="S290" s="193">
        <f t="shared" si="43"/>
        <v>0</v>
      </c>
      <c r="T290" s="189"/>
      <c r="U290" s="189"/>
      <c r="V290" s="201"/>
      <c r="W290" s="53"/>
      <c r="Z290">
        <v>0</v>
      </c>
    </row>
    <row r="291" spans="1:26" ht="25.15" customHeight="1" x14ac:dyDescent="0.25">
      <c r="A291" s="179"/>
      <c r="B291" s="215" t="s">
        <v>1654</v>
      </c>
      <c r="C291" s="180" t="s">
        <v>416</v>
      </c>
      <c r="D291" s="249" t="s">
        <v>417</v>
      </c>
      <c r="E291" s="249"/>
      <c r="F291" s="173" t="s">
        <v>109</v>
      </c>
      <c r="G291" s="175">
        <v>34.869999999999997</v>
      </c>
      <c r="H291" s="174"/>
      <c r="I291" s="174">
        <f t="shared" si="40"/>
        <v>0</v>
      </c>
      <c r="J291" s="173">
        <f t="shared" si="41"/>
        <v>749.36</v>
      </c>
      <c r="K291" s="178">
        <f t="shared" si="42"/>
        <v>0</v>
      </c>
      <c r="L291" s="178">
        <f>ROUND(G291*(H291),2)</f>
        <v>0</v>
      </c>
      <c r="M291" s="178"/>
      <c r="N291" s="178">
        <v>21.49</v>
      </c>
      <c r="O291" s="178"/>
      <c r="P291" s="183">
        <v>2.3100000000000002E-2</v>
      </c>
      <c r="Q291" s="181"/>
      <c r="R291" s="181">
        <v>2.3100000000000002E-2</v>
      </c>
      <c r="S291" s="182">
        <f t="shared" si="43"/>
        <v>0.80500000000000005</v>
      </c>
      <c r="T291" s="178"/>
      <c r="U291" s="178"/>
      <c r="V291" s="200"/>
      <c r="W291" s="53"/>
      <c r="Z291">
        <v>0</v>
      </c>
    </row>
    <row r="292" spans="1:26" ht="25.15" customHeight="1" x14ac:dyDescent="0.25">
      <c r="A292" s="179"/>
      <c r="B292" s="215" t="s">
        <v>1655</v>
      </c>
      <c r="C292" s="180" t="s">
        <v>418</v>
      </c>
      <c r="D292" s="249" t="s">
        <v>419</v>
      </c>
      <c r="E292" s="249"/>
      <c r="F292" s="173" t="s">
        <v>171</v>
      </c>
      <c r="G292" s="175">
        <v>7.6</v>
      </c>
      <c r="H292" s="174"/>
      <c r="I292" s="174">
        <f t="shared" si="40"/>
        <v>0</v>
      </c>
      <c r="J292" s="173">
        <f t="shared" si="41"/>
        <v>29.03</v>
      </c>
      <c r="K292" s="178">
        <f t="shared" si="42"/>
        <v>0</v>
      </c>
      <c r="L292" s="178">
        <f>ROUND(G292*(H292),2)</f>
        <v>0</v>
      </c>
      <c r="M292" s="178"/>
      <c r="N292" s="178">
        <v>3.82</v>
      </c>
      <c r="O292" s="178"/>
      <c r="P292" s="181"/>
      <c r="Q292" s="181"/>
      <c r="R292" s="181"/>
      <c r="S292" s="182">
        <f t="shared" si="43"/>
        <v>0</v>
      </c>
      <c r="T292" s="178"/>
      <c r="U292" s="178"/>
      <c r="V292" s="200"/>
      <c r="W292" s="53"/>
      <c r="Z292">
        <v>0</v>
      </c>
    </row>
    <row r="293" spans="1:26" ht="25.15" customHeight="1" x14ac:dyDescent="0.25">
      <c r="A293" s="179"/>
      <c r="B293" s="215" t="s">
        <v>1656</v>
      </c>
      <c r="C293" s="190" t="s">
        <v>420</v>
      </c>
      <c r="D293" s="251" t="s">
        <v>421</v>
      </c>
      <c r="E293" s="251"/>
      <c r="F293" s="184" t="s">
        <v>171</v>
      </c>
      <c r="G293" s="186">
        <v>7.9039999999999999</v>
      </c>
      <c r="H293" s="185"/>
      <c r="I293" s="185">
        <f t="shared" si="40"/>
        <v>0</v>
      </c>
      <c r="J293" s="184">
        <f t="shared" si="41"/>
        <v>109.47</v>
      </c>
      <c r="K293" s="189">
        <f t="shared" si="42"/>
        <v>0</v>
      </c>
      <c r="L293" s="189"/>
      <c r="M293" s="189">
        <f>ROUND(G293*(H293),2)</f>
        <v>0</v>
      </c>
      <c r="N293" s="189">
        <v>13.85</v>
      </c>
      <c r="O293" s="189"/>
      <c r="P293" s="192"/>
      <c r="Q293" s="192"/>
      <c r="R293" s="192"/>
      <c r="S293" s="193">
        <f t="shared" si="43"/>
        <v>0</v>
      </c>
      <c r="T293" s="189"/>
      <c r="U293" s="189"/>
      <c r="V293" s="201"/>
      <c r="W293" s="53"/>
      <c r="Z293">
        <v>0</v>
      </c>
    </row>
    <row r="294" spans="1:26" ht="25.15" customHeight="1" x14ac:dyDescent="0.25">
      <c r="A294" s="179"/>
      <c r="B294" s="215" t="s">
        <v>1657</v>
      </c>
      <c r="C294" s="180" t="s">
        <v>422</v>
      </c>
      <c r="D294" s="249" t="s">
        <v>423</v>
      </c>
      <c r="E294" s="249"/>
      <c r="F294" s="173" t="s">
        <v>312</v>
      </c>
      <c r="G294" s="175">
        <v>20</v>
      </c>
      <c r="H294" s="174"/>
      <c r="I294" s="174">
        <f t="shared" si="40"/>
        <v>0</v>
      </c>
      <c r="J294" s="173">
        <f t="shared" si="41"/>
        <v>43.4</v>
      </c>
      <c r="K294" s="178">
        <f t="shared" si="42"/>
        <v>0</v>
      </c>
      <c r="L294" s="178">
        <f>ROUND(G294*(H294),2)</f>
        <v>0</v>
      </c>
      <c r="M294" s="178"/>
      <c r="N294" s="178">
        <v>2.17</v>
      </c>
      <c r="O294" s="178"/>
      <c r="P294" s="181"/>
      <c r="Q294" s="181"/>
      <c r="R294" s="181"/>
      <c r="S294" s="182">
        <f t="shared" si="43"/>
        <v>0</v>
      </c>
      <c r="T294" s="178"/>
      <c r="U294" s="178"/>
      <c r="V294" s="200"/>
      <c r="W294" s="53"/>
      <c r="Z294">
        <v>0</v>
      </c>
    </row>
    <row r="295" spans="1:26" ht="25.15" customHeight="1" x14ac:dyDescent="0.25">
      <c r="A295" s="179"/>
      <c r="B295" s="215" t="s">
        <v>1658</v>
      </c>
      <c r="C295" s="190" t="s">
        <v>424</v>
      </c>
      <c r="D295" s="251" t="s">
        <v>425</v>
      </c>
      <c r="E295" s="251"/>
      <c r="F295" s="184" t="s">
        <v>109</v>
      </c>
      <c r="G295" s="186">
        <v>0.18</v>
      </c>
      <c r="H295" s="185"/>
      <c r="I295" s="185">
        <f t="shared" si="40"/>
        <v>0</v>
      </c>
      <c r="J295" s="184">
        <f t="shared" si="41"/>
        <v>39.869999999999997</v>
      </c>
      <c r="K295" s="189">
        <f t="shared" si="42"/>
        <v>0</v>
      </c>
      <c r="L295" s="189"/>
      <c r="M295" s="189">
        <f>ROUND(G295*(H295),2)</f>
        <v>0</v>
      </c>
      <c r="N295" s="189">
        <v>221.49</v>
      </c>
      <c r="O295" s="189"/>
      <c r="P295" s="192"/>
      <c r="Q295" s="192"/>
      <c r="R295" s="192"/>
      <c r="S295" s="193">
        <f t="shared" si="43"/>
        <v>0</v>
      </c>
      <c r="T295" s="189"/>
      <c r="U295" s="189"/>
      <c r="V295" s="201"/>
      <c r="W295" s="53"/>
      <c r="Z295">
        <v>0</v>
      </c>
    </row>
    <row r="296" spans="1:26" ht="25.15" customHeight="1" x14ac:dyDescent="0.25">
      <c r="A296" s="179"/>
      <c r="B296" s="215" t="s">
        <v>1659</v>
      </c>
      <c r="C296" s="180" t="s">
        <v>426</v>
      </c>
      <c r="D296" s="249" t="s">
        <v>427</v>
      </c>
      <c r="E296" s="249"/>
      <c r="F296" s="173" t="s">
        <v>372</v>
      </c>
      <c r="G296" s="175">
        <v>2.8</v>
      </c>
      <c r="H296" s="176"/>
      <c r="I296" s="174">
        <f t="shared" si="40"/>
        <v>0</v>
      </c>
      <c r="J296" s="173">
        <f t="shared" si="41"/>
        <v>478.92</v>
      </c>
      <c r="K296" s="178">
        <f t="shared" si="42"/>
        <v>0</v>
      </c>
      <c r="L296" s="178">
        <f>ROUND(G296*(H296),2)</f>
        <v>0</v>
      </c>
      <c r="M296" s="178"/>
      <c r="N296" s="178">
        <v>171.04409448385238</v>
      </c>
      <c r="O296" s="178"/>
      <c r="P296" s="181"/>
      <c r="Q296" s="181"/>
      <c r="R296" s="181"/>
      <c r="S296" s="182">
        <f t="shared" si="43"/>
        <v>0</v>
      </c>
      <c r="T296" s="178"/>
      <c r="U296" s="178"/>
      <c r="V296" s="200"/>
      <c r="W296" s="53"/>
      <c r="Z296">
        <v>0</v>
      </c>
    </row>
    <row r="297" spans="1:26" x14ac:dyDescent="0.25">
      <c r="A297" s="10"/>
      <c r="B297" s="214"/>
      <c r="C297" s="172">
        <v>762</v>
      </c>
      <c r="D297" s="248" t="s">
        <v>75</v>
      </c>
      <c r="E297" s="248"/>
      <c r="F297" s="10"/>
      <c r="G297" s="171"/>
      <c r="H297" s="138"/>
      <c r="I297" s="140">
        <f>ROUND((SUM(I278:I296))/1,2)</f>
        <v>0</v>
      </c>
      <c r="J297" s="10"/>
      <c r="K297" s="10"/>
      <c r="L297" s="10">
        <f>ROUND((SUM(L278:L296))/1,2)</f>
        <v>0</v>
      </c>
      <c r="M297" s="10">
        <f>ROUND((SUM(M278:M296))/1,2)</f>
        <v>0</v>
      </c>
      <c r="N297" s="10"/>
      <c r="O297" s="10"/>
      <c r="P297" s="10"/>
      <c r="Q297" s="10"/>
      <c r="R297" s="10"/>
      <c r="S297" s="10">
        <f>ROUND((SUM(S278:S296))/1,2)</f>
        <v>1.19</v>
      </c>
      <c r="T297" s="10"/>
      <c r="U297" s="10"/>
      <c r="V297" s="202">
        <f>ROUND((SUM(V278:V296))/1,2)</f>
        <v>0</v>
      </c>
      <c r="W297" s="219"/>
      <c r="X297" s="137"/>
      <c r="Y297" s="137"/>
      <c r="Z297" s="137"/>
    </row>
    <row r="298" spans="1:26" x14ac:dyDescent="0.25">
      <c r="A298" s="1"/>
      <c r="B298" s="210"/>
      <c r="C298" s="1"/>
      <c r="D298" s="1"/>
      <c r="E298" s="1"/>
      <c r="F298" s="1"/>
      <c r="G298" s="165"/>
      <c r="H298" s="131"/>
      <c r="I298" s="13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03"/>
      <c r="W298" s="53"/>
    </row>
    <row r="299" spans="1:26" x14ac:dyDescent="0.25">
      <c r="A299" s="10"/>
      <c r="B299" s="214"/>
      <c r="C299" s="172">
        <v>763</v>
      </c>
      <c r="D299" s="248" t="s">
        <v>76</v>
      </c>
      <c r="E299" s="248"/>
      <c r="F299" s="10"/>
      <c r="G299" s="171"/>
      <c r="H299" s="138"/>
      <c r="I299" s="138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99"/>
      <c r="W299" s="219"/>
      <c r="X299" s="137"/>
      <c r="Y299" s="137"/>
      <c r="Z299" s="137"/>
    </row>
    <row r="300" spans="1:26" ht="25.15" customHeight="1" x14ac:dyDescent="0.25">
      <c r="A300" s="179"/>
      <c r="B300" s="215" t="s">
        <v>1660</v>
      </c>
      <c r="C300" s="180" t="s">
        <v>428</v>
      </c>
      <c r="D300" s="249" t="s">
        <v>429</v>
      </c>
      <c r="E300" s="249"/>
      <c r="F300" s="173" t="s">
        <v>171</v>
      </c>
      <c r="G300" s="175">
        <v>41.052999999999997</v>
      </c>
      <c r="H300" s="174"/>
      <c r="I300" s="174">
        <f t="shared" ref="I300:I310" si="44">ROUND(G300*(H300),2)</f>
        <v>0</v>
      </c>
      <c r="J300" s="173">
        <f t="shared" ref="J300:J310" si="45">ROUND(G300*(N300),2)</f>
        <v>1452.04</v>
      </c>
      <c r="K300" s="178">
        <f t="shared" ref="K300:K310" si="46">ROUND(G300*(O300),2)</f>
        <v>0</v>
      </c>
      <c r="L300" s="178">
        <f t="shared" ref="L300:L310" si="47">ROUND(G300*(H300),2)</f>
        <v>0</v>
      </c>
      <c r="M300" s="178"/>
      <c r="N300" s="178">
        <v>35.369999999999997</v>
      </c>
      <c r="O300" s="178"/>
      <c r="P300" s="183">
        <v>6.0002232000000003E-2</v>
      </c>
      <c r="Q300" s="181"/>
      <c r="R300" s="181">
        <v>6.0002232000000003E-2</v>
      </c>
      <c r="S300" s="182">
        <f t="shared" ref="S300:S310" si="48">ROUND(G300*(P300),3)</f>
        <v>2.4630000000000001</v>
      </c>
      <c r="T300" s="178"/>
      <c r="U300" s="178"/>
      <c r="V300" s="200"/>
      <c r="W300" s="53"/>
      <c r="Z300">
        <v>0</v>
      </c>
    </row>
    <row r="301" spans="1:26" ht="34.9" customHeight="1" x14ac:dyDescent="0.25">
      <c r="A301" s="179"/>
      <c r="B301" s="215" t="s">
        <v>1661</v>
      </c>
      <c r="C301" s="180" t="s">
        <v>430</v>
      </c>
      <c r="D301" s="249" t="s">
        <v>431</v>
      </c>
      <c r="E301" s="249"/>
      <c r="F301" s="173" t="s">
        <v>171</v>
      </c>
      <c r="G301" s="175">
        <v>78.5</v>
      </c>
      <c r="H301" s="174"/>
      <c r="I301" s="174">
        <f t="shared" si="44"/>
        <v>0</v>
      </c>
      <c r="J301" s="173">
        <f t="shared" si="45"/>
        <v>2435.86</v>
      </c>
      <c r="K301" s="178">
        <f t="shared" si="46"/>
        <v>0</v>
      </c>
      <c r="L301" s="178">
        <f t="shared" si="47"/>
        <v>0</v>
      </c>
      <c r="M301" s="178"/>
      <c r="N301" s="178">
        <v>31.03</v>
      </c>
      <c r="O301" s="178"/>
      <c r="P301" s="181"/>
      <c r="Q301" s="181"/>
      <c r="R301" s="181"/>
      <c r="S301" s="182">
        <f t="shared" si="48"/>
        <v>0</v>
      </c>
      <c r="T301" s="178"/>
      <c r="U301" s="178"/>
      <c r="V301" s="200"/>
      <c r="W301" s="53"/>
      <c r="Z301">
        <v>0</v>
      </c>
    </row>
    <row r="302" spans="1:26" ht="34.9" customHeight="1" x14ac:dyDescent="0.25">
      <c r="A302" s="179"/>
      <c r="B302" s="215" t="s">
        <v>1662</v>
      </c>
      <c r="C302" s="180" t="s">
        <v>432</v>
      </c>
      <c r="D302" s="249" t="s">
        <v>433</v>
      </c>
      <c r="E302" s="249"/>
      <c r="F302" s="173" t="s">
        <v>171</v>
      </c>
      <c r="G302" s="175">
        <v>105.07</v>
      </c>
      <c r="H302" s="174"/>
      <c r="I302" s="174">
        <f t="shared" si="44"/>
        <v>0</v>
      </c>
      <c r="J302" s="173">
        <f t="shared" si="45"/>
        <v>308.91000000000003</v>
      </c>
      <c r="K302" s="178">
        <f t="shared" si="46"/>
        <v>0</v>
      </c>
      <c r="L302" s="178">
        <f t="shared" si="47"/>
        <v>0</v>
      </c>
      <c r="M302" s="178"/>
      <c r="N302" s="178">
        <v>2.94</v>
      </c>
      <c r="O302" s="178"/>
      <c r="P302" s="181"/>
      <c r="Q302" s="181"/>
      <c r="R302" s="181"/>
      <c r="S302" s="182">
        <f t="shared" si="48"/>
        <v>0</v>
      </c>
      <c r="T302" s="178"/>
      <c r="U302" s="178"/>
      <c r="V302" s="200"/>
      <c r="W302" s="53"/>
      <c r="Z302">
        <v>0</v>
      </c>
    </row>
    <row r="303" spans="1:26" ht="25.15" customHeight="1" x14ac:dyDescent="0.25">
      <c r="A303" s="179"/>
      <c r="B303" s="215" t="s">
        <v>1663</v>
      </c>
      <c r="C303" s="180" t="s">
        <v>434</v>
      </c>
      <c r="D303" s="249" t="s">
        <v>435</v>
      </c>
      <c r="E303" s="249"/>
      <c r="F303" s="173" t="s">
        <v>171</v>
      </c>
      <c r="G303" s="175">
        <v>7.6</v>
      </c>
      <c r="H303" s="174"/>
      <c r="I303" s="174">
        <f t="shared" si="44"/>
        <v>0</v>
      </c>
      <c r="J303" s="173">
        <f t="shared" si="45"/>
        <v>222.38</v>
      </c>
      <c r="K303" s="178">
        <f t="shared" si="46"/>
        <v>0</v>
      </c>
      <c r="L303" s="178">
        <f t="shared" si="47"/>
        <v>0</v>
      </c>
      <c r="M303" s="178"/>
      <c r="N303" s="178">
        <v>29.26</v>
      </c>
      <c r="O303" s="178"/>
      <c r="P303" s="181"/>
      <c r="Q303" s="181"/>
      <c r="R303" s="181"/>
      <c r="S303" s="182">
        <f t="shared" si="48"/>
        <v>0</v>
      </c>
      <c r="T303" s="178"/>
      <c r="U303" s="178"/>
      <c r="V303" s="200"/>
      <c r="W303" s="53"/>
      <c r="Z303">
        <v>0</v>
      </c>
    </row>
    <row r="304" spans="1:26" ht="25.15" customHeight="1" x14ac:dyDescent="0.25">
      <c r="A304" s="179"/>
      <c r="B304" s="215" t="s">
        <v>1664</v>
      </c>
      <c r="C304" s="180" t="s">
        <v>436</v>
      </c>
      <c r="D304" s="249" t="s">
        <v>437</v>
      </c>
      <c r="E304" s="249"/>
      <c r="F304" s="173" t="s">
        <v>171</v>
      </c>
      <c r="G304" s="175">
        <v>6.4</v>
      </c>
      <c r="H304" s="174"/>
      <c r="I304" s="174">
        <f t="shared" si="44"/>
        <v>0</v>
      </c>
      <c r="J304" s="173">
        <f t="shared" si="45"/>
        <v>188.74</v>
      </c>
      <c r="K304" s="178">
        <f t="shared" si="46"/>
        <v>0</v>
      </c>
      <c r="L304" s="178">
        <f t="shared" si="47"/>
        <v>0</v>
      </c>
      <c r="M304" s="178"/>
      <c r="N304" s="178">
        <v>29.49</v>
      </c>
      <c r="O304" s="178"/>
      <c r="P304" s="181"/>
      <c r="Q304" s="181"/>
      <c r="R304" s="181"/>
      <c r="S304" s="182">
        <f t="shared" si="48"/>
        <v>0</v>
      </c>
      <c r="T304" s="178"/>
      <c r="U304" s="178"/>
      <c r="V304" s="200"/>
      <c r="W304" s="53"/>
      <c r="Z304">
        <v>0</v>
      </c>
    </row>
    <row r="305" spans="1:26" ht="25.15" customHeight="1" x14ac:dyDescent="0.25">
      <c r="A305" s="179"/>
      <c r="B305" s="215" t="s">
        <v>1665</v>
      </c>
      <c r="C305" s="180" t="s">
        <v>438</v>
      </c>
      <c r="D305" s="249" t="s">
        <v>439</v>
      </c>
      <c r="E305" s="249"/>
      <c r="F305" s="173" t="s">
        <v>171</v>
      </c>
      <c r="G305" s="175">
        <v>8.9</v>
      </c>
      <c r="H305" s="174"/>
      <c r="I305" s="174">
        <f t="shared" si="44"/>
        <v>0</v>
      </c>
      <c r="J305" s="173">
        <f t="shared" si="45"/>
        <v>264.24</v>
      </c>
      <c r="K305" s="178">
        <f t="shared" si="46"/>
        <v>0</v>
      </c>
      <c r="L305" s="178">
        <f t="shared" si="47"/>
        <v>0</v>
      </c>
      <c r="M305" s="178"/>
      <c r="N305" s="178">
        <v>29.69</v>
      </c>
      <c r="O305" s="178"/>
      <c r="P305" s="181"/>
      <c r="Q305" s="181"/>
      <c r="R305" s="181"/>
      <c r="S305" s="182">
        <f t="shared" si="48"/>
        <v>0</v>
      </c>
      <c r="T305" s="178"/>
      <c r="U305" s="178"/>
      <c r="V305" s="200"/>
      <c r="W305" s="53"/>
      <c r="Z305">
        <v>0</v>
      </c>
    </row>
    <row r="306" spans="1:26" ht="24.75" customHeight="1" x14ac:dyDescent="0.25">
      <c r="A306" s="179"/>
      <c r="B306" s="215" t="s">
        <v>1666</v>
      </c>
      <c r="C306" s="180" t="s">
        <v>440</v>
      </c>
      <c r="D306" s="253" t="s">
        <v>1803</v>
      </c>
      <c r="E306" s="253"/>
      <c r="F306" s="173" t="s">
        <v>148</v>
      </c>
      <c r="G306" s="175">
        <v>4</v>
      </c>
      <c r="H306" s="174"/>
      <c r="I306" s="174">
        <f t="shared" si="44"/>
        <v>0</v>
      </c>
      <c r="J306" s="173">
        <f t="shared" si="45"/>
        <v>182.16</v>
      </c>
      <c r="K306" s="178">
        <f t="shared" si="46"/>
        <v>0</v>
      </c>
      <c r="L306" s="178">
        <f t="shared" si="47"/>
        <v>0</v>
      </c>
      <c r="M306" s="178"/>
      <c r="N306" s="178">
        <v>45.54</v>
      </c>
      <c r="O306" s="178"/>
      <c r="P306" s="181"/>
      <c r="Q306" s="181"/>
      <c r="R306" s="181"/>
      <c r="S306" s="182">
        <f t="shared" si="48"/>
        <v>0</v>
      </c>
      <c r="T306" s="178"/>
      <c r="U306" s="178"/>
      <c r="V306" s="200"/>
      <c r="W306" s="53"/>
      <c r="Z306">
        <v>0</v>
      </c>
    </row>
    <row r="307" spans="1:26" ht="25.15" customHeight="1" x14ac:dyDescent="0.25">
      <c r="A307" s="179"/>
      <c r="B307" s="215" t="s">
        <v>1667</v>
      </c>
      <c r="C307" s="180" t="s">
        <v>441</v>
      </c>
      <c r="D307" s="249" t="s">
        <v>442</v>
      </c>
      <c r="E307" s="249"/>
      <c r="F307" s="173" t="s">
        <v>171</v>
      </c>
      <c r="G307" s="175">
        <v>2</v>
      </c>
      <c r="H307" s="174"/>
      <c r="I307" s="174">
        <f t="shared" si="44"/>
        <v>0</v>
      </c>
      <c r="J307" s="173">
        <f t="shared" si="45"/>
        <v>45.88</v>
      </c>
      <c r="K307" s="178">
        <f t="shared" si="46"/>
        <v>0</v>
      </c>
      <c r="L307" s="178">
        <f t="shared" si="47"/>
        <v>0</v>
      </c>
      <c r="M307" s="178"/>
      <c r="N307" s="178">
        <v>22.94</v>
      </c>
      <c r="O307" s="178"/>
      <c r="P307" s="181"/>
      <c r="Q307" s="181"/>
      <c r="R307" s="181"/>
      <c r="S307" s="182">
        <f t="shared" si="48"/>
        <v>0</v>
      </c>
      <c r="T307" s="178"/>
      <c r="U307" s="178"/>
      <c r="V307" s="200"/>
      <c r="W307" s="53"/>
      <c r="Z307">
        <v>0</v>
      </c>
    </row>
    <row r="308" spans="1:26" ht="25.15" customHeight="1" x14ac:dyDescent="0.25">
      <c r="A308" s="179"/>
      <c r="B308" s="215" t="s">
        <v>1668</v>
      </c>
      <c r="C308" s="180" t="s">
        <v>443</v>
      </c>
      <c r="D308" s="249" t="s">
        <v>444</v>
      </c>
      <c r="E308" s="249"/>
      <c r="F308" s="173" t="s">
        <v>171</v>
      </c>
      <c r="G308" s="175">
        <v>0.6</v>
      </c>
      <c r="H308" s="174"/>
      <c r="I308" s="174">
        <f t="shared" si="44"/>
        <v>0</v>
      </c>
      <c r="J308" s="173">
        <f t="shared" si="45"/>
        <v>14.08</v>
      </c>
      <c r="K308" s="178">
        <f t="shared" si="46"/>
        <v>0</v>
      </c>
      <c r="L308" s="178">
        <f t="shared" si="47"/>
        <v>0</v>
      </c>
      <c r="M308" s="178"/>
      <c r="N308" s="178">
        <v>23.47</v>
      </c>
      <c r="O308" s="178"/>
      <c r="P308" s="181"/>
      <c r="Q308" s="181"/>
      <c r="R308" s="181"/>
      <c r="S308" s="182">
        <f t="shared" si="48"/>
        <v>0</v>
      </c>
      <c r="T308" s="178"/>
      <c r="U308" s="178"/>
      <c r="V308" s="200"/>
      <c r="W308" s="53"/>
      <c r="Z308">
        <v>0</v>
      </c>
    </row>
    <row r="309" spans="1:26" ht="25.15" customHeight="1" x14ac:dyDescent="0.25">
      <c r="A309" s="179"/>
      <c r="B309" s="215" t="s">
        <v>1669</v>
      </c>
      <c r="C309" s="180" t="s">
        <v>445</v>
      </c>
      <c r="D309" s="249" t="s">
        <v>446</v>
      </c>
      <c r="E309" s="249"/>
      <c r="F309" s="173" t="s">
        <v>171</v>
      </c>
      <c r="G309" s="175">
        <v>16.2</v>
      </c>
      <c r="H309" s="174"/>
      <c r="I309" s="174">
        <f t="shared" si="44"/>
        <v>0</v>
      </c>
      <c r="J309" s="173">
        <f t="shared" si="45"/>
        <v>441.45</v>
      </c>
      <c r="K309" s="178">
        <f t="shared" si="46"/>
        <v>0</v>
      </c>
      <c r="L309" s="178">
        <f t="shared" si="47"/>
        <v>0</v>
      </c>
      <c r="M309" s="178"/>
      <c r="N309" s="178">
        <v>27.25</v>
      </c>
      <c r="O309" s="178"/>
      <c r="P309" s="181"/>
      <c r="Q309" s="181"/>
      <c r="R309" s="181"/>
      <c r="S309" s="182">
        <f t="shared" si="48"/>
        <v>0</v>
      </c>
      <c r="T309" s="178"/>
      <c r="U309" s="178"/>
      <c r="V309" s="200"/>
      <c r="W309" s="53"/>
      <c r="Z309">
        <v>0</v>
      </c>
    </row>
    <row r="310" spans="1:26" ht="25.15" customHeight="1" x14ac:dyDescent="0.25">
      <c r="A310" s="179"/>
      <c r="B310" s="215" t="s">
        <v>1670</v>
      </c>
      <c r="C310" s="180" t="s">
        <v>447</v>
      </c>
      <c r="D310" s="249" t="s">
        <v>448</v>
      </c>
      <c r="E310" s="249"/>
      <c r="F310" s="173" t="s">
        <v>372</v>
      </c>
      <c r="G310" s="175">
        <v>1.2</v>
      </c>
      <c r="H310" s="176"/>
      <c r="I310" s="174">
        <f t="shared" si="44"/>
        <v>0</v>
      </c>
      <c r="J310" s="173">
        <f t="shared" si="45"/>
        <v>47.31</v>
      </c>
      <c r="K310" s="178">
        <f t="shared" si="46"/>
        <v>0</v>
      </c>
      <c r="L310" s="178">
        <f t="shared" si="47"/>
        <v>0</v>
      </c>
      <c r="M310" s="178"/>
      <c r="N310" s="178">
        <v>39.423148728609085</v>
      </c>
      <c r="O310" s="178"/>
      <c r="P310" s="181"/>
      <c r="Q310" s="181"/>
      <c r="R310" s="181"/>
      <c r="S310" s="182">
        <f t="shared" si="48"/>
        <v>0</v>
      </c>
      <c r="T310" s="178"/>
      <c r="U310" s="178"/>
      <c r="V310" s="200"/>
      <c r="W310" s="53"/>
      <c r="Z310">
        <v>0</v>
      </c>
    </row>
    <row r="311" spans="1:26" x14ac:dyDescent="0.25">
      <c r="A311" s="10"/>
      <c r="B311" s="214"/>
      <c r="C311" s="172">
        <v>763</v>
      </c>
      <c r="D311" s="248" t="s">
        <v>76</v>
      </c>
      <c r="E311" s="248"/>
      <c r="F311" s="10"/>
      <c r="G311" s="171"/>
      <c r="H311" s="138"/>
      <c r="I311" s="140">
        <f>ROUND((SUM(I299:I310))/1,2)</f>
        <v>0</v>
      </c>
      <c r="J311" s="10"/>
      <c r="K311" s="10"/>
      <c r="L311" s="10">
        <f>ROUND((SUM(L299:L310))/1,2)</f>
        <v>0</v>
      </c>
      <c r="M311" s="10">
        <f>ROUND((SUM(M299:M310))/1,2)</f>
        <v>0</v>
      </c>
      <c r="N311" s="10"/>
      <c r="O311" s="10"/>
      <c r="P311" s="10"/>
      <c r="Q311" s="10"/>
      <c r="R311" s="10"/>
      <c r="S311" s="10">
        <f>ROUND((SUM(S299:S310))/1,2)</f>
        <v>2.46</v>
      </c>
      <c r="T311" s="10"/>
      <c r="U311" s="10"/>
      <c r="V311" s="202">
        <f>ROUND((SUM(V299:V310))/1,2)</f>
        <v>0</v>
      </c>
      <c r="W311" s="219"/>
      <c r="X311" s="137"/>
      <c r="Y311" s="137"/>
      <c r="Z311" s="137"/>
    </row>
    <row r="312" spans="1:26" x14ac:dyDescent="0.25">
      <c r="A312" s="1"/>
      <c r="B312" s="210"/>
      <c r="C312" s="1"/>
      <c r="D312" s="1"/>
      <c r="E312" s="1"/>
      <c r="F312" s="1"/>
      <c r="G312" s="165"/>
      <c r="H312" s="131"/>
      <c r="I312" s="13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03"/>
      <c r="W312" s="53"/>
    </row>
    <row r="313" spans="1:26" x14ac:dyDescent="0.25">
      <c r="A313" s="10"/>
      <c r="B313" s="214"/>
      <c r="C313" s="172">
        <v>764</v>
      </c>
      <c r="D313" s="248" t="s">
        <v>77</v>
      </c>
      <c r="E313" s="248"/>
      <c r="F313" s="10"/>
      <c r="G313" s="171"/>
      <c r="H313" s="138"/>
      <c r="I313" s="138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99"/>
      <c r="W313" s="219"/>
      <c r="X313" s="137"/>
      <c r="Y313" s="137"/>
      <c r="Z313" s="137"/>
    </row>
    <row r="314" spans="1:26" ht="25.15" customHeight="1" x14ac:dyDescent="0.25">
      <c r="A314" s="179"/>
      <c r="B314" s="215" t="s">
        <v>1671</v>
      </c>
      <c r="C314" s="180" t="s">
        <v>449</v>
      </c>
      <c r="D314" s="249" t="s">
        <v>450</v>
      </c>
      <c r="E314" s="249"/>
      <c r="F314" s="173" t="s">
        <v>312</v>
      </c>
      <c r="G314" s="175">
        <v>185</v>
      </c>
      <c r="H314" s="174"/>
      <c r="I314" s="174">
        <f t="shared" ref="I314:I342" si="49">ROUND(G314*(H314),2)</f>
        <v>0</v>
      </c>
      <c r="J314" s="173">
        <f t="shared" ref="J314:J342" si="50">ROUND(G314*(N314),2)</f>
        <v>899.1</v>
      </c>
      <c r="K314" s="178">
        <f t="shared" ref="K314:K342" si="51">ROUND(G314*(O314),2)</f>
        <v>0</v>
      </c>
      <c r="L314" s="178">
        <f t="shared" ref="L314:L342" si="52">ROUND(G314*(H314),2)</f>
        <v>0</v>
      </c>
      <c r="M314" s="178"/>
      <c r="N314" s="178">
        <v>4.8600000000000003</v>
      </c>
      <c r="O314" s="178"/>
      <c r="P314" s="181"/>
      <c r="Q314" s="181"/>
      <c r="R314" s="181"/>
      <c r="S314" s="182">
        <f t="shared" ref="S314:S342" si="53">ROUND(G314*(P314),3)</f>
        <v>0</v>
      </c>
      <c r="T314" s="178"/>
      <c r="U314" s="178"/>
      <c r="V314" s="200"/>
      <c r="W314" s="53"/>
      <c r="Z314">
        <v>0</v>
      </c>
    </row>
    <row r="315" spans="1:26" ht="25.15" customHeight="1" x14ac:dyDescent="0.25">
      <c r="A315" s="179"/>
      <c r="B315" s="215" t="s">
        <v>1672</v>
      </c>
      <c r="C315" s="180" t="s">
        <v>451</v>
      </c>
      <c r="D315" s="249" t="s">
        <v>452</v>
      </c>
      <c r="E315" s="249"/>
      <c r="F315" s="173" t="s">
        <v>171</v>
      </c>
      <c r="G315" s="175">
        <v>540.47799999999995</v>
      </c>
      <c r="H315" s="174"/>
      <c r="I315" s="174">
        <f t="shared" si="49"/>
        <v>0</v>
      </c>
      <c r="J315" s="173">
        <f t="shared" si="50"/>
        <v>8739.5300000000007</v>
      </c>
      <c r="K315" s="178">
        <f t="shared" si="51"/>
        <v>0</v>
      </c>
      <c r="L315" s="178">
        <f t="shared" si="52"/>
        <v>0</v>
      </c>
      <c r="M315" s="178"/>
      <c r="N315" s="178">
        <v>16.170000000000002</v>
      </c>
      <c r="O315" s="178"/>
      <c r="P315" s="181"/>
      <c r="Q315" s="181"/>
      <c r="R315" s="181"/>
      <c r="S315" s="182">
        <f t="shared" si="53"/>
        <v>0</v>
      </c>
      <c r="T315" s="178"/>
      <c r="U315" s="178"/>
      <c r="V315" s="200"/>
      <c r="W315" s="53"/>
      <c r="Z315">
        <v>0</v>
      </c>
    </row>
    <row r="316" spans="1:26" ht="25.15" customHeight="1" x14ac:dyDescent="0.25">
      <c r="A316" s="179"/>
      <c r="B316" s="215" t="s">
        <v>1673</v>
      </c>
      <c r="C316" s="180" t="s">
        <v>453</v>
      </c>
      <c r="D316" s="249" t="s">
        <v>454</v>
      </c>
      <c r="E316" s="249"/>
      <c r="F316" s="173" t="s">
        <v>312</v>
      </c>
      <c r="G316" s="175">
        <v>93</v>
      </c>
      <c r="H316" s="174"/>
      <c r="I316" s="174">
        <f t="shared" si="49"/>
        <v>0</v>
      </c>
      <c r="J316" s="173">
        <f t="shared" si="50"/>
        <v>957.9</v>
      </c>
      <c r="K316" s="178">
        <f t="shared" si="51"/>
        <v>0</v>
      </c>
      <c r="L316" s="178">
        <f t="shared" si="52"/>
        <v>0</v>
      </c>
      <c r="M316" s="178"/>
      <c r="N316" s="178">
        <v>10.3</v>
      </c>
      <c r="O316" s="178"/>
      <c r="P316" s="183">
        <v>8.4999999999999995E-4</v>
      </c>
      <c r="Q316" s="181"/>
      <c r="R316" s="181">
        <v>8.4999999999999995E-4</v>
      </c>
      <c r="S316" s="182">
        <f t="shared" si="53"/>
        <v>7.9000000000000001E-2</v>
      </c>
      <c r="T316" s="178"/>
      <c r="U316" s="178"/>
      <c r="V316" s="200"/>
      <c r="W316" s="53"/>
      <c r="Z316">
        <v>0</v>
      </c>
    </row>
    <row r="317" spans="1:26" ht="25.15" customHeight="1" x14ac:dyDescent="0.25">
      <c r="A317" s="179"/>
      <c r="B317" s="215" t="s">
        <v>1674</v>
      </c>
      <c r="C317" s="180" t="s">
        <v>455</v>
      </c>
      <c r="D317" s="249" t="s">
        <v>456</v>
      </c>
      <c r="E317" s="249"/>
      <c r="F317" s="173" t="s">
        <v>312</v>
      </c>
      <c r="G317" s="175">
        <v>8.6999999999999993</v>
      </c>
      <c r="H317" s="174"/>
      <c r="I317" s="174">
        <f t="shared" si="49"/>
        <v>0</v>
      </c>
      <c r="J317" s="173">
        <f t="shared" si="50"/>
        <v>46.81</v>
      </c>
      <c r="K317" s="178">
        <f t="shared" si="51"/>
        <v>0</v>
      </c>
      <c r="L317" s="178">
        <f t="shared" si="52"/>
        <v>0</v>
      </c>
      <c r="M317" s="178"/>
      <c r="N317" s="178">
        <v>5.38</v>
      </c>
      <c r="O317" s="178"/>
      <c r="P317" s="183">
        <v>5.2000000000000006E-4</v>
      </c>
      <c r="Q317" s="181"/>
      <c r="R317" s="181">
        <v>5.2000000000000006E-4</v>
      </c>
      <c r="S317" s="182">
        <f t="shared" si="53"/>
        <v>5.0000000000000001E-3</v>
      </c>
      <c r="T317" s="178"/>
      <c r="U317" s="178"/>
      <c r="V317" s="200"/>
      <c r="W317" s="53"/>
      <c r="Z317">
        <v>0</v>
      </c>
    </row>
    <row r="318" spans="1:26" ht="25.15" customHeight="1" x14ac:dyDescent="0.25">
      <c r="A318" s="179"/>
      <c r="B318" s="215" t="s">
        <v>1675</v>
      </c>
      <c r="C318" s="180" t="s">
        <v>457</v>
      </c>
      <c r="D318" s="249" t="s">
        <v>458</v>
      </c>
      <c r="E318" s="249"/>
      <c r="F318" s="173" t="s">
        <v>312</v>
      </c>
      <c r="G318" s="175">
        <v>24.9</v>
      </c>
      <c r="H318" s="174"/>
      <c r="I318" s="174">
        <f t="shared" si="49"/>
        <v>0</v>
      </c>
      <c r="J318" s="173">
        <f t="shared" si="50"/>
        <v>214.89</v>
      </c>
      <c r="K318" s="178">
        <f t="shared" si="51"/>
        <v>0</v>
      </c>
      <c r="L318" s="178">
        <f t="shared" si="52"/>
        <v>0</v>
      </c>
      <c r="M318" s="178"/>
      <c r="N318" s="178">
        <v>8.6300000000000008</v>
      </c>
      <c r="O318" s="178"/>
      <c r="P318" s="183">
        <v>9.3000000000000005E-4</v>
      </c>
      <c r="Q318" s="181"/>
      <c r="R318" s="181">
        <v>9.3000000000000005E-4</v>
      </c>
      <c r="S318" s="182">
        <f t="shared" si="53"/>
        <v>2.3E-2</v>
      </c>
      <c r="T318" s="178"/>
      <c r="U318" s="178"/>
      <c r="V318" s="200"/>
      <c r="W318" s="53"/>
      <c r="Z318">
        <v>0</v>
      </c>
    </row>
    <row r="319" spans="1:26" ht="25.15" customHeight="1" x14ac:dyDescent="0.25">
      <c r="A319" s="179"/>
      <c r="B319" s="215" t="s">
        <v>1676</v>
      </c>
      <c r="C319" s="180" t="s">
        <v>459</v>
      </c>
      <c r="D319" s="249" t="s">
        <v>460</v>
      </c>
      <c r="E319" s="249"/>
      <c r="F319" s="173" t="s">
        <v>148</v>
      </c>
      <c r="G319" s="175">
        <v>1</v>
      </c>
      <c r="H319" s="174"/>
      <c r="I319" s="174">
        <f t="shared" si="49"/>
        <v>0</v>
      </c>
      <c r="J319" s="173">
        <f t="shared" si="50"/>
        <v>13.66</v>
      </c>
      <c r="K319" s="178">
        <f t="shared" si="51"/>
        <v>0</v>
      </c>
      <c r="L319" s="178">
        <f t="shared" si="52"/>
        <v>0</v>
      </c>
      <c r="M319" s="178"/>
      <c r="N319" s="178">
        <v>13.66</v>
      </c>
      <c r="O319" s="178"/>
      <c r="P319" s="183">
        <v>4.6999999999999999E-4</v>
      </c>
      <c r="Q319" s="181"/>
      <c r="R319" s="181">
        <v>4.6999999999999999E-4</v>
      </c>
      <c r="S319" s="182">
        <f t="shared" si="53"/>
        <v>0</v>
      </c>
      <c r="T319" s="178"/>
      <c r="U319" s="178"/>
      <c r="V319" s="200"/>
      <c r="W319" s="53"/>
      <c r="Z319">
        <v>0</v>
      </c>
    </row>
    <row r="320" spans="1:26" ht="25.15" customHeight="1" x14ac:dyDescent="0.25">
      <c r="A320" s="179"/>
      <c r="B320" s="215" t="s">
        <v>1677</v>
      </c>
      <c r="C320" s="180" t="s">
        <v>461</v>
      </c>
      <c r="D320" s="249" t="s">
        <v>462</v>
      </c>
      <c r="E320" s="249"/>
      <c r="F320" s="173" t="s">
        <v>312</v>
      </c>
      <c r="G320" s="175">
        <v>102</v>
      </c>
      <c r="H320" s="174"/>
      <c r="I320" s="174">
        <f t="shared" si="49"/>
        <v>0</v>
      </c>
      <c r="J320" s="173">
        <f t="shared" si="50"/>
        <v>913.92</v>
      </c>
      <c r="K320" s="178">
        <f t="shared" si="51"/>
        <v>0</v>
      </c>
      <c r="L320" s="178">
        <f t="shared" si="52"/>
        <v>0</v>
      </c>
      <c r="M320" s="178"/>
      <c r="N320" s="178">
        <v>8.9600000000000009</v>
      </c>
      <c r="O320" s="178"/>
      <c r="P320" s="181"/>
      <c r="Q320" s="181"/>
      <c r="R320" s="181"/>
      <c r="S320" s="182">
        <f t="shared" si="53"/>
        <v>0</v>
      </c>
      <c r="T320" s="178"/>
      <c r="U320" s="178"/>
      <c r="V320" s="200"/>
      <c r="W320" s="53"/>
      <c r="Z320">
        <v>0</v>
      </c>
    </row>
    <row r="321" spans="1:26" ht="25.15" customHeight="1" x14ac:dyDescent="0.25">
      <c r="A321" s="179"/>
      <c r="B321" s="215" t="s">
        <v>1678</v>
      </c>
      <c r="C321" s="180" t="s">
        <v>463</v>
      </c>
      <c r="D321" s="249" t="s">
        <v>464</v>
      </c>
      <c r="E321" s="249"/>
      <c r="F321" s="173" t="s">
        <v>312</v>
      </c>
      <c r="G321" s="175">
        <v>23.3</v>
      </c>
      <c r="H321" s="174"/>
      <c r="I321" s="174">
        <f t="shared" si="49"/>
        <v>0</v>
      </c>
      <c r="J321" s="173">
        <f t="shared" si="50"/>
        <v>236.26</v>
      </c>
      <c r="K321" s="178">
        <f t="shared" si="51"/>
        <v>0</v>
      </c>
      <c r="L321" s="178">
        <f t="shared" si="52"/>
        <v>0</v>
      </c>
      <c r="M321" s="178"/>
      <c r="N321" s="178">
        <v>10.14</v>
      </c>
      <c r="O321" s="178"/>
      <c r="P321" s="181"/>
      <c r="Q321" s="181"/>
      <c r="R321" s="181"/>
      <c r="S321" s="182">
        <f t="shared" si="53"/>
        <v>0</v>
      </c>
      <c r="T321" s="178"/>
      <c r="U321" s="178"/>
      <c r="V321" s="200"/>
      <c r="W321" s="53"/>
      <c r="Z321">
        <v>0</v>
      </c>
    </row>
    <row r="322" spans="1:26" ht="25.15" customHeight="1" x14ac:dyDescent="0.25">
      <c r="A322" s="179"/>
      <c r="B322" s="215" t="s">
        <v>1679</v>
      </c>
      <c r="C322" s="180" t="s">
        <v>465</v>
      </c>
      <c r="D322" s="249" t="s">
        <v>466</v>
      </c>
      <c r="E322" s="249"/>
      <c r="F322" s="173" t="s">
        <v>312</v>
      </c>
      <c r="G322" s="175">
        <v>5.7</v>
      </c>
      <c r="H322" s="174"/>
      <c r="I322" s="174">
        <f t="shared" si="49"/>
        <v>0</v>
      </c>
      <c r="J322" s="173">
        <f t="shared" si="50"/>
        <v>50.16</v>
      </c>
      <c r="K322" s="178">
        <f t="shared" si="51"/>
        <v>0</v>
      </c>
      <c r="L322" s="178">
        <f t="shared" si="52"/>
        <v>0</v>
      </c>
      <c r="M322" s="178"/>
      <c r="N322" s="178">
        <v>8.8000000000000007</v>
      </c>
      <c r="O322" s="178"/>
      <c r="P322" s="181"/>
      <c r="Q322" s="181"/>
      <c r="R322" s="181"/>
      <c r="S322" s="182">
        <f t="shared" si="53"/>
        <v>0</v>
      </c>
      <c r="T322" s="178"/>
      <c r="U322" s="178"/>
      <c r="V322" s="200"/>
      <c r="W322" s="53"/>
      <c r="Z322">
        <v>0</v>
      </c>
    </row>
    <row r="323" spans="1:26" ht="25.15" customHeight="1" x14ac:dyDescent="0.25">
      <c r="A323" s="179"/>
      <c r="B323" s="215" t="s">
        <v>1680</v>
      </c>
      <c r="C323" s="180" t="s">
        <v>467</v>
      </c>
      <c r="D323" s="249" t="s">
        <v>468</v>
      </c>
      <c r="E323" s="249"/>
      <c r="F323" s="173" t="s">
        <v>312</v>
      </c>
      <c r="G323" s="175">
        <v>23.5</v>
      </c>
      <c r="H323" s="174"/>
      <c r="I323" s="174">
        <f t="shared" si="49"/>
        <v>0</v>
      </c>
      <c r="J323" s="173">
        <f t="shared" si="50"/>
        <v>360.73</v>
      </c>
      <c r="K323" s="178">
        <f t="shared" si="51"/>
        <v>0</v>
      </c>
      <c r="L323" s="178">
        <f t="shared" si="52"/>
        <v>0</v>
      </c>
      <c r="M323" s="178"/>
      <c r="N323" s="178">
        <v>15.35</v>
      </c>
      <c r="O323" s="178"/>
      <c r="P323" s="181"/>
      <c r="Q323" s="181"/>
      <c r="R323" s="181"/>
      <c r="S323" s="182">
        <f t="shared" si="53"/>
        <v>0</v>
      </c>
      <c r="T323" s="178"/>
      <c r="U323" s="178"/>
      <c r="V323" s="200"/>
      <c r="W323" s="53"/>
      <c r="Z323">
        <v>0</v>
      </c>
    </row>
    <row r="324" spans="1:26" ht="25.15" customHeight="1" x14ac:dyDescent="0.25">
      <c r="A324" s="179"/>
      <c r="B324" s="215" t="s">
        <v>1681</v>
      </c>
      <c r="C324" s="180" t="s">
        <v>469</v>
      </c>
      <c r="D324" s="249" t="s">
        <v>470</v>
      </c>
      <c r="E324" s="249"/>
      <c r="F324" s="173" t="s">
        <v>312</v>
      </c>
      <c r="G324" s="175">
        <v>6.9</v>
      </c>
      <c r="H324" s="174"/>
      <c r="I324" s="174">
        <f t="shared" si="49"/>
        <v>0</v>
      </c>
      <c r="J324" s="173">
        <f t="shared" si="50"/>
        <v>100.74</v>
      </c>
      <c r="K324" s="178">
        <f t="shared" si="51"/>
        <v>0</v>
      </c>
      <c r="L324" s="178">
        <f t="shared" si="52"/>
        <v>0</v>
      </c>
      <c r="M324" s="178"/>
      <c r="N324" s="178">
        <v>14.6</v>
      </c>
      <c r="O324" s="178"/>
      <c r="P324" s="181"/>
      <c r="Q324" s="181"/>
      <c r="R324" s="181"/>
      <c r="S324" s="182">
        <f t="shared" si="53"/>
        <v>0</v>
      </c>
      <c r="T324" s="178"/>
      <c r="U324" s="178"/>
      <c r="V324" s="200"/>
      <c r="W324" s="53"/>
      <c r="Z324">
        <v>0</v>
      </c>
    </row>
    <row r="325" spans="1:26" ht="25.15" customHeight="1" x14ac:dyDescent="0.25">
      <c r="A325" s="179"/>
      <c r="B325" s="215" t="s">
        <v>1682</v>
      </c>
      <c r="C325" s="180" t="s">
        <v>471</v>
      </c>
      <c r="D325" s="249" t="s">
        <v>472</v>
      </c>
      <c r="E325" s="249"/>
      <c r="F325" s="173" t="s">
        <v>148</v>
      </c>
      <c r="G325" s="175">
        <v>11</v>
      </c>
      <c r="H325" s="174"/>
      <c r="I325" s="174">
        <f t="shared" si="49"/>
        <v>0</v>
      </c>
      <c r="J325" s="173">
        <f t="shared" si="50"/>
        <v>264</v>
      </c>
      <c r="K325" s="178">
        <f t="shared" si="51"/>
        <v>0</v>
      </c>
      <c r="L325" s="178">
        <f t="shared" si="52"/>
        <v>0</v>
      </c>
      <c r="M325" s="178"/>
      <c r="N325" s="178">
        <v>24</v>
      </c>
      <c r="O325" s="178"/>
      <c r="P325" s="181"/>
      <c r="Q325" s="181"/>
      <c r="R325" s="181"/>
      <c r="S325" s="182">
        <f t="shared" si="53"/>
        <v>0</v>
      </c>
      <c r="T325" s="178"/>
      <c r="U325" s="178"/>
      <c r="V325" s="200"/>
      <c r="W325" s="53"/>
      <c r="Z325">
        <v>0</v>
      </c>
    </row>
    <row r="326" spans="1:26" ht="25.15" customHeight="1" x14ac:dyDescent="0.25">
      <c r="A326" s="179"/>
      <c r="B326" s="215" t="s">
        <v>1683</v>
      </c>
      <c r="C326" s="180" t="s">
        <v>473</v>
      </c>
      <c r="D326" s="249" t="s">
        <v>474</v>
      </c>
      <c r="E326" s="249"/>
      <c r="F326" s="173" t="s">
        <v>312</v>
      </c>
      <c r="G326" s="175">
        <v>45.5</v>
      </c>
      <c r="H326" s="174"/>
      <c r="I326" s="174">
        <f t="shared" si="49"/>
        <v>0</v>
      </c>
      <c r="J326" s="173">
        <f t="shared" si="50"/>
        <v>819.46</v>
      </c>
      <c r="K326" s="178">
        <f t="shared" si="51"/>
        <v>0</v>
      </c>
      <c r="L326" s="178">
        <f t="shared" si="52"/>
        <v>0</v>
      </c>
      <c r="M326" s="178"/>
      <c r="N326" s="178">
        <v>18.010000000000002</v>
      </c>
      <c r="O326" s="178"/>
      <c r="P326" s="181"/>
      <c r="Q326" s="181"/>
      <c r="R326" s="181"/>
      <c r="S326" s="182">
        <f t="shared" si="53"/>
        <v>0</v>
      </c>
      <c r="T326" s="178"/>
      <c r="U326" s="178"/>
      <c r="V326" s="200"/>
      <c r="W326" s="53"/>
      <c r="Z326">
        <v>0</v>
      </c>
    </row>
    <row r="327" spans="1:26" ht="25.15" customHeight="1" x14ac:dyDescent="0.25">
      <c r="A327" s="179"/>
      <c r="B327" s="215" t="s">
        <v>1684</v>
      </c>
      <c r="C327" s="180" t="s">
        <v>475</v>
      </c>
      <c r="D327" s="249" t="s">
        <v>476</v>
      </c>
      <c r="E327" s="249"/>
      <c r="F327" s="173" t="s">
        <v>312</v>
      </c>
      <c r="G327" s="175">
        <v>83</v>
      </c>
      <c r="H327" s="174"/>
      <c r="I327" s="174">
        <f t="shared" si="49"/>
        <v>0</v>
      </c>
      <c r="J327" s="173">
        <f t="shared" si="50"/>
        <v>1507.28</v>
      </c>
      <c r="K327" s="178">
        <f t="shared" si="51"/>
        <v>0</v>
      </c>
      <c r="L327" s="178">
        <f t="shared" si="52"/>
        <v>0</v>
      </c>
      <c r="M327" s="178"/>
      <c r="N327" s="178">
        <v>18.16</v>
      </c>
      <c r="O327" s="178"/>
      <c r="P327" s="181"/>
      <c r="Q327" s="181"/>
      <c r="R327" s="181"/>
      <c r="S327" s="182">
        <f t="shared" si="53"/>
        <v>0</v>
      </c>
      <c r="T327" s="178"/>
      <c r="U327" s="178"/>
      <c r="V327" s="200"/>
      <c r="W327" s="53"/>
      <c r="Z327">
        <v>0</v>
      </c>
    </row>
    <row r="328" spans="1:26" ht="25.15" customHeight="1" x14ac:dyDescent="0.25">
      <c r="A328" s="179"/>
      <c r="B328" s="215" t="s">
        <v>1685</v>
      </c>
      <c r="C328" s="180" t="s">
        <v>477</v>
      </c>
      <c r="D328" s="249" t="s">
        <v>478</v>
      </c>
      <c r="E328" s="249"/>
      <c r="F328" s="173" t="s">
        <v>148</v>
      </c>
      <c r="G328" s="175">
        <v>2</v>
      </c>
      <c r="H328" s="174"/>
      <c r="I328" s="174">
        <f t="shared" si="49"/>
        <v>0</v>
      </c>
      <c r="J328" s="173">
        <f t="shared" si="50"/>
        <v>36.72</v>
      </c>
      <c r="K328" s="178">
        <f t="shared" si="51"/>
        <v>0</v>
      </c>
      <c r="L328" s="178">
        <f t="shared" si="52"/>
        <v>0</v>
      </c>
      <c r="M328" s="178"/>
      <c r="N328" s="178">
        <v>18.36</v>
      </c>
      <c r="O328" s="178"/>
      <c r="P328" s="181"/>
      <c r="Q328" s="181"/>
      <c r="R328" s="181"/>
      <c r="S328" s="182">
        <f t="shared" si="53"/>
        <v>0</v>
      </c>
      <c r="T328" s="178"/>
      <c r="U328" s="178"/>
      <c r="V328" s="200"/>
      <c r="W328" s="53"/>
      <c r="Z328">
        <v>0</v>
      </c>
    </row>
    <row r="329" spans="1:26" ht="25.15" customHeight="1" x14ac:dyDescent="0.25">
      <c r="A329" s="179"/>
      <c r="B329" s="215" t="s">
        <v>1686</v>
      </c>
      <c r="C329" s="180" t="s">
        <v>479</v>
      </c>
      <c r="D329" s="249" t="s">
        <v>480</v>
      </c>
      <c r="E329" s="249"/>
      <c r="F329" s="173" t="s">
        <v>148</v>
      </c>
      <c r="G329" s="175">
        <v>6</v>
      </c>
      <c r="H329" s="174"/>
      <c r="I329" s="174">
        <f t="shared" si="49"/>
        <v>0</v>
      </c>
      <c r="J329" s="173">
        <f t="shared" si="50"/>
        <v>111.96</v>
      </c>
      <c r="K329" s="178">
        <f t="shared" si="51"/>
        <v>0</v>
      </c>
      <c r="L329" s="178">
        <f t="shared" si="52"/>
        <v>0</v>
      </c>
      <c r="M329" s="178"/>
      <c r="N329" s="178">
        <v>18.66</v>
      </c>
      <c r="O329" s="178"/>
      <c r="P329" s="181"/>
      <c r="Q329" s="181"/>
      <c r="R329" s="181"/>
      <c r="S329" s="182">
        <f t="shared" si="53"/>
        <v>0</v>
      </c>
      <c r="T329" s="178"/>
      <c r="U329" s="178"/>
      <c r="V329" s="200"/>
      <c r="W329" s="53"/>
      <c r="Z329">
        <v>0</v>
      </c>
    </row>
    <row r="330" spans="1:26" ht="25.15" customHeight="1" x14ac:dyDescent="0.25">
      <c r="A330" s="179"/>
      <c r="B330" s="215" t="s">
        <v>1687</v>
      </c>
      <c r="C330" s="180" t="s">
        <v>481</v>
      </c>
      <c r="D330" s="249" t="s">
        <v>482</v>
      </c>
      <c r="E330" s="249"/>
      <c r="F330" s="173" t="s">
        <v>148</v>
      </c>
      <c r="G330" s="175">
        <v>1</v>
      </c>
      <c r="H330" s="174"/>
      <c r="I330" s="174">
        <f t="shared" si="49"/>
        <v>0</v>
      </c>
      <c r="J330" s="173">
        <f t="shared" si="50"/>
        <v>13.57</v>
      </c>
      <c r="K330" s="178">
        <f t="shared" si="51"/>
        <v>0</v>
      </c>
      <c r="L330" s="178">
        <f t="shared" si="52"/>
        <v>0</v>
      </c>
      <c r="M330" s="178"/>
      <c r="N330" s="178">
        <v>13.57</v>
      </c>
      <c r="O330" s="178"/>
      <c r="P330" s="181"/>
      <c r="Q330" s="181"/>
      <c r="R330" s="181"/>
      <c r="S330" s="182">
        <f t="shared" si="53"/>
        <v>0</v>
      </c>
      <c r="T330" s="178"/>
      <c r="U330" s="178"/>
      <c r="V330" s="200"/>
      <c r="W330" s="53"/>
      <c r="Z330">
        <v>0</v>
      </c>
    </row>
    <row r="331" spans="1:26" ht="25.15" customHeight="1" x14ac:dyDescent="0.25">
      <c r="A331" s="179"/>
      <c r="B331" s="215" t="s">
        <v>1688</v>
      </c>
      <c r="C331" s="180" t="s">
        <v>483</v>
      </c>
      <c r="D331" s="249" t="s">
        <v>484</v>
      </c>
      <c r="E331" s="249"/>
      <c r="F331" s="173" t="s">
        <v>148</v>
      </c>
      <c r="G331" s="175">
        <v>2</v>
      </c>
      <c r="H331" s="174"/>
      <c r="I331" s="174">
        <f t="shared" si="49"/>
        <v>0</v>
      </c>
      <c r="J331" s="173">
        <f t="shared" si="50"/>
        <v>178.04</v>
      </c>
      <c r="K331" s="178">
        <f t="shared" si="51"/>
        <v>0</v>
      </c>
      <c r="L331" s="178">
        <f t="shared" si="52"/>
        <v>0</v>
      </c>
      <c r="M331" s="178"/>
      <c r="N331" s="178">
        <v>89.02</v>
      </c>
      <c r="O331" s="178"/>
      <c r="P331" s="181"/>
      <c r="Q331" s="181"/>
      <c r="R331" s="181"/>
      <c r="S331" s="182">
        <f t="shared" si="53"/>
        <v>0</v>
      </c>
      <c r="T331" s="178"/>
      <c r="U331" s="178"/>
      <c r="V331" s="200"/>
      <c r="W331" s="53"/>
      <c r="Z331">
        <v>0</v>
      </c>
    </row>
    <row r="332" spans="1:26" ht="25.15" customHeight="1" x14ac:dyDescent="0.25">
      <c r="A332" s="179"/>
      <c r="B332" s="215" t="s">
        <v>1689</v>
      </c>
      <c r="C332" s="180" t="s">
        <v>485</v>
      </c>
      <c r="D332" s="249" t="s">
        <v>486</v>
      </c>
      <c r="E332" s="249"/>
      <c r="F332" s="173" t="s">
        <v>312</v>
      </c>
      <c r="G332" s="175">
        <v>23.7</v>
      </c>
      <c r="H332" s="174"/>
      <c r="I332" s="174">
        <f t="shared" si="49"/>
        <v>0</v>
      </c>
      <c r="J332" s="173">
        <f t="shared" si="50"/>
        <v>299.57</v>
      </c>
      <c r="K332" s="178">
        <f t="shared" si="51"/>
        <v>0</v>
      </c>
      <c r="L332" s="178">
        <f t="shared" si="52"/>
        <v>0</v>
      </c>
      <c r="M332" s="178"/>
      <c r="N332" s="178">
        <v>12.64</v>
      </c>
      <c r="O332" s="178"/>
      <c r="P332" s="183">
        <v>6.4000000000000005E-4</v>
      </c>
      <c r="Q332" s="181"/>
      <c r="R332" s="181">
        <v>6.4000000000000005E-4</v>
      </c>
      <c r="S332" s="182">
        <f t="shared" si="53"/>
        <v>1.4999999999999999E-2</v>
      </c>
      <c r="T332" s="178"/>
      <c r="U332" s="178"/>
      <c r="V332" s="200"/>
      <c r="W332" s="53"/>
      <c r="Z332">
        <v>0</v>
      </c>
    </row>
    <row r="333" spans="1:26" ht="25.15" customHeight="1" x14ac:dyDescent="0.25">
      <c r="A333" s="179"/>
      <c r="B333" s="215" t="s">
        <v>1690</v>
      </c>
      <c r="C333" s="180" t="s">
        <v>487</v>
      </c>
      <c r="D333" s="249" t="s">
        <v>488</v>
      </c>
      <c r="E333" s="249"/>
      <c r="F333" s="173" t="s">
        <v>312</v>
      </c>
      <c r="G333" s="175">
        <v>1.5</v>
      </c>
      <c r="H333" s="174"/>
      <c r="I333" s="174">
        <f t="shared" si="49"/>
        <v>0</v>
      </c>
      <c r="J333" s="173">
        <f t="shared" si="50"/>
        <v>22.92</v>
      </c>
      <c r="K333" s="178">
        <f t="shared" si="51"/>
        <v>0</v>
      </c>
      <c r="L333" s="178">
        <f t="shared" si="52"/>
        <v>0</v>
      </c>
      <c r="M333" s="178"/>
      <c r="N333" s="178">
        <v>15.28</v>
      </c>
      <c r="O333" s="178"/>
      <c r="P333" s="181"/>
      <c r="Q333" s="181"/>
      <c r="R333" s="181"/>
      <c r="S333" s="182">
        <f t="shared" si="53"/>
        <v>0</v>
      </c>
      <c r="T333" s="178"/>
      <c r="U333" s="178"/>
      <c r="V333" s="200"/>
      <c r="W333" s="53"/>
      <c r="Z333">
        <v>0</v>
      </c>
    </row>
    <row r="334" spans="1:26" ht="25.15" customHeight="1" x14ac:dyDescent="0.25">
      <c r="A334" s="179"/>
      <c r="B334" s="215" t="s">
        <v>1691</v>
      </c>
      <c r="C334" s="180" t="s">
        <v>489</v>
      </c>
      <c r="D334" s="249" t="s">
        <v>490</v>
      </c>
      <c r="E334" s="249"/>
      <c r="F334" s="173" t="s">
        <v>312</v>
      </c>
      <c r="G334" s="175">
        <v>8.5</v>
      </c>
      <c r="H334" s="174"/>
      <c r="I334" s="174">
        <f t="shared" si="49"/>
        <v>0</v>
      </c>
      <c r="J334" s="173">
        <f t="shared" si="50"/>
        <v>157.59</v>
      </c>
      <c r="K334" s="178">
        <f t="shared" si="51"/>
        <v>0</v>
      </c>
      <c r="L334" s="178">
        <f t="shared" si="52"/>
        <v>0</v>
      </c>
      <c r="M334" s="178"/>
      <c r="N334" s="178">
        <v>18.54</v>
      </c>
      <c r="O334" s="178"/>
      <c r="P334" s="181"/>
      <c r="Q334" s="181"/>
      <c r="R334" s="181"/>
      <c r="S334" s="182">
        <f t="shared" si="53"/>
        <v>0</v>
      </c>
      <c r="T334" s="178"/>
      <c r="U334" s="178"/>
      <c r="V334" s="200"/>
      <c r="W334" s="53"/>
      <c r="Z334">
        <v>0</v>
      </c>
    </row>
    <row r="335" spans="1:26" ht="25.15" customHeight="1" x14ac:dyDescent="0.25">
      <c r="A335" s="179"/>
      <c r="B335" s="215" t="s">
        <v>1692</v>
      </c>
      <c r="C335" s="180" t="s">
        <v>491</v>
      </c>
      <c r="D335" s="249" t="s">
        <v>492</v>
      </c>
      <c r="E335" s="249"/>
      <c r="F335" s="173" t="s">
        <v>312</v>
      </c>
      <c r="G335" s="175">
        <v>8.5</v>
      </c>
      <c r="H335" s="174"/>
      <c r="I335" s="174">
        <f t="shared" si="49"/>
        <v>0</v>
      </c>
      <c r="J335" s="173">
        <f t="shared" si="50"/>
        <v>217.01</v>
      </c>
      <c r="K335" s="178">
        <f t="shared" si="51"/>
        <v>0</v>
      </c>
      <c r="L335" s="178">
        <f t="shared" si="52"/>
        <v>0</v>
      </c>
      <c r="M335" s="178"/>
      <c r="N335" s="178">
        <v>25.53</v>
      </c>
      <c r="O335" s="178"/>
      <c r="P335" s="181"/>
      <c r="Q335" s="181"/>
      <c r="R335" s="181"/>
      <c r="S335" s="182">
        <f t="shared" si="53"/>
        <v>0</v>
      </c>
      <c r="T335" s="178"/>
      <c r="U335" s="178"/>
      <c r="V335" s="200"/>
      <c r="W335" s="53"/>
      <c r="Z335">
        <v>0</v>
      </c>
    </row>
    <row r="336" spans="1:26" ht="25.15" customHeight="1" x14ac:dyDescent="0.25">
      <c r="A336" s="179"/>
      <c r="B336" s="215" t="s">
        <v>1693</v>
      </c>
      <c r="C336" s="180" t="s">
        <v>493</v>
      </c>
      <c r="D336" s="249" t="s">
        <v>494</v>
      </c>
      <c r="E336" s="249"/>
      <c r="F336" s="173" t="s">
        <v>312</v>
      </c>
      <c r="G336" s="175">
        <v>7.8</v>
      </c>
      <c r="H336" s="174"/>
      <c r="I336" s="174">
        <f t="shared" si="49"/>
        <v>0</v>
      </c>
      <c r="J336" s="173">
        <f t="shared" si="50"/>
        <v>113.33</v>
      </c>
      <c r="K336" s="178">
        <f t="shared" si="51"/>
        <v>0</v>
      </c>
      <c r="L336" s="178">
        <f t="shared" si="52"/>
        <v>0</v>
      </c>
      <c r="M336" s="178"/>
      <c r="N336" s="178">
        <v>14.53</v>
      </c>
      <c r="O336" s="178"/>
      <c r="P336" s="181"/>
      <c r="Q336" s="181"/>
      <c r="R336" s="181"/>
      <c r="S336" s="182">
        <f t="shared" si="53"/>
        <v>0</v>
      </c>
      <c r="T336" s="178"/>
      <c r="U336" s="178"/>
      <c r="V336" s="200"/>
      <c r="W336" s="53"/>
      <c r="Z336">
        <v>0</v>
      </c>
    </row>
    <row r="337" spans="1:26" ht="25.15" customHeight="1" x14ac:dyDescent="0.25">
      <c r="A337" s="179"/>
      <c r="B337" s="215" t="s">
        <v>1694</v>
      </c>
      <c r="C337" s="180" t="s">
        <v>495</v>
      </c>
      <c r="D337" s="249" t="s">
        <v>496</v>
      </c>
      <c r="E337" s="249"/>
      <c r="F337" s="173" t="s">
        <v>312</v>
      </c>
      <c r="G337" s="175">
        <v>36.9</v>
      </c>
      <c r="H337" s="174"/>
      <c r="I337" s="174">
        <f t="shared" si="49"/>
        <v>0</v>
      </c>
      <c r="J337" s="173">
        <f t="shared" si="50"/>
        <v>610.33000000000004</v>
      </c>
      <c r="K337" s="178">
        <f t="shared" si="51"/>
        <v>0</v>
      </c>
      <c r="L337" s="178">
        <f t="shared" si="52"/>
        <v>0</v>
      </c>
      <c r="M337" s="178"/>
      <c r="N337" s="178">
        <v>16.54</v>
      </c>
      <c r="O337" s="178"/>
      <c r="P337" s="181"/>
      <c r="Q337" s="181"/>
      <c r="R337" s="181"/>
      <c r="S337" s="182">
        <f t="shared" si="53"/>
        <v>0</v>
      </c>
      <c r="T337" s="178"/>
      <c r="U337" s="178"/>
      <c r="V337" s="200"/>
      <c r="W337" s="53"/>
      <c r="Z337">
        <v>0</v>
      </c>
    </row>
    <row r="338" spans="1:26" ht="25.15" customHeight="1" x14ac:dyDescent="0.25">
      <c r="A338" s="179"/>
      <c r="B338" s="215" t="s">
        <v>1695</v>
      </c>
      <c r="C338" s="180" t="s">
        <v>497</v>
      </c>
      <c r="D338" s="249" t="s">
        <v>498</v>
      </c>
      <c r="E338" s="249"/>
      <c r="F338" s="173" t="s">
        <v>312</v>
      </c>
      <c r="G338" s="175">
        <v>18</v>
      </c>
      <c r="H338" s="174"/>
      <c r="I338" s="174">
        <f t="shared" si="49"/>
        <v>0</v>
      </c>
      <c r="J338" s="173">
        <f t="shared" si="50"/>
        <v>327.78</v>
      </c>
      <c r="K338" s="178">
        <f t="shared" si="51"/>
        <v>0</v>
      </c>
      <c r="L338" s="178">
        <f t="shared" si="52"/>
        <v>0</v>
      </c>
      <c r="M338" s="178"/>
      <c r="N338" s="178">
        <v>18.21</v>
      </c>
      <c r="O338" s="178"/>
      <c r="P338" s="181"/>
      <c r="Q338" s="181"/>
      <c r="R338" s="181"/>
      <c r="S338" s="182">
        <f t="shared" si="53"/>
        <v>0</v>
      </c>
      <c r="T338" s="178"/>
      <c r="U338" s="178"/>
      <c r="V338" s="200"/>
      <c r="W338" s="53"/>
      <c r="Z338">
        <v>0</v>
      </c>
    </row>
    <row r="339" spans="1:26" ht="25.15" customHeight="1" x14ac:dyDescent="0.25">
      <c r="A339" s="179"/>
      <c r="B339" s="215" t="s">
        <v>1696</v>
      </c>
      <c r="C339" s="180" t="s">
        <v>499</v>
      </c>
      <c r="D339" s="249" t="s">
        <v>500</v>
      </c>
      <c r="E339" s="249"/>
      <c r="F339" s="173" t="s">
        <v>312</v>
      </c>
      <c r="G339" s="175">
        <v>2</v>
      </c>
      <c r="H339" s="174"/>
      <c r="I339" s="174">
        <f t="shared" si="49"/>
        <v>0</v>
      </c>
      <c r="J339" s="173">
        <f t="shared" si="50"/>
        <v>32.42</v>
      </c>
      <c r="K339" s="178">
        <f t="shared" si="51"/>
        <v>0</v>
      </c>
      <c r="L339" s="178">
        <f t="shared" si="52"/>
        <v>0</v>
      </c>
      <c r="M339" s="178"/>
      <c r="N339" s="178">
        <v>16.21</v>
      </c>
      <c r="O339" s="178"/>
      <c r="P339" s="181"/>
      <c r="Q339" s="181"/>
      <c r="R339" s="181"/>
      <c r="S339" s="182">
        <f t="shared" si="53"/>
        <v>0</v>
      </c>
      <c r="T339" s="178"/>
      <c r="U339" s="178"/>
      <c r="V339" s="200"/>
      <c r="W339" s="53"/>
      <c r="Z339">
        <v>0</v>
      </c>
    </row>
    <row r="340" spans="1:26" ht="25.15" customHeight="1" x14ac:dyDescent="0.25">
      <c r="A340" s="179"/>
      <c r="B340" s="215" t="s">
        <v>1697</v>
      </c>
      <c r="C340" s="180" t="s">
        <v>501</v>
      </c>
      <c r="D340" s="249" t="s">
        <v>502</v>
      </c>
      <c r="E340" s="249"/>
      <c r="F340" s="173" t="s">
        <v>312</v>
      </c>
      <c r="G340" s="175">
        <v>1</v>
      </c>
      <c r="H340" s="174"/>
      <c r="I340" s="174">
        <f t="shared" si="49"/>
        <v>0</v>
      </c>
      <c r="J340" s="173">
        <f t="shared" si="50"/>
        <v>14.47</v>
      </c>
      <c r="K340" s="178">
        <f t="shared" si="51"/>
        <v>0</v>
      </c>
      <c r="L340" s="178">
        <f t="shared" si="52"/>
        <v>0</v>
      </c>
      <c r="M340" s="178"/>
      <c r="N340" s="178">
        <v>14.47</v>
      </c>
      <c r="O340" s="178"/>
      <c r="P340" s="181"/>
      <c r="Q340" s="181"/>
      <c r="R340" s="181"/>
      <c r="S340" s="182">
        <f t="shared" si="53"/>
        <v>0</v>
      </c>
      <c r="T340" s="178"/>
      <c r="U340" s="178"/>
      <c r="V340" s="200"/>
      <c r="W340" s="53"/>
      <c r="Z340">
        <v>0</v>
      </c>
    </row>
    <row r="341" spans="1:26" ht="25.15" customHeight="1" x14ac:dyDescent="0.25">
      <c r="A341" s="179"/>
      <c r="B341" s="215" t="s">
        <v>1698</v>
      </c>
      <c r="C341" s="180" t="s">
        <v>503</v>
      </c>
      <c r="D341" s="249" t="s">
        <v>504</v>
      </c>
      <c r="E341" s="249"/>
      <c r="F341" s="173" t="s">
        <v>148</v>
      </c>
      <c r="G341" s="175">
        <v>8</v>
      </c>
      <c r="H341" s="174"/>
      <c r="I341" s="174">
        <f t="shared" si="49"/>
        <v>0</v>
      </c>
      <c r="J341" s="173">
        <f t="shared" si="50"/>
        <v>154.16</v>
      </c>
      <c r="K341" s="178">
        <f t="shared" si="51"/>
        <v>0</v>
      </c>
      <c r="L341" s="178">
        <f t="shared" si="52"/>
        <v>0</v>
      </c>
      <c r="M341" s="178"/>
      <c r="N341" s="178">
        <v>19.27</v>
      </c>
      <c r="O341" s="178"/>
      <c r="P341" s="181"/>
      <c r="Q341" s="181"/>
      <c r="R341" s="181"/>
      <c r="S341" s="182">
        <f t="shared" si="53"/>
        <v>0</v>
      </c>
      <c r="T341" s="178"/>
      <c r="U341" s="178"/>
      <c r="V341" s="200"/>
      <c r="W341" s="53"/>
      <c r="Z341">
        <v>0</v>
      </c>
    </row>
    <row r="342" spans="1:26" ht="25.15" customHeight="1" x14ac:dyDescent="0.25">
      <c r="A342" s="179"/>
      <c r="B342" s="215" t="s">
        <v>1699</v>
      </c>
      <c r="C342" s="180" t="s">
        <v>505</v>
      </c>
      <c r="D342" s="249" t="s">
        <v>506</v>
      </c>
      <c r="E342" s="249"/>
      <c r="F342" s="173" t="s">
        <v>372</v>
      </c>
      <c r="G342" s="175">
        <v>1.2</v>
      </c>
      <c r="H342" s="176"/>
      <c r="I342" s="174">
        <f t="shared" si="49"/>
        <v>0</v>
      </c>
      <c r="J342" s="173">
        <f t="shared" si="50"/>
        <v>190.46</v>
      </c>
      <c r="K342" s="178">
        <f t="shared" si="51"/>
        <v>0</v>
      </c>
      <c r="L342" s="178">
        <f t="shared" si="52"/>
        <v>0</v>
      </c>
      <c r="M342" s="178"/>
      <c r="N342" s="178">
        <v>158.71724488139151</v>
      </c>
      <c r="O342" s="178"/>
      <c r="P342" s="181"/>
      <c r="Q342" s="181"/>
      <c r="R342" s="181"/>
      <c r="S342" s="182">
        <f t="shared" si="53"/>
        <v>0</v>
      </c>
      <c r="T342" s="178"/>
      <c r="U342" s="178"/>
      <c r="V342" s="200"/>
      <c r="W342" s="53"/>
      <c r="Z342">
        <v>0</v>
      </c>
    </row>
    <row r="343" spans="1:26" x14ac:dyDescent="0.25">
      <c r="A343" s="10"/>
      <c r="B343" s="214"/>
      <c r="C343" s="172">
        <v>764</v>
      </c>
      <c r="D343" s="248" t="s">
        <v>77</v>
      </c>
      <c r="E343" s="248"/>
      <c r="F343" s="10"/>
      <c r="G343" s="171"/>
      <c r="H343" s="138"/>
      <c r="I343" s="140">
        <f>ROUND((SUM(I313:I342))/1,2)</f>
        <v>0</v>
      </c>
      <c r="J343" s="10"/>
      <c r="K343" s="10"/>
      <c r="L343" s="10">
        <f>ROUND((SUM(L313:L342))/1,2)</f>
        <v>0</v>
      </c>
      <c r="M343" s="10">
        <f>ROUND((SUM(M313:M342))/1,2)</f>
        <v>0</v>
      </c>
      <c r="N343" s="10"/>
      <c r="O343" s="10"/>
      <c r="P343" s="10"/>
      <c r="Q343" s="10"/>
      <c r="R343" s="10"/>
      <c r="S343" s="10">
        <f>ROUND((SUM(S313:S342))/1,2)</f>
        <v>0.12</v>
      </c>
      <c r="T343" s="10"/>
      <c r="U343" s="10"/>
      <c r="V343" s="202">
        <f>ROUND((SUM(V313:V342))/1,2)</f>
        <v>0</v>
      </c>
      <c r="W343" s="219"/>
      <c r="X343" s="137"/>
      <c r="Y343" s="137"/>
      <c r="Z343" s="137"/>
    </row>
    <row r="344" spans="1:26" x14ac:dyDescent="0.25">
      <c r="A344" s="1"/>
      <c r="B344" s="210"/>
      <c r="C344" s="1"/>
      <c r="D344" s="1"/>
      <c r="E344" s="1"/>
      <c r="F344" s="1"/>
      <c r="G344" s="165"/>
      <c r="H344" s="131"/>
      <c r="I344" s="13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03"/>
      <c r="W344" s="53"/>
    </row>
    <row r="345" spans="1:26" x14ac:dyDescent="0.25">
      <c r="A345" s="10"/>
      <c r="B345" s="214"/>
      <c r="C345" s="172">
        <v>766</v>
      </c>
      <c r="D345" s="248" t="s">
        <v>78</v>
      </c>
      <c r="E345" s="248"/>
      <c r="F345" s="10"/>
      <c r="G345" s="171"/>
      <c r="H345" s="138"/>
      <c r="I345" s="138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99"/>
      <c r="W345" s="219"/>
      <c r="X345" s="137"/>
      <c r="Y345" s="137"/>
      <c r="Z345" s="137"/>
    </row>
    <row r="346" spans="1:26" ht="25.15" customHeight="1" x14ac:dyDescent="0.25">
      <c r="A346" s="179"/>
      <c r="B346" s="215" t="s">
        <v>1700</v>
      </c>
      <c r="C346" s="180" t="s">
        <v>507</v>
      </c>
      <c r="D346" s="249" t="s">
        <v>508</v>
      </c>
      <c r="E346" s="249"/>
      <c r="F346" s="173" t="s">
        <v>171</v>
      </c>
      <c r="G346" s="175">
        <v>78</v>
      </c>
      <c r="H346" s="174"/>
      <c r="I346" s="174">
        <f t="shared" ref="I346:I370" si="54">ROUND(G346*(H346),2)</f>
        <v>0</v>
      </c>
      <c r="J346" s="173">
        <f t="shared" ref="J346:J370" si="55">ROUND(G346*(N346),2)</f>
        <v>585</v>
      </c>
      <c r="K346" s="178">
        <f t="shared" ref="K346:K370" si="56">ROUND(G346*(O346),2)</f>
        <v>0</v>
      </c>
      <c r="L346" s="178">
        <f>ROUND(G346*(H346),2)</f>
        <v>0</v>
      </c>
      <c r="M346" s="178"/>
      <c r="N346" s="178">
        <v>7.5</v>
      </c>
      <c r="O346" s="178"/>
      <c r="P346" s="183">
        <v>4.0000000000000003E-5</v>
      </c>
      <c r="Q346" s="181"/>
      <c r="R346" s="181">
        <v>4.0000000000000003E-5</v>
      </c>
      <c r="S346" s="182">
        <f t="shared" ref="S346:S370" si="57">ROUND(G346*(P346),3)</f>
        <v>3.0000000000000001E-3</v>
      </c>
      <c r="T346" s="178"/>
      <c r="U346" s="178"/>
      <c r="V346" s="200"/>
      <c r="W346" s="53"/>
      <c r="Z346">
        <v>0</v>
      </c>
    </row>
    <row r="347" spans="1:26" ht="25.15" customHeight="1" x14ac:dyDescent="0.25">
      <c r="A347" s="179"/>
      <c r="B347" s="215" t="s">
        <v>1701</v>
      </c>
      <c r="C347" s="190" t="s">
        <v>509</v>
      </c>
      <c r="D347" s="251" t="s">
        <v>510</v>
      </c>
      <c r="E347" s="251"/>
      <c r="F347" s="184" t="s">
        <v>171</v>
      </c>
      <c r="G347" s="186">
        <v>78.78</v>
      </c>
      <c r="H347" s="185"/>
      <c r="I347" s="185">
        <f t="shared" si="54"/>
        <v>0</v>
      </c>
      <c r="J347" s="184">
        <f t="shared" si="55"/>
        <v>333.24</v>
      </c>
      <c r="K347" s="189">
        <f t="shared" si="56"/>
        <v>0</v>
      </c>
      <c r="L347" s="189"/>
      <c r="M347" s="189">
        <f>ROUND(G347*(H347),2)</f>
        <v>0</v>
      </c>
      <c r="N347" s="189">
        <v>4.2300000000000004</v>
      </c>
      <c r="O347" s="189"/>
      <c r="P347" s="192"/>
      <c r="Q347" s="192"/>
      <c r="R347" s="192"/>
      <c r="S347" s="193">
        <f t="shared" si="57"/>
        <v>0</v>
      </c>
      <c r="T347" s="189"/>
      <c r="U347" s="189"/>
      <c r="V347" s="201"/>
      <c r="W347" s="53"/>
      <c r="Z347">
        <v>0</v>
      </c>
    </row>
    <row r="348" spans="1:26" ht="25.15" customHeight="1" x14ac:dyDescent="0.25">
      <c r="A348" s="179"/>
      <c r="B348" s="215" t="s">
        <v>1702</v>
      </c>
      <c r="C348" s="180" t="s">
        <v>511</v>
      </c>
      <c r="D348" s="249" t="s">
        <v>512</v>
      </c>
      <c r="E348" s="249"/>
      <c r="F348" s="173" t="s">
        <v>312</v>
      </c>
      <c r="G348" s="175">
        <v>138.41999999999999</v>
      </c>
      <c r="H348" s="174"/>
      <c r="I348" s="174">
        <f t="shared" si="54"/>
        <v>0</v>
      </c>
      <c r="J348" s="173">
        <f t="shared" si="55"/>
        <v>1424.34</v>
      </c>
      <c r="K348" s="178">
        <f t="shared" si="56"/>
        <v>0</v>
      </c>
      <c r="L348" s="178">
        <f>ROUND(G348*(H348),2)</f>
        <v>0</v>
      </c>
      <c r="M348" s="178"/>
      <c r="N348" s="178">
        <v>10.29</v>
      </c>
      <c r="O348" s="178"/>
      <c r="P348" s="181"/>
      <c r="Q348" s="181"/>
      <c r="R348" s="181"/>
      <c r="S348" s="182">
        <f t="shared" si="57"/>
        <v>0</v>
      </c>
      <c r="T348" s="178"/>
      <c r="U348" s="178"/>
      <c r="V348" s="200"/>
      <c r="W348" s="53"/>
      <c r="Z348">
        <v>0</v>
      </c>
    </row>
    <row r="349" spans="1:26" ht="25.15" customHeight="1" x14ac:dyDescent="0.25">
      <c r="A349" s="179"/>
      <c r="B349" s="215" t="s">
        <v>1703</v>
      </c>
      <c r="C349" s="190" t="s">
        <v>513</v>
      </c>
      <c r="D349" s="251" t="s">
        <v>514</v>
      </c>
      <c r="E349" s="251"/>
      <c r="F349" s="184" t="s">
        <v>312</v>
      </c>
      <c r="G349" s="186">
        <v>145.34100000000001</v>
      </c>
      <c r="H349" s="185"/>
      <c r="I349" s="185">
        <f t="shared" si="54"/>
        <v>0</v>
      </c>
      <c r="J349" s="184">
        <f t="shared" si="55"/>
        <v>200.57</v>
      </c>
      <c r="K349" s="189">
        <f t="shared" si="56"/>
        <v>0</v>
      </c>
      <c r="L349" s="189"/>
      <c r="M349" s="189">
        <f t="shared" ref="M349:M362" si="58">ROUND(G349*(H349),2)</f>
        <v>0</v>
      </c>
      <c r="N349" s="189">
        <v>1.38</v>
      </c>
      <c r="O349" s="189"/>
      <c r="P349" s="192"/>
      <c r="Q349" s="192"/>
      <c r="R349" s="192"/>
      <c r="S349" s="193">
        <f t="shared" si="57"/>
        <v>0</v>
      </c>
      <c r="T349" s="189"/>
      <c r="U349" s="189"/>
      <c r="V349" s="201"/>
      <c r="W349" s="53"/>
      <c r="Z349">
        <v>0</v>
      </c>
    </row>
    <row r="350" spans="1:26" ht="25.15" customHeight="1" x14ac:dyDescent="0.25">
      <c r="A350" s="179"/>
      <c r="B350" s="215" t="s">
        <v>1704</v>
      </c>
      <c r="C350" s="190" t="s">
        <v>515</v>
      </c>
      <c r="D350" s="251" t="s">
        <v>516</v>
      </c>
      <c r="E350" s="251"/>
      <c r="F350" s="184" t="s">
        <v>312</v>
      </c>
      <c r="G350" s="186">
        <v>145.34100000000001</v>
      </c>
      <c r="H350" s="185"/>
      <c r="I350" s="185">
        <f t="shared" si="54"/>
        <v>0</v>
      </c>
      <c r="J350" s="184">
        <f t="shared" si="55"/>
        <v>81.39</v>
      </c>
      <c r="K350" s="189">
        <f t="shared" si="56"/>
        <v>0</v>
      </c>
      <c r="L350" s="189"/>
      <c r="M350" s="189">
        <f t="shared" si="58"/>
        <v>0</v>
      </c>
      <c r="N350" s="189">
        <v>0.56000000000000005</v>
      </c>
      <c r="O350" s="189"/>
      <c r="P350" s="192"/>
      <c r="Q350" s="192"/>
      <c r="R350" s="192"/>
      <c r="S350" s="193">
        <f t="shared" si="57"/>
        <v>0</v>
      </c>
      <c r="T350" s="189"/>
      <c r="U350" s="189"/>
      <c r="V350" s="201"/>
      <c r="W350" s="53"/>
      <c r="Z350">
        <v>0</v>
      </c>
    </row>
    <row r="351" spans="1:26" ht="25.15" customHeight="1" x14ac:dyDescent="0.25">
      <c r="A351" s="179"/>
      <c r="B351" s="215" t="s">
        <v>1705</v>
      </c>
      <c r="C351" s="190" t="s">
        <v>517</v>
      </c>
      <c r="D351" s="251" t="s">
        <v>518</v>
      </c>
      <c r="E351" s="251"/>
      <c r="F351" s="184" t="s">
        <v>148</v>
      </c>
      <c r="G351" s="186">
        <v>9</v>
      </c>
      <c r="H351" s="185"/>
      <c r="I351" s="185">
        <f t="shared" si="54"/>
        <v>0</v>
      </c>
      <c r="J351" s="184">
        <f t="shared" si="55"/>
        <v>1855.35</v>
      </c>
      <c r="K351" s="189">
        <f t="shared" si="56"/>
        <v>0</v>
      </c>
      <c r="L351" s="189"/>
      <c r="M351" s="189">
        <f t="shared" si="58"/>
        <v>0</v>
      </c>
      <c r="N351" s="189">
        <v>206.15</v>
      </c>
      <c r="O351" s="189"/>
      <c r="P351" s="192"/>
      <c r="Q351" s="192"/>
      <c r="R351" s="192"/>
      <c r="S351" s="193">
        <f t="shared" si="57"/>
        <v>0</v>
      </c>
      <c r="T351" s="189"/>
      <c r="U351" s="189"/>
      <c r="V351" s="201"/>
      <c r="W351" s="53"/>
      <c r="Z351">
        <v>0</v>
      </c>
    </row>
    <row r="352" spans="1:26" ht="25.15" customHeight="1" x14ac:dyDescent="0.25">
      <c r="A352" s="179"/>
      <c r="B352" s="215" t="s">
        <v>1706</v>
      </c>
      <c r="C352" s="190" t="s">
        <v>519</v>
      </c>
      <c r="D352" s="251" t="s">
        <v>520</v>
      </c>
      <c r="E352" s="251"/>
      <c r="F352" s="184" t="s">
        <v>148</v>
      </c>
      <c r="G352" s="186">
        <v>1</v>
      </c>
      <c r="H352" s="185"/>
      <c r="I352" s="185">
        <f t="shared" si="54"/>
        <v>0</v>
      </c>
      <c r="J352" s="184">
        <f t="shared" si="55"/>
        <v>55.04</v>
      </c>
      <c r="K352" s="189">
        <f t="shared" si="56"/>
        <v>0</v>
      </c>
      <c r="L352" s="189"/>
      <c r="M352" s="189">
        <f t="shared" si="58"/>
        <v>0</v>
      </c>
      <c r="N352" s="189">
        <v>55.04</v>
      </c>
      <c r="O352" s="189"/>
      <c r="P352" s="192"/>
      <c r="Q352" s="192"/>
      <c r="R352" s="192"/>
      <c r="S352" s="193">
        <f t="shared" si="57"/>
        <v>0</v>
      </c>
      <c r="T352" s="189"/>
      <c r="U352" s="189"/>
      <c r="V352" s="201"/>
      <c r="W352" s="53"/>
      <c r="Z352">
        <v>0</v>
      </c>
    </row>
    <row r="353" spans="1:26" ht="25.15" customHeight="1" x14ac:dyDescent="0.25">
      <c r="A353" s="179"/>
      <c r="B353" s="215" t="s">
        <v>1707</v>
      </c>
      <c r="C353" s="190" t="s">
        <v>521</v>
      </c>
      <c r="D353" s="251" t="s">
        <v>522</v>
      </c>
      <c r="E353" s="251"/>
      <c r="F353" s="184" t="s">
        <v>148</v>
      </c>
      <c r="G353" s="186">
        <v>1</v>
      </c>
      <c r="H353" s="185"/>
      <c r="I353" s="185">
        <f t="shared" si="54"/>
        <v>0</v>
      </c>
      <c r="J353" s="184">
        <f t="shared" si="55"/>
        <v>49.85</v>
      </c>
      <c r="K353" s="189">
        <f t="shared" si="56"/>
        <v>0</v>
      </c>
      <c r="L353" s="189"/>
      <c r="M353" s="189">
        <f t="shared" si="58"/>
        <v>0</v>
      </c>
      <c r="N353" s="189">
        <v>49.85</v>
      </c>
      <c r="O353" s="189"/>
      <c r="P353" s="192"/>
      <c r="Q353" s="192"/>
      <c r="R353" s="192"/>
      <c r="S353" s="193">
        <f t="shared" si="57"/>
        <v>0</v>
      </c>
      <c r="T353" s="189"/>
      <c r="U353" s="189"/>
      <c r="V353" s="201"/>
      <c r="W353" s="53"/>
      <c r="Z353">
        <v>0</v>
      </c>
    </row>
    <row r="354" spans="1:26" ht="25.15" customHeight="1" x14ac:dyDescent="0.25">
      <c r="A354" s="179"/>
      <c r="B354" s="215" t="s">
        <v>1708</v>
      </c>
      <c r="C354" s="190" t="s">
        <v>523</v>
      </c>
      <c r="D354" s="251" t="s">
        <v>524</v>
      </c>
      <c r="E354" s="251"/>
      <c r="F354" s="184" t="s">
        <v>148</v>
      </c>
      <c r="G354" s="186">
        <v>3</v>
      </c>
      <c r="H354" s="185"/>
      <c r="I354" s="185">
        <f t="shared" si="54"/>
        <v>0</v>
      </c>
      <c r="J354" s="184">
        <f t="shared" si="55"/>
        <v>570.17999999999995</v>
      </c>
      <c r="K354" s="189">
        <f t="shared" si="56"/>
        <v>0</v>
      </c>
      <c r="L354" s="189"/>
      <c r="M354" s="189">
        <f t="shared" si="58"/>
        <v>0</v>
      </c>
      <c r="N354" s="189">
        <v>190.06</v>
      </c>
      <c r="O354" s="189"/>
      <c r="P354" s="192"/>
      <c r="Q354" s="192"/>
      <c r="R354" s="192"/>
      <c r="S354" s="193">
        <f t="shared" si="57"/>
        <v>0</v>
      </c>
      <c r="T354" s="189"/>
      <c r="U354" s="189"/>
      <c r="V354" s="201"/>
      <c r="W354" s="53"/>
      <c r="Z354">
        <v>0</v>
      </c>
    </row>
    <row r="355" spans="1:26" ht="25.15" customHeight="1" x14ac:dyDescent="0.25">
      <c r="A355" s="179"/>
      <c r="B355" s="215" t="s">
        <v>1709</v>
      </c>
      <c r="C355" s="190" t="s">
        <v>525</v>
      </c>
      <c r="D355" s="251" t="s">
        <v>526</v>
      </c>
      <c r="E355" s="251"/>
      <c r="F355" s="184" t="s">
        <v>148</v>
      </c>
      <c r="G355" s="186">
        <v>1</v>
      </c>
      <c r="H355" s="185"/>
      <c r="I355" s="185">
        <f t="shared" si="54"/>
        <v>0</v>
      </c>
      <c r="J355" s="184">
        <f t="shared" si="55"/>
        <v>125.95</v>
      </c>
      <c r="K355" s="189">
        <f t="shared" si="56"/>
        <v>0</v>
      </c>
      <c r="L355" s="189"/>
      <c r="M355" s="189">
        <f t="shared" si="58"/>
        <v>0</v>
      </c>
      <c r="N355" s="189">
        <v>125.95</v>
      </c>
      <c r="O355" s="189"/>
      <c r="P355" s="192"/>
      <c r="Q355" s="192"/>
      <c r="R355" s="192"/>
      <c r="S355" s="193">
        <f t="shared" si="57"/>
        <v>0</v>
      </c>
      <c r="T355" s="189"/>
      <c r="U355" s="189"/>
      <c r="V355" s="201"/>
      <c r="W355" s="53"/>
      <c r="Z355">
        <v>0</v>
      </c>
    </row>
    <row r="356" spans="1:26" ht="25.15" customHeight="1" x14ac:dyDescent="0.25">
      <c r="A356" s="179"/>
      <c r="B356" s="215" t="s">
        <v>1710</v>
      </c>
      <c r="C356" s="190" t="s">
        <v>527</v>
      </c>
      <c r="D356" s="251" t="s">
        <v>528</v>
      </c>
      <c r="E356" s="251"/>
      <c r="F356" s="184" t="s">
        <v>148</v>
      </c>
      <c r="G356" s="186">
        <v>1</v>
      </c>
      <c r="H356" s="185"/>
      <c r="I356" s="185">
        <f t="shared" si="54"/>
        <v>0</v>
      </c>
      <c r="J356" s="184">
        <f t="shared" si="55"/>
        <v>151.29</v>
      </c>
      <c r="K356" s="189">
        <f t="shared" si="56"/>
        <v>0</v>
      </c>
      <c r="L356" s="189"/>
      <c r="M356" s="189">
        <f t="shared" si="58"/>
        <v>0</v>
      </c>
      <c r="N356" s="189">
        <v>151.29</v>
      </c>
      <c r="O356" s="189"/>
      <c r="P356" s="192"/>
      <c r="Q356" s="192"/>
      <c r="R356" s="192"/>
      <c r="S356" s="193">
        <f t="shared" si="57"/>
        <v>0</v>
      </c>
      <c r="T356" s="189"/>
      <c r="U356" s="189"/>
      <c r="V356" s="201"/>
      <c r="W356" s="53"/>
      <c r="Z356">
        <v>0</v>
      </c>
    </row>
    <row r="357" spans="1:26" ht="25.15" customHeight="1" x14ac:dyDescent="0.25">
      <c r="A357" s="179"/>
      <c r="B357" s="215" t="s">
        <v>1711</v>
      </c>
      <c r="C357" s="190" t="s">
        <v>529</v>
      </c>
      <c r="D357" s="251" t="s">
        <v>530</v>
      </c>
      <c r="E357" s="251"/>
      <c r="F357" s="184" t="s">
        <v>148</v>
      </c>
      <c r="G357" s="186">
        <v>3</v>
      </c>
      <c r="H357" s="185"/>
      <c r="I357" s="185">
        <f t="shared" si="54"/>
        <v>0</v>
      </c>
      <c r="J357" s="184">
        <f t="shared" si="55"/>
        <v>225.12</v>
      </c>
      <c r="K357" s="189">
        <f t="shared" si="56"/>
        <v>0</v>
      </c>
      <c r="L357" s="189"/>
      <c r="M357" s="189">
        <f t="shared" si="58"/>
        <v>0</v>
      </c>
      <c r="N357" s="189">
        <v>75.040000000000006</v>
      </c>
      <c r="O357" s="189"/>
      <c r="P357" s="192"/>
      <c r="Q357" s="192"/>
      <c r="R357" s="192"/>
      <c r="S357" s="193">
        <f t="shared" si="57"/>
        <v>0</v>
      </c>
      <c r="T357" s="189"/>
      <c r="U357" s="189"/>
      <c r="V357" s="201"/>
      <c r="W357" s="53"/>
      <c r="Z357">
        <v>0</v>
      </c>
    </row>
    <row r="358" spans="1:26" ht="25.15" customHeight="1" x14ac:dyDescent="0.25">
      <c r="A358" s="179"/>
      <c r="B358" s="215" t="s">
        <v>1712</v>
      </c>
      <c r="C358" s="190" t="s">
        <v>531</v>
      </c>
      <c r="D358" s="251" t="s">
        <v>532</v>
      </c>
      <c r="E358" s="251"/>
      <c r="F358" s="184" t="s">
        <v>148</v>
      </c>
      <c r="G358" s="186">
        <v>1</v>
      </c>
      <c r="H358" s="185"/>
      <c r="I358" s="185">
        <f t="shared" si="54"/>
        <v>0</v>
      </c>
      <c r="J358" s="184">
        <f t="shared" si="55"/>
        <v>88.08</v>
      </c>
      <c r="K358" s="189">
        <f t="shared" si="56"/>
        <v>0</v>
      </c>
      <c r="L358" s="189"/>
      <c r="M358" s="189">
        <f t="shared" si="58"/>
        <v>0</v>
      </c>
      <c r="N358" s="189">
        <v>88.08</v>
      </c>
      <c r="O358" s="189"/>
      <c r="P358" s="192"/>
      <c r="Q358" s="192"/>
      <c r="R358" s="192"/>
      <c r="S358" s="193">
        <f t="shared" si="57"/>
        <v>0</v>
      </c>
      <c r="T358" s="189"/>
      <c r="U358" s="189"/>
      <c r="V358" s="201"/>
      <c r="W358" s="53"/>
      <c r="Z358">
        <v>0</v>
      </c>
    </row>
    <row r="359" spans="1:26" ht="25.15" customHeight="1" x14ac:dyDescent="0.25">
      <c r="A359" s="179"/>
      <c r="B359" s="215" t="s">
        <v>1713</v>
      </c>
      <c r="C359" s="190" t="s">
        <v>533</v>
      </c>
      <c r="D359" s="251" t="s">
        <v>534</v>
      </c>
      <c r="E359" s="251"/>
      <c r="F359" s="184" t="s">
        <v>148</v>
      </c>
      <c r="G359" s="186">
        <v>1</v>
      </c>
      <c r="H359" s="185"/>
      <c r="I359" s="185">
        <f t="shared" si="54"/>
        <v>0</v>
      </c>
      <c r="J359" s="184">
        <f t="shared" si="55"/>
        <v>121.07</v>
      </c>
      <c r="K359" s="189">
        <f t="shared" si="56"/>
        <v>0</v>
      </c>
      <c r="L359" s="189"/>
      <c r="M359" s="189">
        <f t="shared" si="58"/>
        <v>0</v>
      </c>
      <c r="N359" s="189">
        <v>121.07</v>
      </c>
      <c r="O359" s="189"/>
      <c r="P359" s="192"/>
      <c r="Q359" s="192"/>
      <c r="R359" s="192"/>
      <c r="S359" s="193">
        <f t="shared" si="57"/>
        <v>0</v>
      </c>
      <c r="T359" s="189"/>
      <c r="U359" s="189"/>
      <c r="V359" s="201"/>
      <c r="W359" s="53"/>
      <c r="Z359">
        <v>0</v>
      </c>
    </row>
    <row r="360" spans="1:26" ht="25.15" customHeight="1" x14ac:dyDescent="0.25">
      <c r="A360" s="179"/>
      <c r="B360" s="215" t="s">
        <v>1714</v>
      </c>
      <c r="C360" s="190" t="s">
        <v>535</v>
      </c>
      <c r="D360" s="251" t="s">
        <v>536</v>
      </c>
      <c r="E360" s="251"/>
      <c r="F360" s="184" t="s">
        <v>148</v>
      </c>
      <c r="G360" s="186">
        <v>3</v>
      </c>
      <c r="H360" s="185"/>
      <c r="I360" s="185">
        <f t="shared" si="54"/>
        <v>0</v>
      </c>
      <c r="J360" s="184">
        <f t="shared" si="55"/>
        <v>1111.83</v>
      </c>
      <c r="K360" s="189">
        <f t="shared" si="56"/>
        <v>0</v>
      </c>
      <c r="L360" s="189"/>
      <c r="M360" s="189">
        <f t="shared" si="58"/>
        <v>0</v>
      </c>
      <c r="N360" s="189">
        <v>370.61</v>
      </c>
      <c r="O360" s="189"/>
      <c r="P360" s="192"/>
      <c r="Q360" s="192"/>
      <c r="R360" s="192"/>
      <c r="S360" s="193">
        <f t="shared" si="57"/>
        <v>0</v>
      </c>
      <c r="T360" s="189"/>
      <c r="U360" s="189"/>
      <c r="V360" s="201"/>
      <c r="W360" s="53"/>
      <c r="Z360">
        <v>0</v>
      </c>
    </row>
    <row r="361" spans="1:26" ht="25.15" customHeight="1" x14ac:dyDescent="0.25">
      <c r="A361" s="179"/>
      <c r="B361" s="215" t="s">
        <v>1715</v>
      </c>
      <c r="C361" s="190" t="s">
        <v>537</v>
      </c>
      <c r="D361" s="251" t="s">
        <v>538</v>
      </c>
      <c r="E361" s="251"/>
      <c r="F361" s="184" t="s">
        <v>148</v>
      </c>
      <c r="G361" s="186">
        <v>1</v>
      </c>
      <c r="H361" s="185"/>
      <c r="I361" s="185">
        <f t="shared" si="54"/>
        <v>0</v>
      </c>
      <c r="J361" s="184">
        <f t="shared" si="55"/>
        <v>352.67</v>
      </c>
      <c r="K361" s="189">
        <f t="shared" si="56"/>
        <v>0</v>
      </c>
      <c r="L361" s="189"/>
      <c r="M361" s="189">
        <f t="shared" si="58"/>
        <v>0</v>
      </c>
      <c r="N361" s="189">
        <v>352.67</v>
      </c>
      <c r="O361" s="189"/>
      <c r="P361" s="192"/>
      <c r="Q361" s="192"/>
      <c r="R361" s="192"/>
      <c r="S361" s="193">
        <f t="shared" si="57"/>
        <v>0</v>
      </c>
      <c r="T361" s="189"/>
      <c r="U361" s="189"/>
      <c r="V361" s="201"/>
      <c r="W361" s="53"/>
      <c r="Z361">
        <v>0</v>
      </c>
    </row>
    <row r="362" spans="1:26" ht="25.15" customHeight="1" x14ac:dyDescent="0.25">
      <c r="A362" s="179"/>
      <c r="B362" s="215" t="s">
        <v>1716</v>
      </c>
      <c r="C362" s="190" t="s">
        <v>539</v>
      </c>
      <c r="D362" s="251" t="s">
        <v>540</v>
      </c>
      <c r="E362" s="251"/>
      <c r="F362" s="184" t="s">
        <v>148</v>
      </c>
      <c r="G362" s="186">
        <v>1</v>
      </c>
      <c r="H362" s="185"/>
      <c r="I362" s="185">
        <f t="shared" si="54"/>
        <v>0</v>
      </c>
      <c r="J362" s="184">
        <f t="shared" si="55"/>
        <v>308.73</v>
      </c>
      <c r="K362" s="189">
        <f t="shared" si="56"/>
        <v>0</v>
      </c>
      <c r="L362" s="189"/>
      <c r="M362" s="189">
        <f t="shared" si="58"/>
        <v>0</v>
      </c>
      <c r="N362" s="189">
        <v>308.73</v>
      </c>
      <c r="O362" s="189"/>
      <c r="P362" s="192"/>
      <c r="Q362" s="192"/>
      <c r="R362" s="192"/>
      <c r="S362" s="193">
        <f t="shared" si="57"/>
        <v>0</v>
      </c>
      <c r="T362" s="189"/>
      <c r="U362" s="189"/>
      <c r="V362" s="201"/>
      <c r="W362" s="53"/>
      <c r="Z362">
        <v>0</v>
      </c>
    </row>
    <row r="363" spans="1:26" ht="25.15" customHeight="1" x14ac:dyDescent="0.25">
      <c r="A363" s="179"/>
      <c r="B363" s="215" t="s">
        <v>1717</v>
      </c>
      <c r="C363" s="180" t="s">
        <v>541</v>
      </c>
      <c r="D363" s="249" t="s">
        <v>542</v>
      </c>
      <c r="E363" s="249"/>
      <c r="F363" s="173" t="s">
        <v>148</v>
      </c>
      <c r="G363" s="175">
        <v>33</v>
      </c>
      <c r="H363" s="174"/>
      <c r="I363" s="174">
        <f t="shared" si="54"/>
        <v>0</v>
      </c>
      <c r="J363" s="173">
        <f t="shared" si="55"/>
        <v>356.73</v>
      </c>
      <c r="K363" s="178">
        <f t="shared" si="56"/>
        <v>0</v>
      </c>
      <c r="L363" s="178">
        <f>ROUND(G363*(H363),2)</f>
        <v>0</v>
      </c>
      <c r="M363" s="178"/>
      <c r="N363" s="178">
        <v>10.81</v>
      </c>
      <c r="O363" s="178"/>
      <c r="P363" s="181"/>
      <c r="Q363" s="181"/>
      <c r="R363" s="181"/>
      <c r="S363" s="182">
        <f t="shared" si="57"/>
        <v>0</v>
      </c>
      <c r="T363" s="178"/>
      <c r="U363" s="178"/>
      <c r="V363" s="200"/>
      <c r="W363" s="53"/>
      <c r="Z363">
        <v>0</v>
      </c>
    </row>
    <row r="364" spans="1:26" ht="25.15" customHeight="1" x14ac:dyDescent="0.25">
      <c r="A364" s="179"/>
      <c r="B364" s="215" t="s">
        <v>1718</v>
      </c>
      <c r="C364" s="190" t="s">
        <v>543</v>
      </c>
      <c r="D364" s="251" t="s">
        <v>544</v>
      </c>
      <c r="E364" s="251"/>
      <c r="F364" s="184" t="s">
        <v>148</v>
      </c>
      <c r="G364" s="186">
        <v>33</v>
      </c>
      <c r="H364" s="185"/>
      <c r="I364" s="185">
        <f t="shared" si="54"/>
        <v>0</v>
      </c>
      <c r="J364" s="184">
        <f t="shared" si="55"/>
        <v>499.29</v>
      </c>
      <c r="K364" s="189">
        <f t="shared" si="56"/>
        <v>0</v>
      </c>
      <c r="L364" s="189"/>
      <c r="M364" s="189">
        <f>ROUND(G364*(H364),2)</f>
        <v>0</v>
      </c>
      <c r="N364" s="189">
        <v>15.13</v>
      </c>
      <c r="O364" s="189"/>
      <c r="P364" s="192"/>
      <c r="Q364" s="192"/>
      <c r="R364" s="192"/>
      <c r="S364" s="193">
        <f t="shared" si="57"/>
        <v>0</v>
      </c>
      <c r="T364" s="189"/>
      <c r="U364" s="189"/>
      <c r="V364" s="201"/>
      <c r="W364" s="53"/>
      <c r="Z364">
        <v>0</v>
      </c>
    </row>
    <row r="365" spans="1:26" ht="44.25" customHeight="1" x14ac:dyDescent="0.25">
      <c r="A365" s="179"/>
      <c r="B365" s="330" t="s">
        <v>1719</v>
      </c>
      <c r="C365" s="242" t="s">
        <v>545</v>
      </c>
      <c r="D365" s="253" t="s">
        <v>1804</v>
      </c>
      <c r="E365" s="253"/>
      <c r="F365" s="239" t="s">
        <v>148</v>
      </c>
      <c r="G365" s="243">
        <v>19</v>
      </c>
      <c r="H365" s="331"/>
      <c r="I365" s="331">
        <f t="shared" si="54"/>
        <v>0</v>
      </c>
      <c r="J365" s="239">
        <f t="shared" si="55"/>
        <v>780.33</v>
      </c>
      <c r="K365" s="1">
        <f t="shared" si="56"/>
        <v>0</v>
      </c>
      <c r="L365" s="1"/>
      <c r="M365" s="1">
        <f>ROUND(G365*(H365),2)</f>
        <v>0</v>
      </c>
      <c r="N365" s="1">
        <v>41.07</v>
      </c>
      <c r="O365" s="1"/>
      <c r="P365" s="165"/>
      <c r="Q365" s="165"/>
      <c r="R365" s="165"/>
      <c r="S365" s="238">
        <f t="shared" si="57"/>
        <v>0</v>
      </c>
      <c r="T365" s="1"/>
      <c r="U365" s="1"/>
      <c r="V365" s="332"/>
      <c r="W365" s="333"/>
      <c r="Z365">
        <v>0</v>
      </c>
    </row>
    <row r="366" spans="1:26" ht="62.25" customHeight="1" x14ac:dyDescent="0.25">
      <c r="A366" s="179"/>
      <c r="B366" s="330" t="s">
        <v>1791</v>
      </c>
      <c r="C366" s="242" t="s">
        <v>545</v>
      </c>
      <c r="D366" s="334" t="s">
        <v>1805</v>
      </c>
      <c r="E366" s="334"/>
      <c r="F366" s="239" t="s">
        <v>148</v>
      </c>
      <c r="G366" s="243">
        <v>5</v>
      </c>
      <c r="H366" s="331"/>
      <c r="I366" s="331">
        <f t="shared" si="54"/>
        <v>0</v>
      </c>
      <c r="J366" s="239"/>
      <c r="K366" s="1">
        <f t="shared" si="56"/>
        <v>0</v>
      </c>
      <c r="L366" s="1"/>
      <c r="M366" s="1">
        <f>ROUND(G366*(H366),2)</f>
        <v>0</v>
      </c>
      <c r="N366" s="1"/>
      <c r="O366" s="1"/>
      <c r="P366" s="165"/>
      <c r="Q366" s="165"/>
      <c r="R366" s="165"/>
      <c r="S366" s="238">
        <f t="shared" si="57"/>
        <v>0</v>
      </c>
      <c r="T366" s="1"/>
      <c r="U366" s="1"/>
      <c r="V366" s="332"/>
      <c r="W366" s="333"/>
    </row>
    <row r="367" spans="1:26" ht="36" customHeight="1" x14ac:dyDescent="0.25">
      <c r="A367" s="179"/>
      <c r="B367" s="330" t="s">
        <v>1720</v>
      </c>
      <c r="C367" s="242" t="s">
        <v>546</v>
      </c>
      <c r="D367" s="253" t="s">
        <v>1806</v>
      </c>
      <c r="E367" s="253"/>
      <c r="F367" s="239" t="s">
        <v>148</v>
      </c>
      <c r="G367" s="243">
        <v>9</v>
      </c>
      <c r="H367" s="331"/>
      <c r="I367" s="331">
        <f t="shared" si="54"/>
        <v>0</v>
      </c>
      <c r="J367" s="239">
        <f t="shared" si="55"/>
        <v>408.42</v>
      </c>
      <c r="K367" s="1">
        <f t="shared" si="56"/>
        <v>0</v>
      </c>
      <c r="L367" s="1"/>
      <c r="M367" s="1">
        <f>ROUND(G367*(H367),2)</f>
        <v>0</v>
      </c>
      <c r="N367" s="1">
        <v>45.38</v>
      </c>
      <c r="O367" s="1"/>
      <c r="P367" s="165"/>
      <c r="Q367" s="165"/>
      <c r="R367" s="165"/>
      <c r="S367" s="238">
        <f t="shared" si="57"/>
        <v>0</v>
      </c>
      <c r="T367" s="1"/>
      <c r="U367" s="1"/>
      <c r="V367" s="332"/>
      <c r="W367" s="333"/>
      <c r="Z367">
        <v>0</v>
      </c>
    </row>
    <row r="368" spans="1:26" ht="25.15" customHeight="1" x14ac:dyDescent="0.25">
      <c r="A368" s="179"/>
      <c r="B368" s="215" t="s">
        <v>1721</v>
      </c>
      <c r="C368" s="180" t="s">
        <v>547</v>
      </c>
      <c r="D368" s="249" t="s">
        <v>548</v>
      </c>
      <c r="E368" s="249"/>
      <c r="F368" s="173" t="s">
        <v>148</v>
      </c>
      <c r="G368" s="175">
        <v>28</v>
      </c>
      <c r="H368" s="174"/>
      <c r="I368" s="174">
        <f t="shared" si="54"/>
        <v>0</v>
      </c>
      <c r="J368" s="173">
        <f t="shared" si="55"/>
        <v>106.12</v>
      </c>
      <c r="K368" s="178">
        <f t="shared" si="56"/>
        <v>0</v>
      </c>
      <c r="L368" s="178">
        <f>ROUND(G368*(H368),2)</f>
        <v>0</v>
      </c>
      <c r="M368" s="178"/>
      <c r="N368" s="178">
        <v>3.79</v>
      </c>
      <c r="O368" s="178"/>
      <c r="P368" s="183">
        <v>1.0000000000000001E-5</v>
      </c>
      <c r="Q368" s="181"/>
      <c r="R368" s="181">
        <v>1.0000000000000001E-5</v>
      </c>
      <c r="S368" s="182">
        <f t="shared" si="57"/>
        <v>0</v>
      </c>
      <c r="T368" s="178"/>
      <c r="U368" s="178"/>
      <c r="V368" s="200"/>
      <c r="W368" s="53"/>
      <c r="Z368">
        <v>0</v>
      </c>
    </row>
    <row r="369" spans="1:26" ht="25.15" customHeight="1" x14ac:dyDescent="0.25">
      <c r="A369" s="179"/>
      <c r="B369" s="215" t="s">
        <v>1722</v>
      </c>
      <c r="C369" s="190" t="s">
        <v>549</v>
      </c>
      <c r="D369" s="251" t="s">
        <v>550</v>
      </c>
      <c r="E369" s="251"/>
      <c r="F369" s="184" t="s">
        <v>148</v>
      </c>
      <c r="G369" s="186">
        <v>28</v>
      </c>
      <c r="H369" s="185"/>
      <c r="I369" s="185">
        <f t="shared" si="54"/>
        <v>0</v>
      </c>
      <c r="J369" s="184">
        <f t="shared" si="55"/>
        <v>151.19999999999999</v>
      </c>
      <c r="K369" s="189">
        <f t="shared" si="56"/>
        <v>0</v>
      </c>
      <c r="L369" s="189"/>
      <c r="M369" s="189">
        <f>ROUND(G369*(H369),2)</f>
        <v>0</v>
      </c>
      <c r="N369" s="189">
        <v>5.4</v>
      </c>
      <c r="O369" s="189"/>
      <c r="P369" s="192"/>
      <c r="Q369" s="192"/>
      <c r="R369" s="192"/>
      <c r="S369" s="193">
        <f t="shared" si="57"/>
        <v>0</v>
      </c>
      <c r="T369" s="189"/>
      <c r="U369" s="189"/>
      <c r="V369" s="201"/>
      <c r="W369" s="53"/>
      <c r="Z369">
        <v>0</v>
      </c>
    </row>
    <row r="370" spans="1:26" ht="25.15" customHeight="1" x14ac:dyDescent="0.25">
      <c r="A370" s="179"/>
      <c r="B370" s="215" t="s">
        <v>1723</v>
      </c>
      <c r="C370" s="180" t="s">
        <v>551</v>
      </c>
      <c r="D370" s="249" t="s">
        <v>552</v>
      </c>
      <c r="E370" s="249"/>
      <c r="F370" s="173" t="s">
        <v>372</v>
      </c>
      <c r="G370" s="175">
        <v>0.8</v>
      </c>
      <c r="H370" s="176"/>
      <c r="I370" s="174">
        <f t="shared" si="54"/>
        <v>0</v>
      </c>
      <c r="J370" s="173">
        <f t="shared" si="55"/>
        <v>75.849999999999994</v>
      </c>
      <c r="K370" s="178">
        <f t="shared" si="56"/>
        <v>0</v>
      </c>
      <c r="L370" s="178">
        <f>ROUND(G370*(H370),2)</f>
        <v>0</v>
      </c>
      <c r="M370" s="178"/>
      <c r="N370" s="178">
        <v>94.816346942186357</v>
      </c>
      <c r="O370" s="178"/>
      <c r="P370" s="181"/>
      <c r="Q370" s="181"/>
      <c r="R370" s="181"/>
      <c r="S370" s="182">
        <f t="shared" si="57"/>
        <v>0</v>
      </c>
      <c r="T370" s="178"/>
      <c r="U370" s="178"/>
      <c r="V370" s="200"/>
      <c r="W370" s="53"/>
      <c r="Z370">
        <v>0</v>
      </c>
    </row>
    <row r="371" spans="1:26" x14ac:dyDescent="0.25">
      <c r="A371" s="10"/>
      <c r="B371" s="214"/>
      <c r="C371" s="172">
        <v>766</v>
      </c>
      <c r="D371" s="248" t="s">
        <v>78</v>
      </c>
      <c r="E371" s="248"/>
      <c r="F371" s="10"/>
      <c r="G371" s="171"/>
      <c r="H371" s="138"/>
      <c r="I371" s="140">
        <f>ROUND((SUM(I345:I370))/1,2)</f>
        <v>0</v>
      </c>
      <c r="J371" s="10"/>
      <c r="K371" s="10"/>
      <c r="L371" s="10">
        <f>ROUND((SUM(L345:L370))/1,2)</f>
        <v>0</v>
      </c>
      <c r="M371" s="10">
        <f>ROUND((SUM(M345:M370))/1,2)</f>
        <v>0</v>
      </c>
      <c r="N371" s="10"/>
      <c r="O371" s="10"/>
      <c r="P371" s="10"/>
      <c r="Q371" s="10"/>
      <c r="R371" s="10"/>
      <c r="S371" s="10">
        <f>ROUND((SUM(S345:S370))/1,2)</f>
        <v>0</v>
      </c>
      <c r="T371" s="10"/>
      <c r="U371" s="10"/>
      <c r="V371" s="202">
        <f>ROUND((SUM(V345:V370))/1,2)</f>
        <v>0</v>
      </c>
      <c r="W371" s="219"/>
      <c r="X371" s="137"/>
      <c r="Y371" s="137"/>
      <c r="Z371" s="137"/>
    </row>
    <row r="372" spans="1:26" x14ac:dyDescent="0.25">
      <c r="A372" s="1"/>
      <c r="B372" s="210"/>
      <c r="C372" s="1"/>
      <c r="D372" s="1"/>
      <c r="E372" s="1"/>
      <c r="F372" s="1"/>
      <c r="G372" s="165"/>
      <c r="H372" s="131"/>
      <c r="I372" s="13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03"/>
      <c r="W372" s="53"/>
    </row>
    <row r="373" spans="1:26" x14ac:dyDescent="0.25">
      <c r="A373" s="10"/>
      <c r="B373" s="214"/>
      <c r="C373" s="172">
        <v>767</v>
      </c>
      <c r="D373" s="248" t="s">
        <v>79</v>
      </c>
      <c r="E373" s="248"/>
      <c r="F373" s="10"/>
      <c r="G373" s="171"/>
      <c r="H373" s="138"/>
      <c r="I373" s="138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99"/>
      <c r="W373" s="219"/>
      <c r="X373" s="137"/>
      <c r="Y373" s="137"/>
      <c r="Z373" s="137"/>
    </row>
    <row r="374" spans="1:26" ht="25.15" customHeight="1" x14ac:dyDescent="0.25">
      <c r="A374" s="179"/>
      <c r="B374" s="215" t="s">
        <v>1724</v>
      </c>
      <c r="C374" s="180" t="s">
        <v>553</v>
      </c>
      <c r="D374" s="249" t="s">
        <v>554</v>
      </c>
      <c r="E374" s="249"/>
      <c r="F374" s="173" t="s">
        <v>312</v>
      </c>
      <c r="G374" s="175">
        <v>4.74</v>
      </c>
      <c r="H374" s="174"/>
      <c r="I374" s="174">
        <f t="shared" ref="I374:I396" si="59">ROUND(G374*(H374),2)</f>
        <v>0</v>
      </c>
      <c r="J374" s="173">
        <f t="shared" ref="J374:J396" si="60">ROUND(G374*(N374),2)</f>
        <v>22.09</v>
      </c>
      <c r="K374" s="178">
        <f t="shared" ref="K374:K396" si="61">ROUND(G374*(O374),2)</f>
        <v>0</v>
      </c>
      <c r="L374" s="178">
        <f>ROUND(G374*(H374),2)</f>
        <v>0</v>
      </c>
      <c r="M374" s="178"/>
      <c r="N374" s="178">
        <v>4.66</v>
      </c>
      <c r="O374" s="178"/>
      <c r="P374" s="183">
        <v>6.0000000000000002E-5</v>
      </c>
      <c r="Q374" s="181"/>
      <c r="R374" s="181">
        <v>6.0000000000000002E-5</v>
      </c>
      <c r="S374" s="182">
        <f t="shared" ref="S374:S396" si="62">ROUND(G374*(P374),3)</f>
        <v>0</v>
      </c>
      <c r="T374" s="178"/>
      <c r="U374" s="178"/>
      <c r="V374" s="200"/>
      <c r="W374" s="53"/>
      <c r="Z374">
        <v>0</v>
      </c>
    </row>
    <row r="375" spans="1:26" ht="25.15" customHeight="1" x14ac:dyDescent="0.25">
      <c r="A375" s="179"/>
      <c r="B375" s="215" t="s">
        <v>1725</v>
      </c>
      <c r="C375" s="190" t="s">
        <v>555</v>
      </c>
      <c r="D375" s="251" t="s">
        <v>556</v>
      </c>
      <c r="E375" s="251"/>
      <c r="F375" s="184" t="s">
        <v>557</v>
      </c>
      <c r="G375" s="186">
        <v>84.9</v>
      </c>
      <c r="H375" s="185"/>
      <c r="I375" s="185">
        <f t="shared" si="59"/>
        <v>0</v>
      </c>
      <c r="J375" s="184">
        <f t="shared" si="60"/>
        <v>498.36</v>
      </c>
      <c r="K375" s="189">
        <f t="shared" si="61"/>
        <v>0</v>
      </c>
      <c r="L375" s="189"/>
      <c r="M375" s="189">
        <f>ROUND(G375*(H375),2)</f>
        <v>0</v>
      </c>
      <c r="N375" s="189">
        <v>5.87</v>
      </c>
      <c r="O375" s="189"/>
      <c r="P375" s="192"/>
      <c r="Q375" s="192"/>
      <c r="R375" s="192"/>
      <c r="S375" s="193">
        <f t="shared" si="62"/>
        <v>0</v>
      </c>
      <c r="T375" s="189"/>
      <c r="U375" s="189"/>
      <c r="V375" s="201"/>
      <c r="W375" s="53"/>
      <c r="Z375">
        <v>0</v>
      </c>
    </row>
    <row r="376" spans="1:26" ht="25.15" customHeight="1" x14ac:dyDescent="0.25">
      <c r="A376" s="179"/>
      <c r="B376" s="215" t="s">
        <v>1726</v>
      </c>
      <c r="C376" s="190" t="s">
        <v>558</v>
      </c>
      <c r="D376" s="251" t="s">
        <v>559</v>
      </c>
      <c r="E376" s="251"/>
      <c r="F376" s="184" t="s">
        <v>557</v>
      </c>
      <c r="G376" s="186">
        <v>36.4</v>
      </c>
      <c r="H376" s="185"/>
      <c r="I376" s="185">
        <f t="shared" si="59"/>
        <v>0</v>
      </c>
      <c r="J376" s="184">
        <f t="shared" si="60"/>
        <v>322.5</v>
      </c>
      <c r="K376" s="189">
        <f t="shared" si="61"/>
        <v>0</v>
      </c>
      <c r="L376" s="189"/>
      <c r="M376" s="189">
        <f>ROUND(G376*(H376),2)</f>
        <v>0</v>
      </c>
      <c r="N376" s="189">
        <v>8.86</v>
      </c>
      <c r="O376" s="189"/>
      <c r="P376" s="192"/>
      <c r="Q376" s="192"/>
      <c r="R376" s="192"/>
      <c r="S376" s="193">
        <f t="shared" si="62"/>
        <v>0</v>
      </c>
      <c r="T376" s="189"/>
      <c r="U376" s="189"/>
      <c r="V376" s="201"/>
      <c r="W376" s="53"/>
      <c r="Z376">
        <v>0</v>
      </c>
    </row>
    <row r="377" spans="1:26" ht="25.15" customHeight="1" x14ac:dyDescent="0.25">
      <c r="A377" s="179"/>
      <c r="B377" s="215" t="s">
        <v>1727</v>
      </c>
      <c r="C377" s="180" t="s">
        <v>560</v>
      </c>
      <c r="D377" s="249" t="s">
        <v>561</v>
      </c>
      <c r="E377" s="249"/>
      <c r="F377" s="173" t="s">
        <v>312</v>
      </c>
      <c r="G377" s="175">
        <v>27.83</v>
      </c>
      <c r="H377" s="174"/>
      <c r="I377" s="174">
        <f t="shared" si="59"/>
        <v>0</v>
      </c>
      <c r="J377" s="173">
        <f t="shared" si="60"/>
        <v>236.56</v>
      </c>
      <c r="K377" s="178">
        <f t="shared" si="61"/>
        <v>0</v>
      </c>
      <c r="L377" s="178">
        <f>ROUND(G377*(H377),2)</f>
        <v>0</v>
      </c>
      <c r="M377" s="178"/>
      <c r="N377" s="178">
        <v>8.5</v>
      </c>
      <c r="O377" s="178"/>
      <c r="P377" s="181"/>
      <c r="Q377" s="181"/>
      <c r="R377" s="181"/>
      <c r="S377" s="182">
        <f t="shared" si="62"/>
        <v>0</v>
      </c>
      <c r="T377" s="178"/>
      <c r="U377" s="178"/>
      <c r="V377" s="200"/>
      <c r="W377" s="53"/>
      <c r="Z377">
        <v>0</v>
      </c>
    </row>
    <row r="378" spans="1:26" ht="25.15" customHeight="1" x14ac:dyDescent="0.25">
      <c r="A378" s="179"/>
      <c r="B378" s="215" t="s">
        <v>1728</v>
      </c>
      <c r="C378" s="180" t="s">
        <v>562</v>
      </c>
      <c r="D378" s="249" t="s">
        <v>563</v>
      </c>
      <c r="E378" s="249"/>
      <c r="F378" s="173" t="s">
        <v>312</v>
      </c>
      <c r="G378" s="175">
        <v>1.95</v>
      </c>
      <c r="H378" s="174"/>
      <c r="I378" s="174">
        <f t="shared" si="59"/>
        <v>0</v>
      </c>
      <c r="J378" s="173">
        <f t="shared" si="60"/>
        <v>4.1100000000000003</v>
      </c>
      <c r="K378" s="178">
        <f t="shared" si="61"/>
        <v>0</v>
      </c>
      <c r="L378" s="178">
        <f>ROUND(G378*(H378),2)</f>
        <v>0</v>
      </c>
      <c r="M378" s="178"/>
      <c r="N378" s="178">
        <v>2.11</v>
      </c>
      <c r="O378" s="178"/>
      <c r="P378" s="181"/>
      <c r="Q378" s="181"/>
      <c r="R378" s="181"/>
      <c r="S378" s="182">
        <f t="shared" si="62"/>
        <v>0</v>
      </c>
      <c r="T378" s="178"/>
      <c r="U378" s="178"/>
      <c r="V378" s="200"/>
      <c r="W378" s="53"/>
      <c r="Z378">
        <v>0</v>
      </c>
    </row>
    <row r="379" spans="1:26" ht="25.15" customHeight="1" x14ac:dyDescent="0.25">
      <c r="A379" s="179"/>
      <c r="B379" s="215" t="s">
        <v>1729</v>
      </c>
      <c r="C379" s="190" t="s">
        <v>564</v>
      </c>
      <c r="D379" s="251" t="s">
        <v>565</v>
      </c>
      <c r="E379" s="251"/>
      <c r="F379" s="184" t="s">
        <v>312</v>
      </c>
      <c r="G379" s="186">
        <v>1.95</v>
      </c>
      <c r="H379" s="185"/>
      <c r="I379" s="185">
        <f t="shared" si="59"/>
        <v>0</v>
      </c>
      <c r="J379" s="184">
        <f t="shared" si="60"/>
        <v>106.49</v>
      </c>
      <c r="K379" s="189">
        <f t="shared" si="61"/>
        <v>0</v>
      </c>
      <c r="L379" s="189"/>
      <c r="M379" s="189">
        <f>ROUND(G379*(H379),2)</f>
        <v>0</v>
      </c>
      <c r="N379" s="189">
        <v>54.61</v>
      </c>
      <c r="O379" s="189"/>
      <c r="P379" s="192"/>
      <c r="Q379" s="192"/>
      <c r="R379" s="192"/>
      <c r="S379" s="193">
        <f t="shared" si="62"/>
        <v>0</v>
      </c>
      <c r="T379" s="189"/>
      <c r="U379" s="189"/>
      <c r="V379" s="201"/>
      <c r="W379" s="53"/>
      <c r="Z379">
        <v>0</v>
      </c>
    </row>
    <row r="380" spans="1:26" ht="25.15" customHeight="1" x14ac:dyDescent="0.25">
      <c r="A380" s="179"/>
      <c r="B380" s="215" t="s">
        <v>1730</v>
      </c>
      <c r="C380" s="180" t="s">
        <v>566</v>
      </c>
      <c r="D380" s="249" t="s">
        <v>567</v>
      </c>
      <c r="E380" s="249"/>
      <c r="F380" s="173" t="s">
        <v>148</v>
      </c>
      <c r="G380" s="175">
        <v>2</v>
      </c>
      <c r="H380" s="174"/>
      <c r="I380" s="174">
        <f t="shared" si="59"/>
        <v>0</v>
      </c>
      <c r="J380" s="173">
        <f t="shared" si="60"/>
        <v>73.52</v>
      </c>
      <c r="K380" s="178">
        <f t="shared" si="61"/>
        <v>0</v>
      </c>
      <c r="L380" s="178">
        <f>ROUND(G380*(H380),2)</f>
        <v>0</v>
      </c>
      <c r="M380" s="178"/>
      <c r="N380" s="178">
        <v>36.76</v>
      </c>
      <c r="O380" s="178"/>
      <c r="P380" s="183">
        <v>3.8000000000000002E-4</v>
      </c>
      <c r="Q380" s="181"/>
      <c r="R380" s="181">
        <v>3.8000000000000002E-4</v>
      </c>
      <c r="S380" s="182">
        <f t="shared" si="62"/>
        <v>1E-3</v>
      </c>
      <c r="T380" s="178"/>
      <c r="U380" s="178"/>
      <c r="V380" s="200"/>
      <c r="W380" s="53"/>
      <c r="Z380">
        <v>0</v>
      </c>
    </row>
    <row r="381" spans="1:26" ht="25.15" customHeight="1" x14ac:dyDescent="0.25">
      <c r="A381" s="179"/>
      <c r="B381" s="215" t="s">
        <v>1731</v>
      </c>
      <c r="C381" s="190" t="s">
        <v>568</v>
      </c>
      <c r="D381" s="251" t="s">
        <v>569</v>
      </c>
      <c r="E381" s="251"/>
      <c r="F381" s="184" t="s">
        <v>148</v>
      </c>
      <c r="G381" s="186">
        <v>2</v>
      </c>
      <c r="H381" s="185"/>
      <c r="I381" s="185">
        <f t="shared" si="59"/>
        <v>0</v>
      </c>
      <c r="J381" s="184">
        <f t="shared" si="60"/>
        <v>644.02</v>
      </c>
      <c r="K381" s="189">
        <f t="shared" si="61"/>
        <v>0</v>
      </c>
      <c r="L381" s="189"/>
      <c r="M381" s="189">
        <f>ROUND(G381*(H381),2)</f>
        <v>0</v>
      </c>
      <c r="N381" s="189">
        <v>322.01</v>
      </c>
      <c r="O381" s="189"/>
      <c r="P381" s="192"/>
      <c r="Q381" s="192"/>
      <c r="R381" s="192"/>
      <c r="S381" s="193">
        <f t="shared" si="62"/>
        <v>0</v>
      </c>
      <c r="T381" s="189"/>
      <c r="U381" s="189"/>
      <c r="V381" s="201"/>
      <c r="W381" s="53"/>
      <c r="Z381">
        <v>0</v>
      </c>
    </row>
    <row r="382" spans="1:26" ht="25.15" customHeight="1" x14ac:dyDescent="0.25">
      <c r="A382" s="179"/>
      <c r="B382" s="215" t="s">
        <v>1732</v>
      </c>
      <c r="C382" s="180" t="s">
        <v>570</v>
      </c>
      <c r="D382" s="249" t="s">
        <v>571</v>
      </c>
      <c r="E382" s="249"/>
      <c r="F382" s="173" t="s">
        <v>312</v>
      </c>
      <c r="G382" s="175">
        <v>14.86</v>
      </c>
      <c r="H382" s="174"/>
      <c r="I382" s="174">
        <f t="shared" si="59"/>
        <v>0</v>
      </c>
      <c r="J382" s="173">
        <f t="shared" si="60"/>
        <v>167.32</v>
      </c>
      <c r="K382" s="178">
        <f t="shared" si="61"/>
        <v>0</v>
      </c>
      <c r="L382" s="178">
        <f>ROUND(G382*(H382),2)</f>
        <v>0</v>
      </c>
      <c r="M382" s="178"/>
      <c r="N382" s="178">
        <v>11.26</v>
      </c>
      <c r="O382" s="178"/>
      <c r="P382" s="181"/>
      <c r="Q382" s="181"/>
      <c r="R382" s="181"/>
      <c r="S382" s="182">
        <f t="shared" si="62"/>
        <v>0</v>
      </c>
      <c r="T382" s="178"/>
      <c r="U382" s="178"/>
      <c r="V382" s="200"/>
      <c r="W382" s="53"/>
      <c r="Z382">
        <v>0</v>
      </c>
    </row>
    <row r="383" spans="1:26" ht="25.15" customHeight="1" x14ac:dyDescent="0.25">
      <c r="A383" s="179"/>
      <c r="B383" s="215" t="s">
        <v>1733</v>
      </c>
      <c r="C383" s="190" t="s">
        <v>572</v>
      </c>
      <c r="D383" s="251" t="s">
        <v>573</v>
      </c>
      <c r="E383" s="251"/>
      <c r="F383" s="184" t="s">
        <v>148</v>
      </c>
      <c r="G383" s="186">
        <v>1</v>
      </c>
      <c r="H383" s="185"/>
      <c r="I383" s="185">
        <f t="shared" si="59"/>
        <v>0</v>
      </c>
      <c r="J383" s="184">
        <f t="shared" si="60"/>
        <v>1273.57</v>
      </c>
      <c r="K383" s="189">
        <f t="shared" si="61"/>
        <v>0</v>
      </c>
      <c r="L383" s="189"/>
      <c r="M383" s="189">
        <f>ROUND(G383*(H383),2)</f>
        <v>0</v>
      </c>
      <c r="N383" s="189">
        <v>1273.57</v>
      </c>
      <c r="O383" s="189"/>
      <c r="P383" s="192"/>
      <c r="Q383" s="192"/>
      <c r="R383" s="192"/>
      <c r="S383" s="193">
        <f t="shared" si="62"/>
        <v>0</v>
      </c>
      <c r="T383" s="189"/>
      <c r="U383" s="189"/>
      <c r="V383" s="201"/>
      <c r="W383" s="53"/>
      <c r="Z383">
        <v>0</v>
      </c>
    </row>
    <row r="384" spans="1:26" ht="25.15" customHeight="1" x14ac:dyDescent="0.25">
      <c r="A384" s="179"/>
      <c r="B384" s="215" t="s">
        <v>1734</v>
      </c>
      <c r="C384" s="190" t="s">
        <v>574</v>
      </c>
      <c r="D384" s="251" t="s">
        <v>575</v>
      </c>
      <c r="E384" s="251"/>
      <c r="F384" s="184" t="s">
        <v>148</v>
      </c>
      <c r="G384" s="186">
        <v>1</v>
      </c>
      <c r="H384" s="185"/>
      <c r="I384" s="185">
        <f t="shared" si="59"/>
        <v>0</v>
      </c>
      <c r="J384" s="184">
        <f t="shared" si="60"/>
        <v>998.33</v>
      </c>
      <c r="K384" s="189">
        <f t="shared" si="61"/>
        <v>0</v>
      </c>
      <c r="L384" s="189"/>
      <c r="M384" s="189">
        <f>ROUND(G384*(H384),2)</f>
        <v>0</v>
      </c>
      <c r="N384" s="189">
        <v>998.33</v>
      </c>
      <c r="O384" s="189"/>
      <c r="P384" s="192"/>
      <c r="Q384" s="192"/>
      <c r="R384" s="192"/>
      <c r="S384" s="193">
        <f t="shared" si="62"/>
        <v>0</v>
      </c>
      <c r="T384" s="189"/>
      <c r="U384" s="189"/>
      <c r="V384" s="201"/>
      <c r="W384" s="53"/>
      <c r="Z384">
        <v>0</v>
      </c>
    </row>
    <row r="385" spans="1:26" ht="25.15" customHeight="1" x14ac:dyDescent="0.25">
      <c r="A385" s="179"/>
      <c r="B385" s="215" t="s">
        <v>1735</v>
      </c>
      <c r="C385" s="180" t="s">
        <v>576</v>
      </c>
      <c r="D385" s="249" t="s">
        <v>577</v>
      </c>
      <c r="E385" s="249"/>
      <c r="F385" s="173" t="s">
        <v>312</v>
      </c>
      <c r="G385" s="175">
        <v>7</v>
      </c>
      <c r="H385" s="174"/>
      <c r="I385" s="174">
        <f t="shared" si="59"/>
        <v>0</v>
      </c>
      <c r="J385" s="173">
        <f t="shared" si="60"/>
        <v>48.44</v>
      </c>
      <c r="K385" s="178">
        <f t="shared" si="61"/>
        <v>0</v>
      </c>
      <c r="L385" s="178">
        <f>ROUND(G385*(H385),2)</f>
        <v>0</v>
      </c>
      <c r="M385" s="178"/>
      <c r="N385" s="178">
        <v>6.92</v>
      </c>
      <c r="O385" s="178"/>
      <c r="P385" s="181"/>
      <c r="Q385" s="181"/>
      <c r="R385" s="181"/>
      <c r="S385" s="182">
        <f t="shared" si="62"/>
        <v>0</v>
      </c>
      <c r="T385" s="178"/>
      <c r="U385" s="178"/>
      <c r="V385" s="200"/>
      <c r="W385" s="53"/>
      <c r="Z385">
        <v>0</v>
      </c>
    </row>
    <row r="386" spans="1:26" ht="25.15" customHeight="1" x14ac:dyDescent="0.25">
      <c r="A386" s="179"/>
      <c r="B386" s="215" t="s">
        <v>1736</v>
      </c>
      <c r="C386" s="180" t="s">
        <v>578</v>
      </c>
      <c r="D386" s="249" t="s">
        <v>579</v>
      </c>
      <c r="E386" s="249"/>
      <c r="F386" s="173" t="s">
        <v>148</v>
      </c>
      <c r="G386" s="175">
        <v>8</v>
      </c>
      <c r="H386" s="174"/>
      <c r="I386" s="174">
        <f t="shared" si="59"/>
        <v>0</v>
      </c>
      <c r="J386" s="173">
        <f t="shared" si="60"/>
        <v>42.72</v>
      </c>
      <c r="K386" s="178">
        <f t="shared" si="61"/>
        <v>0</v>
      </c>
      <c r="L386" s="178">
        <f>ROUND(G386*(H386),2)</f>
        <v>0</v>
      </c>
      <c r="M386" s="178"/>
      <c r="N386" s="178">
        <v>5.34</v>
      </c>
      <c r="O386" s="178"/>
      <c r="P386" s="181"/>
      <c r="Q386" s="181"/>
      <c r="R386" s="181"/>
      <c r="S386" s="182">
        <f t="shared" si="62"/>
        <v>0</v>
      </c>
      <c r="T386" s="178"/>
      <c r="U386" s="178"/>
      <c r="V386" s="200"/>
      <c r="W386" s="53"/>
      <c r="Z386">
        <v>0</v>
      </c>
    </row>
    <row r="387" spans="1:26" ht="25.15" customHeight="1" x14ac:dyDescent="0.25">
      <c r="A387" s="179"/>
      <c r="B387" s="215" t="s">
        <v>1737</v>
      </c>
      <c r="C387" s="190" t="s">
        <v>580</v>
      </c>
      <c r="D387" s="251" t="s">
        <v>581</v>
      </c>
      <c r="E387" s="251"/>
      <c r="F387" s="184" t="s">
        <v>148</v>
      </c>
      <c r="G387" s="186">
        <v>2</v>
      </c>
      <c r="H387" s="185"/>
      <c r="I387" s="185">
        <f t="shared" si="59"/>
        <v>0</v>
      </c>
      <c r="J387" s="184">
        <f t="shared" si="60"/>
        <v>76.92</v>
      </c>
      <c r="K387" s="189">
        <f t="shared" si="61"/>
        <v>0</v>
      </c>
      <c r="L387" s="189"/>
      <c r="M387" s="189">
        <f>ROUND(G387*(H387),2)</f>
        <v>0</v>
      </c>
      <c r="N387" s="189">
        <v>38.46</v>
      </c>
      <c r="O387" s="189"/>
      <c r="P387" s="192"/>
      <c r="Q387" s="192"/>
      <c r="R387" s="192"/>
      <c r="S387" s="193">
        <f t="shared" si="62"/>
        <v>0</v>
      </c>
      <c r="T387" s="189"/>
      <c r="U387" s="189"/>
      <c r="V387" s="201"/>
      <c r="W387" s="53"/>
      <c r="Z387">
        <v>0</v>
      </c>
    </row>
    <row r="388" spans="1:26" ht="25.15" customHeight="1" x14ac:dyDescent="0.25">
      <c r="A388" s="179"/>
      <c r="B388" s="215" t="s">
        <v>1738</v>
      </c>
      <c r="C388" s="190" t="s">
        <v>582</v>
      </c>
      <c r="D388" s="251" t="s">
        <v>583</v>
      </c>
      <c r="E388" s="251"/>
      <c r="F388" s="184" t="s">
        <v>148</v>
      </c>
      <c r="G388" s="186">
        <v>1</v>
      </c>
      <c r="H388" s="185"/>
      <c r="I388" s="185">
        <f t="shared" si="59"/>
        <v>0</v>
      </c>
      <c r="J388" s="184">
        <f t="shared" si="60"/>
        <v>20.97</v>
      </c>
      <c r="K388" s="189">
        <f t="shared" si="61"/>
        <v>0</v>
      </c>
      <c r="L388" s="189"/>
      <c r="M388" s="189">
        <f>ROUND(G388*(H388),2)</f>
        <v>0</v>
      </c>
      <c r="N388" s="189">
        <v>20.97</v>
      </c>
      <c r="O388" s="189"/>
      <c r="P388" s="192"/>
      <c r="Q388" s="192"/>
      <c r="R388" s="192"/>
      <c r="S388" s="193">
        <f t="shared" si="62"/>
        <v>0</v>
      </c>
      <c r="T388" s="189"/>
      <c r="U388" s="189"/>
      <c r="V388" s="201"/>
      <c r="W388" s="53"/>
      <c r="Z388">
        <v>0</v>
      </c>
    </row>
    <row r="389" spans="1:26" ht="25.15" customHeight="1" x14ac:dyDescent="0.25">
      <c r="A389" s="179"/>
      <c r="B389" s="215" t="s">
        <v>1739</v>
      </c>
      <c r="C389" s="190" t="s">
        <v>584</v>
      </c>
      <c r="D389" s="251" t="s">
        <v>585</v>
      </c>
      <c r="E389" s="251"/>
      <c r="F389" s="184" t="s">
        <v>148</v>
      </c>
      <c r="G389" s="186">
        <v>5</v>
      </c>
      <c r="H389" s="185"/>
      <c r="I389" s="185">
        <f t="shared" si="59"/>
        <v>0</v>
      </c>
      <c r="J389" s="184">
        <f t="shared" si="60"/>
        <v>116.85</v>
      </c>
      <c r="K389" s="189">
        <f t="shared" si="61"/>
        <v>0</v>
      </c>
      <c r="L389" s="189"/>
      <c r="M389" s="189">
        <f>ROUND(G389*(H389),2)</f>
        <v>0</v>
      </c>
      <c r="N389" s="189">
        <v>23.37</v>
      </c>
      <c r="O389" s="189"/>
      <c r="P389" s="192"/>
      <c r="Q389" s="192"/>
      <c r="R389" s="192"/>
      <c r="S389" s="193">
        <f t="shared" si="62"/>
        <v>0</v>
      </c>
      <c r="T389" s="189"/>
      <c r="U389" s="189"/>
      <c r="V389" s="201"/>
      <c r="W389" s="53"/>
      <c r="Z389">
        <v>0</v>
      </c>
    </row>
    <row r="390" spans="1:26" ht="25.15" customHeight="1" x14ac:dyDescent="0.25">
      <c r="A390" s="179"/>
      <c r="B390" s="215" t="s">
        <v>1740</v>
      </c>
      <c r="C390" s="180" t="s">
        <v>586</v>
      </c>
      <c r="D390" s="249" t="s">
        <v>587</v>
      </c>
      <c r="E390" s="249"/>
      <c r="F390" s="173" t="s">
        <v>557</v>
      </c>
      <c r="G390" s="175">
        <v>248.1</v>
      </c>
      <c r="H390" s="174"/>
      <c r="I390" s="174">
        <f t="shared" si="59"/>
        <v>0</v>
      </c>
      <c r="J390" s="173">
        <f t="shared" si="60"/>
        <v>739.34</v>
      </c>
      <c r="K390" s="178">
        <f t="shared" si="61"/>
        <v>0</v>
      </c>
      <c r="L390" s="178">
        <f>ROUND(G390*(H390),2)</f>
        <v>0</v>
      </c>
      <c r="M390" s="178"/>
      <c r="N390" s="178">
        <v>2.98</v>
      </c>
      <c r="O390" s="178"/>
      <c r="P390" s="183">
        <v>9.0000000000000006E-5</v>
      </c>
      <c r="Q390" s="181"/>
      <c r="R390" s="181">
        <v>9.0000000000000006E-5</v>
      </c>
      <c r="S390" s="182">
        <f t="shared" si="62"/>
        <v>2.1999999999999999E-2</v>
      </c>
      <c r="T390" s="178"/>
      <c r="U390" s="178"/>
      <c r="V390" s="200"/>
      <c r="W390" s="53"/>
      <c r="Z390">
        <v>0</v>
      </c>
    </row>
    <row r="391" spans="1:26" ht="25.15" customHeight="1" x14ac:dyDescent="0.25">
      <c r="A391" s="179"/>
      <c r="B391" s="215" t="s">
        <v>1741</v>
      </c>
      <c r="C391" s="190" t="s">
        <v>588</v>
      </c>
      <c r="D391" s="251" t="s">
        <v>589</v>
      </c>
      <c r="E391" s="251"/>
      <c r="F391" s="184" t="s">
        <v>148</v>
      </c>
      <c r="G391" s="186">
        <v>112</v>
      </c>
      <c r="H391" s="185"/>
      <c r="I391" s="185">
        <f t="shared" si="59"/>
        <v>0</v>
      </c>
      <c r="J391" s="184">
        <f t="shared" si="60"/>
        <v>436.8</v>
      </c>
      <c r="K391" s="189">
        <f t="shared" si="61"/>
        <v>0</v>
      </c>
      <c r="L391" s="189"/>
      <c r="M391" s="189">
        <f>ROUND(G391*(H391),2)</f>
        <v>0</v>
      </c>
      <c r="N391" s="189">
        <v>3.9</v>
      </c>
      <c r="O391" s="189"/>
      <c r="P391" s="192"/>
      <c r="Q391" s="192"/>
      <c r="R391" s="192"/>
      <c r="S391" s="193">
        <f t="shared" si="62"/>
        <v>0</v>
      </c>
      <c r="T391" s="189"/>
      <c r="U391" s="189"/>
      <c r="V391" s="201"/>
      <c r="W391" s="53"/>
      <c r="Z391">
        <v>0</v>
      </c>
    </row>
    <row r="392" spans="1:26" ht="25.15" customHeight="1" x14ac:dyDescent="0.25">
      <c r="A392" s="179"/>
      <c r="B392" s="215" t="s">
        <v>1742</v>
      </c>
      <c r="C392" s="190" t="s">
        <v>590</v>
      </c>
      <c r="D392" s="251" t="s">
        <v>591</v>
      </c>
      <c r="E392" s="251"/>
      <c r="F392" s="184" t="s">
        <v>148</v>
      </c>
      <c r="G392" s="186">
        <v>62</v>
      </c>
      <c r="H392" s="185"/>
      <c r="I392" s="185">
        <f t="shared" si="59"/>
        <v>0</v>
      </c>
      <c r="J392" s="184">
        <f t="shared" si="60"/>
        <v>303.18</v>
      </c>
      <c r="K392" s="189">
        <f t="shared" si="61"/>
        <v>0</v>
      </c>
      <c r="L392" s="189"/>
      <c r="M392" s="189">
        <f>ROUND(G392*(H392),2)</f>
        <v>0</v>
      </c>
      <c r="N392" s="189">
        <v>4.8899999999999997</v>
      </c>
      <c r="O392" s="189"/>
      <c r="P392" s="192"/>
      <c r="Q392" s="192"/>
      <c r="R392" s="192"/>
      <c r="S392" s="193">
        <f t="shared" si="62"/>
        <v>0</v>
      </c>
      <c r="T392" s="189"/>
      <c r="U392" s="189"/>
      <c r="V392" s="201"/>
      <c r="W392" s="53"/>
      <c r="Z392">
        <v>0</v>
      </c>
    </row>
    <row r="393" spans="1:26" ht="25.15" customHeight="1" x14ac:dyDescent="0.25">
      <c r="A393" s="179"/>
      <c r="B393" s="215" t="s">
        <v>1743</v>
      </c>
      <c r="C393" s="190" t="s">
        <v>592</v>
      </c>
      <c r="D393" s="251" t="s">
        <v>593</v>
      </c>
      <c r="E393" s="251"/>
      <c r="F393" s="184" t="s">
        <v>148</v>
      </c>
      <c r="G393" s="186">
        <v>1</v>
      </c>
      <c r="H393" s="185"/>
      <c r="I393" s="185">
        <f t="shared" si="59"/>
        <v>0</v>
      </c>
      <c r="J393" s="184">
        <f t="shared" si="60"/>
        <v>8.65</v>
      </c>
      <c r="K393" s="189">
        <f t="shared" si="61"/>
        <v>0</v>
      </c>
      <c r="L393" s="189"/>
      <c r="M393" s="189">
        <f>ROUND(G393*(H393),2)</f>
        <v>0</v>
      </c>
      <c r="N393" s="189">
        <v>8.65</v>
      </c>
      <c r="O393" s="189"/>
      <c r="P393" s="192"/>
      <c r="Q393" s="192"/>
      <c r="R393" s="192"/>
      <c r="S393" s="193">
        <f t="shared" si="62"/>
        <v>0</v>
      </c>
      <c r="T393" s="189"/>
      <c r="U393" s="189"/>
      <c r="V393" s="201"/>
      <c r="W393" s="53"/>
      <c r="Z393">
        <v>0</v>
      </c>
    </row>
    <row r="394" spans="1:26" ht="25.15" customHeight="1" x14ac:dyDescent="0.25">
      <c r="A394" s="179"/>
      <c r="B394" s="215" t="s">
        <v>1744</v>
      </c>
      <c r="C394" s="180" t="s">
        <v>594</v>
      </c>
      <c r="D394" s="249" t="s">
        <v>595</v>
      </c>
      <c r="E394" s="249"/>
      <c r="F394" s="173" t="s">
        <v>148</v>
      </c>
      <c r="G394" s="175">
        <v>3</v>
      </c>
      <c r="H394" s="174"/>
      <c r="I394" s="174">
        <f t="shared" si="59"/>
        <v>0</v>
      </c>
      <c r="J394" s="173">
        <f t="shared" si="60"/>
        <v>3241.71</v>
      </c>
      <c r="K394" s="178">
        <f t="shared" si="61"/>
        <v>0</v>
      </c>
      <c r="L394" s="178">
        <f>ROUND(G394*(H394),2)</f>
        <v>0</v>
      </c>
      <c r="M394" s="178"/>
      <c r="N394" s="178">
        <v>1080.57</v>
      </c>
      <c r="O394" s="178"/>
      <c r="P394" s="181"/>
      <c r="Q394" s="181"/>
      <c r="R394" s="181"/>
      <c r="S394" s="182">
        <f t="shared" si="62"/>
        <v>0</v>
      </c>
      <c r="T394" s="178"/>
      <c r="U394" s="178"/>
      <c r="V394" s="200"/>
      <c r="W394" s="53"/>
      <c r="Z394">
        <v>0</v>
      </c>
    </row>
    <row r="395" spans="1:26" ht="25.15" customHeight="1" x14ac:dyDescent="0.25">
      <c r="A395" s="179"/>
      <c r="B395" s="215" t="s">
        <v>1745</v>
      </c>
      <c r="C395" s="180" t="s">
        <v>596</v>
      </c>
      <c r="D395" s="249" t="s">
        <v>597</v>
      </c>
      <c r="E395" s="249"/>
      <c r="F395" s="173" t="s">
        <v>148</v>
      </c>
      <c r="G395" s="175">
        <v>3</v>
      </c>
      <c r="H395" s="174"/>
      <c r="I395" s="174">
        <f t="shared" si="59"/>
        <v>0</v>
      </c>
      <c r="J395" s="173">
        <f t="shared" si="60"/>
        <v>453.84</v>
      </c>
      <c r="K395" s="178">
        <f t="shared" si="61"/>
        <v>0</v>
      </c>
      <c r="L395" s="178">
        <f>ROUND(G395*(H395),2)</f>
        <v>0</v>
      </c>
      <c r="M395" s="178"/>
      <c r="N395" s="178">
        <v>151.28</v>
      </c>
      <c r="O395" s="178"/>
      <c r="P395" s="181"/>
      <c r="Q395" s="181"/>
      <c r="R395" s="181"/>
      <c r="S395" s="182">
        <f t="shared" si="62"/>
        <v>0</v>
      </c>
      <c r="T395" s="178"/>
      <c r="U395" s="178"/>
      <c r="V395" s="200"/>
      <c r="W395" s="53"/>
      <c r="Z395">
        <v>0</v>
      </c>
    </row>
    <row r="396" spans="1:26" ht="25.15" customHeight="1" x14ac:dyDescent="0.25">
      <c r="A396" s="179"/>
      <c r="B396" s="215" t="s">
        <v>1746</v>
      </c>
      <c r="C396" s="180" t="s">
        <v>598</v>
      </c>
      <c r="D396" s="249" t="s">
        <v>599</v>
      </c>
      <c r="E396" s="249"/>
      <c r="F396" s="173" t="s">
        <v>372</v>
      </c>
      <c r="G396" s="175">
        <v>86.516999999999996</v>
      </c>
      <c r="H396" s="176"/>
      <c r="I396" s="174">
        <f t="shared" si="59"/>
        <v>0</v>
      </c>
      <c r="J396" s="173">
        <f t="shared" si="60"/>
        <v>91.34</v>
      </c>
      <c r="K396" s="178">
        <f t="shared" si="61"/>
        <v>0</v>
      </c>
      <c r="L396" s="178">
        <f>ROUND(G396*(H396),2)</f>
        <v>0</v>
      </c>
      <c r="M396" s="178"/>
      <c r="N396" s="178">
        <v>1.0556999659538269</v>
      </c>
      <c r="O396" s="178"/>
      <c r="P396" s="181"/>
      <c r="Q396" s="181"/>
      <c r="R396" s="181"/>
      <c r="S396" s="182">
        <f t="shared" si="62"/>
        <v>0</v>
      </c>
      <c r="T396" s="178"/>
      <c r="U396" s="178"/>
      <c r="V396" s="200"/>
      <c r="W396" s="53"/>
      <c r="Z396">
        <v>0</v>
      </c>
    </row>
    <row r="397" spans="1:26" x14ac:dyDescent="0.25">
      <c r="A397" s="10"/>
      <c r="B397" s="214"/>
      <c r="C397" s="172">
        <v>767</v>
      </c>
      <c r="D397" s="248" t="s">
        <v>79</v>
      </c>
      <c r="E397" s="248"/>
      <c r="F397" s="10"/>
      <c r="G397" s="171"/>
      <c r="H397" s="138"/>
      <c r="I397" s="140">
        <f>ROUND((SUM(I373:I396))/1,2)</f>
        <v>0</v>
      </c>
      <c r="J397" s="10"/>
      <c r="K397" s="10"/>
      <c r="L397" s="10">
        <f>ROUND((SUM(L373:L396))/1,2)</f>
        <v>0</v>
      </c>
      <c r="M397" s="10">
        <f>ROUND((SUM(M373:M396))/1,2)</f>
        <v>0</v>
      </c>
      <c r="N397" s="10"/>
      <c r="O397" s="10"/>
      <c r="P397" s="10"/>
      <c r="Q397" s="10"/>
      <c r="R397" s="10"/>
      <c r="S397" s="10">
        <f>ROUND((SUM(S373:S396))/1,2)</f>
        <v>0.02</v>
      </c>
      <c r="T397" s="10"/>
      <c r="U397" s="10"/>
      <c r="V397" s="202">
        <f>ROUND((SUM(V373:V396))/1,2)</f>
        <v>0</v>
      </c>
      <c r="W397" s="219"/>
      <c r="X397" s="137"/>
      <c r="Y397" s="137"/>
      <c r="Z397" s="137"/>
    </row>
    <row r="398" spans="1:26" x14ac:dyDescent="0.25">
      <c r="A398" s="1"/>
      <c r="B398" s="210"/>
      <c r="C398" s="1"/>
      <c r="D398" s="1"/>
      <c r="E398" s="1"/>
      <c r="F398" s="1"/>
      <c r="G398" s="165"/>
      <c r="H398" s="131"/>
      <c r="I398" s="13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03"/>
      <c r="W398" s="53"/>
    </row>
    <row r="399" spans="1:26" x14ac:dyDescent="0.25">
      <c r="A399" s="10"/>
      <c r="B399" s="214"/>
      <c r="C399" s="172">
        <v>769</v>
      </c>
      <c r="D399" s="248" t="s">
        <v>80</v>
      </c>
      <c r="E399" s="248"/>
      <c r="F399" s="10"/>
      <c r="G399" s="171"/>
      <c r="H399" s="138"/>
      <c r="I399" s="138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99"/>
      <c r="W399" s="219"/>
      <c r="X399" s="137"/>
      <c r="Y399" s="137"/>
      <c r="Z399" s="137"/>
    </row>
    <row r="400" spans="1:26" ht="25.15" customHeight="1" x14ac:dyDescent="0.25">
      <c r="A400" s="179"/>
      <c r="B400" s="215" t="s">
        <v>1747</v>
      </c>
      <c r="C400" s="180" t="s">
        <v>600</v>
      </c>
      <c r="D400" s="249" t="s">
        <v>601</v>
      </c>
      <c r="E400" s="249"/>
      <c r="F400" s="173" t="s">
        <v>148</v>
      </c>
      <c r="G400" s="175">
        <v>9</v>
      </c>
      <c r="H400" s="174"/>
      <c r="I400" s="174">
        <f t="shared" ref="I400:I405" si="63">ROUND(G400*(H400),2)</f>
        <v>0</v>
      </c>
      <c r="J400" s="173">
        <f t="shared" ref="J400:J405" si="64">ROUND(G400*(N400),2)</f>
        <v>25.65</v>
      </c>
      <c r="K400" s="178">
        <f t="shared" ref="K400:K405" si="65">ROUND(G400*(O400),2)</f>
        <v>0</v>
      </c>
      <c r="L400" s="178">
        <f>ROUND(G400*(H400),2)</f>
        <v>0</v>
      </c>
      <c r="M400" s="178"/>
      <c r="N400" s="178">
        <v>2.85</v>
      </c>
      <c r="O400" s="178"/>
      <c r="P400" s="181"/>
      <c r="Q400" s="181"/>
      <c r="R400" s="181"/>
      <c r="S400" s="182">
        <f t="shared" ref="S400:S405" si="66">ROUND(G400*(P400),3)</f>
        <v>0</v>
      </c>
      <c r="T400" s="178"/>
      <c r="U400" s="178"/>
      <c r="V400" s="200"/>
      <c r="W400" s="53"/>
      <c r="Z400">
        <v>0</v>
      </c>
    </row>
    <row r="401" spans="1:26" ht="25.15" customHeight="1" x14ac:dyDescent="0.25">
      <c r="A401" s="179"/>
      <c r="B401" s="215" t="s">
        <v>1748</v>
      </c>
      <c r="C401" s="190" t="s">
        <v>602</v>
      </c>
      <c r="D401" s="251" t="s">
        <v>603</v>
      </c>
      <c r="E401" s="251"/>
      <c r="F401" s="184" t="s">
        <v>148</v>
      </c>
      <c r="G401" s="186">
        <v>2</v>
      </c>
      <c r="H401" s="185"/>
      <c r="I401" s="185">
        <f t="shared" si="63"/>
        <v>0</v>
      </c>
      <c r="J401" s="184">
        <f t="shared" si="64"/>
        <v>41.82</v>
      </c>
      <c r="K401" s="189">
        <f t="shared" si="65"/>
        <v>0</v>
      </c>
      <c r="L401" s="189"/>
      <c r="M401" s="189">
        <f>ROUND(G401*(H401),2)</f>
        <v>0</v>
      </c>
      <c r="N401" s="189">
        <v>20.91</v>
      </c>
      <c r="O401" s="189"/>
      <c r="P401" s="192"/>
      <c r="Q401" s="192"/>
      <c r="R401" s="192"/>
      <c r="S401" s="193">
        <f t="shared" si="66"/>
        <v>0</v>
      </c>
      <c r="T401" s="189"/>
      <c r="U401" s="189"/>
      <c r="V401" s="201"/>
      <c r="W401" s="53"/>
      <c r="Z401">
        <v>0</v>
      </c>
    </row>
    <row r="402" spans="1:26" ht="25.15" customHeight="1" x14ac:dyDescent="0.25">
      <c r="A402" s="179"/>
      <c r="B402" s="215" t="s">
        <v>1749</v>
      </c>
      <c r="C402" s="190" t="s">
        <v>604</v>
      </c>
      <c r="D402" s="251" t="s">
        <v>605</v>
      </c>
      <c r="E402" s="251"/>
      <c r="F402" s="184" t="s">
        <v>148</v>
      </c>
      <c r="G402" s="186">
        <v>5</v>
      </c>
      <c r="H402" s="185"/>
      <c r="I402" s="185">
        <f t="shared" si="63"/>
        <v>0</v>
      </c>
      <c r="J402" s="184">
        <f t="shared" si="64"/>
        <v>79.2</v>
      </c>
      <c r="K402" s="189">
        <f t="shared" si="65"/>
        <v>0</v>
      </c>
      <c r="L402" s="189"/>
      <c r="M402" s="189">
        <f>ROUND(G402*(H402),2)</f>
        <v>0</v>
      </c>
      <c r="N402" s="189">
        <v>15.84</v>
      </c>
      <c r="O402" s="189"/>
      <c r="P402" s="192"/>
      <c r="Q402" s="192"/>
      <c r="R402" s="192"/>
      <c r="S402" s="193">
        <f t="shared" si="66"/>
        <v>0</v>
      </c>
      <c r="T402" s="189"/>
      <c r="U402" s="189"/>
      <c r="V402" s="201"/>
      <c r="W402" s="53"/>
      <c r="Z402">
        <v>0</v>
      </c>
    </row>
    <row r="403" spans="1:26" ht="25.15" customHeight="1" x14ac:dyDescent="0.25">
      <c r="A403" s="179"/>
      <c r="B403" s="215" t="s">
        <v>1750</v>
      </c>
      <c r="C403" s="190" t="s">
        <v>606</v>
      </c>
      <c r="D403" s="251" t="s">
        <v>607</v>
      </c>
      <c r="E403" s="251"/>
      <c r="F403" s="184" t="s">
        <v>148</v>
      </c>
      <c r="G403" s="186">
        <v>2</v>
      </c>
      <c r="H403" s="185"/>
      <c r="I403" s="185">
        <f t="shared" si="63"/>
        <v>0</v>
      </c>
      <c r="J403" s="184">
        <f t="shared" si="64"/>
        <v>32.9</v>
      </c>
      <c r="K403" s="189">
        <f t="shared" si="65"/>
        <v>0</v>
      </c>
      <c r="L403" s="189"/>
      <c r="M403" s="189">
        <f>ROUND(G403*(H403),2)</f>
        <v>0</v>
      </c>
      <c r="N403" s="189">
        <v>16.45</v>
      </c>
      <c r="O403" s="189"/>
      <c r="P403" s="192"/>
      <c r="Q403" s="192"/>
      <c r="R403" s="192"/>
      <c r="S403" s="193">
        <f t="shared" si="66"/>
        <v>0</v>
      </c>
      <c r="T403" s="189"/>
      <c r="U403" s="189"/>
      <c r="V403" s="201"/>
      <c r="W403" s="53"/>
      <c r="Z403">
        <v>0</v>
      </c>
    </row>
    <row r="404" spans="1:26" ht="25.15" customHeight="1" x14ac:dyDescent="0.25">
      <c r="A404" s="179"/>
      <c r="B404" s="215" t="s">
        <v>1751</v>
      </c>
      <c r="C404" s="180" t="s">
        <v>608</v>
      </c>
      <c r="D404" s="249" t="s">
        <v>609</v>
      </c>
      <c r="E404" s="249"/>
      <c r="F404" s="173" t="s">
        <v>148</v>
      </c>
      <c r="G404" s="175">
        <v>3</v>
      </c>
      <c r="H404" s="174"/>
      <c r="I404" s="174">
        <f t="shared" si="63"/>
        <v>0</v>
      </c>
      <c r="J404" s="173">
        <f t="shared" si="64"/>
        <v>134.37</v>
      </c>
      <c r="K404" s="178">
        <f t="shared" si="65"/>
        <v>0</v>
      </c>
      <c r="L404" s="178">
        <f>ROUND(G404*(H404),2)</f>
        <v>0</v>
      </c>
      <c r="M404" s="178"/>
      <c r="N404" s="178">
        <v>44.79</v>
      </c>
      <c r="O404" s="178"/>
      <c r="P404" s="181"/>
      <c r="Q404" s="181"/>
      <c r="R404" s="181"/>
      <c r="S404" s="182">
        <f t="shared" si="66"/>
        <v>0</v>
      </c>
      <c r="T404" s="178"/>
      <c r="U404" s="178"/>
      <c r="V404" s="200"/>
      <c r="W404" s="53"/>
      <c r="Z404">
        <v>0</v>
      </c>
    </row>
    <row r="405" spans="1:26" ht="25.15" customHeight="1" x14ac:dyDescent="0.25">
      <c r="A405" s="179"/>
      <c r="B405" s="215" t="s">
        <v>1752</v>
      </c>
      <c r="C405" s="180" t="s">
        <v>610</v>
      </c>
      <c r="D405" s="249" t="s">
        <v>611</v>
      </c>
      <c r="E405" s="249"/>
      <c r="F405" s="173" t="s">
        <v>148</v>
      </c>
      <c r="G405" s="175">
        <v>2</v>
      </c>
      <c r="H405" s="174"/>
      <c r="I405" s="174">
        <f t="shared" si="63"/>
        <v>0</v>
      </c>
      <c r="J405" s="173">
        <f t="shared" si="64"/>
        <v>22.84</v>
      </c>
      <c r="K405" s="178">
        <f t="shared" si="65"/>
        <v>0</v>
      </c>
      <c r="L405" s="178">
        <f>ROUND(G405*(H405),2)</f>
        <v>0</v>
      </c>
      <c r="M405" s="178"/>
      <c r="N405" s="178">
        <v>11.42</v>
      </c>
      <c r="O405" s="178"/>
      <c r="P405" s="181"/>
      <c r="Q405" s="181"/>
      <c r="R405" s="181"/>
      <c r="S405" s="182">
        <f t="shared" si="66"/>
        <v>0</v>
      </c>
      <c r="T405" s="178"/>
      <c r="U405" s="178"/>
      <c r="V405" s="200"/>
      <c r="W405" s="53"/>
      <c r="Z405">
        <v>0</v>
      </c>
    </row>
    <row r="406" spans="1:26" x14ac:dyDescent="0.25">
      <c r="A406" s="10"/>
      <c r="B406" s="214"/>
      <c r="C406" s="172">
        <v>769</v>
      </c>
      <c r="D406" s="248" t="s">
        <v>80</v>
      </c>
      <c r="E406" s="248"/>
      <c r="F406" s="10"/>
      <c r="G406" s="171"/>
      <c r="H406" s="138"/>
      <c r="I406" s="140">
        <f>ROUND((SUM(I399:I405))/1,2)</f>
        <v>0</v>
      </c>
      <c r="J406" s="10"/>
      <c r="K406" s="10"/>
      <c r="L406" s="10">
        <f>ROUND((SUM(L399:L405))/1,2)</f>
        <v>0</v>
      </c>
      <c r="M406" s="10">
        <f>ROUND((SUM(M399:M405))/1,2)</f>
        <v>0</v>
      </c>
      <c r="N406" s="10"/>
      <c r="O406" s="10"/>
      <c r="P406" s="10"/>
      <c r="Q406" s="10"/>
      <c r="R406" s="10"/>
      <c r="S406" s="10">
        <f>ROUND((SUM(S399:S405))/1,2)</f>
        <v>0</v>
      </c>
      <c r="T406" s="10"/>
      <c r="U406" s="10"/>
      <c r="V406" s="202">
        <f>ROUND((SUM(V399:V405))/1,2)</f>
        <v>0</v>
      </c>
      <c r="W406" s="219"/>
      <c r="X406" s="137"/>
      <c r="Y406" s="137"/>
      <c r="Z406" s="137"/>
    </row>
    <row r="407" spans="1:26" x14ac:dyDescent="0.25">
      <c r="A407" s="1"/>
      <c r="B407" s="210"/>
      <c r="C407" s="1"/>
      <c r="D407" s="1"/>
      <c r="E407" s="1"/>
      <c r="F407" s="1"/>
      <c r="G407" s="165"/>
      <c r="H407" s="131"/>
      <c r="I407" s="13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203"/>
      <c r="W407" s="53"/>
    </row>
    <row r="408" spans="1:26" x14ac:dyDescent="0.25">
      <c r="A408" s="10"/>
      <c r="B408" s="214"/>
      <c r="C408" s="172">
        <v>771</v>
      </c>
      <c r="D408" s="248" t="s">
        <v>81</v>
      </c>
      <c r="E408" s="248"/>
      <c r="F408" s="10"/>
      <c r="G408" s="171"/>
      <c r="H408" s="138"/>
      <c r="I408" s="138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99"/>
      <c r="W408" s="219"/>
      <c r="X408" s="137"/>
      <c r="Y408" s="137"/>
      <c r="Z408" s="137"/>
    </row>
    <row r="409" spans="1:26" ht="25.15" customHeight="1" x14ac:dyDescent="0.25">
      <c r="A409" s="179"/>
      <c r="B409" s="215" t="s">
        <v>1753</v>
      </c>
      <c r="C409" s="180" t="s">
        <v>612</v>
      </c>
      <c r="D409" s="249" t="s">
        <v>613</v>
      </c>
      <c r="E409" s="249"/>
      <c r="F409" s="173" t="s">
        <v>312</v>
      </c>
      <c r="G409" s="175">
        <v>101.41</v>
      </c>
      <c r="H409" s="174"/>
      <c r="I409" s="174">
        <f t="shared" ref="I409:I417" si="67">ROUND(G409*(H409),2)</f>
        <v>0</v>
      </c>
      <c r="J409" s="173">
        <f t="shared" ref="J409:J417" si="68">ROUND(G409*(N409),2)</f>
        <v>257.58</v>
      </c>
      <c r="K409" s="178">
        <f t="shared" ref="K409:K417" si="69">ROUND(G409*(O409),2)</f>
        <v>0</v>
      </c>
      <c r="L409" s="178">
        <f>ROUND(G409*(H409),2)</f>
        <v>0</v>
      </c>
      <c r="M409" s="178"/>
      <c r="N409" s="178">
        <v>2.54</v>
      </c>
      <c r="O409" s="178"/>
      <c r="P409" s="183">
        <v>9.7000000000000005E-4</v>
      </c>
      <c r="Q409" s="181"/>
      <c r="R409" s="181">
        <v>9.7000000000000005E-4</v>
      </c>
      <c r="S409" s="182">
        <f t="shared" ref="S409:S417" si="70">ROUND(G409*(P409),3)</f>
        <v>9.8000000000000004E-2</v>
      </c>
      <c r="T409" s="178"/>
      <c r="U409" s="178"/>
      <c r="V409" s="200"/>
      <c r="W409" s="53"/>
      <c r="Z409">
        <v>0</v>
      </c>
    </row>
    <row r="410" spans="1:26" ht="25.15" customHeight="1" x14ac:dyDescent="0.25">
      <c r="A410" s="179"/>
      <c r="B410" s="215" t="s">
        <v>1754</v>
      </c>
      <c r="C410" s="180" t="s">
        <v>614</v>
      </c>
      <c r="D410" s="249" t="s">
        <v>615</v>
      </c>
      <c r="E410" s="249"/>
      <c r="F410" s="173" t="s">
        <v>171</v>
      </c>
      <c r="G410" s="175">
        <v>23.3</v>
      </c>
      <c r="H410" s="174"/>
      <c r="I410" s="174">
        <f t="shared" si="67"/>
        <v>0</v>
      </c>
      <c r="J410" s="173">
        <f t="shared" si="68"/>
        <v>435.94</v>
      </c>
      <c r="K410" s="178">
        <f t="shared" si="69"/>
        <v>0</v>
      </c>
      <c r="L410" s="178">
        <f>ROUND(G410*(H410),2)</f>
        <v>0</v>
      </c>
      <c r="M410" s="178"/>
      <c r="N410" s="178">
        <v>18.71</v>
      </c>
      <c r="O410" s="178"/>
      <c r="P410" s="181"/>
      <c r="Q410" s="181"/>
      <c r="R410" s="181"/>
      <c r="S410" s="182">
        <f t="shared" si="70"/>
        <v>0</v>
      </c>
      <c r="T410" s="178"/>
      <c r="U410" s="178"/>
      <c r="V410" s="200"/>
      <c r="W410" s="53"/>
      <c r="Z410">
        <v>0</v>
      </c>
    </row>
    <row r="411" spans="1:26" ht="25.15" customHeight="1" x14ac:dyDescent="0.25">
      <c r="A411" s="179"/>
      <c r="B411" s="215" t="s">
        <v>1755</v>
      </c>
      <c r="C411" s="190" t="s">
        <v>616</v>
      </c>
      <c r="D411" s="251" t="s">
        <v>617</v>
      </c>
      <c r="E411" s="251"/>
      <c r="F411" s="184" t="s">
        <v>171</v>
      </c>
      <c r="G411" s="186">
        <v>23.765999999999998</v>
      </c>
      <c r="H411" s="185"/>
      <c r="I411" s="185">
        <f t="shared" si="67"/>
        <v>0</v>
      </c>
      <c r="J411" s="184">
        <f t="shared" si="68"/>
        <v>273.07</v>
      </c>
      <c r="K411" s="189">
        <f t="shared" si="69"/>
        <v>0</v>
      </c>
      <c r="L411" s="189"/>
      <c r="M411" s="189">
        <f>ROUND(G411*(H411),2)</f>
        <v>0</v>
      </c>
      <c r="N411" s="189">
        <v>11.49</v>
      </c>
      <c r="O411" s="189"/>
      <c r="P411" s="192"/>
      <c r="Q411" s="192"/>
      <c r="R411" s="192"/>
      <c r="S411" s="193">
        <f t="shared" si="70"/>
        <v>0</v>
      </c>
      <c r="T411" s="189"/>
      <c r="U411" s="189"/>
      <c r="V411" s="201"/>
      <c r="W411" s="53"/>
      <c r="Z411">
        <v>0</v>
      </c>
    </row>
    <row r="412" spans="1:26" ht="25.15" customHeight="1" x14ac:dyDescent="0.25">
      <c r="A412" s="179"/>
      <c r="B412" s="215" t="s">
        <v>1756</v>
      </c>
      <c r="C412" s="180" t="s">
        <v>618</v>
      </c>
      <c r="D412" s="249" t="s">
        <v>619</v>
      </c>
      <c r="E412" s="249"/>
      <c r="F412" s="173" t="s">
        <v>171</v>
      </c>
      <c r="G412" s="175">
        <v>139.85599999999999</v>
      </c>
      <c r="H412" s="174"/>
      <c r="I412" s="174">
        <f t="shared" si="67"/>
        <v>0</v>
      </c>
      <c r="J412" s="173">
        <f t="shared" si="68"/>
        <v>2865.65</v>
      </c>
      <c r="K412" s="178">
        <f t="shared" si="69"/>
        <v>0</v>
      </c>
      <c r="L412" s="178">
        <f>ROUND(G412*(H412),2)</f>
        <v>0</v>
      </c>
      <c r="M412" s="178"/>
      <c r="N412" s="178">
        <v>20.49</v>
      </c>
      <c r="O412" s="178"/>
      <c r="P412" s="183">
        <v>5.3005999999999999E-3</v>
      </c>
      <c r="Q412" s="181"/>
      <c r="R412" s="181">
        <v>5.3005999999999999E-3</v>
      </c>
      <c r="S412" s="182">
        <f t="shared" si="70"/>
        <v>0.74099999999999999</v>
      </c>
      <c r="T412" s="178"/>
      <c r="U412" s="178"/>
      <c r="V412" s="200"/>
      <c r="W412" s="53"/>
      <c r="Z412">
        <v>0</v>
      </c>
    </row>
    <row r="413" spans="1:26" ht="25.15" customHeight="1" x14ac:dyDescent="0.25">
      <c r="A413" s="179"/>
      <c r="B413" s="215" t="s">
        <v>1757</v>
      </c>
      <c r="C413" s="180" t="s">
        <v>620</v>
      </c>
      <c r="D413" s="249" t="s">
        <v>621</v>
      </c>
      <c r="E413" s="249"/>
      <c r="F413" s="173" t="s">
        <v>171</v>
      </c>
      <c r="G413" s="175">
        <v>148.81899999999999</v>
      </c>
      <c r="H413" s="174"/>
      <c r="I413" s="174">
        <f t="shared" si="67"/>
        <v>0</v>
      </c>
      <c r="J413" s="173">
        <f t="shared" si="68"/>
        <v>357.17</v>
      </c>
      <c r="K413" s="178">
        <f t="shared" si="69"/>
        <v>0</v>
      </c>
      <c r="L413" s="178">
        <f>ROUND(G413*(H413),2)</f>
        <v>0</v>
      </c>
      <c r="M413" s="178"/>
      <c r="N413" s="178">
        <v>2.4</v>
      </c>
      <c r="O413" s="178"/>
      <c r="P413" s="183">
        <v>6.2E-4</v>
      </c>
      <c r="Q413" s="181"/>
      <c r="R413" s="181">
        <v>6.2E-4</v>
      </c>
      <c r="S413" s="182">
        <f t="shared" si="70"/>
        <v>9.1999999999999998E-2</v>
      </c>
      <c r="T413" s="178"/>
      <c r="U413" s="178"/>
      <c r="V413" s="200"/>
      <c r="W413" s="53"/>
      <c r="Z413">
        <v>0</v>
      </c>
    </row>
    <row r="414" spans="1:26" ht="25.15" customHeight="1" x14ac:dyDescent="0.25">
      <c r="A414" s="179"/>
      <c r="B414" s="215" t="s">
        <v>1758</v>
      </c>
      <c r="C414" s="190" t="s">
        <v>622</v>
      </c>
      <c r="D414" s="251" t="s">
        <v>623</v>
      </c>
      <c r="E414" s="251"/>
      <c r="F414" s="184" t="s">
        <v>171</v>
      </c>
      <c r="G414" s="186">
        <v>159.5</v>
      </c>
      <c r="H414" s="185"/>
      <c r="I414" s="185">
        <f t="shared" si="67"/>
        <v>0</v>
      </c>
      <c r="J414" s="184">
        <f t="shared" si="68"/>
        <v>1499.3</v>
      </c>
      <c r="K414" s="189">
        <f t="shared" si="69"/>
        <v>0</v>
      </c>
      <c r="L414" s="189"/>
      <c r="M414" s="189">
        <f>ROUND(G414*(H414),2)</f>
        <v>0</v>
      </c>
      <c r="N414" s="189">
        <v>9.4</v>
      </c>
      <c r="O414" s="189"/>
      <c r="P414" s="191">
        <v>1.7999999999999999E-2</v>
      </c>
      <c r="Q414" s="192"/>
      <c r="R414" s="192">
        <v>1.7999999999999999E-2</v>
      </c>
      <c r="S414" s="193">
        <f t="shared" si="70"/>
        <v>2.871</v>
      </c>
      <c r="T414" s="189"/>
      <c r="U414" s="189"/>
      <c r="V414" s="201"/>
      <c r="W414" s="53"/>
      <c r="Z414">
        <v>0</v>
      </c>
    </row>
    <row r="415" spans="1:26" ht="25.15" customHeight="1" x14ac:dyDescent="0.25">
      <c r="A415" s="179"/>
      <c r="B415" s="215" t="s">
        <v>1759</v>
      </c>
      <c r="C415" s="190" t="s">
        <v>624</v>
      </c>
      <c r="D415" s="251" t="s">
        <v>625</v>
      </c>
      <c r="E415" s="251"/>
      <c r="F415" s="184" t="s">
        <v>557</v>
      </c>
      <c r="G415" s="186">
        <v>59.4</v>
      </c>
      <c r="H415" s="185"/>
      <c r="I415" s="185">
        <f t="shared" si="67"/>
        <v>0</v>
      </c>
      <c r="J415" s="184">
        <f t="shared" si="68"/>
        <v>48.71</v>
      </c>
      <c r="K415" s="189">
        <f t="shared" si="69"/>
        <v>0</v>
      </c>
      <c r="L415" s="189"/>
      <c r="M415" s="189">
        <f>ROUND(G415*(H415),2)</f>
        <v>0</v>
      </c>
      <c r="N415" s="189">
        <v>0.82</v>
      </c>
      <c r="O415" s="189"/>
      <c r="P415" s="192"/>
      <c r="Q415" s="192"/>
      <c r="R415" s="192"/>
      <c r="S415" s="193">
        <f t="shared" si="70"/>
        <v>0</v>
      </c>
      <c r="T415" s="189"/>
      <c r="U415" s="189"/>
      <c r="V415" s="201"/>
      <c r="W415" s="53"/>
      <c r="Z415">
        <v>0</v>
      </c>
    </row>
    <row r="416" spans="1:26" ht="25.15" customHeight="1" x14ac:dyDescent="0.25">
      <c r="A416" s="179"/>
      <c r="B416" s="215" t="s">
        <v>1760</v>
      </c>
      <c r="C416" s="190" t="s">
        <v>626</v>
      </c>
      <c r="D416" s="251" t="s">
        <v>627</v>
      </c>
      <c r="E416" s="251"/>
      <c r="F416" s="184" t="s">
        <v>557</v>
      </c>
      <c r="G416" s="186">
        <v>544.5</v>
      </c>
      <c r="H416" s="185"/>
      <c r="I416" s="185">
        <f t="shared" si="67"/>
        <v>0</v>
      </c>
      <c r="J416" s="184">
        <f t="shared" si="68"/>
        <v>294.02999999999997</v>
      </c>
      <c r="K416" s="189">
        <f t="shared" si="69"/>
        <v>0</v>
      </c>
      <c r="L416" s="189"/>
      <c r="M416" s="189">
        <f>ROUND(G416*(H416),2)</f>
        <v>0</v>
      </c>
      <c r="N416" s="189">
        <v>0.54</v>
      </c>
      <c r="O416" s="189"/>
      <c r="P416" s="192"/>
      <c r="Q416" s="192"/>
      <c r="R416" s="192"/>
      <c r="S416" s="193">
        <f t="shared" si="70"/>
        <v>0</v>
      </c>
      <c r="T416" s="189"/>
      <c r="U416" s="189"/>
      <c r="V416" s="201"/>
      <c r="W416" s="53"/>
      <c r="Z416">
        <v>0</v>
      </c>
    </row>
    <row r="417" spans="1:26" ht="25.15" customHeight="1" x14ac:dyDescent="0.25">
      <c r="A417" s="179"/>
      <c r="B417" s="215" t="s">
        <v>1761</v>
      </c>
      <c r="C417" s="180" t="s">
        <v>628</v>
      </c>
      <c r="D417" s="249" t="s">
        <v>629</v>
      </c>
      <c r="E417" s="249"/>
      <c r="F417" s="173" t="s">
        <v>372</v>
      </c>
      <c r="G417" s="175">
        <v>3.3</v>
      </c>
      <c r="H417" s="176"/>
      <c r="I417" s="174">
        <f t="shared" si="67"/>
        <v>0</v>
      </c>
      <c r="J417" s="173">
        <f t="shared" si="68"/>
        <v>187.85</v>
      </c>
      <c r="K417" s="178">
        <f t="shared" si="69"/>
        <v>0</v>
      </c>
      <c r="L417" s="178">
        <f>ROUND(G417*(H417),2)</f>
        <v>0</v>
      </c>
      <c r="M417" s="178"/>
      <c r="N417" s="178">
        <v>56.924998164176941</v>
      </c>
      <c r="O417" s="178"/>
      <c r="P417" s="181"/>
      <c r="Q417" s="181"/>
      <c r="R417" s="181"/>
      <c r="S417" s="182">
        <f t="shared" si="70"/>
        <v>0</v>
      </c>
      <c r="T417" s="178"/>
      <c r="U417" s="178"/>
      <c r="V417" s="200"/>
      <c r="W417" s="53"/>
      <c r="Z417">
        <v>0</v>
      </c>
    </row>
    <row r="418" spans="1:26" x14ac:dyDescent="0.25">
      <c r="A418" s="10"/>
      <c r="B418" s="214"/>
      <c r="C418" s="172">
        <v>771</v>
      </c>
      <c r="D418" s="248" t="s">
        <v>81</v>
      </c>
      <c r="E418" s="248"/>
      <c r="F418" s="10"/>
      <c r="G418" s="171"/>
      <c r="H418" s="138"/>
      <c r="I418" s="140">
        <f>ROUND((SUM(I408:I417))/1,2)</f>
        <v>0</v>
      </c>
      <c r="J418" s="10"/>
      <c r="K418" s="10"/>
      <c r="L418" s="10">
        <f>ROUND((SUM(L408:L417))/1,2)</f>
        <v>0</v>
      </c>
      <c r="M418" s="10">
        <f>ROUND((SUM(M408:M417))/1,2)</f>
        <v>0</v>
      </c>
      <c r="N418" s="10"/>
      <c r="O418" s="10"/>
      <c r="P418" s="10"/>
      <c r="Q418" s="10"/>
      <c r="R418" s="10"/>
      <c r="S418" s="10">
        <f>ROUND((SUM(S408:S417))/1,2)</f>
        <v>3.8</v>
      </c>
      <c r="T418" s="10"/>
      <c r="U418" s="10"/>
      <c r="V418" s="202">
        <f>ROUND((SUM(V408:V417))/1,2)</f>
        <v>0</v>
      </c>
      <c r="W418" s="219"/>
      <c r="X418" s="137"/>
      <c r="Y418" s="137"/>
      <c r="Z418" s="137"/>
    </row>
    <row r="419" spans="1:26" x14ac:dyDescent="0.25">
      <c r="A419" s="1"/>
      <c r="B419" s="210"/>
      <c r="C419" s="1"/>
      <c r="D419" s="1"/>
      <c r="E419" s="1"/>
      <c r="F419" s="1"/>
      <c r="G419" s="165"/>
      <c r="H419" s="131"/>
      <c r="I419" s="13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203"/>
      <c r="W419" s="53"/>
    </row>
    <row r="420" spans="1:26" x14ac:dyDescent="0.25">
      <c r="A420" s="10"/>
      <c r="B420" s="214"/>
      <c r="C420" s="172">
        <v>772</v>
      </c>
      <c r="D420" s="248" t="s">
        <v>82</v>
      </c>
      <c r="E420" s="248"/>
      <c r="F420" s="10"/>
      <c r="G420" s="171"/>
      <c r="H420" s="138"/>
      <c r="I420" s="138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99"/>
      <c r="W420" s="219"/>
      <c r="X420" s="137"/>
      <c r="Y420" s="137"/>
      <c r="Z420" s="137"/>
    </row>
    <row r="421" spans="1:26" ht="25.15" customHeight="1" x14ac:dyDescent="0.25">
      <c r="A421" s="179"/>
      <c r="B421" s="215" t="s">
        <v>1762</v>
      </c>
      <c r="C421" s="180" t="s">
        <v>630</v>
      </c>
      <c r="D421" s="249" t="s">
        <v>631</v>
      </c>
      <c r="E421" s="249"/>
      <c r="F421" s="173" t="s">
        <v>312</v>
      </c>
      <c r="G421" s="175">
        <v>7.08</v>
      </c>
      <c r="H421" s="174"/>
      <c r="I421" s="174">
        <f>ROUND(G421*(H421),2)</f>
        <v>0</v>
      </c>
      <c r="J421" s="173">
        <f>ROUND(G421*(N421),2)</f>
        <v>68.319999999999993</v>
      </c>
      <c r="K421" s="178">
        <f>ROUND(G421*(O421),2)</f>
        <v>0</v>
      </c>
      <c r="L421" s="178">
        <f>ROUND(G421*(H421),2)</f>
        <v>0</v>
      </c>
      <c r="M421" s="178"/>
      <c r="N421" s="178">
        <v>9.65</v>
      </c>
      <c r="O421" s="178"/>
      <c r="P421" s="183">
        <v>4.4510000000000001E-2</v>
      </c>
      <c r="Q421" s="181"/>
      <c r="R421" s="181">
        <v>4.4510000000000001E-2</v>
      </c>
      <c r="S421" s="182">
        <f>ROUND(G421*(P421),3)</f>
        <v>0.315</v>
      </c>
      <c r="T421" s="178"/>
      <c r="U421" s="178"/>
      <c r="V421" s="200"/>
      <c r="W421" s="53"/>
      <c r="Z421">
        <v>0</v>
      </c>
    </row>
    <row r="422" spans="1:26" ht="25.15" customHeight="1" x14ac:dyDescent="0.25">
      <c r="A422" s="179"/>
      <c r="B422" s="216" t="s">
        <v>1763</v>
      </c>
      <c r="C422" s="190" t="s">
        <v>632</v>
      </c>
      <c r="D422" s="251" t="s">
        <v>633</v>
      </c>
      <c r="E422" s="251"/>
      <c r="F422" s="184" t="s">
        <v>312</v>
      </c>
      <c r="G422" s="186">
        <v>7.08</v>
      </c>
      <c r="H422" s="185"/>
      <c r="I422" s="185">
        <f>ROUND(G422*(H422),2)</f>
        <v>0</v>
      </c>
      <c r="J422" s="184">
        <f>ROUND(G422*(N422),2)</f>
        <v>219.55</v>
      </c>
      <c r="K422" s="189">
        <f>ROUND(G422*(O422),2)</f>
        <v>0</v>
      </c>
      <c r="L422" s="189"/>
      <c r="M422" s="189">
        <f>ROUND(G422*(H422),2)</f>
        <v>0</v>
      </c>
      <c r="N422" s="189">
        <v>31.01</v>
      </c>
      <c r="O422" s="189"/>
      <c r="P422" s="192"/>
      <c r="Q422" s="192"/>
      <c r="R422" s="192"/>
      <c r="S422" s="193">
        <f>ROUND(G422*(P422),3)</f>
        <v>0</v>
      </c>
      <c r="T422" s="189"/>
      <c r="U422" s="189"/>
      <c r="V422" s="201"/>
      <c r="W422" s="53"/>
      <c r="Z422">
        <v>0</v>
      </c>
    </row>
    <row r="423" spans="1:26" x14ac:dyDescent="0.25">
      <c r="A423" s="10"/>
      <c r="B423" s="214"/>
      <c r="C423" s="172">
        <v>772</v>
      </c>
      <c r="D423" s="248" t="s">
        <v>82</v>
      </c>
      <c r="E423" s="248"/>
      <c r="F423" s="10"/>
      <c r="G423" s="171"/>
      <c r="H423" s="138"/>
      <c r="I423" s="140">
        <f>ROUND((SUM(I420:I422))/1,2)</f>
        <v>0</v>
      </c>
      <c r="J423" s="10"/>
      <c r="K423" s="10"/>
      <c r="L423" s="10">
        <f>ROUND((SUM(L420:L422))/1,2)</f>
        <v>0</v>
      </c>
      <c r="M423" s="10">
        <f>ROUND((SUM(M420:M422))/1,2)</f>
        <v>0</v>
      </c>
      <c r="N423" s="10"/>
      <c r="O423" s="10"/>
      <c r="P423" s="10"/>
      <c r="Q423" s="10"/>
      <c r="R423" s="10"/>
      <c r="S423" s="10">
        <f>ROUND((SUM(S420:S422))/1,2)</f>
        <v>0.32</v>
      </c>
      <c r="T423" s="10"/>
      <c r="U423" s="10"/>
      <c r="V423" s="202">
        <f>ROUND((SUM(V420:V422))/1,2)</f>
        <v>0</v>
      </c>
      <c r="W423" s="219"/>
      <c r="X423" s="137"/>
      <c r="Y423" s="137"/>
      <c r="Z423" s="137"/>
    </row>
    <row r="424" spans="1:26" x14ac:dyDescent="0.25">
      <c r="A424" s="1"/>
      <c r="B424" s="210"/>
      <c r="C424" s="1"/>
      <c r="D424" s="1"/>
      <c r="E424" s="1"/>
      <c r="F424" s="1"/>
      <c r="G424" s="165"/>
      <c r="H424" s="131"/>
      <c r="I424" s="13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03"/>
      <c r="W424" s="53"/>
    </row>
    <row r="425" spans="1:26" x14ac:dyDescent="0.25">
      <c r="A425" s="10"/>
      <c r="B425" s="214"/>
      <c r="C425" s="172">
        <v>773</v>
      </c>
      <c r="D425" s="248" t="s">
        <v>83</v>
      </c>
      <c r="E425" s="248"/>
      <c r="F425" s="10"/>
      <c r="G425" s="171"/>
      <c r="H425" s="138"/>
      <c r="I425" s="138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99"/>
      <c r="W425" s="219"/>
      <c r="X425" s="137"/>
      <c r="Y425" s="137"/>
      <c r="Z425" s="137"/>
    </row>
    <row r="426" spans="1:26" ht="25.15" customHeight="1" x14ac:dyDescent="0.25">
      <c r="A426" s="179"/>
      <c r="B426" s="215" t="s">
        <v>1764</v>
      </c>
      <c r="C426" s="180" t="s">
        <v>634</v>
      </c>
      <c r="D426" s="249" t="s">
        <v>635</v>
      </c>
      <c r="E426" s="249"/>
      <c r="F426" s="173" t="s">
        <v>171</v>
      </c>
      <c r="G426" s="175">
        <v>8.9</v>
      </c>
      <c r="H426" s="174"/>
      <c r="I426" s="174">
        <f>ROUND(G426*(H426),2)</f>
        <v>0</v>
      </c>
      <c r="J426" s="173">
        <f>ROUND(G426*(N426),2)</f>
        <v>107.07</v>
      </c>
      <c r="K426" s="178">
        <f>ROUND(G426*(O426),2)</f>
        <v>0</v>
      </c>
      <c r="L426" s="178">
        <f>ROUND(G426*(H426),2)</f>
        <v>0</v>
      </c>
      <c r="M426" s="178"/>
      <c r="N426" s="178">
        <v>12.03</v>
      </c>
      <c r="O426" s="178"/>
      <c r="P426" s="181"/>
      <c r="Q426" s="181"/>
      <c r="R426" s="181"/>
      <c r="S426" s="182">
        <f>ROUND(G426*(P426),3)</f>
        <v>0</v>
      </c>
      <c r="T426" s="178"/>
      <c r="U426" s="178"/>
      <c r="V426" s="200"/>
      <c r="W426" s="53"/>
      <c r="Z426">
        <v>0</v>
      </c>
    </row>
    <row r="427" spans="1:26" x14ac:dyDescent="0.25">
      <c r="A427" s="10"/>
      <c r="B427" s="214"/>
      <c r="C427" s="172">
        <v>773</v>
      </c>
      <c r="D427" s="248" t="s">
        <v>83</v>
      </c>
      <c r="E427" s="248"/>
      <c r="F427" s="10"/>
      <c r="G427" s="171"/>
      <c r="H427" s="138"/>
      <c r="I427" s="140">
        <f>ROUND((SUM(I425:I426))/1,2)</f>
        <v>0</v>
      </c>
      <c r="J427" s="10"/>
      <c r="K427" s="10"/>
      <c r="L427" s="10">
        <f>ROUND((SUM(L425:L426))/1,2)</f>
        <v>0</v>
      </c>
      <c r="M427" s="10">
        <f>ROUND((SUM(M425:M426))/1,2)</f>
        <v>0</v>
      </c>
      <c r="N427" s="10"/>
      <c r="O427" s="10"/>
      <c r="P427" s="10"/>
      <c r="Q427" s="10"/>
      <c r="R427" s="10"/>
      <c r="S427" s="10">
        <f>ROUND((SUM(S425:S426))/1,2)</f>
        <v>0</v>
      </c>
      <c r="T427" s="10"/>
      <c r="U427" s="10"/>
      <c r="V427" s="202">
        <f>ROUND((SUM(V425:V426))/1,2)</f>
        <v>0</v>
      </c>
      <c r="W427" s="219"/>
      <c r="X427" s="137"/>
      <c r="Y427" s="137"/>
      <c r="Z427" s="137"/>
    </row>
    <row r="428" spans="1:26" x14ac:dyDescent="0.25">
      <c r="A428" s="1"/>
      <c r="B428" s="210"/>
      <c r="C428" s="1"/>
      <c r="D428" s="1"/>
      <c r="E428" s="1"/>
      <c r="F428" s="1"/>
      <c r="G428" s="165"/>
      <c r="H428" s="131"/>
      <c r="I428" s="13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03"/>
      <c r="W428" s="53"/>
    </row>
    <row r="429" spans="1:26" x14ac:dyDescent="0.25">
      <c r="A429" s="10"/>
      <c r="B429" s="214"/>
      <c r="C429" s="172">
        <v>775</v>
      </c>
      <c r="D429" s="248" t="s">
        <v>84</v>
      </c>
      <c r="E429" s="248"/>
      <c r="F429" s="10"/>
      <c r="G429" s="171"/>
      <c r="H429" s="138"/>
      <c r="I429" s="138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99"/>
      <c r="W429" s="219"/>
      <c r="X429" s="137"/>
      <c r="Y429" s="137"/>
      <c r="Z429" s="137"/>
    </row>
    <row r="430" spans="1:26" ht="25.15" customHeight="1" x14ac:dyDescent="0.25">
      <c r="A430" s="179"/>
      <c r="B430" s="215" t="s">
        <v>1765</v>
      </c>
      <c r="C430" s="180" t="s">
        <v>636</v>
      </c>
      <c r="D430" s="249" t="s">
        <v>637</v>
      </c>
      <c r="E430" s="249"/>
      <c r="F430" s="173" t="s">
        <v>312</v>
      </c>
      <c r="G430" s="175">
        <v>118</v>
      </c>
      <c r="H430" s="174"/>
      <c r="I430" s="174">
        <f t="shared" ref="I430:I440" si="71">ROUND(G430*(H430),2)</f>
        <v>0</v>
      </c>
      <c r="J430" s="173">
        <f t="shared" ref="J430:J440" si="72">ROUND(G430*(N430),2)</f>
        <v>241.9</v>
      </c>
      <c r="K430" s="178">
        <f t="shared" ref="K430:K440" si="73">ROUND(G430*(O430),2)</f>
        <v>0</v>
      </c>
      <c r="L430" s="178">
        <f>ROUND(G430*(H430),2)</f>
        <v>0</v>
      </c>
      <c r="M430" s="178"/>
      <c r="N430" s="178">
        <v>2.0499999999999998</v>
      </c>
      <c r="O430" s="178"/>
      <c r="P430" s="181"/>
      <c r="Q430" s="181"/>
      <c r="R430" s="181"/>
      <c r="S430" s="182">
        <f t="shared" ref="S430:S440" si="74">ROUND(G430*(P430),3)</f>
        <v>0</v>
      </c>
      <c r="T430" s="178"/>
      <c r="U430" s="178"/>
      <c r="V430" s="200"/>
      <c r="W430" s="53"/>
      <c r="Z430">
        <v>0</v>
      </c>
    </row>
    <row r="431" spans="1:26" ht="25.15" customHeight="1" x14ac:dyDescent="0.25">
      <c r="A431" s="179"/>
      <c r="B431" s="215" t="s">
        <v>1766</v>
      </c>
      <c r="C431" s="190" t="s">
        <v>638</v>
      </c>
      <c r="D431" s="251" t="s">
        <v>639</v>
      </c>
      <c r="E431" s="251"/>
      <c r="F431" s="184" t="s">
        <v>312</v>
      </c>
      <c r="G431" s="186">
        <v>119.18</v>
      </c>
      <c r="H431" s="185"/>
      <c r="I431" s="185">
        <f t="shared" si="71"/>
        <v>0</v>
      </c>
      <c r="J431" s="184">
        <f t="shared" si="72"/>
        <v>244.32</v>
      </c>
      <c r="K431" s="189">
        <f t="shared" si="73"/>
        <v>0</v>
      </c>
      <c r="L431" s="189"/>
      <c r="M431" s="189">
        <f>ROUND(G431*(H431),2)</f>
        <v>0</v>
      </c>
      <c r="N431" s="189">
        <v>2.0499999999999998</v>
      </c>
      <c r="O431" s="189"/>
      <c r="P431" s="192"/>
      <c r="Q431" s="192"/>
      <c r="R431" s="192"/>
      <c r="S431" s="193">
        <f t="shared" si="74"/>
        <v>0</v>
      </c>
      <c r="T431" s="189"/>
      <c r="U431" s="189"/>
      <c r="V431" s="201"/>
      <c r="W431" s="53"/>
      <c r="Z431">
        <v>0</v>
      </c>
    </row>
    <row r="432" spans="1:26" ht="25.15" customHeight="1" x14ac:dyDescent="0.25">
      <c r="A432" s="179"/>
      <c r="B432" s="215" t="s">
        <v>1767</v>
      </c>
      <c r="C432" s="180" t="s">
        <v>640</v>
      </c>
      <c r="D432" s="249" t="s">
        <v>641</v>
      </c>
      <c r="E432" s="249"/>
      <c r="F432" s="173" t="s">
        <v>312</v>
      </c>
      <c r="G432" s="175">
        <v>2.5</v>
      </c>
      <c r="H432" s="174"/>
      <c r="I432" s="174">
        <f t="shared" si="71"/>
        <v>0</v>
      </c>
      <c r="J432" s="173">
        <f t="shared" si="72"/>
        <v>4.78</v>
      </c>
      <c r="K432" s="178">
        <f t="shared" si="73"/>
        <v>0</v>
      </c>
      <c r="L432" s="178">
        <f>ROUND(G432*(H432),2)</f>
        <v>0</v>
      </c>
      <c r="M432" s="178"/>
      <c r="N432" s="178">
        <v>1.9100000000000001</v>
      </c>
      <c r="O432" s="178"/>
      <c r="P432" s="181"/>
      <c r="Q432" s="181"/>
      <c r="R432" s="181"/>
      <c r="S432" s="182">
        <f t="shared" si="74"/>
        <v>0</v>
      </c>
      <c r="T432" s="178"/>
      <c r="U432" s="178"/>
      <c r="V432" s="200"/>
      <c r="W432" s="53"/>
      <c r="Z432">
        <v>0</v>
      </c>
    </row>
    <row r="433" spans="1:26" ht="25.15" customHeight="1" x14ac:dyDescent="0.25">
      <c r="A433" s="179"/>
      <c r="B433" s="215" t="s">
        <v>1768</v>
      </c>
      <c r="C433" s="190" t="s">
        <v>642</v>
      </c>
      <c r="D433" s="251" t="s">
        <v>643</v>
      </c>
      <c r="E433" s="251"/>
      <c r="F433" s="184" t="s">
        <v>312</v>
      </c>
      <c r="G433" s="186">
        <v>2.5249999999999999</v>
      </c>
      <c r="H433" s="185"/>
      <c r="I433" s="185">
        <f t="shared" si="71"/>
        <v>0</v>
      </c>
      <c r="J433" s="184">
        <f t="shared" si="72"/>
        <v>7.12</v>
      </c>
      <c r="K433" s="189">
        <f t="shared" si="73"/>
        <v>0</v>
      </c>
      <c r="L433" s="189"/>
      <c r="M433" s="189">
        <f>ROUND(G433*(H433),2)</f>
        <v>0</v>
      </c>
      <c r="N433" s="189">
        <v>2.82</v>
      </c>
      <c r="O433" s="189"/>
      <c r="P433" s="192"/>
      <c r="Q433" s="192"/>
      <c r="R433" s="192"/>
      <c r="S433" s="193">
        <f t="shared" si="74"/>
        <v>0</v>
      </c>
      <c r="T433" s="189"/>
      <c r="U433" s="189"/>
      <c r="V433" s="201"/>
      <c r="W433" s="53"/>
      <c r="Z433">
        <v>0</v>
      </c>
    </row>
    <row r="434" spans="1:26" ht="25.15" customHeight="1" x14ac:dyDescent="0.25">
      <c r="A434" s="179"/>
      <c r="B434" s="215" t="s">
        <v>1769</v>
      </c>
      <c r="C434" s="180" t="s">
        <v>644</v>
      </c>
      <c r="D434" s="249" t="s">
        <v>645</v>
      </c>
      <c r="E434" s="249"/>
      <c r="F434" s="173" t="s">
        <v>171</v>
      </c>
      <c r="G434" s="175">
        <v>7.5</v>
      </c>
      <c r="H434" s="174"/>
      <c r="I434" s="174">
        <f t="shared" si="71"/>
        <v>0</v>
      </c>
      <c r="J434" s="173">
        <f t="shared" si="72"/>
        <v>50.63</v>
      </c>
      <c r="K434" s="178">
        <f t="shared" si="73"/>
        <v>0</v>
      </c>
      <c r="L434" s="178">
        <f>ROUND(G434*(H434),2)</f>
        <v>0</v>
      </c>
      <c r="M434" s="178"/>
      <c r="N434" s="178">
        <v>6.75</v>
      </c>
      <c r="O434" s="178"/>
      <c r="P434" s="181"/>
      <c r="Q434" s="181"/>
      <c r="R434" s="181"/>
      <c r="S434" s="182">
        <f t="shared" si="74"/>
        <v>0</v>
      </c>
      <c r="T434" s="178"/>
      <c r="U434" s="178"/>
      <c r="V434" s="200"/>
      <c r="W434" s="53"/>
      <c r="Z434">
        <v>0</v>
      </c>
    </row>
    <row r="435" spans="1:26" ht="25.15" customHeight="1" x14ac:dyDescent="0.25">
      <c r="A435" s="179"/>
      <c r="B435" s="215" t="s">
        <v>1770</v>
      </c>
      <c r="C435" s="190" t="s">
        <v>646</v>
      </c>
      <c r="D435" s="251" t="s">
        <v>647</v>
      </c>
      <c r="E435" s="251"/>
      <c r="F435" s="184" t="s">
        <v>312</v>
      </c>
      <c r="G435" s="186">
        <v>7.65</v>
      </c>
      <c r="H435" s="185"/>
      <c r="I435" s="185">
        <f t="shared" si="71"/>
        <v>0</v>
      </c>
      <c r="J435" s="184">
        <f t="shared" si="72"/>
        <v>98.07</v>
      </c>
      <c r="K435" s="189">
        <f t="shared" si="73"/>
        <v>0</v>
      </c>
      <c r="L435" s="189"/>
      <c r="M435" s="189">
        <f>ROUND(G435*(H435),2)</f>
        <v>0</v>
      </c>
      <c r="N435" s="189">
        <v>12.82</v>
      </c>
      <c r="O435" s="189"/>
      <c r="P435" s="192"/>
      <c r="Q435" s="192"/>
      <c r="R435" s="192"/>
      <c r="S435" s="193">
        <f t="shared" si="74"/>
        <v>0</v>
      </c>
      <c r="T435" s="189"/>
      <c r="U435" s="189"/>
      <c r="V435" s="201"/>
      <c r="W435" s="53"/>
      <c r="Z435">
        <v>0</v>
      </c>
    </row>
    <row r="436" spans="1:26" ht="25.15" customHeight="1" x14ac:dyDescent="0.25">
      <c r="A436" s="179"/>
      <c r="B436" s="215" t="s">
        <v>1771</v>
      </c>
      <c r="C436" s="180" t="s">
        <v>648</v>
      </c>
      <c r="D436" s="249" t="s">
        <v>649</v>
      </c>
      <c r="E436" s="249"/>
      <c r="F436" s="173" t="s">
        <v>171</v>
      </c>
      <c r="G436" s="175">
        <v>122.7</v>
      </c>
      <c r="H436" s="174"/>
      <c r="I436" s="174">
        <f t="shared" si="71"/>
        <v>0</v>
      </c>
      <c r="J436" s="173">
        <f t="shared" si="72"/>
        <v>543.55999999999995</v>
      </c>
      <c r="K436" s="178">
        <f t="shared" si="73"/>
        <v>0</v>
      </c>
      <c r="L436" s="178">
        <f>ROUND(G436*(H436),2)</f>
        <v>0</v>
      </c>
      <c r="M436" s="178"/>
      <c r="N436" s="178">
        <v>4.43</v>
      </c>
      <c r="O436" s="178"/>
      <c r="P436" s="181"/>
      <c r="Q436" s="181"/>
      <c r="R436" s="181"/>
      <c r="S436" s="182">
        <f t="shared" si="74"/>
        <v>0</v>
      </c>
      <c r="T436" s="178"/>
      <c r="U436" s="178"/>
      <c r="V436" s="200"/>
      <c r="W436" s="53"/>
      <c r="Z436">
        <v>0</v>
      </c>
    </row>
    <row r="437" spans="1:26" ht="25.15" customHeight="1" x14ac:dyDescent="0.25">
      <c r="A437" s="179"/>
      <c r="B437" s="215" t="s">
        <v>1772</v>
      </c>
      <c r="C437" s="190" t="s">
        <v>650</v>
      </c>
      <c r="D437" s="251" t="s">
        <v>651</v>
      </c>
      <c r="E437" s="251"/>
      <c r="F437" s="184" t="s">
        <v>171</v>
      </c>
      <c r="G437" s="186">
        <v>125.154</v>
      </c>
      <c r="H437" s="185"/>
      <c r="I437" s="185">
        <f t="shared" si="71"/>
        <v>0</v>
      </c>
      <c r="J437" s="184">
        <f t="shared" si="72"/>
        <v>1081.33</v>
      </c>
      <c r="K437" s="189">
        <f t="shared" si="73"/>
        <v>0</v>
      </c>
      <c r="L437" s="189"/>
      <c r="M437" s="189">
        <f>ROUND(G437*(H437),2)</f>
        <v>0</v>
      </c>
      <c r="N437" s="189">
        <v>8.64</v>
      </c>
      <c r="O437" s="189"/>
      <c r="P437" s="192"/>
      <c r="Q437" s="192"/>
      <c r="R437" s="192"/>
      <c r="S437" s="193">
        <f t="shared" si="74"/>
        <v>0</v>
      </c>
      <c r="T437" s="189"/>
      <c r="U437" s="189"/>
      <c r="V437" s="201"/>
      <c r="W437" s="53"/>
      <c r="Z437">
        <v>0</v>
      </c>
    </row>
    <row r="438" spans="1:26" ht="25.15" customHeight="1" x14ac:dyDescent="0.25">
      <c r="A438" s="179"/>
      <c r="B438" s="215" t="s">
        <v>1773</v>
      </c>
      <c r="C438" s="180" t="s">
        <v>652</v>
      </c>
      <c r="D438" s="249" t="s">
        <v>653</v>
      </c>
      <c r="E438" s="249"/>
      <c r="F438" s="173" t="s">
        <v>171</v>
      </c>
      <c r="G438" s="175">
        <v>122.7</v>
      </c>
      <c r="H438" s="174"/>
      <c r="I438" s="174">
        <f t="shared" si="71"/>
        <v>0</v>
      </c>
      <c r="J438" s="173">
        <f t="shared" si="72"/>
        <v>60.12</v>
      </c>
      <c r="K438" s="178">
        <f t="shared" si="73"/>
        <v>0</v>
      </c>
      <c r="L438" s="178">
        <f>ROUND(G438*(H438),2)</f>
        <v>0</v>
      </c>
      <c r="M438" s="178"/>
      <c r="N438" s="178">
        <v>0.49</v>
      </c>
      <c r="O438" s="178"/>
      <c r="P438" s="181"/>
      <c r="Q438" s="181"/>
      <c r="R438" s="181"/>
      <c r="S438" s="182">
        <f t="shared" si="74"/>
        <v>0</v>
      </c>
      <c r="T438" s="178"/>
      <c r="U438" s="178"/>
      <c r="V438" s="200"/>
      <c r="W438" s="53"/>
      <c r="Z438">
        <v>0</v>
      </c>
    </row>
    <row r="439" spans="1:26" ht="25.15" customHeight="1" x14ac:dyDescent="0.25">
      <c r="A439" s="179"/>
      <c r="B439" s="215" t="s">
        <v>1774</v>
      </c>
      <c r="C439" s="190" t="s">
        <v>654</v>
      </c>
      <c r="D439" s="251" t="s">
        <v>655</v>
      </c>
      <c r="E439" s="251"/>
      <c r="F439" s="184" t="s">
        <v>171</v>
      </c>
      <c r="G439" s="186">
        <v>126.381</v>
      </c>
      <c r="H439" s="185"/>
      <c r="I439" s="185">
        <f t="shared" si="71"/>
        <v>0</v>
      </c>
      <c r="J439" s="184">
        <f t="shared" si="72"/>
        <v>40.44</v>
      </c>
      <c r="K439" s="189">
        <f t="shared" si="73"/>
        <v>0</v>
      </c>
      <c r="L439" s="189"/>
      <c r="M439" s="189">
        <f>ROUND(G439*(H439),2)</f>
        <v>0</v>
      </c>
      <c r="N439" s="189">
        <v>0.32</v>
      </c>
      <c r="O439" s="189"/>
      <c r="P439" s="192"/>
      <c r="Q439" s="192"/>
      <c r="R439" s="192"/>
      <c r="S439" s="193">
        <f t="shared" si="74"/>
        <v>0</v>
      </c>
      <c r="T439" s="189"/>
      <c r="U439" s="189"/>
      <c r="V439" s="201"/>
      <c r="W439" s="53"/>
      <c r="Z439">
        <v>0</v>
      </c>
    </row>
    <row r="440" spans="1:26" ht="25.15" customHeight="1" x14ac:dyDescent="0.25">
      <c r="A440" s="179"/>
      <c r="B440" s="215" t="s">
        <v>1775</v>
      </c>
      <c r="C440" s="180" t="s">
        <v>656</v>
      </c>
      <c r="D440" s="249" t="s">
        <v>657</v>
      </c>
      <c r="E440" s="249"/>
      <c r="F440" s="173" t="s">
        <v>372</v>
      </c>
      <c r="G440" s="175">
        <v>1.05</v>
      </c>
      <c r="H440" s="176"/>
      <c r="I440" s="174">
        <f t="shared" si="71"/>
        <v>0</v>
      </c>
      <c r="J440" s="173">
        <f t="shared" si="72"/>
        <v>23.27</v>
      </c>
      <c r="K440" s="178">
        <f t="shared" si="73"/>
        <v>0</v>
      </c>
      <c r="L440" s="178">
        <f>ROUND(G440*(H440),2)</f>
        <v>0</v>
      </c>
      <c r="M440" s="178"/>
      <c r="N440" s="178">
        <v>22.159349285364151</v>
      </c>
      <c r="O440" s="178"/>
      <c r="P440" s="181"/>
      <c r="Q440" s="181"/>
      <c r="R440" s="181"/>
      <c r="S440" s="182">
        <f t="shared" si="74"/>
        <v>0</v>
      </c>
      <c r="T440" s="178"/>
      <c r="U440" s="178"/>
      <c r="V440" s="200"/>
      <c r="W440" s="53"/>
      <c r="Z440">
        <v>0</v>
      </c>
    </row>
    <row r="441" spans="1:26" x14ac:dyDescent="0.25">
      <c r="A441" s="10"/>
      <c r="B441" s="214"/>
      <c r="C441" s="172">
        <v>775</v>
      </c>
      <c r="D441" s="248" t="s">
        <v>84</v>
      </c>
      <c r="E441" s="248"/>
      <c r="F441" s="10"/>
      <c r="G441" s="171"/>
      <c r="H441" s="138"/>
      <c r="I441" s="140">
        <f>ROUND((SUM(I429:I440))/1,2)</f>
        <v>0</v>
      </c>
      <c r="J441" s="10"/>
      <c r="K441" s="10"/>
      <c r="L441" s="10">
        <f>ROUND((SUM(L429:L440))/1,2)</f>
        <v>0</v>
      </c>
      <c r="M441" s="10">
        <f>ROUND((SUM(M429:M440))/1,2)</f>
        <v>0</v>
      </c>
      <c r="N441" s="10"/>
      <c r="O441" s="10"/>
      <c r="P441" s="10"/>
      <c r="Q441" s="10"/>
      <c r="R441" s="10"/>
      <c r="S441" s="10">
        <f>ROUND((SUM(S429:S440))/1,2)</f>
        <v>0</v>
      </c>
      <c r="T441" s="10"/>
      <c r="U441" s="10"/>
      <c r="V441" s="202">
        <f>ROUND((SUM(V429:V440))/1,2)</f>
        <v>0</v>
      </c>
      <c r="W441" s="219"/>
      <c r="X441" s="137"/>
      <c r="Y441" s="137"/>
      <c r="Z441" s="137"/>
    </row>
    <row r="442" spans="1:26" x14ac:dyDescent="0.25">
      <c r="A442" s="1"/>
      <c r="B442" s="210"/>
      <c r="C442" s="1"/>
      <c r="D442" s="1"/>
      <c r="E442" s="1"/>
      <c r="F442" s="1"/>
      <c r="G442" s="165"/>
      <c r="H442" s="131"/>
      <c r="I442" s="13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03"/>
      <c r="W442" s="53"/>
    </row>
    <row r="443" spans="1:26" x14ac:dyDescent="0.25">
      <c r="A443" s="10"/>
      <c r="B443" s="214"/>
      <c r="C443" s="172">
        <v>776</v>
      </c>
      <c r="D443" s="248" t="s">
        <v>85</v>
      </c>
      <c r="E443" s="248"/>
      <c r="F443" s="10"/>
      <c r="G443" s="171"/>
      <c r="H443" s="138"/>
      <c r="I443" s="138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99"/>
      <c r="W443" s="219"/>
      <c r="X443" s="137"/>
      <c r="Y443" s="137"/>
      <c r="Z443" s="137"/>
    </row>
    <row r="444" spans="1:26" ht="25.15" customHeight="1" x14ac:dyDescent="0.25">
      <c r="A444" s="179"/>
      <c r="B444" s="215" t="s">
        <v>1776</v>
      </c>
      <c r="C444" s="180" t="s">
        <v>658</v>
      </c>
      <c r="D444" s="249" t="s">
        <v>659</v>
      </c>
      <c r="E444" s="249"/>
      <c r="F444" s="173" t="s">
        <v>312</v>
      </c>
      <c r="G444" s="175">
        <v>23.88</v>
      </c>
      <c r="H444" s="174"/>
      <c r="I444" s="174">
        <f t="shared" ref="I444:I449" si="75">ROUND(G444*(H444),2)</f>
        <v>0</v>
      </c>
      <c r="J444" s="173">
        <f t="shared" ref="J444:J449" si="76">ROUND(G444*(N444),2)</f>
        <v>39.880000000000003</v>
      </c>
      <c r="K444" s="178">
        <f t="shared" ref="K444:K449" si="77">ROUND(G444*(O444),2)</f>
        <v>0</v>
      </c>
      <c r="L444" s="178">
        <f>ROUND(G444*(H444),2)</f>
        <v>0</v>
      </c>
      <c r="M444" s="178"/>
      <c r="N444" s="178">
        <v>1.67</v>
      </c>
      <c r="O444" s="178"/>
      <c r="P444" s="181"/>
      <c r="Q444" s="181"/>
      <c r="R444" s="181"/>
      <c r="S444" s="182">
        <f t="shared" ref="S444:S449" si="78">ROUND(G444*(P444),3)</f>
        <v>0</v>
      </c>
      <c r="T444" s="178"/>
      <c r="U444" s="178"/>
      <c r="V444" s="200"/>
      <c r="W444" s="53"/>
      <c r="Z444">
        <v>0</v>
      </c>
    </row>
    <row r="445" spans="1:26" ht="25.15" customHeight="1" x14ac:dyDescent="0.25">
      <c r="A445" s="179"/>
      <c r="B445" s="215" t="s">
        <v>1777</v>
      </c>
      <c r="C445" s="190" t="s">
        <v>660</v>
      </c>
      <c r="D445" s="251" t="s">
        <v>661</v>
      </c>
      <c r="E445" s="251"/>
      <c r="F445" s="184" t="s">
        <v>171</v>
      </c>
      <c r="G445" s="186">
        <v>24.358000000000001</v>
      </c>
      <c r="H445" s="185"/>
      <c r="I445" s="185">
        <f t="shared" si="75"/>
        <v>0</v>
      </c>
      <c r="J445" s="184">
        <f t="shared" si="76"/>
        <v>65.77</v>
      </c>
      <c r="K445" s="189">
        <f t="shared" si="77"/>
        <v>0</v>
      </c>
      <c r="L445" s="189"/>
      <c r="M445" s="189">
        <f>ROUND(G445*(H445),2)</f>
        <v>0</v>
      </c>
      <c r="N445" s="189">
        <v>2.7</v>
      </c>
      <c r="O445" s="189"/>
      <c r="P445" s="192"/>
      <c r="Q445" s="192"/>
      <c r="R445" s="192"/>
      <c r="S445" s="193">
        <f t="shared" si="78"/>
        <v>0</v>
      </c>
      <c r="T445" s="189"/>
      <c r="U445" s="189"/>
      <c r="V445" s="201"/>
      <c r="W445" s="53"/>
      <c r="Z445">
        <v>0</v>
      </c>
    </row>
    <row r="446" spans="1:26" ht="25.15" customHeight="1" x14ac:dyDescent="0.25">
      <c r="A446" s="179"/>
      <c r="B446" s="215" t="s">
        <v>1778</v>
      </c>
      <c r="C446" s="180" t="s">
        <v>662</v>
      </c>
      <c r="D446" s="249" t="s">
        <v>663</v>
      </c>
      <c r="E446" s="249"/>
      <c r="F446" s="173" t="s">
        <v>171</v>
      </c>
      <c r="G446" s="175">
        <v>99</v>
      </c>
      <c r="H446" s="174"/>
      <c r="I446" s="174">
        <f t="shared" si="75"/>
        <v>0</v>
      </c>
      <c r="J446" s="173">
        <f t="shared" si="76"/>
        <v>865.26</v>
      </c>
      <c r="K446" s="178">
        <f t="shared" si="77"/>
        <v>0</v>
      </c>
      <c r="L446" s="178">
        <f>ROUND(G446*(H446),2)</f>
        <v>0</v>
      </c>
      <c r="M446" s="178"/>
      <c r="N446" s="178">
        <v>8.74</v>
      </c>
      <c r="O446" s="178"/>
      <c r="P446" s="181"/>
      <c r="Q446" s="181"/>
      <c r="R446" s="181"/>
      <c r="S446" s="182">
        <f t="shared" si="78"/>
        <v>0</v>
      </c>
      <c r="T446" s="178"/>
      <c r="U446" s="178"/>
      <c r="V446" s="200"/>
      <c r="W446" s="53"/>
      <c r="Z446">
        <v>0</v>
      </c>
    </row>
    <row r="447" spans="1:26" ht="25.15" customHeight="1" x14ac:dyDescent="0.25">
      <c r="A447" s="179"/>
      <c r="B447" s="215" t="s">
        <v>1779</v>
      </c>
      <c r="C447" s="190" t="s">
        <v>664</v>
      </c>
      <c r="D447" s="251" t="s">
        <v>665</v>
      </c>
      <c r="E447" s="251"/>
      <c r="F447" s="184" t="s">
        <v>171</v>
      </c>
      <c r="G447" s="186">
        <v>101.97</v>
      </c>
      <c r="H447" s="185"/>
      <c r="I447" s="185">
        <f t="shared" si="75"/>
        <v>0</v>
      </c>
      <c r="J447" s="184">
        <f t="shared" si="76"/>
        <v>2258.64</v>
      </c>
      <c r="K447" s="189">
        <f t="shared" si="77"/>
        <v>0</v>
      </c>
      <c r="L447" s="189"/>
      <c r="M447" s="189">
        <f>ROUND(G447*(H447),2)</f>
        <v>0</v>
      </c>
      <c r="N447" s="189">
        <v>22.15</v>
      </c>
      <c r="O447" s="189"/>
      <c r="P447" s="192"/>
      <c r="Q447" s="192"/>
      <c r="R447" s="192"/>
      <c r="S447" s="193">
        <f t="shared" si="78"/>
        <v>0</v>
      </c>
      <c r="T447" s="189"/>
      <c r="U447" s="189"/>
      <c r="V447" s="201"/>
      <c r="W447" s="53"/>
      <c r="Z447">
        <v>0</v>
      </c>
    </row>
    <row r="448" spans="1:26" ht="25.15" customHeight="1" x14ac:dyDescent="0.25">
      <c r="A448" s="179"/>
      <c r="B448" s="215" t="s">
        <v>1780</v>
      </c>
      <c r="C448" s="180" t="s">
        <v>666</v>
      </c>
      <c r="D448" s="249" t="s">
        <v>667</v>
      </c>
      <c r="E448" s="249"/>
      <c r="F448" s="173" t="s">
        <v>171</v>
      </c>
      <c r="G448" s="175">
        <v>99</v>
      </c>
      <c r="H448" s="174"/>
      <c r="I448" s="174">
        <f t="shared" si="75"/>
        <v>0</v>
      </c>
      <c r="J448" s="173">
        <f t="shared" si="76"/>
        <v>55.44</v>
      </c>
      <c r="K448" s="178">
        <f t="shared" si="77"/>
        <v>0</v>
      </c>
      <c r="L448" s="178">
        <f>ROUND(G448*(H448),2)</f>
        <v>0</v>
      </c>
      <c r="M448" s="178"/>
      <c r="N448" s="178">
        <v>0.56000000000000005</v>
      </c>
      <c r="O448" s="178"/>
      <c r="P448" s="181"/>
      <c r="Q448" s="181"/>
      <c r="R448" s="181"/>
      <c r="S448" s="182">
        <f t="shared" si="78"/>
        <v>0</v>
      </c>
      <c r="T448" s="178"/>
      <c r="U448" s="178"/>
      <c r="V448" s="200"/>
      <c r="W448" s="53"/>
      <c r="Z448">
        <v>0</v>
      </c>
    </row>
    <row r="449" spans="1:26" ht="25.15" customHeight="1" x14ac:dyDescent="0.25">
      <c r="A449" s="179"/>
      <c r="B449" s="215" t="s">
        <v>1781</v>
      </c>
      <c r="C449" s="180" t="s">
        <v>668</v>
      </c>
      <c r="D449" s="249" t="s">
        <v>669</v>
      </c>
      <c r="E449" s="249"/>
      <c r="F449" s="173" t="s">
        <v>372</v>
      </c>
      <c r="G449" s="175">
        <v>0.35</v>
      </c>
      <c r="H449" s="176"/>
      <c r="I449" s="174">
        <f t="shared" si="75"/>
        <v>0</v>
      </c>
      <c r="J449" s="173">
        <f t="shared" si="76"/>
        <v>10.74</v>
      </c>
      <c r="K449" s="178">
        <f t="shared" si="77"/>
        <v>0</v>
      </c>
      <c r="L449" s="178">
        <f>ROUND(G449*(H449),2)</f>
        <v>0</v>
      </c>
      <c r="M449" s="178"/>
      <c r="N449" s="178">
        <v>30.687749010324477</v>
      </c>
      <c r="O449" s="178"/>
      <c r="P449" s="181"/>
      <c r="Q449" s="181"/>
      <c r="R449" s="181"/>
      <c r="S449" s="182">
        <f t="shared" si="78"/>
        <v>0</v>
      </c>
      <c r="T449" s="178"/>
      <c r="U449" s="178"/>
      <c r="V449" s="200"/>
      <c r="W449" s="53"/>
      <c r="Z449">
        <v>0</v>
      </c>
    </row>
    <row r="450" spans="1:26" x14ac:dyDescent="0.25">
      <c r="A450" s="10"/>
      <c r="B450" s="214"/>
      <c r="C450" s="172">
        <v>776</v>
      </c>
      <c r="D450" s="248" t="s">
        <v>85</v>
      </c>
      <c r="E450" s="248"/>
      <c r="F450" s="10"/>
      <c r="G450" s="171"/>
      <c r="H450" s="138"/>
      <c r="I450" s="140">
        <f>ROUND((SUM(I443:I449))/1,2)</f>
        <v>0</v>
      </c>
      <c r="J450" s="10"/>
      <c r="K450" s="10"/>
      <c r="L450" s="10">
        <f>ROUND((SUM(L443:L449))/1,2)</f>
        <v>0</v>
      </c>
      <c r="M450" s="10">
        <f>ROUND((SUM(M443:M449))/1,2)</f>
        <v>0</v>
      </c>
      <c r="N450" s="10"/>
      <c r="O450" s="10"/>
      <c r="P450" s="10"/>
      <c r="Q450" s="10"/>
      <c r="R450" s="10"/>
      <c r="S450" s="10">
        <f>ROUND((SUM(S443:S449))/1,2)</f>
        <v>0</v>
      </c>
      <c r="T450" s="10"/>
      <c r="U450" s="10"/>
      <c r="V450" s="202">
        <f>ROUND((SUM(V443:V449))/1,2)</f>
        <v>0</v>
      </c>
      <c r="W450" s="219"/>
      <c r="X450" s="137"/>
      <c r="Y450" s="137"/>
      <c r="Z450" s="137"/>
    </row>
    <row r="451" spans="1:26" x14ac:dyDescent="0.25">
      <c r="A451" s="1"/>
      <c r="B451" s="210"/>
      <c r="C451" s="1"/>
      <c r="D451" s="1"/>
      <c r="E451" s="1"/>
      <c r="F451" s="1"/>
      <c r="G451" s="165"/>
      <c r="H451" s="131"/>
      <c r="I451" s="13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03"/>
      <c r="W451" s="53"/>
    </row>
    <row r="452" spans="1:26" x14ac:dyDescent="0.25">
      <c r="A452" s="10"/>
      <c r="B452" s="214"/>
      <c r="C452" s="172">
        <v>781</v>
      </c>
      <c r="D452" s="248" t="s">
        <v>86</v>
      </c>
      <c r="E452" s="248"/>
      <c r="F452" s="10"/>
      <c r="G452" s="171"/>
      <c r="H452" s="138"/>
      <c r="I452" s="138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99"/>
      <c r="W452" s="219"/>
      <c r="X452" s="137"/>
      <c r="Y452" s="137"/>
      <c r="Z452" s="137"/>
    </row>
    <row r="453" spans="1:26" ht="25.15" customHeight="1" x14ac:dyDescent="0.25">
      <c r="A453" s="179"/>
      <c r="B453" s="215" t="s">
        <v>1782</v>
      </c>
      <c r="C453" s="180" t="s">
        <v>670</v>
      </c>
      <c r="D453" s="249" t="s">
        <v>671</v>
      </c>
      <c r="E453" s="249"/>
      <c r="F453" s="173" t="s">
        <v>171</v>
      </c>
      <c r="G453" s="175">
        <v>148.5</v>
      </c>
      <c r="H453" s="174"/>
      <c r="I453" s="174">
        <f>ROUND(G453*(H453),2)</f>
        <v>0</v>
      </c>
      <c r="J453" s="173">
        <f>ROUND(G453*(N453),2)</f>
        <v>2763.59</v>
      </c>
      <c r="K453" s="178">
        <f>ROUND(G453*(O453),2)</f>
        <v>0</v>
      </c>
      <c r="L453" s="178">
        <f>ROUND(G453*(H453),2)</f>
        <v>0</v>
      </c>
      <c r="M453" s="178"/>
      <c r="N453" s="178">
        <v>18.61</v>
      </c>
      <c r="O453" s="178"/>
      <c r="P453" s="183">
        <v>3.3400000000000001E-3</v>
      </c>
      <c r="Q453" s="181"/>
      <c r="R453" s="181">
        <v>3.3400000000000001E-3</v>
      </c>
      <c r="S453" s="182">
        <f>ROUND(G453*(P453),3)</f>
        <v>0.496</v>
      </c>
      <c r="T453" s="178"/>
      <c r="U453" s="178"/>
      <c r="V453" s="200"/>
      <c r="W453" s="53"/>
      <c r="Z453">
        <v>0</v>
      </c>
    </row>
    <row r="454" spans="1:26" ht="25.15" customHeight="1" x14ac:dyDescent="0.25">
      <c r="A454" s="179"/>
      <c r="B454" s="215" t="s">
        <v>1783</v>
      </c>
      <c r="C454" s="190" t="s">
        <v>672</v>
      </c>
      <c r="D454" s="251" t="s">
        <v>673</v>
      </c>
      <c r="E454" s="251"/>
      <c r="F454" s="184" t="s">
        <v>171</v>
      </c>
      <c r="G454" s="186">
        <v>151.47</v>
      </c>
      <c r="H454" s="185"/>
      <c r="I454" s="185">
        <f>ROUND(G454*(H454),2)</f>
        <v>0</v>
      </c>
      <c r="J454" s="184">
        <f>ROUND(G454*(N454),2)</f>
        <v>1211.76</v>
      </c>
      <c r="K454" s="189">
        <f>ROUND(G454*(O454),2)</f>
        <v>0</v>
      </c>
      <c r="L454" s="189"/>
      <c r="M454" s="189">
        <f>ROUND(G454*(H454),2)</f>
        <v>0</v>
      </c>
      <c r="N454" s="189">
        <v>8</v>
      </c>
      <c r="O454" s="189"/>
      <c r="P454" s="192"/>
      <c r="Q454" s="192"/>
      <c r="R454" s="192"/>
      <c r="S454" s="193">
        <f>ROUND(G454*(P454),3)</f>
        <v>0</v>
      </c>
      <c r="T454" s="189"/>
      <c r="U454" s="189"/>
      <c r="V454" s="201"/>
      <c r="W454" s="53"/>
      <c r="Z454">
        <v>0</v>
      </c>
    </row>
    <row r="455" spans="1:26" ht="25.15" customHeight="1" x14ac:dyDescent="0.25">
      <c r="A455" s="179"/>
      <c r="B455" s="215" t="s">
        <v>1784</v>
      </c>
      <c r="C455" s="190" t="s">
        <v>624</v>
      </c>
      <c r="D455" s="251" t="s">
        <v>625</v>
      </c>
      <c r="E455" s="251"/>
      <c r="F455" s="184" t="s">
        <v>557</v>
      </c>
      <c r="G455" s="186">
        <v>54</v>
      </c>
      <c r="H455" s="185"/>
      <c r="I455" s="185">
        <f>ROUND(G455*(H455),2)</f>
        <v>0</v>
      </c>
      <c r="J455" s="184">
        <f>ROUND(G455*(N455),2)</f>
        <v>44.82</v>
      </c>
      <c r="K455" s="189">
        <f>ROUND(G455*(O455),2)</f>
        <v>0</v>
      </c>
      <c r="L455" s="189"/>
      <c r="M455" s="189">
        <f>ROUND(G455*(H455),2)</f>
        <v>0</v>
      </c>
      <c r="N455" s="189">
        <v>0.83</v>
      </c>
      <c r="O455" s="189"/>
      <c r="P455" s="192"/>
      <c r="Q455" s="192"/>
      <c r="R455" s="192"/>
      <c r="S455" s="193">
        <f>ROUND(G455*(P455),3)</f>
        <v>0</v>
      </c>
      <c r="T455" s="189"/>
      <c r="U455" s="189"/>
      <c r="V455" s="201"/>
      <c r="W455" s="53"/>
      <c r="Z455">
        <v>0</v>
      </c>
    </row>
    <row r="456" spans="1:26" ht="25.15" customHeight="1" x14ac:dyDescent="0.25">
      <c r="A456" s="179"/>
      <c r="B456" s="215" t="s">
        <v>1785</v>
      </c>
      <c r="C456" s="190" t="s">
        <v>626</v>
      </c>
      <c r="D456" s="251" t="s">
        <v>627</v>
      </c>
      <c r="E456" s="251"/>
      <c r="F456" s="184" t="s">
        <v>557</v>
      </c>
      <c r="G456" s="186">
        <v>495</v>
      </c>
      <c r="H456" s="185"/>
      <c r="I456" s="185">
        <f>ROUND(G456*(H456),2)</f>
        <v>0</v>
      </c>
      <c r="J456" s="184">
        <f>ROUND(G456*(N456),2)</f>
        <v>277.2</v>
      </c>
      <c r="K456" s="189">
        <f>ROUND(G456*(O456),2)</f>
        <v>0</v>
      </c>
      <c r="L456" s="189"/>
      <c r="M456" s="189">
        <f>ROUND(G456*(H456),2)</f>
        <v>0</v>
      </c>
      <c r="N456" s="189">
        <v>0.56000000000000005</v>
      </c>
      <c r="O456" s="189"/>
      <c r="P456" s="192"/>
      <c r="Q456" s="192"/>
      <c r="R456" s="192"/>
      <c r="S456" s="193">
        <f>ROUND(G456*(P456),3)</f>
        <v>0</v>
      </c>
      <c r="T456" s="189"/>
      <c r="U456" s="189"/>
      <c r="V456" s="201"/>
      <c r="W456" s="53"/>
      <c r="Z456">
        <v>0</v>
      </c>
    </row>
    <row r="457" spans="1:26" ht="25.15" customHeight="1" x14ac:dyDescent="0.25">
      <c r="A457" s="179"/>
      <c r="B457" s="215" t="s">
        <v>1786</v>
      </c>
      <c r="C457" s="180" t="s">
        <v>674</v>
      </c>
      <c r="D457" s="249" t="s">
        <v>675</v>
      </c>
      <c r="E457" s="249"/>
      <c r="F457" s="173" t="s">
        <v>372</v>
      </c>
      <c r="G457" s="175">
        <v>2.2000000000000002</v>
      </c>
      <c r="H457" s="176"/>
      <c r="I457" s="174">
        <f>ROUND(G457*(H457),2)</f>
        <v>0</v>
      </c>
      <c r="J457" s="173">
        <f>ROUND(G457*(N457),2)</f>
        <v>88.26</v>
      </c>
      <c r="K457" s="178">
        <f>ROUND(G457*(O457),2)</f>
        <v>0</v>
      </c>
      <c r="L457" s="178">
        <f>ROUND(G457*(H457),2)</f>
        <v>0</v>
      </c>
      <c r="M457" s="178"/>
      <c r="N457" s="178">
        <v>40.116598706245419</v>
      </c>
      <c r="O457" s="178"/>
      <c r="P457" s="181"/>
      <c r="Q457" s="181"/>
      <c r="R457" s="181"/>
      <c r="S457" s="182">
        <f>ROUND(G457*(P457),3)</f>
        <v>0</v>
      </c>
      <c r="T457" s="178"/>
      <c r="U457" s="178"/>
      <c r="V457" s="200"/>
      <c r="W457" s="53"/>
      <c r="Z457">
        <v>0</v>
      </c>
    </row>
    <row r="458" spans="1:26" x14ac:dyDescent="0.25">
      <c r="A458" s="10"/>
      <c r="B458" s="214"/>
      <c r="C458" s="172">
        <v>781</v>
      </c>
      <c r="D458" s="248" t="s">
        <v>86</v>
      </c>
      <c r="E458" s="248"/>
      <c r="F458" s="10"/>
      <c r="G458" s="171"/>
      <c r="H458" s="138"/>
      <c r="I458" s="140">
        <f>ROUND((SUM(I452:I457))/1,2)</f>
        <v>0</v>
      </c>
      <c r="J458" s="10"/>
      <c r="K458" s="10"/>
      <c r="L458" s="10">
        <f>ROUND((SUM(L452:L457))/1,2)</f>
        <v>0</v>
      </c>
      <c r="M458" s="10">
        <f>ROUND((SUM(M452:M457))/1,2)</f>
        <v>0</v>
      </c>
      <c r="N458" s="10"/>
      <c r="O458" s="10"/>
      <c r="P458" s="10"/>
      <c r="Q458" s="10"/>
      <c r="R458" s="10"/>
      <c r="S458" s="10">
        <f>ROUND((SUM(S452:S457))/1,2)</f>
        <v>0.5</v>
      </c>
      <c r="T458" s="10"/>
      <c r="U458" s="10"/>
      <c r="V458" s="202">
        <f>ROUND((SUM(V452:V457))/1,2)</f>
        <v>0</v>
      </c>
      <c r="W458" s="219"/>
      <c r="X458" s="137"/>
      <c r="Y458" s="137"/>
      <c r="Z458" s="137"/>
    </row>
    <row r="459" spans="1:26" x14ac:dyDescent="0.25">
      <c r="A459" s="1"/>
      <c r="B459" s="210"/>
      <c r="C459" s="1"/>
      <c r="D459" s="1"/>
      <c r="E459" s="1"/>
      <c r="F459" s="1"/>
      <c r="G459" s="165"/>
      <c r="H459" s="131"/>
      <c r="I459" s="13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203"/>
      <c r="W459" s="53"/>
    </row>
    <row r="460" spans="1:26" x14ac:dyDescent="0.25">
      <c r="A460" s="10"/>
      <c r="B460" s="214"/>
      <c r="C460" s="172">
        <v>783</v>
      </c>
      <c r="D460" s="248" t="s">
        <v>87</v>
      </c>
      <c r="E460" s="248"/>
      <c r="F460" s="10"/>
      <c r="G460" s="171"/>
      <c r="H460" s="138"/>
      <c r="I460" s="138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99"/>
      <c r="W460" s="219"/>
      <c r="X460" s="137"/>
      <c r="Y460" s="137"/>
      <c r="Z460" s="137"/>
    </row>
    <row r="461" spans="1:26" ht="25.15" customHeight="1" x14ac:dyDescent="0.25">
      <c r="A461" s="179"/>
      <c r="B461" s="215" t="s">
        <v>1787</v>
      </c>
      <c r="C461" s="180" t="s">
        <v>676</v>
      </c>
      <c r="D461" s="249" t="s">
        <v>677</v>
      </c>
      <c r="E461" s="249"/>
      <c r="F461" s="173" t="s">
        <v>171</v>
      </c>
      <c r="G461" s="175">
        <v>619.91999999999996</v>
      </c>
      <c r="H461" s="174"/>
      <c r="I461" s="174">
        <f>ROUND(G461*(H461),2)</f>
        <v>0</v>
      </c>
      <c r="J461" s="173">
        <f>ROUND(G461*(N461),2)</f>
        <v>1128.25</v>
      </c>
      <c r="K461" s="178">
        <f>ROUND(G461*(O461),2)</f>
        <v>0</v>
      </c>
      <c r="L461" s="178">
        <f>ROUND(G461*(H461),2)</f>
        <v>0</v>
      </c>
      <c r="M461" s="178"/>
      <c r="N461" s="178">
        <v>1.8199999999999998</v>
      </c>
      <c r="O461" s="178"/>
      <c r="P461" s="183">
        <v>3.1999999999999997E-4</v>
      </c>
      <c r="Q461" s="181"/>
      <c r="R461" s="181">
        <v>3.1999999999999997E-4</v>
      </c>
      <c r="S461" s="182">
        <f>ROUND(G461*(P461),3)</f>
        <v>0.19800000000000001</v>
      </c>
      <c r="T461" s="178"/>
      <c r="U461" s="178"/>
      <c r="V461" s="200"/>
      <c r="W461" s="53"/>
      <c r="Z461">
        <v>0</v>
      </c>
    </row>
    <row r="462" spans="1:26" x14ac:dyDescent="0.25">
      <c r="A462" s="10"/>
      <c r="B462" s="214"/>
      <c r="C462" s="172">
        <v>783</v>
      </c>
      <c r="D462" s="248" t="s">
        <v>87</v>
      </c>
      <c r="E462" s="248"/>
      <c r="F462" s="10"/>
      <c r="G462" s="171"/>
      <c r="H462" s="138"/>
      <c r="I462" s="140">
        <f>ROUND((SUM(I460:I461))/1,2)</f>
        <v>0</v>
      </c>
      <c r="J462" s="10"/>
      <c r="K462" s="10"/>
      <c r="L462" s="10">
        <f>ROUND((SUM(L460:L461))/1,2)</f>
        <v>0</v>
      </c>
      <c r="M462" s="10">
        <f>ROUND((SUM(M460:M461))/1,2)</f>
        <v>0</v>
      </c>
      <c r="N462" s="10"/>
      <c r="O462" s="10"/>
      <c r="P462" s="10"/>
      <c r="Q462" s="10"/>
      <c r="R462" s="10"/>
      <c r="S462" s="10">
        <f>ROUND((SUM(S460:S461))/1,2)</f>
        <v>0.2</v>
      </c>
      <c r="T462" s="10"/>
      <c r="U462" s="10"/>
      <c r="V462" s="202">
        <f>ROUND((SUM(V460:V461))/1,2)</f>
        <v>0</v>
      </c>
      <c r="W462" s="219"/>
      <c r="X462" s="137"/>
      <c r="Y462" s="137"/>
      <c r="Z462" s="137"/>
    </row>
    <row r="463" spans="1:26" x14ac:dyDescent="0.25">
      <c r="A463" s="1"/>
      <c r="B463" s="210"/>
      <c r="C463" s="1"/>
      <c r="D463" s="1"/>
      <c r="E463" s="1"/>
      <c r="F463" s="1"/>
      <c r="G463" s="165"/>
      <c r="H463" s="131"/>
      <c r="I463" s="13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203"/>
      <c r="W463" s="53"/>
    </row>
    <row r="464" spans="1:26" x14ac:dyDescent="0.25">
      <c r="A464" s="10"/>
      <c r="B464" s="214"/>
      <c r="C464" s="172">
        <v>784</v>
      </c>
      <c r="D464" s="248" t="s">
        <v>88</v>
      </c>
      <c r="E464" s="248"/>
      <c r="F464" s="10"/>
      <c r="G464" s="171"/>
      <c r="H464" s="138"/>
      <c r="I464" s="138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99"/>
      <c r="W464" s="219"/>
      <c r="X464" s="137"/>
      <c r="Y464" s="137"/>
      <c r="Z464" s="137"/>
    </row>
    <row r="465" spans="1:26" ht="25.15" customHeight="1" x14ac:dyDescent="0.25">
      <c r="A465" s="179"/>
      <c r="B465" s="215" t="s">
        <v>1788</v>
      </c>
      <c r="C465" s="180" t="s">
        <v>678</v>
      </c>
      <c r="D465" s="249" t="s">
        <v>679</v>
      </c>
      <c r="E465" s="249"/>
      <c r="F465" s="173" t="s">
        <v>171</v>
      </c>
      <c r="G465" s="175">
        <v>1587.027</v>
      </c>
      <c r="H465" s="174"/>
      <c r="I465" s="174">
        <f>ROUND(G465*(H465),2)</f>
        <v>0</v>
      </c>
      <c r="J465" s="173">
        <f>ROUND(G465*(N465),2)</f>
        <v>555.46</v>
      </c>
      <c r="K465" s="178">
        <f>ROUND(G465*(O465),2)</f>
        <v>0</v>
      </c>
      <c r="L465" s="178">
        <f>ROUND(G465*(H465),2)</f>
        <v>0</v>
      </c>
      <c r="M465" s="178"/>
      <c r="N465" s="178">
        <v>0.35</v>
      </c>
      <c r="O465" s="178"/>
      <c r="P465" s="183">
        <v>2.9000000000000006E-4</v>
      </c>
      <c r="Q465" s="181"/>
      <c r="R465" s="181">
        <v>2.9000000000000006E-4</v>
      </c>
      <c r="S465" s="182">
        <f>ROUND(G465*(P465),3)</f>
        <v>0.46</v>
      </c>
      <c r="T465" s="178"/>
      <c r="U465" s="178"/>
      <c r="V465" s="200"/>
      <c r="W465" s="53"/>
      <c r="Z465">
        <v>0</v>
      </c>
    </row>
    <row r="466" spans="1:26" ht="25.15" customHeight="1" x14ac:dyDescent="0.25">
      <c r="A466" s="179"/>
      <c r="B466" s="215" t="s">
        <v>1789</v>
      </c>
      <c r="C466" s="180" t="s">
        <v>680</v>
      </c>
      <c r="D466" s="249" t="s">
        <v>681</v>
      </c>
      <c r="E466" s="249"/>
      <c r="F466" s="173" t="s">
        <v>171</v>
      </c>
      <c r="G466" s="175">
        <v>1587.027</v>
      </c>
      <c r="H466" s="174"/>
      <c r="I466" s="174">
        <f>ROUND(G466*(H466),2)</f>
        <v>0</v>
      </c>
      <c r="J466" s="173">
        <f>ROUND(G466*(N466),2)</f>
        <v>3110.57</v>
      </c>
      <c r="K466" s="178">
        <f>ROUND(G466*(O466),2)</f>
        <v>0</v>
      </c>
      <c r="L466" s="178">
        <f>ROUND(G466*(H466),2)</f>
        <v>0</v>
      </c>
      <c r="M466" s="178"/>
      <c r="N466" s="178">
        <v>1.96</v>
      </c>
      <c r="O466" s="178"/>
      <c r="P466" s="183">
        <v>2.9E-4</v>
      </c>
      <c r="Q466" s="181"/>
      <c r="R466" s="181">
        <v>2.9E-4</v>
      </c>
      <c r="S466" s="182">
        <f>ROUND(G466*(P466),3)</f>
        <v>0.46</v>
      </c>
      <c r="T466" s="178"/>
      <c r="U466" s="178"/>
      <c r="V466" s="200"/>
      <c r="W466" s="53"/>
      <c r="Z466">
        <v>0</v>
      </c>
    </row>
    <row r="467" spans="1:26" x14ac:dyDescent="0.25">
      <c r="A467" s="10"/>
      <c r="B467" s="214"/>
      <c r="C467" s="172">
        <v>784</v>
      </c>
      <c r="D467" s="248" t="s">
        <v>88</v>
      </c>
      <c r="E467" s="248"/>
      <c r="F467" s="10"/>
      <c r="G467" s="171"/>
      <c r="H467" s="138"/>
      <c r="I467" s="140">
        <f>ROUND((SUM(I464:I466))/1,2)</f>
        <v>0</v>
      </c>
      <c r="J467" s="10"/>
      <c r="K467" s="10"/>
      <c r="L467" s="10">
        <f>ROUND((SUM(L464:L466))/1,2)</f>
        <v>0</v>
      </c>
      <c r="M467" s="10">
        <f>ROUND((SUM(M464:M466))/1,2)</f>
        <v>0</v>
      </c>
      <c r="N467" s="10"/>
      <c r="O467" s="10"/>
      <c r="P467" s="10"/>
      <c r="Q467" s="10"/>
      <c r="R467" s="10"/>
      <c r="S467" s="10">
        <f>ROUND((SUM(S464:S466))/1,2)</f>
        <v>0.92</v>
      </c>
      <c r="T467" s="10"/>
      <c r="U467" s="10"/>
      <c r="V467" s="202">
        <f>ROUND((SUM(V464:V466))/1,2)</f>
        <v>0</v>
      </c>
      <c r="W467" s="219"/>
      <c r="X467" s="137"/>
      <c r="Y467" s="137"/>
      <c r="Z467" s="137"/>
    </row>
    <row r="468" spans="1:26" x14ac:dyDescent="0.25">
      <c r="A468" s="1"/>
      <c r="B468" s="210"/>
      <c r="C468" s="1"/>
      <c r="D468" s="1"/>
      <c r="E468" s="1"/>
      <c r="F468" s="1"/>
      <c r="G468" s="165"/>
      <c r="H468" s="131"/>
      <c r="I468" s="13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203"/>
      <c r="W468" s="53"/>
    </row>
    <row r="469" spans="1:26" x14ac:dyDescent="0.25">
      <c r="A469" s="10"/>
      <c r="B469" s="214"/>
      <c r="C469" s="10"/>
      <c r="D469" s="247" t="s">
        <v>71</v>
      </c>
      <c r="E469" s="247"/>
      <c r="F469" s="10"/>
      <c r="G469" s="171"/>
      <c r="H469" s="138"/>
      <c r="I469" s="140">
        <f>ROUND((SUM(I243:I468))/2,2)</f>
        <v>0</v>
      </c>
      <c r="J469" s="10"/>
      <c r="K469" s="10"/>
      <c r="L469" s="138">
        <f>ROUND((SUM(L243:L468))/2,2)</f>
        <v>0</v>
      </c>
      <c r="M469" s="138">
        <f>ROUND((SUM(M243:M468))/2,2)</f>
        <v>0</v>
      </c>
      <c r="N469" s="10"/>
      <c r="O469" s="10"/>
      <c r="P469" s="194"/>
      <c r="Q469" s="10"/>
      <c r="R469" s="10"/>
      <c r="S469" s="194">
        <f>ROUND((SUM(S243:S468))/2,2)</f>
        <v>9.58</v>
      </c>
      <c r="T469" s="10"/>
      <c r="U469" s="10"/>
      <c r="V469" s="202">
        <f>ROUND((SUM(V243:V468))/2,2)</f>
        <v>0</v>
      </c>
      <c r="W469" s="53"/>
    </row>
    <row r="470" spans="1:26" x14ac:dyDescent="0.25">
      <c r="A470" s="1"/>
      <c r="B470" s="210"/>
      <c r="C470" s="1"/>
      <c r="D470" s="1"/>
      <c r="E470" s="1"/>
      <c r="F470" s="1"/>
      <c r="G470" s="165"/>
      <c r="H470" s="131"/>
      <c r="I470" s="13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03"/>
      <c r="W470" s="53"/>
    </row>
    <row r="471" spans="1:26" x14ac:dyDescent="0.25">
      <c r="A471" s="10"/>
      <c r="B471" s="214"/>
      <c r="C471" s="10"/>
      <c r="D471" s="247" t="s">
        <v>89</v>
      </c>
      <c r="E471" s="247"/>
      <c r="F471" s="10"/>
      <c r="G471" s="171"/>
      <c r="H471" s="138"/>
      <c r="I471" s="138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99"/>
      <c r="W471" s="219"/>
      <c r="X471" s="137"/>
      <c r="Y471" s="137"/>
      <c r="Z471" s="137"/>
    </row>
    <row r="472" spans="1:26" x14ac:dyDescent="0.25">
      <c r="A472" s="10"/>
      <c r="B472" s="214"/>
      <c r="C472" s="172">
        <v>933</v>
      </c>
      <c r="D472" s="248" t="s">
        <v>90</v>
      </c>
      <c r="E472" s="248"/>
      <c r="F472" s="10"/>
      <c r="G472" s="171"/>
      <c r="H472" s="138"/>
      <c r="I472" s="138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99"/>
      <c r="W472" s="219"/>
      <c r="X472" s="137"/>
      <c r="Y472" s="137"/>
      <c r="Z472" s="137"/>
    </row>
    <row r="473" spans="1:26" ht="25.15" customHeight="1" x14ac:dyDescent="0.25">
      <c r="A473" s="179"/>
      <c r="B473" s="215" t="s">
        <v>1790</v>
      </c>
      <c r="C473" s="180" t="s">
        <v>682</v>
      </c>
      <c r="D473" s="249" t="s">
        <v>683</v>
      </c>
      <c r="E473" s="249"/>
      <c r="F473" s="173" t="s">
        <v>148</v>
      </c>
      <c r="G473" s="175">
        <v>1</v>
      </c>
      <c r="H473" s="174"/>
      <c r="I473" s="174">
        <f>ROUND(G473*(H473),2)</f>
        <v>0</v>
      </c>
      <c r="J473" s="173">
        <f>ROUND(G473*(N473),2)</f>
        <v>310.5</v>
      </c>
      <c r="K473" s="178">
        <f>ROUND(G473*(O473),2)</f>
        <v>0</v>
      </c>
      <c r="L473" s="178">
        <f>ROUND(G473*(H473),2)</f>
        <v>0</v>
      </c>
      <c r="M473" s="178"/>
      <c r="N473" s="178">
        <v>310.5</v>
      </c>
      <c r="O473" s="178"/>
      <c r="P473" s="181"/>
      <c r="Q473" s="181"/>
      <c r="R473" s="181"/>
      <c r="S473" s="182">
        <f>ROUND(G473*(P473),3)</f>
        <v>0</v>
      </c>
      <c r="T473" s="178"/>
      <c r="U473" s="178"/>
      <c r="V473" s="200"/>
      <c r="W473" s="53"/>
      <c r="Z473">
        <v>0</v>
      </c>
    </row>
    <row r="474" spans="1:26" x14ac:dyDescent="0.25">
      <c r="A474" s="10"/>
      <c r="B474" s="214"/>
      <c r="C474" s="172">
        <v>933</v>
      </c>
      <c r="D474" s="248" t="s">
        <v>90</v>
      </c>
      <c r="E474" s="248"/>
      <c r="F474" s="10"/>
      <c r="G474" s="171"/>
      <c r="H474" s="138"/>
      <c r="I474" s="140">
        <f>ROUND((SUM(I472:I473))/1,2)</f>
        <v>0</v>
      </c>
      <c r="J474" s="10"/>
      <c r="K474" s="10"/>
      <c r="L474" s="10">
        <f>ROUND((SUM(L472:L473))/1,2)</f>
        <v>0</v>
      </c>
      <c r="M474" s="10">
        <f>ROUND((SUM(M472:M473))/1,2)</f>
        <v>0</v>
      </c>
      <c r="N474" s="10"/>
      <c r="O474" s="10"/>
      <c r="P474" s="194"/>
      <c r="Q474" s="1"/>
      <c r="R474" s="1"/>
      <c r="S474" s="194">
        <f>ROUND((SUM(S472:S473))/1,2)</f>
        <v>0</v>
      </c>
      <c r="T474" s="2"/>
      <c r="U474" s="2"/>
      <c r="V474" s="202">
        <f>ROUND((SUM(V472:V473))/1,2)</f>
        <v>0</v>
      </c>
      <c r="W474" s="53"/>
    </row>
    <row r="475" spans="1:26" x14ac:dyDescent="0.25">
      <c r="A475" s="1"/>
      <c r="B475" s="210"/>
      <c r="C475" s="1"/>
      <c r="D475" s="1"/>
      <c r="E475" s="1"/>
      <c r="F475" s="1"/>
      <c r="G475" s="165"/>
      <c r="H475" s="131"/>
      <c r="I475" s="13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203"/>
      <c r="W475" s="53"/>
    </row>
    <row r="476" spans="1:26" x14ac:dyDescent="0.25">
      <c r="A476" s="10"/>
      <c r="B476" s="214"/>
      <c r="C476" s="10"/>
      <c r="D476" s="247" t="s">
        <v>89</v>
      </c>
      <c r="E476" s="247"/>
      <c r="F476" s="10"/>
      <c r="G476" s="171"/>
      <c r="H476" s="138"/>
      <c r="I476" s="140">
        <f>ROUND((SUM(I471:I475))/2,2)</f>
        <v>0</v>
      </c>
      <c r="J476" s="10"/>
      <c r="K476" s="10"/>
      <c r="L476" s="10">
        <f>ROUND((SUM(L471:L475))/2,2)</f>
        <v>0</v>
      </c>
      <c r="M476" s="10">
        <f>ROUND((SUM(M471:M475))/2,2)</f>
        <v>0</v>
      </c>
      <c r="N476" s="10"/>
      <c r="O476" s="10"/>
      <c r="P476" s="194"/>
      <c r="Q476" s="1"/>
      <c r="R476" s="1"/>
      <c r="S476" s="194">
        <f>ROUND((SUM(S471:S475))/2,2)</f>
        <v>0</v>
      </c>
      <c r="T476" s="1"/>
      <c r="U476" s="1"/>
      <c r="V476" s="202">
        <f>ROUND((SUM(V471:V475))/2,2)</f>
        <v>0</v>
      </c>
      <c r="W476" s="53"/>
    </row>
    <row r="477" spans="1:26" x14ac:dyDescent="0.25">
      <c r="A477" s="1"/>
      <c r="B477" s="217"/>
      <c r="C477" s="195"/>
      <c r="D477" s="250" t="s">
        <v>91</v>
      </c>
      <c r="E477" s="250"/>
      <c r="F477" s="195"/>
      <c r="G477" s="196"/>
      <c r="H477" s="197"/>
      <c r="I477" s="197">
        <f>ROUND((SUM(I104:I476))/3,2)</f>
        <v>0</v>
      </c>
      <c r="J477" s="195"/>
      <c r="K477" s="195">
        <f>ROUND((SUM(K104:K476))/3,2)</f>
        <v>0</v>
      </c>
      <c r="L477" s="195">
        <f>ROUND((SUM(L104:L476))/3,2)</f>
        <v>0</v>
      </c>
      <c r="M477" s="195">
        <f>ROUND((SUM(M104:M476))/3,2)</f>
        <v>0</v>
      </c>
      <c r="N477" s="195"/>
      <c r="O477" s="195"/>
      <c r="P477" s="196"/>
      <c r="Q477" s="195"/>
      <c r="R477" s="195"/>
      <c r="S477" s="196">
        <f>ROUND((SUM(S104:S476))/3,2)</f>
        <v>279.56</v>
      </c>
      <c r="T477" s="195"/>
      <c r="U477" s="195"/>
      <c r="V477" s="204">
        <f>ROUND((SUM(V104:V476))/3,2)</f>
        <v>0</v>
      </c>
      <c r="W477" s="53"/>
      <c r="Z477">
        <f>(SUM(Z104:Z476))</f>
        <v>0</v>
      </c>
    </row>
  </sheetData>
  <mergeCells count="419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61:D61"/>
    <mergeCell ref="B62:D62"/>
    <mergeCell ref="B63:D63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B87:D87"/>
    <mergeCell ref="B89:D89"/>
    <mergeCell ref="B93:V93"/>
    <mergeCell ref="H1:I1"/>
    <mergeCell ref="B95:E95"/>
    <mergeCell ref="B96:E96"/>
    <mergeCell ref="B80:D80"/>
    <mergeCell ref="B81:D81"/>
    <mergeCell ref="B82:D82"/>
    <mergeCell ref="B83:D83"/>
    <mergeCell ref="B85:D85"/>
    <mergeCell ref="B86:D86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D108:E108"/>
    <mergeCell ref="D109:E109"/>
    <mergeCell ref="D110:E110"/>
    <mergeCell ref="D111:E111"/>
    <mergeCell ref="D112:E112"/>
    <mergeCell ref="D113:E113"/>
    <mergeCell ref="B97:E97"/>
    <mergeCell ref="I95:P95"/>
    <mergeCell ref="D104:E104"/>
    <mergeCell ref="D105:E105"/>
    <mergeCell ref="D106:E106"/>
    <mergeCell ref="D107:E107"/>
    <mergeCell ref="D121:E121"/>
    <mergeCell ref="D122:E122"/>
    <mergeCell ref="D123:E123"/>
    <mergeCell ref="D125:E125"/>
    <mergeCell ref="D126:E126"/>
    <mergeCell ref="D127:E127"/>
    <mergeCell ref="D115:E115"/>
    <mergeCell ref="D116:E116"/>
    <mergeCell ref="D117:E117"/>
    <mergeCell ref="D118:E118"/>
    <mergeCell ref="D119:E119"/>
    <mergeCell ref="D120:E120"/>
    <mergeCell ref="D134:E134"/>
    <mergeCell ref="D135:E135"/>
    <mergeCell ref="D136:E136"/>
    <mergeCell ref="D137:E137"/>
    <mergeCell ref="D138:E138"/>
    <mergeCell ref="D139:E139"/>
    <mergeCell ref="D128:E128"/>
    <mergeCell ref="D129:E129"/>
    <mergeCell ref="D130:E130"/>
    <mergeCell ref="D131:E131"/>
    <mergeCell ref="D132:E132"/>
    <mergeCell ref="D133:E133"/>
    <mergeCell ref="D147:E147"/>
    <mergeCell ref="D148:E148"/>
    <mergeCell ref="D149:E149"/>
    <mergeCell ref="D150:E150"/>
    <mergeCell ref="D151:E151"/>
    <mergeCell ref="D152:E152"/>
    <mergeCell ref="D140:E140"/>
    <mergeCell ref="D141:E141"/>
    <mergeCell ref="D142:E142"/>
    <mergeCell ref="D143:E143"/>
    <mergeCell ref="D144:E144"/>
    <mergeCell ref="D145:E145"/>
    <mergeCell ref="D159:E159"/>
    <mergeCell ref="D160:E160"/>
    <mergeCell ref="D161:E161"/>
    <mergeCell ref="D162:E162"/>
    <mergeCell ref="D163:E163"/>
    <mergeCell ref="D164:E164"/>
    <mergeCell ref="D153:E153"/>
    <mergeCell ref="D154:E154"/>
    <mergeCell ref="D155:E155"/>
    <mergeCell ref="D156:E156"/>
    <mergeCell ref="D157:E157"/>
    <mergeCell ref="D158:E158"/>
    <mergeCell ref="D171:E171"/>
    <mergeCell ref="D172:E172"/>
    <mergeCell ref="D173:E173"/>
    <mergeCell ref="D174:E174"/>
    <mergeCell ref="D175:E175"/>
    <mergeCell ref="D176:E176"/>
    <mergeCell ref="D165:E165"/>
    <mergeCell ref="D166:E166"/>
    <mergeCell ref="D167:E167"/>
    <mergeCell ref="D168:E168"/>
    <mergeCell ref="D169:E169"/>
    <mergeCell ref="D170:E170"/>
    <mergeCell ref="D184:E184"/>
    <mergeCell ref="D185:E185"/>
    <mergeCell ref="D186:E186"/>
    <mergeCell ref="D187:E187"/>
    <mergeCell ref="D188:E188"/>
    <mergeCell ref="D189:E189"/>
    <mergeCell ref="D177:E177"/>
    <mergeCell ref="D178:E178"/>
    <mergeCell ref="D179:E179"/>
    <mergeCell ref="D181:E181"/>
    <mergeCell ref="D182:E182"/>
    <mergeCell ref="D183:E183"/>
    <mergeCell ref="D196:E196"/>
    <mergeCell ref="D197:E197"/>
    <mergeCell ref="D198:E198"/>
    <mergeCell ref="D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209:E209"/>
    <mergeCell ref="D210:E210"/>
    <mergeCell ref="D211:E211"/>
    <mergeCell ref="D212:E212"/>
    <mergeCell ref="D213:E213"/>
    <mergeCell ref="D214:E214"/>
    <mergeCell ref="D202:E202"/>
    <mergeCell ref="D203:E203"/>
    <mergeCell ref="D204:E204"/>
    <mergeCell ref="D205:E205"/>
    <mergeCell ref="D206:E206"/>
    <mergeCell ref="D208:E208"/>
    <mergeCell ref="D221:E221"/>
    <mergeCell ref="D222:E222"/>
    <mergeCell ref="D223:E223"/>
    <mergeCell ref="D224:E224"/>
    <mergeCell ref="D225:E225"/>
    <mergeCell ref="D226:E226"/>
    <mergeCell ref="D215:E215"/>
    <mergeCell ref="D216:E216"/>
    <mergeCell ref="D217:E217"/>
    <mergeCell ref="D218:E218"/>
    <mergeCell ref="D219:E219"/>
    <mergeCell ref="D220:E220"/>
    <mergeCell ref="D233:E233"/>
    <mergeCell ref="D234:E234"/>
    <mergeCell ref="D235:E235"/>
    <mergeCell ref="D237:E237"/>
    <mergeCell ref="D238:E238"/>
    <mergeCell ref="D239:E239"/>
    <mergeCell ref="D227:E227"/>
    <mergeCell ref="D228:E228"/>
    <mergeCell ref="D229:E229"/>
    <mergeCell ref="D230:E230"/>
    <mergeCell ref="D231:E231"/>
    <mergeCell ref="D232:E232"/>
    <mergeCell ref="D248:E248"/>
    <mergeCell ref="D249:E249"/>
    <mergeCell ref="D250:E250"/>
    <mergeCell ref="D251:E251"/>
    <mergeCell ref="D252:E252"/>
    <mergeCell ref="D253:E253"/>
    <mergeCell ref="D241:E241"/>
    <mergeCell ref="D243:E243"/>
    <mergeCell ref="D244:E244"/>
    <mergeCell ref="D245:E245"/>
    <mergeCell ref="D246:E246"/>
    <mergeCell ref="D247:E247"/>
    <mergeCell ref="D260:E260"/>
    <mergeCell ref="D262:E262"/>
    <mergeCell ref="D263:E263"/>
    <mergeCell ref="D264:E264"/>
    <mergeCell ref="D266:E266"/>
    <mergeCell ref="D267:E267"/>
    <mergeCell ref="D254:E254"/>
    <mergeCell ref="D255:E255"/>
    <mergeCell ref="D256:E256"/>
    <mergeCell ref="D257:E257"/>
    <mergeCell ref="D258:E258"/>
    <mergeCell ref="D259:E259"/>
    <mergeCell ref="D274:E274"/>
    <mergeCell ref="D275:E275"/>
    <mergeCell ref="D276:E276"/>
    <mergeCell ref="D278:E278"/>
    <mergeCell ref="D279:E279"/>
    <mergeCell ref="D280:E280"/>
    <mergeCell ref="D268:E268"/>
    <mergeCell ref="D269:E269"/>
    <mergeCell ref="D270:E270"/>
    <mergeCell ref="D271:E271"/>
    <mergeCell ref="D272:E272"/>
    <mergeCell ref="D273:E273"/>
    <mergeCell ref="D287:E287"/>
    <mergeCell ref="D288:E288"/>
    <mergeCell ref="D289:E289"/>
    <mergeCell ref="D290:E290"/>
    <mergeCell ref="D291:E291"/>
    <mergeCell ref="D292:E292"/>
    <mergeCell ref="D281:E281"/>
    <mergeCell ref="D282:E282"/>
    <mergeCell ref="D283:E283"/>
    <mergeCell ref="D284:E284"/>
    <mergeCell ref="D285:E285"/>
    <mergeCell ref="D286:E286"/>
    <mergeCell ref="D300:E300"/>
    <mergeCell ref="D301:E301"/>
    <mergeCell ref="D302:E302"/>
    <mergeCell ref="D303:E303"/>
    <mergeCell ref="D304:E304"/>
    <mergeCell ref="D305:E305"/>
    <mergeCell ref="D293:E293"/>
    <mergeCell ref="D294:E294"/>
    <mergeCell ref="D295:E295"/>
    <mergeCell ref="D296:E296"/>
    <mergeCell ref="D297:E297"/>
    <mergeCell ref="D299:E299"/>
    <mergeCell ref="D313:E313"/>
    <mergeCell ref="D314:E314"/>
    <mergeCell ref="D315:E315"/>
    <mergeCell ref="D316:E316"/>
    <mergeCell ref="D317:E317"/>
    <mergeCell ref="D318:E318"/>
    <mergeCell ref="D306:E306"/>
    <mergeCell ref="D307:E307"/>
    <mergeCell ref="D308:E308"/>
    <mergeCell ref="D309:E309"/>
    <mergeCell ref="D310:E310"/>
    <mergeCell ref="D311:E311"/>
    <mergeCell ref="D325:E325"/>
    <mergeCell ref="D326:E326"/>
    <mergeCell ref="D327:E327"/>
    <mergeCell ref="D328:E328"/>
    <mergeCell ref="D329:E329"/>
    <mergeCell ref="D330:E330"/>
    <mergeCell ref="D319:E319"/>
    <mergeCell ref="D320:E320"/>
    <mergeCell ref="D321:E321"/>
    <mergeCell ref="D322:E322"/>
    <mergeCell ref="D323:E323"/>
    <mergeCell ref="D324:E324"/>
    <mergeCell ref="D337:E337"/>
    <mergeCell ref="D338:E338"/>
    <mergeCell ref="D339:E339"/>
    <mergeCell ref="D340:E340"/>
    <mergeCell ref="D341:E341"/>
    <mergeCell ref="D342:E342"/>
    <mergeCell ref="D331:E331"/>
    <mergeCell ref="D332:E332"/>
    <mergeCell ref="D333:E333"/>
    <mergeCell ref="D334:E334"/>
    <mergeCell ref="D335:E335"/>
    <mergeCell ref="D336:E336"/>
    <mergeCell ref="D350:E350"/>
    <mergeCell ref="D351:E351"/>
    <mergeCell ref="D352:E352"/>
    <mergeCell ref="D353:E353"/>
    <mergeCell ref="D354:E354"/>
    <mergeCell ref="D355:E355"/>
    <mergeCell ref="D343:E343"/>
    <mergeCell ref="D345:E345"/>
    <mergeCell ref="D346:E346"/>
    <mergeCell ref="D347:E347"/>
    <mergeCell ref="D348:E348"/>
    <mergeCell ref="D349:E349"/>
    <mergeCell ref="D362:E362"/>
    <mergeCell ref="D363:E363"/>
    <mergeCell ref="D364:E364"/>
    <mergeCell ref="D365:E365"/>
    <mergeCell ref="D367:E367"/>
    <mergeCell ref="D368:E368"/>
    <mergeCell ref="D356:E356"/>
    <mergeCell ref="D357:E357"/>
    <mergeCell ref="D358:E358"/>
    <mergeCell ref="D359:E359"/>
    <mergeCell ref="D360:E360"/>
    <mergeCell ref="D361:E361"/>
    <mergeCell ref="D366:E366"/>
    <mergeCell ref="D376:E376"/>
    <mergeCell ref="D377:E377"/>
    <mergeCell ref="D378:E378"/>
    <mergeCell ref="D379:E379"/>
    <mergeCell ref="D380:E380"/>
    <mergeCell ref="D381:E381"/>
    <mergeCell ref="D369:E369"/>
    <mergeCell ref="D370:E370"/>
    <mergeCell ref="D371:E371"/>
    <mergeCell ref="D373:E373"/>
    <mergeCell ref="D374:E374"/>
    <mergeCell ref="D375:E375"/>
    <mergeCell ref="D388:E388"/>
    <mergeCell ref="D389:E389"/>
    <mergeCell ref="D390:E390"/>
    <mergeCell ref="D391:E391"/>
    <mergeCell ref="D392:E392"/>
    <mergeCell ref="D393:E393"/>
    <mergeCell ref="D382:E382"/>
    <mergeCell ref="D383:E383"/>
    <mergeCell ref="D384:E384"/>
    <mergeCell ref="D385:E385"/>
    <mergeCell ref="D386:E386"/>
    <mergeCell ref="D387:E387"/>
    <mergeCell ref="D401:E401"/>
    <mergeCell ref="D402:E402"/>
    <mergeCell ref="D403:E403"/>
    <mergeCell ref="D404:E404"/>
    <mergeCell ref="D405:E405"/>
    <mergeCell ref="D406:E406"/>
    <mergeCell ref="D394:E394"/>
    <mergeCell ref="D395:E395"/>
    <mergeCell ref="D396:E396"/>
    <mergeCell ref="D397:E397"/>
    <mergeCell ref="D399:E399"/>
    <mergeCell ref="D400:E400"/>
    <mergeCell ref="D414:E414"/>
    <mergeCell ref="D415:E415"/>
    <mergeCell ref="D416:E416"/>
    <mergeCell ref="D417:E417"/>
    <mergeCell ref="D418:E418"/>
    <mergeCell ref="D420:E420"/>
    <mergeCell ref="D408:E408"/>
    <mergeCell ref="D409:E409"/>
    <mergeCell ref="D410:E410"/>
    <mergeCell ref="D411:E411"/>
    <mergeCell ref="D412:E412"/>
    <mergeCell ref="D413:E413"/>
    <mergeCell ref="D429:E429"/>
    <mergeCell ref="D430:E430"/>
    <mergeCell ref="D431:E431"/>
    <mergeCell ref="D432:E432"/>
    <mergeCell ref="D433:E433"/>
    <mergeCell ref="D434:E434"/>
    <mergeCell ref="D421:E421"/>
    <mergeCell ref="D422:E422"/>
    <mergeCell ref="D423:E423"/>
    <mergeCell ref="D425:E425"/>
    <mergeCell ref="D426:E426"/>
    <mergeCell ref="D427:E427"/>
    <mergeCell ref="D441:E441"/>
    <mergeCell ref="D443:E443"/>
    <mergeCell ref="D444:E444"/>
    <mergeCell ref="D445:E445"/>
    <mergeCell ref="D446:E446"/>
    <mergeCell ref="D447:E447"/>
    <mergeCell ref="D435:E435"/>
    <mergeCell ref="D436:E436"/>
    <mergeCell ref="D437:E437"/>
    <mergeCell ref="D438:E438"/>
    <mergeCell ref="D439:E439"/>
    <mergeCell ref="D440:E440"/>
    <mergeCell ref="D455:E455"/>
    <mergeCell ref="D456:E456"/>
    <mergeCell ref="D457:E457"/>
    <mergeCell ref="D458:E458"/>
    <mergeCell ref="D460:E460"/>
    <mergeCell ref="D461:E461"/>
    <mergeCell ref="D448:E448"/>
    <mergeCell ref="D449:E449"/>
    <mergeCell ref="D450:E450"/>
    <mergeCell ref="D452:E452"/>
    <mergeCell ref="D453:E453"/>
    <mergeCell ref="D454:E454"/>
    <mergeCell ref="D471:E471"/>
    <mergeCell ref="D472:E472"/>
    <mergeCell ref="D473:E473"/>
    <mergeCell ref="D474:E474"/>
    <mergeCell ref="D476:E476"/>
    <mergeCell ref="D477:E477"/>
    <mergeCell ref="D462:E462"/>
    <mergeCell ref="D464:E464"/>
    <mergeCell ref="D465:E465"/>
    <mergeCell ref="D466:E466"/>
    <mergeCell ref="D467:E467"/>
    <mergeCell ref="D469:E46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103:B103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01 - ASR - stavebné práce</oddHeader>
    <oddFooter>&amp;RStrana &amp;P z &amp;N    &amp;L&amp;7Spracované systémom Systematic® Kalkulus, tel.: 051 77 10 585</oddFooter>
  </headerFooter>
  <rowBreaks count="2" manualBreakCount="2">
    <brk id="40" max="16383" man="1"/>
    <brk id="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5"/>
  <sheetViews>
    <sheetView workbookViewId="0">
      <pane ySplit="1" topLeftCell="A83" activePane="bottomLeft" state="frozen"/>
      <selection pane="bottomLeft" activeCell="B190" sqref="B190:G201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316" t="s">
        <v>18</v>
      </c>
      <c r="C1" s="267"/>
      <c r="D1" s="12"/>
      <c r="E1" s="317" t="s">
        <v>0</v>
      </c>
      <c r="F1" s="318"/>
      <c r="G1" s="13"/>
      <c r="H1" s="266" t="s">
        <v>92</v>
      </c>
      <c r="I1" s="26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319" t="s">
        <v>18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1"/>
      <c r="R2" s="321"/>
      <c r="S2" s="321"/>
      <c r="T2" s="321"/>
      <c r="U2" s="321"/>
      <c r="V2" s="322"/>
      <c r="W2" s="53"/>
    </row>
    <row r="3" spans="1:23" ht="18" customHeight="1" x14ac:dyDescent="0.25">
      <c r="A3" s="15"/>
      <c r="B3" s="323" t="s">
        <v>1</v>
      </c>
      <c r="C3" s="324"/>
      <c r="D3" s="324"/>
      <c r="E3" s="324"/>
      <c r="F3" s="324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6"/>
      <c r="W3" s="53"/>
    </row>
    <row r="4" spans="1:23" ht="18" customHeight="1" x14ac:dyDescent="0.25">
      <c r="A4" s="15"/>
      <c r="B4" s="43" t="s">
        <v>684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327" t="s">
        <v>26</v>
      </c>
      <c r="C7" s="328"/>
      <c r="D7" s="328"/>
      <c r="E7" s="328"/>
      <c r="F7" s="328"/>
      <c r="G7" s="328"/>
      <c r="H7" s="32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307" t="s">
        <v>27</v>
      </c>
      <c r="C9" s="308"/>
      <c r="D9" s="308"/>
      <c r="E9" s="308"/>
      <c r="F9" s="308"/>
      <c r="G9" s="308"/>
      <c r="H9" s="309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307" t="s">
        <v>28</v>
      </c>
      <c r="C11" s="308"/>
      <c r="D11" s="308"/>
      <c r="E11" s="308"/>
      <c r="F11" s="308"/>
      <c r="G11" s="308"/>
      <c r="H11" s="309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310" t="s">
        <v>36</v>
      </c>
      <c r="G14" s="311"/>
      <c r="H14" s="302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14685'!E60</f>
        <v>0</v>
      </c>
      <c r="D15" s="58">
        <f>'SO 14685'!F60</f>
        <v>0</v>
      </c>
      <c r="E15" s="67">
        <f>'SO 14685'!G60</f>
        <v>0</v>
      </c>
      <c r="F15" s="312" t="s">
        <v>37</v>
      </c>
      <c r="G15" s="304"/>
      <c r="H15" s="287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14685'!E66</f>
        <v>0</v>
      </c>
      <c r="D16" s="93">
        <f>'SO 14685'!F66</f>
        <v>0</v>
      </c>
      <c r="E16" s="94">
        <f>'SO 14685'!G66</f>
        <v>0</v>
      </c>
      <c r="F16" s="313" t="s">
        <v>38</v>
      </c>
      <c r="G16" s="304"/>
      <c r="H16" s="287"/>
      <c r="I16" s="25"/>
      <c r="J16" s="25"/>
      <c r="K16" s="26"/>
      <c r="L16" s="26"/>
      <c r="M16" s="26"/>
      <c r="N16" s="26"/>
      <c r="O16" s="74"/>
      <c r="P16" s="83">
        <f>(SUM(Z83:Z204))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314" t="s">
        <v>39</v>
      </c>
      <c r="G17" s="304"/>
      <c r="H17" s="287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315"/>
      <c r="G18" s="306"/>
      <c r="H18" s="287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99" t="s">
        <v>35</v>
      </c>
      <c r="G19" s="286"/>
      <c r="H19" s="300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88" t="s">
        <v>45</v>
      </c>
      <c r="G20" s="301"/>
      <c r="H20" s="302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303" t="s">
        <v>49</v>
      </c>
      <c r="G21" s="304"/>
      <c r="H21" s="287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303" t="s">
        <v>50</v>
      </c>
      <c r="G22" s="304"/>
      <c r="H22" s="287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303" t="s">
        <v>51</v>
      </c>
      <c r="G23" s="304"/>
      <c r="H23" s="287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305"/>
      <c r="G24" s="306"/>
      <c r="H24" s="287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85" t="s">
        <v>35</v>
      </c>
      <c r="G25" s="286"/>
      <c r="H25" s="287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88" t="s">
        <v>40</v>
      </c>
      <c r="G26" s="289"/>
      <c r="H26" s="290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91" t="s">
        <v>41</v>
      </c>
      <c r="G27" s="274"/>
      <c r="H27" s="292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93" t="s">
        <v>42</v>
      </c>
      <c r="G28" s="294"/>
      <c r="H28" s="220">
        <f>P27-SUM('SO 14685'!K83:'SO 14685'!K204)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95" t="s">
        <v>43</v>
      </c>
      <c r="G29" s="296"/>
      <c r="H29" s="33">
        <f>SUM('SO 14685'!K83:'SO 14685'!K204)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97" t="s">
        <v>44</v>
      </c>
      <c r="G30" s="298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4"/>
      <c r="G31" s="27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78" t="s">
        <v>0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80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54" t="s">
        <v>26</v>
      </c>
      <c r="C46" s="255"/>
      <c r="D46" s="255"/>
      <c r="E46" s="256"/>
      <c r="F46" s="281" t="s">
        <v>23</v>
      </c>
      <c r="G46" s="255"/>
      <c r="H46" s="256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54" t="s">
        <v>27</v>
      </c>
      <c r="C47" s="255"/>
      <c r="D47" s="255"/>
      <c r="E47" s="256"/>
      <c r="F47" s="281" t="s">
        <v>21</v>
      </c>
      <c r="G47" s="255"/>
      <c r="H47" s="256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54" t="s">
        <v>28</v>
      </c>
      <c r="C48" s="255"/>
      <c r="D48" s="255"/>
      <c r="E48" s="256"/>
      <c r="F48" s="281" t="s">
        <v>61</v>
      </c>
      <c r="G48" s="255"/>
      <c r="H48" s="256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82" t="s">
        <v>1</v>
      </c>
      <c r="C49" s="283"/>
      <c r="D49" s="283"/>
      <c r="E49" s="283"/>
      <c r="F49" s="283"/>
      <c r="G49" s="283"/>
      <c r="H49" s="283"/>
      <c r="I49" s="284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684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76" t="s">
        <v>58</v>
      </c>
      <c r="C54" s="277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73" t="s">
        <v>63</v>
      </c>
      <c r="C55" s="260"/>
      <c r="D55" s="26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71" t="s">
        <v>64</v>
      </c>
      <c r="C56" s="272"/>
      <c r="D56" s="272"/>
      <c r="E56" s="138">
        <f>'SO 14685'!L94</f>
        <v>0</v>
      </c>
      <c r="F56" s="138">
        <f>'SO 14685'!M94</f>
        <v>0</v>
      </c>
      <c r="G56" s="138">
        <f>'SO 14685'!I94</f>
        <v>0</v>
      </c>
      <c r="H56" s="139">
        <f>'SO 14685'!S94</f>
        <v>2.82</v>
      </c>
      <c r="I56" s="139">
        <f>'SO 14685'!V94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71" t="s">
        <v>67</v>
      </c>
      <c r="C57" s="272"/>
      <c r="D57" s="272"/>
      <c r="E57" s="138">
        <f>'SO 14685'!L98</f>
        <v>0</v>
      </c>
      <c r="F57" s="138">
        <f>'SO 14685'!M98</f>
        <v>0</v>
      </c>
      <c r="G57" s="138">
        <f>'SO 14685'!I98</f>
        <v>0</v>
      </c>
      <c r="H57" s="139">
        <f>'SO 14685'!S98</f>
        <v>1.89</v>
      </c>
      <c r="I57" s="139">
        <f>'SO 14685'!V98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271" t="s">
        <v>68</v>
      </c>
      <c r="C58" s="272"/>
      <c r="D58" s="272"/>
      <c r="E58" s="138">
        <f>'SO 14685'!L107</f>
        <v>0</v>
      </c>
      <c r="F58" s="138">
        <f>'SO 14685'!M107</f>
        <v>0</v>
      </c>
      <c r="G58" s="138">
        <f>'SO 14685'!I107</f>
        <v>0</v>
      </c>
      <c r="H58" s="139">
        <f>'SO 14685'!S107</f>
        <v>0.59</v>
      </c>
      <c r="I58" s="139">
        <f>'SO 14685'!V107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271" t="s">
        <v>685</v>
      </c>
      <c r="C59" s="272"/>
      <c r="D59" s="272"/>
      <c r="E59" s="138">
        <f>'SO 14685'!L125</f>
        <v>0</v>
      </c>
      <c r="F59" s="138">
        <f>'SO 14685'!M125</f>
        <v>0</v>
      </c>
      <c r="G59" s="138">
        <f>'SO 14685'!I125</f>
        <v>0</v>
      </c>
      <c r="H59" s="139">
        <f>'SO 14685'!S125</f>
        <v>0.02</v>
      </c>
      <c r="I59" s="139">
        <f>'SO 14685'!V125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261" t="s">
        <v>63</v>
      </c>
      <c r="C60" s="247"/>
      <c r="D60" s="247"/>
      <c r="E60" s="140">
        <f>'SO 14685'!L127</f>
        <v>0</v>
      </c>
      <c r="F60" s="140">
        <f>'SO 14685'!M127</f>
        <v>0</v>
      </c>
      <c r="G60" s="140">
        <f>'SO 14685'!I127</f>
        <v>0</v>
      </c>
      <c r="H60" s="141">
        <f>'SO 14685'!S127</f>
        <v>5.32</v>
      </c>
      <c r="I60" s="141">
        <f>'SO 14685'!V127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"/>
      <c r="B61" s="210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0"/>
      <c r="B62" s="261" t="s">
        <v>71</v>
      </c>
      <c r="C62" s="247"/>
      <c r="D62" s="247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271" t="s">
        <v>686</v>
      </c>
      <c r="C63" s="272"/>
      <c r="D63" s="272"/>
      <c r="E63" s="138">
        <f>'SO 14685'!L154</f>
        <v>0</v>
      </c>
      <c r="F63" s="138">
        <f>'SO 14685'!M154</f>
        <v>0</v>
      </c>
      <c r="G63" s="138">
        <f>'SO 14685'!I154</f>
        <v>0</v>
      </c>
      <c r="H63" s="139">
        <f>'SO 14685'!S154</f>
        <v>0.99</v>
      </c>
      <c r="I63" s="139">
        <f>'SO 14685'!V154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0"/>
      <c r="B64" s="271" t="s">
        <v>687</v>
      </c>
      <c r="C64" s="272"/>
      <c r="D64" s="272"/>
      <c r="E64" s="138">
        <f>'SO 14685'!L187</f>
        <v>0</v>
      </c>
      <c r="F64" s="138">
        <f>'SO 14685'!M187</f>
        <v>0</v>
      </c>
      <c r="G64" s="138">
        <f>'SO 14685'!I187</f>
        <v>0</v>
      </c>
      <c r="H64" s="139">
        <f>'SO 14685'!S187</f>
        <v>0.39</v>
      </c>
      <c r="I64" s="139">
        <f>'SO 14685'!V187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9"/>
      <c r="X64" s="137"/>
      <c r="Y64" s="137"/>
      <c r="Z64" s="137"/>
    </row>
    <row r="65" spans="1:26" x14ac:dyDescent="0.25">
      <c r="A65" s="10"/>
      <c r="B65" s="271" t="s">
        <v>688</v>
      </c>
      <c r="C65" s="272"/>
      <c r="D65" s="272"/>
      <c r="E65" s="138">
        <f>'SO 14685'!L202</f>
        <v>0</v>
      </c>
      <c r="F65" s="138">
        <f>'SO 14685'!M202</f>
        <v>0</v>
      </c>
      <c r="G65" s="138">
        <f>'SO 14685'!I202</f>
        <v>0</v>
      </c>
      <c r="H65" s="139">
        <f>'SO 14685'!S202</f>
        <v>0.02</v>
      </c>
      <c r="I65" s="139">
        <f>'SO 14685'!V202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261" t="s">
        <v>71</v>
      </c>
      <c r="C66" s="247"/>
      <c r="D66" s="247"/>
      <c r="E66" s="140">
        <f>'SO 14685'!L204</f>
        <v>0</v>
      </c>
      <c r="F66" s="140">
        <f>'SO 14685'!M204</f>
        <v>0</v>
      </c>
      <c r="G66" s="140">
        <f>'SO 14685'!I204</f>
        <v>0</v>
      </c>
      <c r="H66" s="141">
        <f>'SO 14685'!S204</f>
        <v>1.4</v>
      </c>
      <c r="I66" s="141">
        <f>'SO 14685'!V204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"/>
      <c r="B67" s="210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262" t="s">
        <v>91</v>
      </c>
      <c r="C68" s="263"/>
      <c r="D68" s="263"/>
      <c r="E68" s="144">
        <f>'SO 14685'!L205</f>
        <v>0</v>
      </c>
      <c r="F68" s="144">
        <f>'SO 14685'!M205</f>
        <v>0</v>
      </c>
      <c r="G68" s="144">
        <f>'SO 14685'!I205</f>
        <v>0</v>
      </c>
      <c r="H68" s="145">
        <f>'SO 14685'!S205</f>
        <v>6.72</v>
      </c>
      <c r="I68" s="145">
        <f>'SO 14685'!V205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9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264" t="s">
        <v>92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5"/>
      <c r="B74" s="268" t="s">
        <v>26</v>
      </c>
      <c r="C74" s="269"/>
      <c r="D74" s="269"/>
      <c r="E74" s="270"/>
      <c r="F74" s="166"/>
      <c r="G74" s="166"/>
      <c r="H74" s="167" t="s">
        <v>103</v>
      </c>
      <c r="I74" s="257" t="s">
        <v>104</v>
      </c>
      <c r="J74" s="258"/>
      <c r="K74" s="258"/>
      <c r="L74" s="258"/>
      <c r="M74" s="258"/>
      <c r="N74" s="258"/>
      <c r="O74" s="258"/>
      <c r="P74" s="259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5"/>
      <c r="B75" s="254" t="s">
        <v>27</v>
      </c>
      <c r="C75" s="255"/>
      <c r="D75" s="255"/>
      <c r="E75" s="256"/>
      <c r="F75" s="162"/>
      <c r="G75" s="162"/>
      <c r="H75" s="163" t="s">
        <v>21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5"/>
      <c r="B76" s="254" t="s">
        <v>28</v>
      </c>
      <c r="C76" s="255"/>
      <c r="D76" s="255"/>
      <c r="E76" s="256"/>
      <c r="F76" s="162"/>
      <c r="G76" s="162"/>
      <c r="H76" s="163" t="s">
        <v>105</v>
      </c>
      <c r="I76" s="163" t="s">
        <v>25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9" t="s">
        <v>106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9" t="s">
        <v>684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1" t="s">
        <v>62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2" t="s">
        <v>93</v>
      </c>
      <c r="C82" s="128" t="s">
        <v>94</v>
      </c>
      <c r="D82" s="128" t="s">
        <v>95</v>
      </c>
      <c r="E82" s="155"/>
      <c r="F82" s="155" t="s">
        <v>96</v>
      </c>
      <c r="G82" s="155" t="s">
        <v>97</v>
      </c>
      <c r="H82" s="156" t="s">
        <v>98</v>
      </c>
      <c r="I82" s="156" t="s">
        <v>99</v>
      </c>
      <c r="J82" s="156"/>
      <c r="K82" s="156"/>
      <c r="L82" s="156"/>
      <c r="M82" s="156"/>
      <c r="N82" s="156"/>
      <c r="O82" s="156"/>
      <c r="P82" s="156" t="s">
        <v>100</v>
      </c>
      <c r="Q82" s="157"/>
      <c r="R82" s="157"/>
      <c r="S82" s="128" t="s">
        <v>101</v>
      </c>
      <c r="T82" s="158"/>
      <c r="U82" s="158"/>
      <c r="V82" s="128" t="s">
        <v>102</v>
      </c>
      <c r="W82" s="53"/>
    </row>
    <row r="83" spans="1:26" x14ac:dyDescent="0.25">
      <c r="A83" s="10"/>
      <c r="B83" s="213"/>
      <c r="C83" s="169"/>
      <c r="D83" s="260" t="s">
        <v>63</v>
      </c>
      <c r="E83" s="260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8"/>
      <c r="W83" s="219"/>
      <c r="X83" s="137"/>
      <c r="Y83" s="137"/>
      <c r="Z83" s="137"/>
    </row>
    <row r="84" spans="1:26" x14ac:dyDescent="0.25">
      <c r="A84" s="10"/>
      <c r="B84" s="214"/>
      <c r="C84" s="172">
        <v>1</v>
      </c>
      <c r="D84" s="248" t="s">
        <v>64</v>
      </c>
      <c r="E84" s="248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9"/>
      <c r="W84" s="219"/>
      <c r="X84" s="137"/>
      <c r="Y84" s="137"/>
      <c r="Z84" s="137"/>
    </row>
    <row r="85" spans="1:26" ht="25.15" customHeight="1" x14ac:dyDescent="0.25">
      <c r="A85" s="179"/>
      <c r="B85" s="215" t="s">
        <v>1502</v>
      </c>
      <c r="C85" s="180" t="s">
        <v>689</v>
      </c>
      <c r="D85" s="249" t="s">
        <v>690</v>
      </c>
      <c r="E85" s="249"/>
      <c r="F85" s="174" t="s">
        <v>171</v>
      </c>
      <c r="G85" s="175">
        <v>25</v>
      </c>
      <c r="H85" s="174"/>
      <c r="I85" s="174">
        <f t="shared" ref="I85:I93" si="0">ROUND(G85*(H85),2)</f>
        <v>0</v>
      </c>
      <c r="J85" s="176">
        <f t="shared" ref="J85:J93" si="1">ROUND(G85*(N85),2)</f>
        <v>84.5</v>
      </c>
      <c r="K85" s="177">
        <f t="shared" ref="K85:K93" si="2">ROUND(G85*(O85),2)</f>
        <v>0</v>
      </c>
      <c r="L85" s="177">
        <f t="shared" ref="L85:L92" si="3">ROUND(G85*(H85),2)</f>
        <v>0</v>
      </c>
      <c r="M85" s="177"/>
      <c r="N85" s="177">
        <v>3.38</v>
      </c>
      <c r="O85" s="177"/>
      <c r="P85" s="183">
        <v>8.5000000000000006E-4</v>
      </c>
      <c r="Q85" s="181"/>
      <c r="R85" s="181">
        <v>8.5000000000000006E-4</v>
      </c>
      <c r="S85" s="182">
        <f t="shared" ref="S85:S93" si="4">ROUND(G85*(P85),3)</f>
        <v>2.1000000000000001E-2</v>
      </c>
      <c r="T85" s="178"/>
      <c r="U85" s="178"/>
      <c r="V85" s="200"/>
      <c r="W85" s="53"/>
      <c r="Z85">
        <v>0</v>
      </c>
    </row>
    <row r="86" spans="1:26" ht="25.15" customHeight="1" x14ac:dyDescent="0.25">
      <c r="A86" s="179"/>
      <c r="B86" s="215" t="s">
        <v>1503</v>
      </c>
      <c r="C86" s="180" t="s">
        <v>691</v>
      </c>
      <c r="D86" s="249" t="s">
        <v>692</v>
      </c>
      <c r="E86" s="249"/>
      <c r="F86" s="174" t="s">
        <v>109</v>
      </c>
      <c r="G86" s="175">
        <v>15</v>
      </c>
      <c r="H86" s="174"/>
      <c r="I86" s="174">
        <f t="shared" si="0"/>
        <v>0</v>
      </c>
      <c r="J86" s="176">
        <f t="shared" si="1"/>
        <v>67.349999999999994</v>
      </c>
      <c r="K86" s="177">
        <f t="shared" si="2"/>
        <v>0</v>
      </c>
      <c r="L86" s="177">
        <f t="shared" si="3"/>
        <v>0</v>
      </c>
      <c r="M86" s="177"/>
      <c r="N86" s="177">
        <v>4.49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200"/>
      <c r="W86" s="53"/>
      <c r="Z86">
        <v>0</v>
      </c>
    </row>
    <row r="87" spans="1:26" ht="25.15" customHeight="1" x14ac:dyDescent="0.25">
      <c r="A87" s="179"/>
      <c r="B87" s="215" t="s">
        <v>1504</v>
      </c>
      <c r="C87" s="180" t="s">
        <v>693</v>
      </c>
      <c r="D87" s="249" t="s">
        <v>694</v>
      </c>
      <c r="E87" s="249"/>
      <c r="F87" s="174" t="s">
        <v>171</v>
      </c>
      <c r="G87" s="175">
        <v>25</v>
      </c>
      <c r="H87" s="174"/>
      <c r="I87" s="174">
        <f t="shared" si="0"/>
        <v>0</v>
      </c>
      <c r="J87" s="176">
        <f t="shared" si="1"/>
        <v>44</v>
      </c>
      <c r="K87" s="177">
        <f t="shared" si="2"/>
        <v>0</v>
      </c>
      <c r="L87" s="177">
        <f t="shared" si="3"/>
        <v>0</v>
      </c>
      <c r="M87" s="177"/>
      <c r="N87" s="177">
        <v>1.76</v>
      </c>
      <c r="O87" s="177"/>
      <c r="P87" s="181"/>
      <c r="Q87" s="181"/>
      <c r="R87" s="181"/>
      <c r="S87" s="182">
        <f t="shared" si="4"/>
        <v>0</v>
      </c>
      <c r="T87" s="178"/>
      <c r="U87" s="178"/>
      <c r="V87" s="200"/>
      <c r="W87" s="53"/>
      <c r="Z87">
        <v>0</v>
      </c>
    </row>
    <row r="88" spans="1:26" ht="25.15" customHeight="1" x14ac:dyDescent="0.25">
      <c r="A88" s="179"/>
      <c r="B88" s="215" t="s">
        <v>1505</v>
      </c>
      <c r="C88" s="180" t="s">
        <v>695</v>
      </c>
      <c r="D88" s="249" t="s">
        <v>696</v>
      </c>
      <c r="E88" s="249"/>
      <c r="F88" s="174" t="s">
        <v>109</v>
      </c>
      <c r="G88" s="175">
        <v>15</v>
      </c>
      <c r="H88" s="174"/>
      <c r="I88" s="174">
        <f t="shared" si="0"/>
        <v>0</v>
      </c>
      <c r="J88" s="176">
        <f t="shared" si="1"/>
        <v>265.5</v>
      </c>
      <c r="K88" s="177">
        <f t="shared" si="2"/>
        <v>0</v>
      </c>
      <c r="L88" s="177">
        <f t="shared" si="3"/>
        <v>0</v>
      </c>
      <c r="M88" s="177"/>
      <c r="N88" s="177">
        <v>17.7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200"/>
      <c r="W88" s="53"/>
      <c r="Z88">
        <v>0</v>
      </c>
    </row>
    <row r="89" spans="1:26" ht="25.15" customHeight="1" x14ac:dyDescent="0.25">
      <c r="A89" s="179"/>
      <c r="B89" s="215" t="s">
        <v>1506</v>
      </c>
      <c r="C89" s="180" t="s">
        <v>697</v>
      </c>
      <c r="D89" s="249" t="s">
        <v>698</v>
      </c>
      <c r="E89" s="249"/>
      <c r="F89" s="174" t="s">
        <v>109</v>
      </c>
      <c r="G89" s="175">
        <v>9</v>
      </c>
      <c r="H89" s="174"/>
      <c r="I89" s="174">
        <f t="shared" si="0"/>
        <v>0</v>
      </c>
      <c r="J89" s="176">
        <f t="shared" si="1"/>
        <v>27.81</v>
      </c>
      <c r="K89" s="177">
        <f t="shared" si="2"/>
        <v>0</v>
      </c>
      <c r="L89" s="177">
        <f t="shared" si="3"/>
        <v>0</v>
      </c>
      <c r="M89" s="177"/>
      <c r="N89" s="177">
        <v>3.09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200"/>
      <c r="W89" s="53"/>
      <c r="Z89">
        <v>0</v>
      </c>
    </row>
    <row r="90" spans="1:26" ht="25.15" customHeight="1" x14ac:dyDescent="0.25">
      <c r="A90" s="179"/>
      <c r="B90" s="215" t="s">
        <v>1507</v>
      </c>
      <c r="C90" s="180" t="s">
        <v>699</v>
      </c>
      <c r="D90" s="249" t="s">
        <v>700</v>
      </c>
      <c r="E90" s="249"/>
      <c r="F90" s="174" t="s">
        <v>109</v>
      </c>
      <c r="G90" s="175">
        <v>9</v>
      </c>
      <c r="H90" s="174"/>
      <c r="I90" s="174">
        <f t="shared" si="0"/>
        <v>0</v>
      </c>
      <c r="J90" s="176">
        <f t="shared" si="1"/>
        <v>3.87</v>
      </c>
      <c r="K90" s="177">
        <f t="shared" si="2"/>
        <v>0</v>
      </c>
      <c r="L90" s="177">
        <f t="shared" si="3"/>
        <v>0</v>
      </c>
      <c r="M90" s="177"/>
      <c r="N90" s="177">
        <v>0.43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5" t="s">
        <v>1508</v>
      </c>
      <c r="C91" s="180" t="s">
        <v>701</v>
      </c>
      <c r="D91" s="249" t="s">
        <v>702</v>
      </c>
      <c r="E91" s="249"/>
      <c r="F91" s="174" t="s">
        <v>109</v>
      </c>
      <c r="G91" s="175">
        <v>6</v>
      </c>
      <c r="H91" s="174"/>
      <c r="I91" s="174">
        <f t="shared" si="0"/>
        <v>0</v>
      </c>
      <c r="J91" s="176">
        <f t="shared" si="1"/>
        <v>10.38</v>
      </c>
      <c r="K91" s="177">
        <f t="shared" si="2"/>
        <v>0</v>
      </c>
      <c r="L91" s="177">
        <f t="shared" si="3"/>
        <v>0</v>
      </c>
      <c r="M91" s="177"/>
      <c r="N91" s="177">
        <v>1.73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5" t="s">
        <v>1509</v>
      </c>
      <c r="C92" s="180" t="s">
        <v>703</v>
      </c>
      <c r="D92" s="249" t="s">
        <v>704</v>
      </c>
      <c r="E92" s="249"/>
      <c r="F92" s="174" t="s">
        <v>109</v>
      </c>
      <c r="G92" s="175">
        <v>2</v>
      </c>
      <c r="H92" s="174"/>
      <c r="I92" s="174">
        <f t="shared" si="0"/>
        <v>0</v>
      </c>
      <c r="J92" s="176">
        <f t="shared" si="1"/>
        <v>23.48</v>
      </c>
      <c r="K92" s="177">
        <f t="shared" si="2"/>
        <v>0</v>
      </c>
      <c r="L92" s="177">
        <f t="shared" si="3"/>
        <v>0</v>
      </c>
      <c r="M92" s="177"/>
      <c r="N92" s="177">
        <v>11.74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5" t="s">
        <v>1510</v>
      </c>
      <c r="C93" s="190" t="s">
        <v>705</v>
      </c>
      <c r="D93" s="251" t="s">
        <v>706</v>
      </c>
      <c r="E93" s="251"/>
      <c r="F93" s="185" t="s">
        <v>134</v>
      </c>
      <c r="G93" s="186">
        <v>2.8</v>
      </c>
      <c r="H93" s="185"/>
      <c r="I93" s="185">
        <f t="shared" si="0"/>
        <v>0</v>
      </c>
      <c r="J93" s="187">
        <f t="shared" si="1"/>
        <v>23.02</v>
      </c>
      <c r="K93" s="188">
        <f t="shared" si="2"/>
        <v>0</v>
      </c>
      <c r="L93" s="188"/>
      <c r="M93" s="188">
        <f>ROUND(G93*(H93),2)</f>
        <v>0</v>
      </c>
      <c r="N93" s="188">
        <v>8.2200000000000006</v>
      </c>
      <c r="O93" s="188"/>
      <c r="P93" s="191">
        <v>1</v>
      </c>
      <c r="Q93" s="192"/>
      <c r="R93" s="192">
        <v>1</v>
      </c>
      <c r="S93" s="193">
        <f t="shared" si="4"/>
        <v>2.8</v>
      </c>
      <c r="T93" s="189"/>
      <c r="U93" s="189"/>
      <c r="V93" s="201"/>
      <c r="W93" s="53"/>
      <c r="Z93">
        <v>0</v>
      </c>
    </row>
    <row r="94" spans="1:26" x14ac:dyDescent="0.25">
      <c r="A94" s="10"/>
      <c r="B94" s="214"/>
      <c r="C94" s="172">
        <v>1</v>
      </c>
      <c r="D94" s="248" t="s">
        <v>64</v>
      </c>
      <c r="E94" s="248"/>
      <c r="F94" s="138"/>
      <c r="G94" s="171"/>
      <c r="H94" s="138"/>
      <c r="I94" s="140">
        <f>ROUND((SUM(I84:I93))/1,2)</f>
        <v>0</v>
      </c>
      <c r="J94" s="139"/>
      <c r="K94" s="139"/>
      <c r="L94" s="139">
        <f>ROUND((SUM(L84:L93))/1,2)</f>
        <v>0</v>
      </c>
      <c r="M94" s="139">
        <f>ROUND((SUM(M84:M93))/1,2)</f>
        <v>0</v>
      </c>
      <c r="N94" s="139"/>
      <c r="O94" s="139"/>
      <c r="P94" s="139"/>
      <c r="Q94" s="10"/>
      <c r="R94" s="10"/>
      <c r="S94" s="10">
        <f>ROUND((SUM(S84:S93))/1,2)</f>
        <v>2.82</v>
      </c>
      <c r="T94" s="10"/>
      <c r="U94" s="10"/>
      <c r="V94" s="202">
        <f>ROUND((SUM(V84:V93))/1,2)</f>
        <v>0</v>
      </c>
      <c r="W94" s="219"/>
      <c r="X94" s="137"/>
      <c r="Y94" s="137"/>
      <c r="Z94" s="137"/>
    </row>
    <row r="95" spans="1:26" x14ac:dyDescent="0.25">
      <c r="A95" s="1"/>
      <c r="B95" s="210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203"/>
      <c r="W95" s="53"/>
    </row>
    <row r="96" spans="1:26" x14ac:dyDescent="0.25">
      <c r="A96" s="10"/>
      <c r="B96" s="214"/>
      <c r="C96" s="172">
        <v>4</v>
      </c>
      <c r="D96" s="248" t="s">
        <v>67</v>
      </c>
      <c r="E96" s="248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10"/>
      <c r="R96" s="10"/>
      <c r="S96" s="10"/>
      <c r="T96" s="10"/>
      <c r="U96" s="10"/>
      <c r="V96" s="199"/>
      <c r="W96" s="219"/>
      <c r="X96" s="137"/>
      <c r="Y96" s="137"/>
      <c r="Z96" s="137"/>
    </row>
    <row r="97" spans="1:26" ht="25.15" customHeight="1" x14ac:dyDescent="0.25">
      <c r="A97" s="179"/>
      <c r="B97" s="215" t="s">
        <v>1511</v>
      </c>
      <c r="C97" s="180" t="s">
        <v>707</v>
      </c>
      <c r="D97" s="249" t="s">
        <v>708</v>
      </c>
      <c r="E97" s="249"/>
      <c r="F97" s="174" t="s">
        <v>109</v>
      </c>
      <c r="G97" s="175">
        <v>1</v>
      </c>
      <c r="H97" s="174"/>
      <c r="I97" s="174">
        <f>ROUND(G97*(H97),2)</f>
        <v>0</v>
      </c>
      <c r="J97" s="176">
        <f>ROUND(G97*(N97),2)</f>
        <v>19.260000000000002</v>
      </c>
      <c r="K97" s="177">
        <f>ROUND(G97*(O97),2)</f>
        <v>0</v>
      </c>
      <c r="L97" s="177">
        <f>ROUND(G97*(H97),2)</f>
        <v>0</v>
      </c>
      <c r="M97" s="177"/>
      <c r="N97" s="177">
        <v>19.260000000000002</v>
      </c>
      <c r="O97" s="177"/>
      <c r="P97" s="183">
        <v>1.8907700000000001</v>
      </c>
      <c r="Q97" s="181"/>
      <c r="R97" s="181">
        <v>1.8907700000000001</v>
      </c>
      <c r="S97" s="182">
        <f>ROUND(G97*(P97),3)</f>
        <v>1.891</v>
      </c>
      <c r="T97" s="178"/>
      <c r="U97" s="178"/>
      <c r="V97" s="200"/>
      <c r="W97" s="53"/>
      <c r="Z97">
        <v>0</v>
      </c>
    </row>
    <row r="98" spans="1:26" x14ac:dyDescent="0.25">
      <c r="A98" s="10"/>
      <c r="B98" s="214"/>
      <c r="C98" s="172">
        <v>4</v>
      </c>
      <c r="D98" s="248" t="s">
        <v>67</v>
      </c>
      <c r="E98" s="248"/>
      <c r="F98" s="138"/>
      <c r="G98" s="171"/>
      <c r="H98" s="138"/>
      <c r="I98" s="140">
        <f>ROUND((SUM(I96:I97))/1,2)</f>
        <v>0</v>
      </c>
      <c r="J98" s="139"/>
      <c r="K98" s="139"/>
      <c r="L98" s="139">
        <f>ROUND((SUM(L96:L97))/1,2)</f>
        <v>0</v>
      </c>
      <c r="M98" s="139">
        <f>ROUND((SUM(M96:M97))/1,2)</f>
        <v>0</v>
      </c>
      <c r="N98" s="139"/>
      <c r="O98" s="139"/>
      <c r="P98" s="139"/>
      <c r="Q98" s="10"/>
      <c r="R98" s="10"/>
      <c r="S98" s="10">
        <f>ROUND((SUM(S96:S97))/1,2)</f>
        <v>1.89</v>
      </c>
      <c r="T98" s="10"/>
      <c r="U98" s="10"/>
      <c r="V98" s="202">
        <f>ROUND((SUM(V96:V97))/1,2)</f>
        <v>0</v>
      </c>
      <c r="W98" s="219"/>
      <c r="X98" s="137"/>
      <c r="Y98" s="137"/>
      <c r="Z98" s="137"/>
    </row>
    <row r="99" spans="1:26" x14ac:dyDescent="0.25">
      <c r="A99" s="1"/>
      <c r="B99" s="210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203"/>
      <c r="W99" s="53"/>
    </row>
    <row r="100" spans="1:26" x14ac:dyDescent="0.25">
      <c r="A100" s="10"/>
      <c r="B100" s="214"/>
      <c r="C100" s="172">
        <v>6</v>
      </c>
      <c r="D100" s="248" t="s">
        <v>68</v>
      </c>
      <c r="E100" s="248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10"/>
      <c r="R100" s="10"/>
      <c r="S100" s="10"/>
      <c r="T100" s="10"/>
      <c r="U100" s="10"/>
      <c r="V100" s="199"/>
      <c r="W100" s="219"/>
      <c r="X100" s="137"/>
      <c r="Y100" s="137"/>
      <c r="Z100" s="137"/>
    </row>
    <row r="101" spans="1:26" ht="25.15" customHeight="1" x14ac:dyDescent="0.25">
      <c r="A101" s="179"/>
      <c r="B101" s="215" t="s">
        <v>1512</v>
      </c>
      <c r="C101" s="180" t="s">
        <v>709</v>
      </c>
      <c r="D101" s="249" t="s">
        <v>710</v>
      </c>
      <c r="E101" s="249"/>
      <c r="F101" s="174" t="s">
        <v>312</v>
      </c>
      <c r="G101" s="175">
        <v>1</v>
      </c>
      <c r="H101" s="174"/>
      <c r="I101" s="174">
        <f t="shared" ref="I101:I106" si="5">ROUND(G101*(H101),2)</f>
        <v>0</v>
      </c>
      <c r="J101" s="176">
        <f t="shared" ref="J101:J106" si="6">ROUND(G101*(N101),2)</f>
        <v>102.09</v>
      </c>
      <c r="K101" s="177">
        <f t="shared" ref="K101:K106" si="7">ROUND(G101*(O101),2)</f>
        <v>0</v>
      </c>
      <c r="L101" s="177">
        <f t="shared" ref="L101:L106" si="8">ROUND(G101*(H101),2)</f>
        <v>0</v>
      </c>
      <c r="M101" s="177"/>
      <c r="N101" s="177">
        <v>102.09</v>
      </c>
      <c r="O101" s="177"/>
      <c r="P101" s="183">
        <v>5.3780000000000001E-2</v>
      </c>
      <c r="Q101" s="181"/>
      <c r="R101" s="181">
        <v>5.3780000000000001E-2</v>
      </c>
      <c r="S101" s="182">
        <f t="shared" ref="S101:S106" si="9">ROUND(G101*(P101),3)</f>
        <v>5.3999999999999999E-2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1513</v>
      </c>
      <c r="C102" s="180" t="s">
        <v>711</v>
      </c>
      <c r="D102" s="249" t="s">
        <v>712</v>
      </c>
      <c r="E102" s="249"/>
      <c r="F102" s="174" t="s">
        <v>312</v>
      </c>
      <c r="G102" s="175">
        <v>1</v>
      </c>
      <c r="H102" s="174"/>
      <c r="I102" s="174">
        <f t="shared" si="5"/>
        <v>0</v>
      </c>
      <c r="J102" s="176">
        <f t="shared" si="6"/>
        <v>64.069999999999993</v>
      </c>
      <c r="K102" s="177">
        <f t="shared" si="7"/>
        <v>0</v>
      </c>
      <c r="L102" s="177">
        <f t="shared" si="8"/>
        <v>0</v>
      </c>
      <c r="M102" s="177"/>
      <c r="N102" s="177">
        <v>64.069999999999993</v>
      </c>
      <c r="O102" s="177"/>
      <c r="P102" s="183">
        <v>6.1490000000000003E-2</v>
      </c>
      <c r="Q102" s="181"/>
      <c r="R102" s="181">
        <v>6.1490000000000003E-2</v>
      </c>
      <c r="S102" s="182">
        <f t="shared" si="9"/>
        <v>6.0999999999999999E-2</v>
      </c>
      <c r="T102" s="178"/>
      <c r="U102" s="178"/>
      <c r="V102" s="200"/>
      <c r="W102" s="53"/>
      <c r="Z102">
        <v>0</v>
      </c>
    </row>
    <row r="103" spans="1:26" ht="25.15" customHeight="1" x14ac:dyDescent="0.25">
      <c r="A103" s="179"/>
      <c r="B103" s="215" t="s">
        <v>1514</v>
      </c>
      <c r="C103" s="180" t="s">
        <v>713</v>
      </c>
      <c r="D103" s="249" t="s">
        <v>714</v>
      </c>
      <c r="E103" s="249"/>
      <c r="F103" s="174" t="s">
        <v>312</v>
      </c>
      <c r="G103" s="175">
        <v>1</v>
      </c>
      <c r="H103" s="174"/>
      <c r="I103" s="174">
        <f t="shared" si="5"/>
        <v>0</v>
      </c>
      <c r="J103" s="176">
        <f t="shared" si="6"/>
        <v>51.05</v>
      </c>
      <c r="K103" s="177">
        <f t="shared" si="7"/>
        <v>0</v>
      </c>
      <c r="L103" s="177">
        <f t="shared" si="8"/>
        <v>0</v>
      </c>
      <c r="M103" s="177"/>
      <c r="N103" s="177">
        <v>51.05</v>
      </c>
      <c r="O103" s="177"/>
      <c r="P103" s="183">
        <v>9.042E-2</v>
      </c>
      <c r="Q103" s="181"/>
      <c r="R103" s="181">
        <v>9.042E-2</v>
      </c>
      <c r="S103" s="182">
        <f t="shared" si="9"/>
        <v>0.09</v>
      </c>
      <c r="T103" s="178"/>
      <c r="U103" s="178"/>
      <c r="V103" s="200"/>
      <c r="W103" s="53"/>
      <c r="Z103">
        <v>0</v>
      </c>
    </row>
    <row r="104" spans="1:26" ht="25.15" customHeight="1" x14ac:dyDescent="0.25">
      <c r="A104" s="179"/>
      <c r="B104" s="215" t="s">
        <v>1515</v>
      </c>
      <c r="C104" s="180" t="s">
        <v>715</v>
      </c>
      <c r="D104" s="249" t="s">
        <v>716</v>
      </c>
      <c r="E104" s="249"/>
      <c r="F104" s="174" t="s">
        <v>312</v>
      </c>
      <c r="G104" s="175">
        <v>1</v>
      </c>
      <c r="H104" s="174"/>
      <c r="I104" s="174">
        <f t="shared" si="5"/>
        <v>0</v>
      </c>
      <c r="J104" s="176">
        <f t="shared" si="6"/>
        <v>113.08</v>
      </c>
      <c r="K104" s="177">
        <f t="shared" si="7"/>
        <v>0</v>
      </c>
      <c r="L104" s="177">
        <f t="shared" si="8"/>
        <v>0</v>
      </c>
      <c r="M104" s="177"/>
      <c r="N104" s="177">
        <v>113.08</v>
      </c>
      <c r="O104" s="177"/>
      <c r="P104" s="183">
        <v>0.1085</v>
      </c>
      <c r="Q104" s="181"/>
      <c r="R104" s="181">
        <v>0.1085</v>
      </c>
      <c r="S104" s="182">
        <f t="shared" si="9"/>
        <v>0.109</v>
      </c>
      <c r="T104" s="178"/>
      <c r="U104" s="178"/>
      <c r="V104" s="200"/>
      <c r="W104" s="53"/>
      <c r="Z104">
        <v>0</v>
      </c>
    </row>
    <row r="105" spans="1:26" ht="25.15" customHeight="1" x14ac:dyDescent="0.25">
      <c r="A105" s="179"/>
      <c r="B105" s="215" t="s">
        <v>1516</v>
      </c>
      <c r="C105" s="180" t="s">
        <v>717</v>
      </c>
      <c r="D105" s="249" t="s">
        <v>718</v>
      </c>
      <c r="E105" s="249"/>
      <c r="F105" s="174" t="s">
        <v>312</v>
      </c>
      <c r="G105" s="175">
        <v>1</v>
      </c>
      <c r="H105" s="174"/>
      <c r="I105" s="174">
        <f t="shared" si="5"/>
        <v>0</v>
      </c>
      <c r="J105" s="176">
        <f t="shared" si="6"/>
        <v>51.05</v>
      </c>
      <c r="K105" s="177">
        <f t="shared" si="7"/>
        <v>0</v>
      </c>
      <c r="L105" s="177">
        <f t="shared" si="8"/>
        <v>0</v>
      </c>
      <c r="M105" s="177"/>
      <c r="N105" s="177">
        <v>51.05</v>
      </c>
      <c r="O105" s="177"/>
      <c r="P105" s="183">
        <v>0.12658</v>
      </c>
      <c r="Q105" s="181"/>
      <c r="R105" s="181">
        <v>0.12658</v>
      </c>
      <c r="S105" s="182">
        <f t="shared" si="9"/>
        <v>0.127</v>
      </c>
      <c r="T105" s="178"/>
      <c r="U105" s="178"/>
      <c r="V105" s="200"/>
      <c r="W105" s="53"/>
      <c r="Z105">
        <v>0</v>
      </c>
    </row>
    <row r="106" spans="1:26" ht="25.15" customHeight="1" x14ac:dyDescent="0.25">
      <c r="A106" s="179"/>
      <c r="B106" s="215" t="s">
        <v>1517</v>
      </c>
      <c r="C106" s="180" t="s">
        <v>719</v>
      </c>
      <c r="D106" s="249" t="s">
        <v>720</v>
      </c>
      <c r="E106" s="249"/>
      <c r="F106" s="174" t="s">
        <v>312</v>
      </c>
      <c r="G106" s="175">
        <v>1</v>
      </c>
      <c r="H106" s="174"/>
      <c r="I106" s="174">
        <f t="shared" si="5"/>
        <v>0</v>
      </c>
      <c r="J106" s="176">
        <f t="shared" si="6"/>
        <v>255.24</v>
      </c>
      <c r="K106" s="177">
        <f t="shared" si="7"/>
        <v>0</v>
      </c>
      <c r="L106" s="177">
        <f t="shared" si="8"/>
        <v>0</v>
      </c>
      <c r="M106" s="177"/>
      <c r="N106" s="177">
        <v>255.24</v>
      </c>
      <c r="O106" s="177"/>
      <c r="P106" s="183">
        <v>0.14468</v>
      </c>
      <c r="Q106" s="181"/>
      <c r="R106" s="181">
        <v>0.14468</v>
      </c>
      <c r="S106" s="182">
        <f t="shared" si="9"/>
        <v>0.14499999999999999</v>
      </c>
      <c r="T106" s="178"/>
      <c r="U106" s="178"/>
      <c r="V106" s="200"/>
      <c r="W106" s="53"/>
      <c r="Z106">
        <v>0</v>
      </c>
    </row>
    <row r="107" spans="1:26" x14ac:dyDescent="0.25">
      <c r="A107" s="10"/>
      <c r="B107" s="214"/>
      <c r="C107" s="172">
        <v>6</v>
      </c>
      <c r="D107" s="248" t="s">
        <v>68</v>
      </c>
      <c r="E107" s="248"/>
      <c r="F107" s="138"/>
      <c r="G107" s="171"/>
      <c r="H107" s="138"/>
      <c r="I107" s="140">
        <f>ROUND((SUM(I100:I106))/1,2)</f>
        <v>0</v>
      </c>
      <c r="J107" s="139"/>
      <c r="K107" s="139"/>
      <c r="L107" s="139">
        <f>ROUND((SUM(L100:L106))/1,2)</f>
        <v>0</v>
      </c>
      <c r="M107" s="139">
        <f>ROUND((SUM(M100:M106))/1,2)</f>
        <v>0</v>
      </c>
      <c r="N107" s="139"/>
      <c r="O107" s="139"/>
      <c r="P107" s="139"/>
      <c r="Q107" s="10"/>
      <c r="R107" s="10"/>
      <c r="S107" s="10">
        <f>ROUND((SUM(S100:S106))/1,2)</f>
        <v>0.59</v>
      </c>
      <c r="T107" s="10"/>
      <c r="U107" s="10"/>
      <c r="V107" s="202">
        <f>ROUND((SUM(V100:V106))/1,2)</f>
        <v>0</v>
      </c>
      <c r="W107" s="219"/>
      <c r="X107" s="137"/>
      <c r="Y107" s="137"/>
      <c r="Z107" s="137"/>
    </row>
    <row r="108" spans="1:26" x14ac:dyDescent="0.25">
      <c r="A108" s="1"/>
      <c r="B108" s="210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203"/>
      <c r="W108" s="53"/>
    </row>
    <row r="109" spans="1:26" x14ac:dyDescent="0.25">
      <c r="A109" s="10"/>
      <c r="B109" s="214"/>
      <c r="C109" s="172">
        <v>8</v>
      </c>
      <c r="D109" s="248" t="s">
        <v>685</v>
      </c>
      <c r="E109" s="248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10"/>
      <c r="R109" s="10"/>
      <c r="S109" s="10"/>
      <c r="T109" s="10"/>
      <c r="U109" s="10"/>
      <c r="V109" s="199"/>
      <c r="W109" s="219"/>
      <c r="X109" s="137"/>
      <c r="Y109" s="137"/>
      <c r="Z109" s="137"/>
    </row>
    <row r="110" spans="1:26" ht="25.15" customHeight="1" x14ac:dyDescent="0.25">
      <c r="A110" s="179"/>
      <c r="B110" s="215" t="s">
        <v>1518</v>
      </c>
      <c r="C110" s="180" t="s">
        <v>721</v>
      </c>
      <c r="D110" s="249" t="s">
        <v>722</v>
      </c>
      <c r="E110" s="249"/>
      <c r="F110" s="174" t="s">
        <v>312</v>
      </c>
      <c r="G110" s="175">
        <v>7</v>
      </c>
      <c r="H110" s="174"/>
      <c r="I110" s="174">
        <f t="shared" ref="I110:I124" si="10">ROUND(G110*(H110),2)</f>
        <v>0</v>
      </c>
      <c r="J110" s="176">
        <f t="shared" ref="J110:J124" si="11">ROUND(G110*(N110),2)</f>
        <v>0.35</v>
      </c>
      <c r="K110" s="177">
        <f t="shared" ref="K110:K124" si="12">ROUND(G110*(O110),2)</f>
        <v>0</v>
      </c>
      <c r="L110" s="177">
        <f>ROUND(G110*(H110),2)</f>
        <v>0</v>
      </c>
      <c r="M110" s="177"/>
      <c r="N110" s="177">
        <v>0.05</v>
      </c>
      <c r="O110" s="177"/>
      <c r="P110" s="181"/>
      <c r="Q110" s="181"/>
      <c r="R110" s="181"/>
      <c r="S110" s="182">
        <f t="shared" ref="S110:S124" si="13">ROUND(G110*(P110),3)</f>
        <v>0</v>
      </c>
      <c r="T110" s="178"/>
      <c r="U110" s="178"/>
      <c r="V110" s="200"/>
      <c r="W110" s="53"/>
      <c r="Z110">
        <v>0</v>
      </c>
    </row>
    <row r="111" spans="1:26" ht="25.15" customHeight="1" x14ac:dyDescent="0.25">
      <c r="A111" s="179"/>
      <c r="B111" s="215" t="s">
        <v>1519</v>
      </c>
      <c r="C111" s="190" t="s">
        <v>723</v>
      </c>
      <c r="D111" s="251" t="s">
        <v>724</v>
      </c>
      <c r="E111" s="251"/>
      <c r="F111" s="185" t="s">
        <v>312</v>
      </c>
      <c r="G111" s="186">
        <v>7.14</v>
      </c>
      <c r="H111" s="185"/>
      <c r="I111" s="185">
        <f t="shared" si="10"/>
        <v>0</v>
      </c>
      <c r="J111" s="187">
        <f t="shared" si="11"/>
        <v>7.28</v>
      </c>
      <c r="K111" s="188">
        <f t="shared" si="12"/>
        <v>0</v>
      </c>
      <c r="L111" s="188"/>
      <c r="M111" s="188">
        <f>ROUND(G111*(H111),2)</f>
        <v>0</v>
      </c>
      <c r="N111" s="188">
        <v>1.02</v>
      </c>
      <c r="O111" s="188"/>
      <c r="P111" s="191">
        <v>6.2E-4</v>
      </c>
      <c r="Q111" s="192"/>
      <c r="R111" s="192">
        <v>6.2E-4</v>
      </c>
      <c r="S111" s="193">
        <f t="shared" si="13"/>
        <v>4.0000000000000001E-3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5" t="s">
        <v>1520</v>
      </c>
      <c r="C112" s="190" t="s">
        <v>725</v>
      </c>
      <c r="D112" s="251" t="s">
        <v>726</v>
      </c>
      <c r="E112" s="251"/>
      <c r="F112" s="185" t="s">
        <v>312</v>
      </c>
      <c r="G112" s="186">
        <v>7</v>
      </c>
      <c r="H112" s="185"/>
      <c r="I112" s="185">
        <f t="shared" si="10"/>
        <v>0</v>
      </c>
      <c r="J112" s="187">
        <f t="shared" si="11"/>
        <v>11.83</v>
      </c>
      <c r="K112" s="188">
        <f t="shared" si="12"/>
        <v>0</v>
      </c>
      <c r="L112" s="188"/>
      <c r="M112" s="188">
        <f>ROUND(G112*(H112),2)</f>
        <v>0</v>
      </c>
      <c r="N112" s="188">
        <v>1.69</v>
      </c>
      <c r="O112" s="188"/>
      <c r="P112" s="191">
        <v>1.06E-3</v>
      </c>
      <c r="Q112" s="192"/>
      <c r="R112" s="192">
        <v>1.06E-3</v>
      </c>
      <c r="S112" s="193">
        <f t="shared" si="13"/>
        <v>7.0000000000000001E-3</v>
      </c>
      <c r="T112" s="189"/>
      <c r="U112" s="189"/>
      <c r="V112" s="201"/>
      <c r="W112" s="53"/>
      <c r="Z112">
        <v>0</v>
      </c>
    </row>
    <row r="113" spans="1:26" ht="25.15" customHeight="1" x14ac:dyDescent="0.25">
      <c r="A113" s="179"/>
      <c r="B113" s="215" t="s">
        <v>1521</v>
      </c>
      <c r="C113" s="180" t="s">
        <v>727</v>
      </c>
      <c r="D113" s="249" t="s">
        <v>728</v>
      </c>
      <c r="E113" s="249"/>
      <c r="F113" s="174" t="s">
        <v>148</v>
      </c>
      <c r="G113" s="175">
        <v>1</v>
      </c>
      <c r="H113" s="174"/>
      <c r="I113" s="174">
        <f t="shared" si="10"/>
        <v>0</v>
      </c>
      <c r="J113" s="176">
        <f t="shared" si="11"/>
        <v>5.83</v>
      </c>
      <c r="K113" s="177">
        <f t="shared" si="12"/>
        <v>0</v>
      </c>
      <c r="L113" s="177">
        <f>ROUND(G113*(H113),2)</f>
        <v>0</v>
      </c>
      <c r="M113" s="177"/>
      <c r="N113" s="177">
        <v>5.83</v>
      </c>
      <c r="O113" s="177"/>
      <c r="P113" s="183">
        <v>8.0000000000000007E-5</v>
      </c>
      <c r="Q113" s="181"/>
      <c r="R113" s="181">
        <v>8.0000000000000007E-5</v>
      </c>
      <c r="S113" s="182">
        <f t="shared" si="13"/>
        <v>0</v>
      </c>
      <c r="T113" s="178"/>
      <c r="U113" s="178"/>
      <c r="V113" s="200"/>
      <c r="W113" s="53"/>
      <c r="Z113">
        <v>0</v>
      </c>
    </row>
    <row r="114" spans="1:26" ht="25.15" customHeight="1" x14ac:dyDescent="0.25">
      <c r="A114" s="179"/>
      <c r="B114" s="215" t="s">
        <v>1522</v>
      </c>
      <c r="C114" s="180" t="s">
        <v>729</v>
      </c>
      <c r="D114" s="249" t="s">
        <v>730</v>
      </c>
      <c r="E114" s="249"/>
      <c r="F114" s="174" t="s">
        <v>148</v>
      </c>
      <c r="G114" s="175">
        <v>1</v>
      </c>
      <c r="H114" s="174"/>
      <c r="I114" s="174">
        <f t="shared" si="10"/>
        <v>0</v>
      </c>
      <c r="J114" s="176">
        <f t="shared" si="11"/>
        <v>30.63</v>
      </c>
      <c r="K114" s="177">
        <f t="shared" si="12"/>
        <v>0</v>
      </c>
      <c r="L114" s="177">
        <f>ROUND(G114*(H114),2)</f>
        <v>0</v>
      </c>
      <c r="M114" s="177"/>
      <c r="N114" s="177">
        <v>30.63</v>
      </c>
      <c r="O114" s="177"/>
      <c r="P114" s="181"/>
      <c r="Q114" s="181"/>
      <c r="R114" s="181"/>
      <c r="S114" s="182">
        <f t="shared" si="13"/>
        <v>0</v>
      </c>
      <c r="T114" s="178"/>
      <c r="U114" s="178"/>
      <c r="V114" s="200"/>
      <c r="W114" s="53"/>
      <c r="Z114">
        <v>0</v>
      </c>
    </row>
    <row r="115" spans="1:26" ht="25.15" customHeight="1" x14ac:dyDescent="0.25">
      <c r="A115" s="179"/>
      <c r="B115" s="215" t="s">
        <v>1523</v>
      </c>
      <c r="C115" s="180" t="s">
        <v>731</v>
      </c>
      <c r="D115" s="249" t="s">
        <v>732</v>
      </c>
      <c r="E115" s="249"/>
      <c r="F115" s="174" t="s">
        <v>148</v>
      </c>
      <c r="G115" s="175">
        <v>4</v>
      </c>
      <c r="H115" s="174"/>
      <c r="I115" s="174">
        <f t="shared" si="10"/>
        <v>0</v>
      </c>
      <c r="J115" s="176">
        <f t="shared" si="11"/>
        <v>13.76</v>
      </c>
      <c r="K115" s="177">
        <f t="shared" si="12"/>
        <v>0</v>
      </c>
      <c r="L115" s="177">
        <f>ROUND(G115*(H115),2)</f>
        <v>0</v>
      </c>
      <c r="M115" s="177"/>
      <c r="N115" s="177">
        <v>3.44</v>
      </c>
      <c r="O115" s="177"/>
      <c r="P115" s="183">
        <v>2.0000000000000002E-5</v>
      </c>
      <c r="Q115" s="181"/>
      <c r="R115" s="181">
        <v>2.0000000000000002E-5</v>
      </c>
      <c r="S115" s="182">
        <f t="shared" si="13"/>
        <v>0</v>
      </c>
      <c r="T115" s="178"/>
      <c r="U115" s="178"/>
      <c r="V115" s="200"/>
      <c r="W115" s="53"/>
      <c r="Z115">
        <v>0</v>
      </c>
    </row>
    <row r="116" spans="1:26" ht="25.15" customHeight="1" x14ac:dyDescent="0.25">
      <c r="A116" s="179"/>
      <c r="B116" s="215" t="s">
        <v>1524</v>
      </c>
      <c r="C116" s="190" t="s">
        <v>733</v>
      </c>
      <c r="D116" s="251" t="s">
        <v>734</v>
      </c>
      <c r="E116" s="251"/>
      <c r="F116" s="185" t="s">
        <v>148</v>
      </c>
      <c r="G116" s="186">
        <v>1.01</v>
      </c>
      <c r="H116" s="185"/>
      <c r="I116" s="185">
        <f t="shared" si="10"/>
        <v>0</v>
      </c>
      <c r="J116" s="187">
        <f t="shared" si="11"/>
        <v>5.67</v>
      </c>
      <c r="K116" s="188">
        <f t="shared" si="12"/>
        <v>0</v>
      </c>
      <c r="L116" s="188"/>
      <c r="M116" s="188">
        <f>ROUND(G116*(H116),2)</f>
        <v>0</v>
      </c>
      <c r="N116" s="188">
        <v>5.61</v>
      </c>
      <c r="O116" s="188"/>
      <c r="P116" s="191">
        <v>1.2899999999999999E-3</v>
      </c>
      <c r="Q116" s="192"/>
      <c r="R116" s="192">
        <v>1.2899999999999999E-3</v>
      </c>
      <c r="S116" s="193">
        <f t="shared" si="13"/>
        <v>1E-3</v>
      </c>
      <c r="T116" s="189"/>
      <c r="U116" s="189"/>
      <c r="V116" s="201"/>
      <c r="W116" s="53"/>
      <c r="Z116">
        <v>0</v>
      </c>
    </row>
    <row r="117" spans="1:26" ht="25.15" customHeight="1" x14ac:dyDescent="0.25">
      <c r="A117" s="179"/>
      <c r="B117" s="215" t="s">
        <v>1525</v>
      </c>
      <c r="C117" s="190" t="s">
        <v>735</v>
      </c>
      <c r="D117" s="251" t="s">
        <v>736</v>
      </c>
      <c r="E117" s="251"/>
      <c r="F117" s="185" t="s">
        <v>148</v>
      </c>
      <c r="G117" s="186">
        <v>1.01</v>
      </c>
      <c r="H117" s="185"/>
      <c r="I117" s="185">
        <f t="shared" si="10"/>
        <v>0</v>
      </c>
      <c r="J117" s="187">
        <f t="shared" si="11"/>
        <v>29.59</v>
      </c>
      <c r="K117" s="188">
        <f t="shared" si="12"/>
        <v>0</v>
      </c>
      <c r="L117" s="188"/>
      <c r="M117" s="188">
        <f>ROUND(G117*(H117),2)</f>
        <v>0</v>
      </c>
      <c r="N117" s="188">
        <v>29.3</v>
      </c>
      <c r="O117" s="188"/>
      <c r="P117" s="191">
        <v>3.2000000000000002E-3</v>
      </c>
      <c r="Q117" s="192"/>
      <c r="R117" s="192">
        <v>3.2000000000000002E-3</v>
      </c>
      <c r="S117" s="193">
        <f t="shared" si="13"/>
        <v>3.0000000000000001E-3</v>
      </c>
      <c r="T117" s="189"/>
      <c r="U117" s="189"/>
      <c r="V117" s="201"/>
      <c r="W117" s="53"/>
      <c r="Z117">
        <v>0</v>
      </c>
    </row>
    <row r="118" spans="1:26" ht="25.15" customHeight="1" x14ac:dyDescent="0.25">
      <c r="A118" s="179"/>
      <c r="B118" s="215" t="s">
        <v>1526</v>
      </c>
      <c r="C118" s="190" t="s">
        <v>737</v>
      </c>
      <c r="D118" s="251" t="s">
        <v>738</v>
      </c>
      <c r="E118" s="251"/>
      <c r="F118" s="185" t="s">
        <v>148</v>
      </c>
      <c r="G118" s="186">
        <v>1.01</v>
      </c>
      <c r="H118" s="185"/>
      <c r="I118" s="185">
        <f t="shared" si="10"/>
        <v>0</v>
      </c>
      <c r="J118" s="187">
        <f t="shared" si="11"/>
        <v>4.4000000000000004</v>
      </c>
      <c r="K118" s="188">
        <f t="shared" si="12"/>
        <v>0</v>
      </c>
      <c r="L118" s="188"/>
      <c r="M118" s="188">
        <f>ROUND(G118*(H118),2)</f>
        <v>0</v>
      </c>
      <c r="N118" s="188">
        <v>4.3600000000000003</v>
      </c>
      <c r="O118" s="188"/>
      <c r="P118" s="191">
        <v>5.5000000000000003E-4</v>
      </c>
      <c r="Q118" s="192"/>
      <c r="R118" s="192">
        <v>5.5000000000000003E-4</v>
      </c>
      <c r="S118" s="193">
        <f t="shared" si="13"/>
        <v>1E-3</v>
      </c>
      <c r="T118" s="189"/>
      <c r="U118" s="189"/>
      <c r="V118" s="201"/>
      <c r="W118" s="53"/>
      <c r="Z118">
        <v>0</v>
      </c>
    </row>
    <row r="119" spans="1:26" ht="25.15" customHeight="1" x14ac:dyDescent="0.25">
      <c r="A119" s="179"/>
      <c r="B119" s="215" t="s">
        <v>1527</v>
      </c>
      <c r="C119" s="190" t="s">
        <v>739</v>
      </c>
      <c r="D119" s="251" t="s">
        <v>740</v>
      </c>
      <c r="E119" s="251"/>
      <c r="F119" s="185" t="s">
        <v>148</v>
      </c>
      <c r="G119" s="186">
        <v>1.01</v>
      </c>
      <c r="H119" s="185"/>
      <c r="I119" s="185">
        <f t="shared" si="10"/>
        <v>0</v>
      </c>
      <c r="J119" s="187">
        <f t="shared" si="11"/>
        <v>2.66</v>
      </c>
      <c r="K119" s="188">
        <f t="shared" si="12"/>
        <v>0</v>
      </c>
      <c r="L119" s="188"/>
      <c r="M119" s="188">
        <f>ROUND(G119*(H119),2)</f>
        <v>0</v>
      </c>
      <c r="N119" s="188">
        <v>2.63</v>
      </c>
      <c r="O119" s="188"/>
      <c r="P119" s="191">
        <v>6.2E-4</v>
      </c>
      <c r="Q119" s="192"/>
      <c r="R119" s="192">
        <v>6.2E-4</v>
      </c>
      <c r="S119" s="193">
        <f t="shared" si="13"/>
        <v>1E-3</v>
      </c>
      <c r="T119" s="189"/>
      <c r="U119" s="189"/>
      <c r="V119" s="201"/>
      <c r="W119" s="53"/>
      <c r="Z119">
        <v>0</v>
      </c>
    </row>
    <row r="120" spans="1:26" ht="25.15" customHeight="1" x14ac:dyDescent="0.25">
      <c r="A120" s="179"/>
      <c r="B120" s="215" t="s">
        <v>1528</v>
      </c>
      <c r="C120" s="180" t="s">
        <v>741</v>
      </c>
      <c r="D120" s="249" t="s">
        <v>742</v>
      </c>
      <c r="E120" s="249"/>
      <c r="F120" s="174" t="s">
        <v>312</v>
      </c>
      <c r="G120" s="175">
        <v>7</v>
      </c>
      <c r="H120" s="174"/>
      <c r="I120" s="174">
        <f t="shared" si="10"/>
        <v>0</v>
      </c>
      <c r="J120" s="176">
        <f t="shared" si="11"/>
        <v>7.91</v>
      </c>
      <c r="K120" s="177">
        <f t="shared" si="12"/>
        <v>0</v>
      </c>
      <c r="L120" s="177">
        <f>ROUND(G120*(H120),2)</f>
        <v>0</v>
      </c>
      <c r="M120" s="177"/>
      <c r="N120" s="177">
        <v>1.1299999999999999</v>
      </c>
      <c r="O120" s="177"/>
      <c r="P120" s="181"/>
      <c r="Q120" s="181"/>
      <c r="R120" s="181"/>
      <c r="S120" s="182">
        <f t="shared" si="13"/>
        <v>0</v>
      </c>
      <c r="T120" s="178"/>
      <c r="U120" s="178"/>
      <c r="V120" s="200"/>
      <c r="W120" s="53"/>
      <c r="Z120">
        <v>0</v>
      </c>
    </row>
    <row r="121" spans="1:26" ht="25.15" customHeight="1" x14ac:dyDescent="0.25">
      <c r="A121" s="179"/>
      <c r="B121" s="215" t="s">
        <v>1529</v>
      </c>
      <c r="C121" s="180" t="s">
        <v>743</v>
      </c>
      <c r="D121" s="249" t="s">
        <v>744</v>
      </c>
      <c r="E121" s="249"/>
      <c r="F121" s="174" t="s">
        <v>312</v>
      </c>
      <c r="G121" s="175">
        <v>7</v>
      </c>
      <c r="H121" s="174"/>
      <c r="I121" s="174">
        <f t="shared" si="10"/>
        <v>0</v>
      </c>
      <c r="J121" s="176">
        <f t="shared" si="11"/>
        <v>1.75</v>
      </c>
      <c r="K121" s="177">
        <f t="shared" si="12"/>
        <v>0</v>
      </c>
      <c r="L121" s="177">
        <f>ROUND(G121*(H121),2)</f>
        <v>0</v>
      </c>
      <c r="M121" s="177"/>
      <c r="N121" s="177">
        <v>0.25</v>
      </c>
      <c r="O121" s="177"/>
      <c r="P121" s="181"/>
      <c r="Q121" s="181"/>
      <c r="R121" s="181"/>
      <c r="S121" s="182">
        <f t="shared" si="13"/>
        <v>0</v>
      </c>
      <c r="T121" s="178"/>
      <c r="U121" s="178"/>
      <c r="V121" s="200"/>
      <c r="W121" s="53"/>
      <c r="Z121">
        <v>0</v>
      </c>
    </row>
    <row r="122" spans="1:26" ht="25.15" customHeight="1" x14ac:dyDescent="0.25">
      <c r="A122" s="179"/>
      <c r="B122" s="215" t="s">
        <v>1530</v>
      </c>
      <c r="C122" s="180" t="s">
        <v>745</v>
      </c>
      <c r="D122" s="249" t="s">
        <v>746</v>
      </c>
      <c r="E122" s="249"/>
      <c r="F122" s="174" t="s">
        <v>148</v>
      </c>
      <c r="G122" s="175">
        <v>1</v>
      </c>
      <c r="H122" s="174"/>
      <c r="I122" s="174">
        <f t="shared" si="10"/>
        <v>0</v>
      </c>
      <c r="J122" s="176">
        <f t="shared" si="11"/>
        <v>3.42</v>
      </c>
      <c r="K122" s="177">
        <f t="shared" si="12"/>
        <v>0</v>
      </c>
      <c r="L122" s="177">
        <f>ROUND(G122*(H122),2)</f>
        <v>0</v>
      </c>
      <c r="M122" s="177"/>
      <c r="N122" s="177">
        <v>3.42</v>
      </c>
      <c r="O122" s="177"/>
      <c r="P122" s="183">
        <v>4.2300000000000003E-3</v>
      </c>
      <c r="Q122" s="181"/>
      <c r="R122" s="181">
        <v>4.2300000000000003E-3</v>
      </c>
      <c r="S122" s="182">
        <f t="shared" si="13"/>
        <v>4.0000000000000001E-3</v>
      </c>
      <c r="T122" s="178"/>
      <c r="U122" s="178"/>
      <c r="V122" s="200"/>
      <c r="W122" s="53"/>
      <c r="Z122">
        <v>0</v>
      </c>
    </row>
    <row r="123" spans="1:26" ht="25.15" customHeight="1" x14ac:dyDescent="0.25">
      <c r="A123" s="179"/>
      <c r="B123" s="215" t="s">
        <v>1531</v>
      </c>
      <c r="C123" s="180" t="s">
        <v>747</v>
      </c>
      <c r="D123" s="249" t="s">
        <v>748</v>
      </c>
      <c r="E123" s="249"/>
      <c r="F123" s="174" t="s">
        <v>312</v>
      </c>
      <c r="G123" s="175">
        <v>7</v>
      </c>
      <c r="H123" s="174"/>
      <c r="I123" s="174">
        <f t="shared" si="10"/>
        <v>0</v>
      </c>
      <c r="J123" s="176">
        <f t="shared" si="11"/>
        <v>1.89</v>
      </c>
      <c r="K123" s="177">
        <f t="shared" si="12"/>
        <v>0</v>
      </c>
      <c r="L123" s="177">
        <f>ROUND(G123*(H123),2)</f>
        <v>0</v>
      </c>
      <c r="M123" s="177"/>
      <c r="N123" s="177">
        <v>0.27</v>
      </c>
      <c r="O123" s="177"/>
      <c r="P123" s="181"/>
      <c r="Q123" s="181"/>
      <c r="R123" s="181"/>
      <c r="S123" s="182">
        <f t="shared" si="13"/>
        <v>0</v>
      </c>
      <c r="T123" s="178"/>
      <c r="U123" s="178"/>
      <c r="V123" s="200"/>
      <c r="W123" s="53"/>
      <c r="Z123">
        <v>0</v>
      </c>
    </row>
    <row r="124" spans="1:26" ht="25.15" customHeight="1" x14ac:dyDescent="0.25">
      <c r="A124" s="179"/>
      <c r="B124" s="215" t="s">
        <v>1532</v>
      </c>
      <c r="C124" s="180" t="s">
        <v>749</v>
      </c>
      <c r="D124" s="249" t="s">
        <v>750</v>
      </c>
      <c r="E124" s="249"/>
      <c r="F124" s="174" t="s">
        <v>312</v>
      </c>
      <c r="G124" s="175">
        <v>7</v>
      </c>
      <c r="H124" s="174"/>
      <c r="I124" s="174">
        <f t="shared" si="10"/>
        <v>0</v>
      </c>
      <c r="J124" s="176">
        <f t="shared" si="11"/>
        <v>2.17</v>
      </c>
      <c r="K124" s="177">
        <f t="shared" si="12"/>
        <v>0</v>
      </c>
      <c r="L124" s="177">
        <f>ROUND(G124*(H124),2)</f>
        <v>0</v>
      </c>
      <c r="M124" s="177"/>
      <c r="N124" s="177">
        <v>0.31</v>
      </c>
      <c r="O124" s="177"/>
      <c r="P124" s="183">
        <v>1.0000000000000001E-5</v>
      </c>
      <c r="Q124" s="181"/>
      <c r="R124" s="181">
        <v>1.0000000000000001E-5</v>
      </c>
      <c r="S124" s="182">
        <f t="shared" si="13"/>
        <v>0</v>
      </c>
      <c r="T124" s="178"/>
      <c r="U124" s="178"/>
      <c r="V124" s="200"/>
      <c r="W124" s="53"/>
      <c r="Z124">
        <v>0</v>
      </c>
    </row>
    <row r="125" spans="1:26" x14ac:dyDescent="0.25">
      <c r="A125" s="10"/>
      <c r="B125" s="214"/>
      <c r="C125" s="172">
        <v>8</v>
      </c>
      <c r="D125" s="248" t="s">
        <v>685</v>
      </c>
      <c r="E125" s="248"/>
      <c r="F125" s="138"/>
      <c r="G125" s="171"/>
      <c r="H125" s="138"/>
      <c r="I125" s="140">
        <f>ROUND((SUM(I109:I124))/1,2)</f>
        <v>0</v>
      </c>
      <c r="J125" s="139"/>
      <c r="K125" s="139"/>
      <c r="L125" s="139">
        <f>ROUND((SUM(L109:L124))/1,2)</f>
        <v>0</v>
      </c>
      <c r="M125" s="139">
        <f>ROUND((SUM(M109:M124))/1,2)</f>
        <v>0</v>
      </c>
      <c r="N125" s="139"/>
      <c r="O125" s="139"/>
      <c r="P125" s="139"/>
      <c r="Q125" s="10"/>
      <c r="R125" s="10"/>
      <c r="S125" s="10">
        <f>ROUND((SUM(S109:S124))/1,2)</f>
        <v>0.02</v>
      </c>
      <c r="T125" s="10"/>
      <c r="U125" s="10"/>
      <c r="V125" s="202">
        <f>ROUND((SUM(V109:V124))/1,2)</f>
        <v>0</v>
      </c>
      <c r="W125" s="219"/>
      <c r="X125" s="137"/>
      <c r="Y125" s="137"/>
      <c r="Z125" s="137"/>
    </row>
    <row r="126" spans="1:26" x14ac:dyDescent="0.25">
      <c r="A126" s="1"/>
      <c r="B126" s="210"/>
      <c r="C126" s="1"/>
      <c r="D126" s="1"/>
      <c r="E126" s="131"/>
      <c r="F126" s="131"/>
      <c r="G126" s="165"/>
      <c r="H126" s="131"/>
      <c r="I126" s="131"/>
      <c r="J126" s="132"/>
      <c r="K126" s="132"/>
      <c r="L126" s="132"/>
      <c r="M126" s="132"/>
      <c r="N126" s="132"/>
      <c r="O126" s="132"/>
      <c r="P126" s="132"/>
      <c r="Q126" s="1"/>
      <c r="R126" s="1"/>
      <c r="S126" s="1"/>
      <c r="T126" s="1"/>
      <c r="U126" s="1"/>
      <c r="V126" s="203"/>
      <c r="W126" s="53"/>
    </row>
    <row r="127" spans="1:26" x14ac:dyDescent="0.25">
      <c r="A127" s="10"/>
      <c r="B127" s="214"/>
      <c r="C127" s="10"/>
      <c r="D127" s="247" t="s">
        <v>63</v>
      </c>
      <c r="E127" s="247"/>
      <c r="F127" s="138"/>
      <c r="G127" s="171"/>
      <c r="H127" s="138"/>
      <c r="I127" s="140">
        <f>ROUND((SUM(I83:I126))/2,2)</f>
        <v>0</v>
      </c>
      <c r="J127" s="139"/>
      <c r="K127" s="139"/>
      <c r="L127" s="138">
        <f>ROUND((SUM(L83:L126))/2,2)</f>
        <v>0</v>
      </c>
      <c r="M127" s="138">
        <f>ROUND((SUM(M83:M126))/2,2)</f>
        <v>0</v>
      </c>
      <c r="N127" s="139"/>
      <c r="O127" s="139"/>
      <c r="P127" s="194"/>
      <c r="Q127" s="10"/>
      <c r="R127" s="10"/>
      <c r="S127" s="194">
        <f>ROUND((SUM(S83:S126))/2,2)</f>
        <v>5.32</v>
      </c>
      <c r="T127" s="10"/>
      <c r="U127" s="10"/>
      <c r="V127" s="202">
        <f>ROUND((SUM(V83:V126))/2,2)</f>
        <v>0</v>
      </c>
      <c r="W127" s="53"/>
    </row>
    <row r="128" spans="1:26" x14ac:dyDescent="0.25">
      <c r="A128" s="1"/>
      <c r="B128" s="210"/>
      <c r="C128" s="1"/>
      <c r="D128" s="1"/>
      <c r="E128" s="131"/>
      <c r="F128" s="131"/>
      <c r="G128" s="165"/>
      <c r="H128" s="131"/>
      <c r="I128" s="131"/>
      <c r="J128" s="132"/>
      <c r="K128" s="132"/>
      <c r="L128" s="132"/>
      <c r="M128" s="132"/>
      <c r="N128" s="132"/>
      <c r="O128" s="132"/>
      <c r="P128" s="132"/>
      <c r="Q128" s="1"/>
      <c r="R128" s="1"/>
      <c r="S128" s="1"/>
      <c r="T128" s="1"/>
      <c r="U128" s="1"/>
      <c r="V128" s="203"/>
      <c r="W128" s="53"/>
    </row>
    <row r="129" spans="1:26" x14ac:dyDescent="0.25">
      <c r="A129" s="10"/>
      <c r="B129" s="214"/>
      <c r="C129" s="10"/>
      <c r="D129" s="247" t="s">
        <v>71</v>
      </c>
      <c r="E129" s="247"/>
      <c r="F129" s="138"/>
      <c r="G129" s="171"/>
      <c r="H129" s="138"/>
      <c r="I129" s="138"/>
      <c r="J129" s="139"/>
      <c r="K129" s="139"/>
      <c r="L129" s="139"/>
      <c r="M129" s="139"/>
      <c r="N129" s="139"/>
      <c r="O129" s="139"/>
      <c r="P129" s="139"/>
      <c r="Q129" s="10"/>
      <c r="R129" s="10"/>
      <c r="S129" s="10"/>
      <c r="T129" s="10"/>
      <c r="U129" s="10"/>
      <c r="V129" s="199"/>
      <c r="W129" s="219"/>
      <c r="X129" s="137"/>
      <c r="Y129" s="137"/>
      <c r="Z129" s="137"/>
    </row>
    <row r="130" spans="1:26" x14ac:dyDescent="0.25">
      <c r="A130" s="10"/>
      <c r="B130" s="214"/>
      <c r="C130" s="172">
        <v>721</v>
      </c>
      <c r="D130" s="248" t="s">
        <v>686</v>
      </c>
      <c r="E130" s="248"/>
      <c r="F130" s="138"/>
      <c r="G130" s="171"/>
      <c r="H130" s="138"/>
      <c r="I130" s="138"/>
      <c r="J130" s="139"/>
      <c r="K130" s="139"/>
      <c r="L130" s="139"/>
      <c r="M130" s="139"/>
      <c r="N130" s="139"/>
      <c r="O130" s="139"/>
      <c r="P130" s="139"/>
      <c r="Q130" s="10"/>
      <c r="R130" s="10"/>
      <c r="S130" s="10"/>
      <c r="T130" s="10"/>
      <c r="U130" s="10"/>
      <c r="V130" s="199"/>
      <c r="W130" s="219"/>
      <c r="X130" s="137"/>
      <c r="Y130" s="137"/>
      <c r="Z130" s="137"/>
    </row>
    <row r="131" spans="1:26" ht="25.15" customHeight="1" x14ac:dyDescent="0.25">
      <c r="A131" s="179"/>
      <c r="B131" s="215" t="s">
        <v>1533</v>
      </c>
      <c r="C131" s="180" t="s">
        <v>751</v>
      </c>
      <c r="D131" s="249" t="s">
        <v>752</v>
      </c>
      <c r="E131" s="249"/>
      <c r="F131" s="174" t="s">
        <v>148</v>
      </c>
      <c r="G131" s="175">
        <v>4</v>
      </c>
      <c r="H131" s="174"/>
      <c r="I131" s="174">
        <f t="shared" ref="I131:I153" si="14">ROUND(G131*(H131),2)</f>
        <v>0</v>
      </c>
      <c r="J131" s="176">
        <f t="shared" ref="J131:J153" si="15">ROUND(G131*(N131),2)</f>
        <v>142.6</v>
      </c>
      <c r="K131" s="177">
        <f t="shared" ref="K131:K153" si="16">ROUND(G131*(O131),2)</f>
        <v>0</v>
      </c>
      <c r="L131" s="177">
        <f t="shared" ref="L131:L153" si="17">ROUND(G131*(H131),2)</f>
        <v>0</v>
      </c>
      <c r="M131" s="177"/>
      <c r="N131" s="177">
        <v>35.65</v>
      </c>
      <c r="O131" s="177"/>
      <c r="P131" s="183">
        <v>1.2310000000000001E-2</v>
      </c>
      <c r="Q131" s="181"/>
      <c r="R131" s="181">
        <v>1.2310000000000001E-2</v>
      </c>
      <c r="S131" s="182">
        <f t="shared" ref="S131:S153" si="18">ROUND(G131*(P131),3)</f>
        <v>4.9000000000000002E-2</v>
      </c>
      <c r="T131" s="178"/>
      <c r="U131" s="178"/>
      <c r="V131" s="200"/>
      <c r="W131" s="53"/>
      <c r="Z131">
        <v>0</v>
      </c>
    </row>
    <row r="132" spans="1:26" ht="25.15" customHeight="1" x14ac:dyDescent="0.25">
      <c r="A132" s="179"/>
      <c r="B132" s="215" t="s">
        <v>1534</v>
      </c>
      <c r="C132" s="180" t="s">
        <v>753</v>
      </c>
      <c r="D132" s="249" t="s">
        <v>754</v>
      </c>
      <c r="E132" s="249"/>
      <c r="F132" s="173" t="s">
        <v>312</v>
      </c>
      <c r="G132" s="175">
        <v>33.5</v>
      </c>
      <c r="H132" s="174"/>
      <c r="I132" s="174">
        <f t="shared" si="14"/>
        <v>0</v>
      </c>
      <c r="J132" s="173">
        <f t="shared" si="15"/>
        <v>251.59</v>
      </c>
      <c r="K132" s="178">
        <f t="shared" si="16"/>
        <v>0</v>
      </c>
      <c r="L132" s="178">
        <f t="shared" si="17"/>
        <v>0</v>
      </c>
      <c r="M132" s="178"/>
      <c r="N132" s="178">
        <v>7.51</v>
      </c>
      <c r="O132" s="178"/>
      <c r="P132" s="183">
        <v>1.57E-3</v>
      </c>
      <c r="Q132" s="181"/>
      <c r="R132" s="181">
        <v>1.57E-3</v>
      </c>
      <c r="S132" s="182">
        <f t="shared" si="18"/>
        <v>5.2999999999999999E-2</v>
      </c>
      <c r="T132" s="178"/>
      <c r="U132" s="178"/>
      <c r="V132" s="200"/>
      <c r="W132" s="53"/>
      <c r="Z132">
        <v>0</v>
      </c>
    </row>
    <row r="133" spans="1:26" ht="25.15" customHeight="1" x14ac:dyDescent="0.25">
      <c r="A133" s="179"/>
      <c r="B133" s="215" t="s">
        <v>1535</v>
      </c>
      <c r="C133" s="180" t="s">
        <v>755</v>
      </c>
      <c r="D133" s="249" t="s">
        <v>756</v>
      </c>
      <c r="E133" s="249"/>
      <c r="F133" s="173" t="s">
        <v>312</v>
      </c>
      <c r="G133" s="175">
        <v>94</v>
      </c>
      <c r="H133" s="174"/>
      <c r="I133" s="174">
        <f t="shared" si="14"/>
        <v>0</v>
      </c>
      <c r="J133" s="173">
        <f t="shared" si="15"/>
        <v>748.24</v>
      </c>
      <c r="K133" s="178">
        <f t="shared" si="16"/>
        <v>0</v>
      </c>
      <c r="L133" s="178">
        <f t="shared" si="17"/>
        <v>0</v>
      </c>
      <c r="M133" s="178"/>
      <c r="N133" s="178">
        <v>7.96</v>
      </c>
      <c r="O133" s="178"/>
      <c r="P133" s="183">
        <v>1.6300000000000002E-3</v>
      </c>
      <c r="Q133" s="181"/>
      <c r="R133" s="181">
        <v>1.6300000000000002E-3</v>
      </c>
      <c r="S133" s="182">
        <f t="shared" si="18"/>
        <v>0.153</v>
      </c>
      <c r="T133" s="178"/>
      <c r="U133" s="178"/>
      <c r="V133" s="200"/>
      <c r="W133" s="53"/>
      <c r="Z133">
        <v>0</v>
      </c>
    </row>
    <row r="134" spans="1:26" ht="25.15" customHeight="1" x14ac:dyDescent="0.25">
      <c r="A134" s="179"/>
      <c r="B134" s="215" t="s">
        <v>1536</v>
      </c>
      <c r="C134" s="180" t="s">
        <v>757</v>
      </c>
      <c r="D134" s="249" t="s">
        <v>758</v>
      </c>
      <c r="E134" s="249"/>
      <c r="F134" s="173" t="s">
        <v>312</v>
      </c>
      <c r="G134" s="175">
        <v>44</v>
      </c>
      <c r="H134" s="174"/>
      <c r="I134" s="174">
        <f t="shared" si="14"/>
        <v>0</v>
      </c>
      <c r="J134" s="173">
        <f t="shared" si="15"/>
        <v>348.48</v>
      </c>
      <c r="K134" s="178">
        <f t="shared" si="16"/>
        <v>0</v>
      </c>
      <c r="L134" s="178">
        <f t="shared" si="17"/>
        <v>0</v>
      </c>
      <c r="M134" s="178"/>
      <c r="N134" s="178">
        <v>7.92</v>
      </c>
      <c r="O134" s="178"/>
      <c r="P134" s="183">
        <v>2.7499999999999998E-3</v>
      </c>
      <c r="Q134" s="181"/>
      <c r="R134" s="181">
        <v>2.7499999999999998E-3</v>
      </c>
      <c r="S134" s="182">
        <f t="shared" si="18"/>
        <v>0.121</v>
      </c>
      <c r="T134" s="178"/>
      <c r="U134" s="178"/>
      <c r="V134" s="200"/>
      <c r="W134" s="53"/>
      <c r="Z134">
        <v>0</v>
      </c>
    </row>
    <row r="135" spans="1:26" ht="25.15" customHeight="1" x14ac:dyDescent="0.25">
      <c r="A135" s="179"/>
      <c r="B135" s="215" t="s">
        <v>1537</v>
      </c>
      <c r="C135" s="180" t="s">
        <v>759</v>
      </c>
      <c r="D135" s="249" t="s">
        <v>760</v>
      </c>
      <c r="E135" s="249"/>
      <c r="F135" s="173" t="s">
        <v>312</v>
      </c>
      <c r="G135" s="175">
        <v>30</v>
      </c>
      <c r="H135" s="174"/>
      <c r="I135" s="174">
        <f t="shared" si="14"/>
        <v>0</v>
      </c>
      <c r="J135" s="173">
        <f t="shared" si="15"/>
        <v>300.3</v>
      </c>
      <c r="K135" s="178">
        <f t="shared" si="16"/>
        <v>0</v>
      </c>
      <c r="L135" s="178">
        <f t="shared" si="17"/>
        <v>0</v>
      </c>
      <c r="M135" s="178"/>
      <c r="N135" s="178">
        <v>10.01</v>
      </c>
      <c r="O135" s="178"/>
      <c r="P135" s="183">
        <v>3.3399999999999997E-3</v>
      </c>
      <c r="Q135" s="181"/>
      <c r="R135" s="181">
        <v>3.3399999999999997E-3</v>
      </c>
      <c r="S135" s="182">
        <f t="shared" si="18"/>
        <v>0.1</v>
      </c>
      <c r="T135" s="178"/>
      <c r="U135" s="178"/>
      <c r="V135" s="200"/>
      <c r="W135" s="53"/>
      <c r="Z135">
        <v>0</v>
      </c>
    </row>
    <row r="136" spans="1:26" ht="25.15" customHeight="1" x14ac:dyDescent="0.25">
      <c r="A136" s="179"/>
      <c r="B136" s="215" t="s">
        <v>1538</v>
      </c>
      <c r="C136" s="180" t="s">
        <v>761</v>
      </c>
      <c r="D136" s="249" t="s">
        <v>762</v>
      </c>
      <c r="E136" s="249"/>
      <c r="F136" s="173" t="s">
        <v>312</v>
      </c>
      <c r="G136" s="175">
        <v>66</v>
      </c>
      <c r="H136" s="174"/>
      <c r="I136" s="174">
        <f t="shared" si="14"/>
        <v>0</v>
      </c>
      <c r="J136" s="173">
        <f t="shared" si="15"/>
        <v>691.68</v>
      </c>
      <c r="K136" s="178">
        <f t="shared" si="16"/>
        <v>0</v>
      </c>
      <c r="L136" s="178">
        <f t="shared" si="17"/>
        <v>0</v>
      </c>
      <c r="M136" s="178"/>
      <c r="N136" s="178">
        <v>10.48</v>
      </c>
      <c r="O136" s="178"/>
      <c r="P136" s="183">
        <v>5.8599999999999998E-3</v>
      </c>
      <c r="Q136" s="181"/>
      <c r="R136" s="181">
        <v>5.8599999999999998E-3</v>
      </c>
      <c r="S136" s="182">
        <f t="shared" si="18"/>
        <v>0.38700000000000001</v>
      </c>
      <c r="T136" s="178"/>
      <c r="U136" s="178"/>
      <c r="V136" s="200"/>
      <c r="W136" s="53"/>
      <c r="Z136">
        <v>0</v>
      </c>
    </row>
    <row r="137" spans="1:26" ht="25.15" customHeight="1" x14ac:dyDescent="0.25">
      <c r="A137" s="179"/>
      <c r="B137" s="215" t="s">
        <v>1539</v>
      </c>
      <c r="C137" s="180" t="s">
        <v>763</v>
      </c>
      <c r="D137" s="249" t="s">
        <v>764</v>
      </c>
      <c r="E137" s="249"/>
      <c r="F137" s="173" t="s">
        <v>312</v>
      </c>
      <c r="G137" s="175">
        <v>24.5</v>
      </c>
      <c r="H137" s="174"/>
      <c r="I137" s="174">
        <f t="shared" si="14"/>
        <v>0</v>
      </c>
      <c r="J137" s="173">
        <f t="shared" si="15"/>
        <v>113.19</v>
      </c>
      <c r="K137" s="178">
        <f t="shared" si="16"/>
        <v>0</v>
      </c>
      <c r="L137" s="178">
        <f t="shared" si="17"/>
        <v>0</v>
      </c>
      <c r="M137" s="178"/>
      <c r="N137" s="178">
        <v>4.62</v>
      </c>
      <c r="O137" s="178"/>
      <c r="P137" s="183">
        <v>3.2000000000000008E-4</v>
      </c>
      <c r="Q137" s="181"/>
      <c r="R137" s="181">
        <v>3.2000000000000008E-4</v>
      </c>
      <c r="S137" s="182">
        <f t="shared" si="18"/>
        <v>8.0000000000000002E-3</v>
      </c>
      <c r="T137" s="178"/>
      <c r="U137" s="178"/>
      <c r="V137" s="200"/>
      <c r="W137" s="53"/>
      <c r="Z137">
        <v>0</v>
      </c>
    </row>
    <row r="138" spans="1:26" ht="25.15" customHeight="1" x14ac:dyDescent="0.25">
      <c r="A138" s="179"/>
      <c r="B138" s="215" t="s">
        <v>1540</v>
      </c>
      <c r="C138" s="180" t="s">
        <v>765</v>
      </c>
      <c r="D138" s="249" t="s">
        <v>766</v>
      </c>
      <c r="E138" s="249"/>
      <c r="F138" s="173" t="s">
        <v>312</v>
      </c>
      <c r="G138" s="175">
        <v>3</v>
      </c>
      <c r="H138" s="174"/>
      <c r="I138" s="174">
        <f t="shared" si="14"/>
        <v>0</v>
      </c>
      <c r="J138" s="173">
        <f t="shared" si="15"/>
        <v>17.55</v>
      </c>
      <c r="K138" s="178">
        <f t="shared" si="16"/>
        <v>0</v>
      </c>
      <c r="L138" s="178">
        <f t="shared" si="17"/>
        <v>0</v>
      </c>
      <c r="M138" s="178"/>
      <c r="N138" s="178">
        <v>5.85</v>
      </c>
      <c r="O138" s="178"/>
      <c r="P138" s="183">
        <v>5.9000000000000003E-4</v>
      </c>
      <c r="Q138" s="181"/>
      <c r="R138" s="181">
        <v>5.9000000000000003E-4</v>
      </c>
      <c r="S138" s="182">
        <f t="shared" si="18"/>
        <v>2E-3</v>
      </c>
      <c r="T138" s="178"/>
      <c r="U138" s="178"/>
      <c r="V138" s="200"/>
      <c r="W138" s="53"/>
      <c r="Z138">
        <v>0</v>
      </c>
    </row>
    <row r="139" spans="1:26" ht="25.15" customHeight="1" x14ac:dyDescent="0.25">
      <c r="A139" s="179"/>
      <c r="B139" s="215" t="s">
        <v>1541</v>
      </c>
      <c r="C139" s="180" t="s">
        <v>767</v>
      </c>
      <c r="D139" s="249" t="s">
        <v>768</v>
      </c>
      <c r="E139" s="249"/>
      <c r="F139" s="173" t="s">
        <v>312</v>
      </c>
      <c r="G139" s="175">
        <v>3</v>
      </c>
      <c r="H139" s="174"/>
      <c r="I139" s="174">
        <f t="shared" si="14"/>
        <v>0</v>
      </c>
      <c r="J139" s="173">
        <f t="shared" si="15"/>
        <v>17.190000000000001</v>
      </c>
      <c r="K139" s="178">
        <f t="shared" si="16"/>
        <v>0</v>
      </c>
      <c r="L139" s="178">
        <f t="shared" si="17"/>
        <v>0</v>
      </c>
      <c r="M139" s="178"/>
      <c r="N139" s="178">
        <v>5.73</v>
      </c>
      <c r="O139" s="178"/>
      <c r="P139" s="183">
        <v>6.3999999999999994E-4</v>
      </c>
      <c r="Q139" s="181"/>
      <c r="R139" s="181">
        <v>6.3999999999999994E-4</v>
      </c>
      <c r="S139" s="182">
        <f t="shared" si="18"/>
        <v>2E-3</v>
      </c>
      <c r="T139" s="178"/>
      <c r="U139" s="178"/>
      <c r="V139" s="200"/>
      <c r="W139" s="53"/>
      <c r="Z139">
        <v>0</v>
      </c>
    </row>
    <row r="140" spans="1:26" ht="25.15" customHeight="1" x14ac:dyDescent="0.25">
      <c r="A140" s="179"/>
      <c r="B140" s="215" t="s">
        <v>1542</v>
      </c>
      <c r="C140" s="180" t="s">
        <v>769</v>
      </c>
      <c r="D140" s="249" t="s">
        <v>770</v>
      </c>
      <c r="E140" s="249"/>
      <c r="F140" s="173" t="s">
        <v>312</v>
      </c>
      <c r="G140" s="175">
        <v>18</v>
      </c>
      <c r="H140" s="174"/>
      <c r="I140" s="174">
        <f t="shared" si="14"/>
        <v>0</v>
      </c>
      <c r="J140" s="173">
        <f t="shared" si="15"/>
        <v>114.3</v>
      </c>
      <c r="K140" s="178">
        <f t="shared" si="16"/>
        <v>0</v>
      </c>
      <c r="L140" s="178">
        <f t="shared" si="17"/>
        <v>0</v>
      </c>
      <c r="M140" s="178"/>
      <c r="N140" s="178">
        <v>6.35</v>
      </c>
      <c r="O140" s="178"/>
      <c r="P140" s="183">
        <v>7.7999999999999999E-4</v>
      </c>
      <c r="Q140" s="181"/>
      <c r="R140" s="181">
        <v>7.7999999999999999E-4</v>
      </c>
      <c r="S140" s="182">
        <f t="shared" si="18"/>
        <v>1.4E-2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1543</v>
      </c>
      <c r="C141" s="180" t="s">
        <v>771</v>
      </c>
      <c r="D141" s="249" t="s">
        <v>772</v>
      </c>
      <c r="E141" s="249"/>
      <c r="F141" s="173" t="s">
        <v>148</v>
      </c>
      <c r="G141" s="175">
        <v>38</v>
      </c>
      <c r="H141" s="174"/>
      <c r="I141" s="174">
        <f t="shared" si="14"/>
        <v>0</v>
      </c>
      <c r="J141" s="173">
        <f t="shared" si="15"/>
        <v>47.88</v>
      </c>
      <c r="K141" s="178">
        <f t="shared" si="16"/>
        <v>0</v>
      </c>
      <c r="L141" s="178">
        <f t="shared" si="17"/>
        <v>0</v>
      </c>
      <c r="M141" s="178"/>
      <c r="N141" s="178">
        <v>1.26</v>
      </c>
      <c r="O141" s="178"/>
      <c r="P141" s="181"/>
      <c r="Q141" s="181"/>
      <c r="R141" s="181"/>
      <c r="S141" s="182">
        <f t="shared" si="18"/>
        <v>0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1544</v>
      </c>
      <c r="C142" s="180" t="s">
        <v>773</v>
      </c>
      <c r="D142" s="249" t="s">
        <v>774</v>
      </c>
      <c r="E142" s="249"/>
      <c r="F142" s="173" t="s">
        <v>148</v>
      </c>
      <c r="G142" s="175">
        <v>19</v>
      </c>
      <c r="H142" s="174"/>
      <c r="I142" s="174">
        <f t="shared" si="14"/>
        <v>0</v>
      </c>
      <c r="J142" s="173">
        <f t="shared" si="15"/>
        <v>35.53</v>
      </c>
      <c r="K142" s="178">
        <f t="shared" si="16"/>
        <v>0</v>
      </c>
      <c r="L142" s="178">
        <f t="shared" si="17"/>
        <v>0</v>
      </c>
      <c r="M142" s="178"/>
      <c r="N142" s="178">
        <v>1.87</v>
      </c>
      <c r="O142" s="178"/>
      <c r="P142" s="181"/>
      <c r="Q142" s="181"/>
      <c r="R142" s="181"/>
      <c r="S142" s="182">
        <f t="shared" si="18"/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1545</v>
      </c>
      <c r="C143" s="180" t="s">
        <v>775</v>
      </c>
      <c r="D143" s="249" t="s">
        <v>776</v>
      </c>
      <c r="E143" s="249"/>
      <c r="F143" s="173" t="s">
        <v>148</v>
      </c>
      <c r="G143" s="175">
        <v>6</v>
      </c>
      <c r="H143" s="174"/>
      <c r="I143" s="174">
        <f t="shared" si="14"/>
        <v>0</v>
      </c>
      <c r="J143" s="173">
        <f t="shared" si="15"/>
        <v>143.28</v>
      </c>
      <c r="K143" s="178">
        <f t="shared" si="16"/>
        <v>0</v>
      </c>
      <c r="L143" s="178">
        <f t="shared" si="17"/>
        <v>0</v>
      </c>
      <c r="M143" s="178"/>
      <c r="N143" s="178">
        <v>23.88</v>
      </c>
      <c r="O143" s="178"/>
      <c r="P143" s="183">
        <v>4.685E-4</v>
      </c>
      <c r="Q143" s="181"/>
      <c r="R143" s="181">
        <v>4.685E-4</v>
      </c>
      <c r="S143" s="182">
        <f t="shared" si="18"/>
        <v>3.0000000000000001E-3</v>
      </c>
      <c r="T143" s="178"/>
      <c r="U143" s="178"/>
      <c r="V143" s="200"/>
      <c r="W143" s="53"/>
      <c r="Z143">
        <v>0</v>
      </c>
    </row>
    <row r="144" spans="1:26" ht="25.15" customHeight="1" x14ac:dyDescent="0.25">
      <c r="A144" s="179"/>
      <c r="B144" s="215" t="s">
        <v>1546</v>
      </c>
      <c r="C144" s="180" t="s">
        <v>777</v>
      </c>
      <c r="D144" s="249" t="s">
        <v>778</v>
      </c>
      <c r="E144" s="249"/>
      <c r="F144" s="173" t="s">
        <v>148</v>
      </c>
      <c r="G144" s="175">
        <v>6</v>
      </c>
      <c r="H144" s="174"/>
      <c r="I144" s="174">
        <f t="shared" si="14"/>
        <v>0</v>
      </c>
      <c r="J144" s="173">
        <f t="shared" si="15"/>
        <v>220.44</v>
      </c>
      <c r="K144" s="178">
        <f t="shared" si="16"/>
        <v>0</v>
      </c>
      <c r="L144" s="178">
        <f t="shared" si="17"/>
        <v>0</v>
      </c>
      <c r="M144" s="178"/>
      <c r="N144" s="178">
        <v>36.74</v>
      </c>
      <c r="O144" s="178"/>
      <c r="P144" s="183">
        <v>5.3850000000000002E-4</v>
      </c>
      <c r="Q144" s="181"/>
      <c r="R144" s="181">
        <v>5.3850000000000002E-4</v>
      </c>
      <c r="S144" s="182">
        <f t="shared" si="18"/>
        <v>3.0000000000000001E-3</v>
      </c>
      <c r="T144" s="178"/>
      <c r="U144" s="178"/>
      <c r="V144" s="200"/>
      <c r="W144" s="53"/>
      <c r="Z144">
        <v>0</v>
      </c>
    </row>
    <row r="145" spans="1:26" ht="25.15" customHeight="1" x14ac:dyDescent="0.25">
      <c r="A145" s="179"/>
      <c r="B145" s="215" t="s">
        <v>1547</v>
      </c>
      <c r="C145" s="180" t="s">
        <v>779</v>
      </c>
      <c r="D145" s="249" t="s">
        <v>780</v>
      </c>
      <c r="E145" s="249"/>
      <c r="F145" s="173" t="s">
        <v>148</v>
      </c>
      <c r="G145" s="175">
        <v>1</v>
      </c>
      <c r="H145" s="174"/>
      <c r="I145" s="174">
        <f t="shared" si="14"/>
        <v>0</v>
      </c>
      <c r="J145" s="173">
        <f t="shared" si="15"/>
        <v>11.85</v>
      </c>
      <c r="K145" s="178">
        <f t="shared" si="16"/>
        <v>0</v>
      </c>
      <c r="L145" s="178">
        <f t="shared" si="17"/>
        <v>0</v>
      </c>
      <c r="M145" s="178"/>
      <c r="N145" s="178">
        <v>11.85</v>
      </c>
      <c r="O145" s="178"/>
      <c r="P145" s="183">
        <v>6.9850000000000001E-4</v>
      </c>
      <c r="Q145" s="181"/>
      <c r="R145" s="181">
        <v>6.9850000000000001E-4</v>
      </c>
      <c r="S145" s="182">
        <f t="shared" si="18"/>
        <v>1E-3</v>
      </c>
      <c r="T145" s="178"/>
      <c r="U145" s="178"/>
      <c r="V145" s="200"/>
      <c r="W145" s="53"/>
      <c r="Z145">
        <v>0</v>
      </c>
    </row>
    <row r="146" spans="1:26" ht="25.15" customHeight="1" x14ac:dyDescent="0.25">
      <c r="A146" s="179"/>
      <c r="B146" s="215" t="s">
        <v>1548</v>
      </c>
      <c r="C146" s="180" t="s">
        <v>781</v>
      </c>
      <c r="D146" s="249" t="s">
        <v>782</v>
      </c>
      <c r="E146" s="249"/>
      <c r="F146" s="173" t="s">
        <v>148</v>
      </c>
      <c r="G146" s="175">
        <v>6</v>
      </c>
      <c r="H146" s="174"/>
      <c r="I146" s="174">
        <f t="shared" si="14"/>
        <v>0</v>
      </c>
      <c r="J146" s="173">
        <f t="shared" si="15"/>
        <v>30.6</v>
      </c>
      <c r="K146" s="178">
        <f t="shared" si="16"/>
        <v>0</v>
      </c>
      <c r="L146" s="178">
        <f t="shared" si="17"/>
        <v>0</v>
      </c>
      <c r="M146" s="178"/>
      <c r="N146" s="178">
        <v>5.0999999999999996</v>
      </c>
      <c r="O146" s="178"/>
      <c r="P146" s="183">
        <v>4.2999999999999999E-4</v>
      </c>
      <c r="Q146" s="181"/>
      <c r="R146" s="181">
        <v>4.2999999999999999E-4</v>
      </c>
      <c r="S146" s="182">
        <f t="shared" si="18"/>
        <v>3.0000000000000001E-3</v>
      </c>
      <c r="T146" s="178"/>
      <c r="U146" s="178"/>
      <c r="V146" s="200"/>
      <c r="W146" s="53"/>
      <c r="Z146">
        <v>0</v>
      </c>
    </row>
    <row r="147" spans="1:26" ht="25.15" customHeight="1" x14ac:dyDescent="0.25">
      <c r="A147" s="179"/>
      <c r="B147" s="215" t="s">
        <v>1549</v>
      </c>
      <c r="C147" s="180" t="s">
        <v>783</v>
      </c>
      <c r="D147" s="249" t="s">
        <v>784</v>
      </c>
      <c r="E147" s="249"/>
      <c r="F147" s="173" t="s">
        <v>148</v>
      </c>
      <c r="G147" s="175">
        <v>6</v>
      </c>
      <c r="H147" s="174"/>
      <c r="I147" s="174">
        <f t="shared" si="14"/>
        <v>0</v>
      </c>
      <c r="J147" s="173">
        <f t="shared" si="15"/>
        <v>45.96</v>
      </c>
      <c r="K147" s="178">
        <f t="shared" si="16"/>
        <v>0</v>
      </c>
      <c r="L147" s="178">
        <f t="shared" si="17"/>
        <v>0</v>
      </c>
      <c r="M147" s="178"/>
      <c r="N147" s="178">
        <v>7.66</v>
      </c>
      <c r="O147" s="178"/>
      <c r="P147" s="183">
        <v>3.9099999999999994E-3</v>
      </c>
      <c r="Q147" s="181"/>
      <c r="R147" s="181">
        <v>3.9099999999999994E-3</v>
      </c>
      <c r="S147" s="182">
        <f t="shared" si="18"/>
        <v>2.3E-2</v>
      </c>
      <c r="T147" s="178"/>
      <c r="U147" s="178"/>
      <c r="V147" s="200"/>
      <c r="W147" s="53"/>
      <c r="Z147">
        <v>0</v>
      </c>
    </row>
    <row r="148" spans="1:26" ht="25.15" customHeight="1" x14ac:dyDescent="0.25">
      <c r="A148" s="179"/>
      <c r="B148" s="215" t="s">
        <v>1550</v>
      </c>
      <c r="C148" s="180" t="s">
        <v>785</v>
      </c>
      <c r="D148" s="249" t="s">
        <v>786</v>
      </c>
      <c r="E148" s="249"/>
      <c r="F148" s="173" t="s">
        <v>148</v>
      </c>
      <c r="G148" s="175">
        <v>6</v>
      </c>
      <c r="H148" s="174"/>
      <c r="I148" s="174">
        <f t="shared" si="14"/>
        <v>0</v>
      </c>
      <c r="J148" s="173">
        <f t="shared" si="15"/>
        <v>45.96</v>
      </c>
      <c r="K148" s="178">
        <f t="shared" si="16"/>
        <v>0</v>
      </c>
      <c r="L148" s="178">
        <f t="shared" si="17"/>
        <v>0</v>
      </c>
      <c r="M148" s="178"/>
      <c r="N148" s="178">
        <v>7.66</v>
      </c>
      <c r="O148" s="178"/>
      <c r="P148" s="183">
        <v>3.3999999999999998E-3</v>
      </c>
      <c r="Q148" s="181"/>
      <c r="R148" s="181">
        <v>3.3999999999999998E-3</v>
      </c>
      <c r="S148" s="182">
        <f t="shared" si="18"/>
        <v>0.02</v>
      </c>
      <c r="T148" s="178"/>
      <c r="U148" s="178"/>
      <c r="V148" s="200"/>
      <c r="W148" s="53"/>
      <c r="Z148">
        <v>0</v>
      </c>
    </row>
    <row r="149" spans="1:26" ht="25.15" customHeight="1" x14ac:dyDescent="0.25">
      <c r="A149" s="179"/>
      <c r="B149" s="215" t="s">
        <v>1551</v>
      </c>
      <c r="C149" s="180" t="s">
        <v>787</v>
      </c>
      <c r="D149" s="249" t="s">
        <v>788</v>
      </c>
      <c r="E149" s="249"/>
      <c r="F149" s="173" t="s">
        <v>148</v>
      </c>
      <c r="G149" s="175">
        <v>3</v>
      </c>
      <c r="H149" s="174"/>
      <c r="I149" s="174">
        <f t="shared" si="14"/>
        <v>0</v>
      </c>
      <c r="J149" s="173">
        <f t="shared" si="15"/>
        <v>5.52</v>
      </c>
      <c r="K149" s="178">
        <f t="shared" si="16"/>
        <v>0</v>
      </c>
      <c r="L149" s="178">
        <f t="shared" si="17"/>
        <v>0</v>
      </c>
      <c r="M149" s="178"/>
      <c r="N149" s="178">
        <v>1.8399999999999999</v>
      </c>
      <c r="O149" s="178"/>
      <c r="P149" s="183">
        <v>4.1599999999999996E-3</v>
      </c>
      <c r="Q149" s="181"/>
      <c r="R149" s="181">
        <v>4.1599999999999996E-3</v>
      </c>
      <c r="S149" s="182">
        <f t="shared" si="18"/>
        <v>1.2E-2</v>
      </c>
      <c r="T149" s="178"/>
      <c r="U149" s="178"/>
      <c r="V149" s="200"/>
      <c r="W149" s="53"/>
      <c r="Z149">
        <v>0</v>
      </c>
    </row>
    <row r="150" spans="1:26" ht="25.15" customHeight="1" x14ac:dyDescent="0.25">
      <c r="A150" s="179"/>
      <c r="B150" s="215" t="s">
        <v>1552</v>
      </c>
      <c r="C150" s="180" t="s">
        <v>789</v>
      </c>
      <c r="D150" s="249" t="s">
        <v>790</v>
      </c>
      <c r="E150" s="249"/>
      <c r="F150" s="173" t="s">
        <v>148</v>
      </c>
      <c r="G150" s="175">
        <v>8</v>
      </c>
      <c r="H150" s="174"/>
      <c r="I150" s="174">
        <f t="shared" si="14"/>
        <v>0</v>
      </c>
      <c r="J150" s="173">
        <f t="shared" si="15"/>
        <v>484.96</v>
      </c>
      <c r="K150" s="178">
        <f t="shared" si="16"/>
        <v>0</v>
      </c>
      <c r="L150" s="178">
        <f t="shared" si="17"/>
        <v>0</v>
      </c>
      <c r="M150" s="178"/>
      <c r="N150" s="178">
        <v>60.62</v>
      </c>
      <c r="O150" s="178"/>
      <c r="P150" s="183">
        <v>5.0000000000000001E-3</v>
      </c>
      <c r="Q150" s="181"/>
      <c r="R150" s="181">
        <v>5.0000000000000001E-3</v>
      </c>
      <c r="S150" s="182">
        <f t="shared" si="18"/>
        <v>0.04</v>
      </c>
      <c r="T150" s="178"/>
      <c r="U150" s="178"/>
      <c r="V150" s="200"/>
      <c r="W150" s="53"/>
      <c r="Z150">
        <v>0</v>
      </c>
    </row>
    <row r="151" spans="1:26" ht="25.15" customHeight="1" x14ac:dyDescent="0.25">
      <c r="A151" s="179"/>
      <c r="B151" s="215" t="s">
        <v>1553</v>
      </c>
      <c r="C151" s="180" t="s">
        <v>791</v>
      </c>
      <c r="D151" s="249" t="s">
        <v>792</v>
      </c>
      <c r="E151" s="249"/>
      <c r="F151" s="173" t="s">
        <v>312</v>
      </c>
      <c r="G151" s="175">
        <v>44</v>
      </c>
      <c r="H151" s="174"/>
      <c r="I151" s="174">
        <f t="shared" si="14"/>
        <v>0</v>
      </c>
      <c r="J151" s="173">
        <f t="shared" si="15"/>
        <v>15.4</v>
      </c>
      <c r="K151" s="178">
        <f t="shared" si="16"/>
        <v>0</v>
      </c>
      <c r="L151" s="178">
        <f t="shared" si="17"/>
        <v>0</v>
      </c>
      <c r="M151" s="178"/>
      <c r="N151" s="178">
        <v>0.35</v>
      </c>
      <c r="O151" s="178"/>
      <c r="P151" s="181"/>
      <c r="Q151" s="181"/>
      <c r="R151" s="181"/>
      <c r="S151" s="182">
        <f t="shared" si="18"/>
        <v>0</v>
      </c>
      <c r="T151" s="178"/>
      <c r="U151" s="178"/>
      <c r="V151" s="200"/>
      <c r="W151" s="53"/>
      <c r="Z151">
        <v>0</v>
      </c>
    </row>
    <row r="152" spans="1:26" ht="25.15" customHeight="1" x14ac:dyDescent="0.25">
      <c r="A152" s="179"/>
      <c r="B152" s="215" t="s">
        <v>1554</v>
      </c>
      <c r="C152" s="180" t="s">
        <v>793</v>
      </c>
      <c r="D152" s="249" t="s">
        <v>794</v>
      </c>
      <c r="E152" s="249"/>
      <c r="F152" s="173" t="s">
        <v>312</v>
      </c>
      <c r="G152" s="175">
        <v>272</v>
      </c>
      <c r="H152" s="174"/>
      <c r="I152" s="174">
        <f t="shared" si="14"/>
        <v>0</v>
      </c>
      <c r="J152" s="173">
        <f t="shared" si="15"/>
        <v>114.24</v>
      </c>
      <c r="K152" s="178">
        <f t="shared" si="16"/>
        <v>0</v>
      </c>
      <c r="L152" s="178">
        <f t="shared" si="17"/>
        <v>0</v>
      </c>
      <c r="M152" s="178"/>
      <c r="N152" s="178">
        <v>0.42</v>
      </c>
      <c r="O152" s="178"/>
      <c r="P152" s="181"/>
      <c r="Q152" s="181"/>
      <c r="R152" s="181"/>
      <c r="S152" s="182">
        <f t="shared" si="18"/>
        <v>0</v>
      </c>
      <c r="T152" s="178"/>
      <c r="U152" s="178"/>
      <c r="V152" s="200"/>
      <c r="W152" s="53"/>
      <c r="Z152">
        <v>0</v>
      </c>
    </row>
    <row r="153" spans="1:26" ht="25.15" customHeight="1" x14ac:dyDescent="0.25">
      <c r="A153" s="179"/>
      <c r="B153" s="215" t="s">
        <v>1555</v>
      </c>
      <c r="C153" s="180" t="s">
        <v>795</v>
      </c>
      <c r="D153" s="249" t="s">
        <v>796</v>
      </c>
      <c r="E153" s="249"/>
      <c r="F153" s="173" t="s">
        <v>134</v>
      </c>
      <c r="G153" s="175">
        <v>4.2889999999999997</v>
      </c>
      <c r="H153" s="174"/>
      <c r="I153" s="174">
        <f t="shared" si="14"/>
        <v>0</v>
      </c>
      <c r="J153" s="173">
        <f t="shared" si="15"/>
        <v>47.09</v>
      </c>
      <c r="K153" s="178">
        <f t="shared" si="16"/>
        <v>0</v>
      </c>
      <c r="L153" s="178">
        <f t="shared" si="17"/>
        <v>0</v>
      </c>
      <c r="M153" s="178"/>
      <c r="N153" s="178">
        <v>10.98</v>
      </c>
      <c r="O153" s="178"/>
      <c r="P153" s="181"/>
      <c r="Q153" s="181"/>
      <c r="R153" s="181"/>
      <c r="S153" s="182">
        <f t="shared" si="18"/>
        <v>0</v>
      </c>
      <c r="T153" s="178"/>
      <c r="U153" s="178"/>
      <c r="V153" s="200"/>
      <c r="W153" s="53"/>
      <c r="Z153">
        <v>0</v>
      </c>
    </row>
    <row r="154" spans="1:26" x14ac:dyDescent="0.25">
      <c r="A154" s="10"/>
      <c r="B154" s="214"/>
      <c r="C154" s="172">
        <v>721</v>
      </c>
      <c r="D154" s="248" t="s">
        <v>686</v>
      </c>
      <c r="E154" s="248"/>
      <c r="F154" s="10"/>
      <c r="G154" s="171"/>
      <c r="H154" s="138"/>
      <c r="I154" s="140">
        <f>ROUND((SUM(I130:I153))/1,2)</f>
        <v>0</v>
      </c>
      <c r="J154" s="10"/>
      <c r="K154" s="10"/>
      <c r="L154" s="10">
        <f>ROUND((SUM(L130:L153))/1,2)</f>
        <v>0</v>
      </c>
      <c r="M154" s="10">
        <f>ROUND((SUM(M130:M153))/1,2)</f>
        <v>0</v>
      </c>
      <c r="N154" s="10"/>
      <c r="O154" s="10"/>
      <c r="P154" s="10"/>
      <c r="Q154" s="10"/>
      <c r="R154" s="10"/>
      <c r="S154" s="10">
        <f>ROUND((SUM(S130:S153))/1,2)</f>
        <v>0.99</v>
      </c>
      <c r="T154" s="10"/>
      <c r="U154" s="10"/>
      <c r="V154" s="202">
        <f>ROUND((SUM(V130:V153))/1,2)</f>
        <v>0</v>
      </c>
      <c r="W154" s="219"/>
      <c r="X154" s="137"/>
      <c r="Y154" s="137"/>
      <c r="Z154" s="137"/>
    </row>
    <row r="155" spans="1:26" x14ac:dyDescent="0.25">
      <c r="A155" s="1"/>
      <c r="B155" s="210"/>
      <c r="C155" s="1"/>
      <c r="D155" s="1"/>
      <c r="E155" s="1"/>
      <c r="F155" s="1"/>
      <c r="G155" s="165"/>
      <c r="H155" s="131"/>
      <c r="I155" s="13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03"/>
      <c r="W155" s="53"/>
    </row>
    <row r="156" spans="1:26" x14ac:dyDescent="0.25">
      <c r="A156" s="10"/>
      <c r="B156" s="214"/>
      <c r="C156" s="172">
        <v>722</v>
      </c>
      <c r="D156" s="248" t="s">
        <v>687</v>
      </c>
      <c r="E156" s="248"/>
      <c r="F156" s="10"/>
      <c r="G156" s="171"/>
      <c r="H156" s="138"/>
      <c r="I156" s="138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99"/>
      <c r="W156" s="219"/>
      <c r="X156" s="137"/>
      <c r="Y156" s="137"/>
      <c r="Z156" s="137"/>
    </row>
    <row r="157" spans="1:26" ht="25.15" customHeight="1" x14ac:dyDescent="0.25">
      <c r="A157" s="179"/>
      <c r="B157" s="215" t="s">
        <v>1556</v>
      </c>
      <c r="C157" s="180" t="s">
        <v>797</v>
      </c>
      <c r="D157" s="249" t="s">
        <v>798</v>
      </c>
      <c r="E157" s="249"/>
      <c r="F157" s="173" t="s">
        <v>312</v>
      </c>
      <c r="G157" s="175">
        <v>51.5</v>
      </c>
      <c r="H157" s="174"/>
      <c r="I157" s="174">
        <f t="shared" ref="I157:I186" si="19">ROUND(G157*(H157),2)</f>
        <v>0</v>
      </c>
      <c r="J157" s="173">
        <f t="shared" ref="J157:J186" si="20">ROUND(G157*(N157),2)</f>
        <v>657.14</v>
      </c>
      <c r="K157" s="178">
        <f t="shared" ref="K157:K186" si="21">ROUND(G157*(O157),2)</f>
        <v>0</v>
      </c>
      <c r="L157" s="178">
        <f t="shared" ref="L157:L186" si="22">ROUND(G157*(H157),2)</f>
        <v>0</v>
      </c>
      <c r="M157" s="178"/>
      <c r="N157" s="178">
        <v>12.76</v>
      </c>
      <c r="O157" s="178"/>
      <c r="P157" s="183">
        <v>8.4999999999999995E-4</v>
      </c>
      <c r="Q157" s="181"/>
      <c r="R157" s="181">
        <v>8.4999999999999995E-4</v>
      </c>
      <c r="S157" s="182">
        <f t="shared" ref="S157:S186" si="23">ROUND(G157*(P157),3)</f>
        <v>4.3999999999999997E-2</v>
      </c>
      <c r="T157" s="178"/>
      <c r="U157" s="178"/>
      <c r="V157" s="200"/>
      <c r="W157" s="53"/>
      <c r="Z157">
        <v>0</v>
      </c>
    </row>
    <row r="158" spans="1:26" ht="25.15" customHeight="1" x14ac:dyDescent="0.25">
      <c r="A158" s="179"/>
      <c r="B158" s="215" t="s">
        <v>1557</v>
      </c>
      <c r="C158" s="180" t="s">
        <v>799</v>
      </c>
      <c r="D158" s="249" t="s">
        <v>800</v>
      </c>
      <c r="E158" s="249"/>
      <c r="F158" s="173" t="s">
        <v>312</v>
      </c>
      <c r="G158" s="175">
        <v>28.5</v>
      </c>
      <c r="H158" s="174"/>
      <c r="I158" s="174">
        <f t="shared" si="19"/>
        <v>0</v>
      </c>
      <c r="J158" s="173">
        <f t="shared" si="20"/>
        <v>596.51</v>
      </c>
      <c r="K158" s="178">
        <f t="shared" si="21"/>
        <v>0</v>
      </c>
      <c r="L158" s="178">
        <f t="shared" si="22"/>
        <v>0</v>
      </c>
      <c r="M158" s="178"/>
      <c r="N158" s="178">
        <v>20.93</v>
      </c>
      <c r="O158" s="178"/>
      <c r="P158" s="181"/>
      <c r="Q158" s="181"/>
      <c r="R158" s="181"/>
      <c r="S158" s="182">
        <f t="shared" si="23"/>
        <v>0</v>
      </c>
      <c r="T158" s="178"/>
      <c r="U158" s="178"/>
      <c r="V158" s="200"/>
      <c r="W158" s="53"/>
      <c r="Z158">
        <v>0</v>
      </c>
    </row>
    <row r="159" spans="1:26" ht="25.15" customHeight="1" x14ac:dyDescent="0.25">
      <c r="A159" s="179"/>
      <c r="B159" s="215" t="s">
        <v>1558</v>
      </c>
      <c r="C159" s="180" t="s">
        <v>801</v>
      </c>
      <c r="D159" s="249" t="s">
        <v>802</v>
      </c>
      <c r="E159" s="249"/>
      <c r="F159" s="173" t="s">
        <v>312</v>
      </c>
      <c r="G159" s="175">
        <v>11</v>
      </c>
      <c r="H159" s="174"/>
      <c r="I159" s="174">
        <f t="shared" si="19"/>
        <v>0</v>
      </c>
      <c r="J159" s="173">
        <f t="shared" si="20"/>
        <v>1070.8499999999999</v>
      </c>
      <c r="K159" s="178">
        <f t="shared" si="21"/>
        <v>0</v>
      </c>
      <c r="L159" s="178">
        <f t="shared" si="22"/>
        <v>0</v>
      </c>
      <c r="M159" s="178"/>
      <c r="N159" s="178">
        <v>97.35</v>
      </c>
      <c r="O159" s="178"/>
      <c r="P159" s="181"/>
      <c r="Q159" s="181"/>
      <c r="R159" s="181"/>
      <c r="S159" s="182">
        <f t="shared" si="23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5" t="s">
        <v>1559</v>
      </c>
      <c r="C160" s="180" t="s">
        <v>803</v>
      </c>
      <c r="D160" s="249" t="s">
        <v>804</v>
      </c>
      <c r="E160" s="249"/>
      <c r="F160" s="173" t="s">
        <v>312</v>
      </c>
      <c r="G160" s="175">
        <v>15.5</v>
      </c>
      <c r="H160" s="174"/>
      <c r="I160" s="174">
        <f t="shared" si="19"/>
        <v>0</v>
      </c>
      <c r="J160" s="173">
        <f t="shared" si="20"/>
        <v>471.82</v>
      </c>
      <c r="K160" s="178">
        <f t="shared" si="21"/>
        <v>0</v>
      </c>
      <c r="L160" s="178">
        <f t="shared" si="22"/>
        <v>0</v>
      </c>
      <c r="M160" s="178"/>
      <c r="N160" s="178">
        <v>30.44</v>
      </c>
      <c r="O160" s="178"/>
      <c r="P160" s="181"/>
      <c r="Q160" s="181"/>
      <c r="R160" s="181"/>
      <c r="S160" s="182">
        <f t="shared" si="23"/>
        <v>0</v>
      </c>
      <c r="T160" s="178"/>
      <c r="U160" s="178"/>
      <c r="V160" s="200"/>
      <c r="W160" s="53"/>
      <c r="Z160">
        <v>0</v>
      </c>
    </row>
    <row r="161" spans="1:26" ht="25.15" customHeight="1" x14ac:dyDescent="0.25">
      <c r="A161" s="179"/>
      <c r="B161" s="215" t="s">
        <v>1560</v>
      </c>
      <c r="C161" s="180" t="s">
        <v>805</v>
      </c>
      <c r="D161" s="249" t="s">
        <v>806</v>
      </c>
      <c r="E161" s="249"/>
      <c r="F161" s="173" t="s">
        <v>312</v>
      </c>
      <c r="G161" s="175">
        <v>59</v>
      </c>
      <c r="H161" s="174"/>
      <c r="I161" s="174">
        <f t="shared" si="19"/>
        <v>0</v>
      </c>
      <c r="J161" s="173">
        <f t="shared" si="20"/>
        <v>436.01</v>
      </c>
      <c r="K161" s="178">
        <f t="shared" si="21"/>
        <v>0</v>
      </c>
      <c r="L161" s="178">
        <f t="shared" si="22"/>
        <v>0</v>
      </c>
      <c r="M161" s="178"/>
      <c r="N161" s="178">
        <v>7.39</v>
      </c>
      <c r="O161" s="178"/>
      <c r="P161" s="183">
        <v>5.9999999999999995E-4</v>
      </c>
      <c r="Q161" s="181"/>
      <c r="R161" s="181">
        <v>5.9999999999999995E-4</v>
      </c>
      <c r="S161" s="182">
        <f t="shared" si="23"/>
        <v>3.5000000000000003E-2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5" t="s">
        <v>1561</v>
      </c>
      <c r="C162" s="180" t="s">
        <v>807</v>
      </c>
      <c r="D162" s="249" t="s">
        <v>808</v>
      </c>
      <c r="E162" s="249"/>
      <c r="F162" s="173" t="s">
        <v>312</v>
      </c>
      <c r="G162" s="175">
        <v>69</v>
      </c>
      <c r="H162" s="174"/>
      <c r="I162" s="174">
        <f t="shared" si="19"/>
        <v>0</v>
      </c>
      <c r="J162" s="173">
        <f t="shared" si="20"/>
        <v>745.89</v>
      </c>
      <c r="K162" s="178">
        <f t="shared" si="21"/>
        <v>0</v>
      </c>
      <c r="L162" s="178">
        <f t="shared" si="22"/>
        <v>0</v>
      </c>
      <c r="M162" s="178"/>
      <c r="N162" s="178">
        <v>10.81</v>
      </c>
      <c r="O162" s="178"/>
      <c r="P162" s="183">
        <v>5.27536E-4</v>
      </c>
      <c r="Q162" s="181"/>
      <c r="R162" s="181">
        <v>5.27536E-4</v>
      </c>
      <c r="S162" s="182">
        <f t="shared" si="23"/>
        <v>3.5999999999999997E-2</v>
      </c>
      <c r="T162" s="178"/>
      <c r="U162" s="178"/>
      <c r="V162" s="200"/>
      <c r="W162" s="53"/>
      <c r="Z162">
        <v>0</v>
      </c>
    </row>
    <row r="163" spans="1:26" ht="25.15" customHeight="1" x14ac:dyDescent="0.25">
      <c r="A163" s="179"/>
      <c r="B163" s="215" t="s">
        <v>1562</v>
      </c>
      <c r="C163" s="180" t="s">
        <v>809</v>
      </c>
      <c r="D163" s="249" t="s">
        <v>810</v>
      </c>
      <c r="E163" s="249"/>
      <c r="F163" s="173" t="s">
        <v>312</v>
      </c>
      <c r="G163" s="175">
        <v>3</v>
      </c>
      <c r="H163" s="174"/>
      <c r="I163" s="174">
        <f t="shared" si="19"/>
        <v>0</v>
      </c>
      <c r="J163" s="173">
        <f t="shared" si="20"/>
        <v>31.77</v>
      </c>
      <c r="K163" s="178">
        <f t="shared" si="21"/>
        <v>0</v>
      </c>
      <c r="L163" s="178">
        <f t="shared" si="22"/>
        <v>0</v>
      </c>
      <c r="M163" s="178"/>
      <c r="N163" s="178">
        <v>10.59</v>
      </c>
      <c r="O163" s="178"/>
      <c r="P163" s="183">
        <v>1.6400000000000002E-3</v>
      </c>
      <c r="Q163" s="181"/>
      <c r="R163" s="181">
        <v>1.6400000000000002E-3</v>
      </c>
      <c r="S163" s="182">
        <f t="shared" si="23"/>
        <v>5.0000000000000001E-3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5" t="s">
        <v>1563</v>
      </c>
      <c r="C164" s="180" t="s">
        <v>811</v>
      </c>
      <c r="D164" s="249" t="s">
        <v>812</v>
      </c>
      <c r="E164" s="249"/>
      <c r="F164" s="173" t="s">
        <v>312</v>
      </c>
      <c r="G164" s="175">
        <v>128</v>
      </c>
      <c r="H164" s="174"/>
      <c r="I164" s="174">
        <f t="shared" si="19"/>
        <v>0</v>
      </c>
      <c r="J164" s="173">
        <f t="shared" si="20"/>
        <v>627.20000000000005</v>
      </c>
      <c r="K164" s="178">
        <f t="shared" si="21"/>
        <v>0</v>
      </c>
      <c r="L164" s="178">
        <f t="shared" si="22"/>
        <v>0</v>
      </c>
      <c r="M164" s="178"/>
      <c r="N164" s="178">
        <v>4.9000000000000004</v>
      </c>
      <c r="O164" s="178"/>
      <c r="P164" s="183">
        <v>1.2999999999999999E-4</v>
      </c>
      <c r="Q164" s="181"/>
      <c r="R164" s="181">
        <v>1.2999999999999999E-4</v>
      </c>
      <c r="S164" s="182">
        <f t="shared" si="23"/>
        <v>1.7000000000000001E-2</v>
      </c>
      <c r="T164" s="178"/>
      <c r="U164" s="178"/>
      <c r="V164" s="200"/>
      <c r="W164" s="53"/>
      <c r="Z164">
        <v>0</v>
      </c>
    </row>
    <row r="165" spans="1:26" ht="34.9" customHeight="1" x14ac:dyDescent="0.25">
      <c r="A165" s="179"/>
      <c r="B165" s="215" t="s">
        <v>1564</v>
      </c>
      <c r="C165" s="180" t="s">
        <v>813</v>
      </c>
      <c r="D165" s="249" t="s">
        <v>814</v>
      </c>
      <c r="E165" s="249"/>
      <c r="F165" s="173" t="s">
        <v>312</v>
      </c>
      <c r="G165" s="175">
        <v>51.5</v>
      </c>
      <c r="H165" s="174"/>
      <c r="I165" s="174">
        <f t="shared" si="19"/>
        <v>0</v>
      </c>
      <c r="J165" s="173">
        <f t="shared" si="20"/>
        <v>283.77</v>
      </c>
      <c r="K165" s="178">
        <f t="shared" si="21"/>
        <v>0</v>
      </c>
      <c r="L165" s="178">
        <f t="shared" si="22"/>
        <v>0</v>
      </c>
      <c r="M165" s="178"/>
      <c r="N165" s="178">
        <v>5.51</v>
      </c>
      <c r="O165" s="178"/>
      <c r="P165" s="183">
        <v>1.6000000000000001E-4</v>
      </c>
      <c r="Q165" s="181"/>
      <c r="R165" s="181">
        <v>1.6000000000000001E-4</v>
      </c>
      <c r="S165" s="182">
        <f t="shared" si="23"/>
        <v>8.0000000000000002E-3</v>
      </c>
      <c r="T165" s="178"/>
      <c r="U165" s="178"/>
      <c r="V165" s="200"/>
      <c r="W165" s="53"/>
      <c r="Z165">
        <v>0</v>
      </c>
    </row>
    <row r="166" spans="1:26" ht="34.9" customHeight="1" x14ac:dyDescent="0.25">
      <c r="A166" s="179"/>
      <c r="B166" s="215" t="s">
        <v>1565</v>
      </c>
      <c r="C166" s="180" t="s">
        <v>815</v>
      </c>
      <c r="D166" s="249" t="s">
        <v>816</v>
      </c>
      <c r="E166" s="249"/>
      <c r="F166" s="173" t="s">
        <v>312</v>
      </c>
      <c r="G166" s="175">
        <v>39.5</v>
      </c>
      <c r="H166" s="174"/>
      <c r="I166" s="174">
        <f t="shared" si="19"/>
        <v>0</v>
      </c>
      <c r="J166" s="173">
        <f t="shared" si="20"/>
        <v>242.14</v>
      </c>
      <c r="K166" s="178">
        <f t="shared" si="21"/>
        <v>0</v>
      </c>
      <c r="L166" s="178">
        <f t="shared" si="22"/>
        <v>0</v>
      </c>
      <c r="M166" s="178"/>
      <c r="N166" s="178">
        <v>6.13</v>
      </c>
      <c r="O166" s="178"/>
      <c r="P166" s="183">
        <v>2.3000000000000001E-4</v>
      </c>
      <c r="Q166" s="181"/>
      <c r="R166" s="181">
        <v>2.3000000000000001E-4</v>
      </c>
      <c r="S166" s="182">
        <f t="shared" si="23"/>
        <v>8.9999999999999993E-3</v>
      </c>
      <c r="T166" s="178"/>
      <c r="U166" s="178"/>
      <c r="V166" s="200"/>
      <c r="W166" s="53"/>
      <c r="Z166">
        <v>0</v>
      </c>
    </row>
    <row r="167" spans="1:26" ht="25.15" customHeight="1" x14ac:dyDescent="0.25">
      <c r="A167" s="179"/>
      <c r="B167" s="215" t="s">
        <v>1566</v>
      </c>
      <c r="C167" s="180" t="s">
        <v>817</v>
      </c>
      <c r="D167" s="249" t="s">
        <v>818</v>
      </c>
      <c r="E167" s="249"/>
      <c r="F167" s="173" t="s">
        <v>819</v>
      </c>
      <c r="G167" s="175">
        <v>15.5</v>
      </c>
      <c r="H167" s="174"/>
      <c r="I167" s="174">
        <f t="shared" si="19"/>
        <v>0</v>
      </c>
      <c r="J167" s="173">
        <f t="shared" si="20"/>
        <v>597.22</v>
      </c>
      <c r="K167" s="178">
        <f t="shared" si="21"/>
        <v>0</v>
      </c>
      <c r="L167" s="178">
        <f t="shared" si="22"/>
        <v>0</v>
      </c>
      <c r="M167" s="178"/>
      <c r="N167" s="178">
        <v>38.53</v>
      </c>
      <c r="O167" s="178"/>
      <c r="P167" s="183">
        <v>7.1399999999999996E-3</v>
      </c>
      <c r="Q167" s="181"/>
      <c r="R167" s="181">
        <v>7.1399999999999996E-3</v>
      </c>
      <c r="S167" s="182">
        <f t="shared" si="23"/>
        <v>0.111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5" t="s">
        <v>1567</v>
      </c>
      <c r="C168" s="180" t="s">
        <v>820</v>
      </c>
      <c r="D168" s="249" t="s">
        <v>821</v>
      </c>
      <c r="E168" s="249"/>
      <c r="F168" s="173" t="s">
        <v>148</v>
      </c>
      <c r="G168" s="175">
        <v>54</v>
      </c>
      <c r="H168" s="174"/>
      <c r="I168" s="174">
        <f t="shared" si="19"/>
        <v>0</v>
      </c>
      <c r="J168" s="173">
        <f t="shared" si="20"/>
        <v>181.98</v>
      </c>
      <c r="K168" s="178">
        <f t="shared" si="21"/>
        <v>0</v>
      </c>
      <c r="L168" s="178">
        <f t="shared" si="22"/>
        <v>0</v>
      </c>
      <c r="M168" s="178"/>
      <c r="N168" s="178">
        <v>3.37</v>
      </c>
      <c r="O168" s="178"/>
      <c r="P168" s="181"/>
      <c r="Q168" s="181"/>
      <c r="R168" s="181"/>
      <c r="S168" s="182">
        <f t="shared" si="23"/>
        <v>0</v>
      </c>
      <c r="T168" s="178"/>
      <c r="U168" s="178"/>
      <c r="V168" s="200"/>
      <c r="W168" s="53"/>
      <c r="Z168">
        <v>0</v>
      </c>
    </row>
    <row r="169" spans="1:26" ht="34.9" customHeight="1" x14ac:dyDescent="0.25">
      <c r="A169" s="179"/>
      <c r="B169" s="215" t="s">
        <v>1568</v>
      </c>
      <c r="C169" s="180" t="s">
        <v>822</v>
      </c>
      <c r="D169" s="249" t="s">
        <v>823</v>
      </c>
      <c r="E169" s="249"/>
      <c r="F169" s="173" t="s">
        <v>148</v>
      </c>
      <c r="G169" s="175">
        <v>12</v>
      </c>
      <c r="H169" s="174"/>
      <c r="I169" s="174">
        <f t="shared" si="19"/>
        <v>0</v>
      </c>
      <c r="J169" s="173">
        <f t="shared" si="20"/>
        <v>73.56</v>
      </c>
      <c r="K169" s="178">
        <f t="shared" si="21"/>
        <v>0</v>
      </c>
      <c r="L169" s="178">
        <f t="shared" si="22"/>
        <v>0</v>
      </c>
      <c r="M169" s="178"/>
      <c r="N169" s="178">
        <v>6.13</v>
      </c>
      <c r="O169" s="178"/>
      <c r="P169" s="183">
        <v>1.3000000000000002E-4</v>
      </c>
      <c r="Q169" s="181"/>
      <c r="R169" s="181">
        <v>1.3000000000000002E-4</v>
      </c>
      <c r="S169" s="182">
        <f t="shared" si="23"/>
        <v>2E-3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5" t="s">
        <v>1569</v>
      </c>
      <c r="C170" s="180" t="s">
        <v>824</v>
      </c>
      <c r="D170" s="249" t="s">
        <v>825</v>
      </c>
      <c r="E170" s="249"/>
      <c r="F170" s="173" t="s">
        <v>148</v>
      </c>
      <c r="G170" s="175">
        <v>36</v>
      </c>
      <c r="H170" s="174"/>
      <c r="I170" s="174">
        <f t="shared" si="19"/>
        <v>0</v>
      </c>
      <c r="J170" s="173">
        <f t="shared" si="20"/>
        <v>132.12</v>
      </c>
      <c r="K170" s="178">
        <f t="shared" si="21"/>
        <v>0</v>
      </c>
      <c r="L170" s="178">
        <f t="shared" si="22"/>
        <v>0</v>
      </c>
      <c r="M170" s="178"/>
      <c r="N170" s="178">
        <v>3.67</v>
      </c>
      <c r="O170" s="178"/>
      <c r="P170" s="183">
        <v>2.6000000000000003E-4</v>
      </c>
      <c r="Q170" s="181"/>
      <c r="R170" s="181">
        <v>2.6000000000000003E-4</v>
      </c>
      <c r="S170" s="182">
        <f t="shared" si="23"/>
        <v>8.9999999999999993E-3</v>
      </c>
      <c r="T170" s="178"/>
      <c r="U170" s="178"/>
      <c r="V170" s="200"/>
      <c r="W170" s="53"/>
      <c r="Z170">
        <v>0</v>
      </c>
    </row>
    <row r="171" spans="1:26" ht="25.15" customHeight="1" x14ac:dyDescent="0.25">
      <c r="A171" s="179"/>
      <c r="B171" s="215" t="s">
        <v>1570</v>
      </c>
      <c r="C171" s="180" t="s">
        <v>826</v>
      </c>
      <c r="D171" s="249" t="s">
        <v>827</v>
      </c>
      <c r="E171" s="249"/>
      <c r="F171" s="173" t="s">
        <v>148</v>
      </c>
      <c r="G171" s="175">
        <v>6</v>
      </c>
      <c r="H171" s="174"/>
      <c r="I171" s="174">
        <f t="shared" si="19"/>
        <v>0</v>
      </c>
      <c r="J171" s="173">
        <f t="shared" si="20"/>
        <v>36.78</v>
      </c>
      <c r="K171" s="178">
        <f t="shared" si="21"/>
        <v>0</v>
      </c>
      <c r="L171" s="178">
        <f t="shared" si="22"/>
        <v>0</v>
      </c>
      <c r="M171" s="178"/>
      <c r="N171" s="178">
        <v>6.13</v>
      </c>
      <c r="O171" s="178"/>
      <c r="P171" s="183">
        <v>2.6000000000000003E-4</v>
      </c>
      <c r="Q171" s="181"/>
      <c r="R171" s="181">
        <v>2.6000000000000003E-4</v>
      </c>
      <c r="S171" s="182">
        <f t="shared" si="23"/>
        <v>2E-3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5" t="s">
        <v>1571</v>
      </c>
      <c r="C172" s="180" t="s">
        <v>828</v>
      </c>
      <c r="D172" s="249" t="s">
        <v>829</v>
      </c>
      <c r="E172" s="249"/>
      <c r="F172" s="173" t="s">
        <v>148</v>
      </c>
      <c r="G172" s="175">
        <v>3</v>
      </c>
      <c r="H172" s="174"/>
      <c r="I172" s="174">
        <f t="shared" si="19"/>
        <v>0</v>
      </c>
      <c r="J172" s="173">
        <f t="shared" si="20"/>
        <v>42.27</v>
      </c>
      <c r="K172" s="178">
        <f t="shared" si="21"/>
        <v>0</v>
      </c>
      <c r="L172" s="178">
        <f t="shared" si="22"/>
        <v>0</v>
      </c>
      <c r="M172" s="178"/>
      <c r="N172" s="178">
        <v>14.09</v>
      </c>
      <c r="O172" s="178"/>
      <c r="P172" s="183">
        <v>2.9000000000000006E-4</v>
      </c>
      <c r="Q172" s="181"/>
      <c r="R172" s="181">
        <v>2.9000000000000006E-4</v>
      </c>
      <c r="S172" s="182">
        <f t="shared" si="23"/>
        <v>1E-3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5" t="s">
        <v>1572</v>
      </c>
      <c r="C173" s="180" t="s">
        <v>830</v>
      </c>
      <c r="D173" s="249" t="s">
        <v>831</v>
      </c>
      <c r="E173" s="249"/>
      <c r="F173" s="173" t="s">
        <v>148</v>
      </c>
      <c r="G173" s="175">
        <v>12</v>
      </c>
      <c r="H173" s="174"/>
      <c r="I173" s="174">
        <f t="shared" si="19"/>
        <v>0</v>
      </c>
      <c r="J173" s="173">
        <f t="shared" si="20"/>
        <v>73.56</v>
      </c>
      <c r="K173" s="178">
        <f t="shared" si="21"/>
        <v>0</v>
      </c>
      <c r="L173" s="178">
        <f t="shared" si="22"/>
        <v>0</v>
      </c>
      <c r="M173" s="178"/>
      <c r="N173" s="178">
        <v>6.13</v>
      </c>
      <c r="O173" s="178"/>
      <c r="P173" s="183">
        <v>2.0000000000000002E-5</v>
      </c>
      <c r="Q173" s="181"/>
      <c r="R173" s="181">
        <v>2.0000000000000002E-5</v>
      </c>
      <c r="S173" s="182">
        <f t="shared" si="23"/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1573</v>
      </c>
      <c r="C174" s="180" t="s">
        <v>832</v>
      </c>
      <c r="D174" s="249" t="s">
        <v>833</v>
      </c>
      <c r="E174" s="249"/>
      <c r="F174" s="173" t="s">
        <v>148</v>
      </c>
      <c r="G174" s="175">
        <v>12</v>
      </c>
      <c r="H174" s="174"/>
      <c r="I174" s="174">
        <f t="shared" si="19"/>
        <v>0</v>
      </c>
      <c r="J174" s="173">
        <f t="shared" si="20"/>
        <v>242.4</v>
      </c>
      <c r="K174" s="178">
        <f t="shared" si="21"/>
        <v>0</v>
      </c>
      <c r="L174" s="178">
        <f t="shared" si="22"/>
        <v>0</v>
      </c>
      <c r="M174" s="178"/>
      <c r="N174" s="178">
        <v>20.2</v>
      </c>
      <c r="O174" s="178"/>
      <c r="P174" s="183">
        <v>2.0000000000000002E-5</v>
      </c>
      <c r="Q174" s="181"/>
      <c r="R174" s="181">
        <v>2.0000000000000002E-5</v>
      </c>
      <c r="S174" s="182">
        <f t="shared" si="23"/>
        <v>0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5" t="s">
        <v>1574</v>
      </c>
      <c r="C175" s="180" t="s">
        <v>834</v>
      </c>
      <c r="D175" s="249" t="s">
        <v>835</v>
      </c>
      <c r="E175" s="249"/>
      <c r="F175" s="173" t="s">
        <v>148</v>
      </c>
      <c r="G175" s="175">
        <v>2</v>
      </c>
      <c r="H175" s="174"/>
      <c r="I175" s="174">
        <f t="shared" si="19"/>
        <v>0</v>
      </c>
      <c r="J175" s="173">
        <f t="shared" si="20"/>
        <v>45.96</v>
      </c>
      <c r="K175" s="178">
        <f t="shared" si="21"/>
        <v>0</v>
      </c>
      <c r="L175" s="178">
        <f t="shared" si="22"/>
        <v>0</v>
      </c>
      <c r="M175" s="178"/>
      <c r="N175" s="178">
        <v>22.98</v>
      </c>
      <c r="O175" s="178"/>
      <c r="P175" s="183">
        <v>2.0000000000000002E-5</v>
      </c>
      <c r="Q175" s="181"/>
      <c r="R175" s="181">
        <v>2.0000000000000002E-5</v>
      </c>
      <c r="S175" s="182">
        <f t="shared" si="23"/>
        <v>0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5" t="s">
        <v>1575</v>
      </c>
      <c r="C176" s="180" t="s">
        <v>836</v>
      </c>
      <c r="D176" s="249" t="s">
        <v>837</v>
      </c>
      <c r="E176" s="249"/>
      <c r="F176" s="173" t="s">
        <v>148</v>
      </c>
      <c r="G176" s="175">
        <v>1</v>
      </c>
      <c r="H176" s="174"/>
      <c r="I176" s="174">
        <f t="shared" si="19"/>
        <v>0</v>
      </c>
      <c r="J176" s="173">
        <f t="shared" si="20"/>
        <v>25.52</v>
      </c>
      <c r="K176" s="178">
        <f t="shared" si="21"/>
        <v>0</v>
      </c>
      <c r="L176" s="178">
        <f t="shared" si="22"/>
        <v>0</v>
      </c>
      <c r="M176" s="178"/>
      <c r="N176" s="178">
        <v>25.52</v>
      </c>
      <c r="O176" s="178"/>
      <c r="P176" s="183">
        <v>2.0000000000000002E-5</v>
      </c>
      <c r="Q176" s="181"/>
      <c r="R176" s="181">
        <v>2.0000000000000002E-5</v>
      </c>
      <c r="S176" s="182">
        <f t="shared" si="23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5" t="s">
        <v>1576</v>
      </c>
      <c r="C177" s="180" t="s">
        <v>838</v>
      </c>
      <c r="D177" s="249" t="s">
        <v>839</v>
      </c>
      <c r="E177" s="249"/>
      <c r="F177" s="173" t="s">
        <v>148</v>
      </c>
      <c r="G177" s="175">
        <v>6</v>
      </c>
      <c r="H177" s="174"/>
      <c r="I177" s="174">
        <f t="shared" si="19"/>
        <v>0</v>
      </c>
      <c r="J177" s="173">
        <f t="shared" si="20"/>
        <v>52.08</v>
      </c>
      <c r="K177" s="178">
        <f t="shared" si="21"/>
        <v>0</v>
      </c>
      <c r="L177" s="178">
        <f t="shared" si="22"/>
        <v>0</v>
      </c>
      <c r="M177" s="178"/>
      <c r="N177" s="178">
        <v>8.68</v>
      </c>
      <c r="O177" s="178"/>
      <c r="P177" s="183">
        <v>2.0000000000000002E-5</v>
      </c>
      <c r="Q177" s="181"/>
      <c r="R177" s="181">
        <v>2.0000000000000002E-5</v>
      </c>
      <c r="S177" s="182">
        <f t="shared" si="23"/>
        <v>0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5" t="s">
        <v>1577</v>
      </c>
      <c r="C178" s="180" t="s">
        <v>840</v>
      </c>
      <c r="D178" s="249" t="s">
        <v>841</v>
      </c>
      <c r="E178" s="249"/>
      <c r="F178" s="173" t="s">
        <v>148</v>
      </c>
      <c r="G178" s="175">
        <v>6</v>
      </c>
      <c r="H178" s="174"/>
      <c r="I178" s="174">
        <f t="shared" si="19"/>
        <v>0</v>
      </c>
      <c r="J178" s="173">
        <f t="shared" si="20"/>
        <v>306.3</v>
      </c>
      <c r="K178" s="178">
        <f t="shared" si="21"/>
        <v>0</v>
      </c>
      <c r="L178" s="178">
        <f t="shared" si="22"/>
        <v>0</v>
      </c>
      <c r="M178" s="178"/>
      <c r="N178" s="178">
        <v>51.05</v>
      </c>
      <c r="O178" s="178"/>
      <c r="P178" s="183">
        <v>3.5500000000000002E-3</v>
      </c>
      <c r="Q178" s="181"/>
      <c r="R178" s="181">
        <v>3.5500000000000002E-3</v>
      </c>
      <c r="S178" s="182">
        <f t="shared" si="23"/>
        <v>2.1000000000000001E-2</v>
      </c>
      <c r="T178" s="178"/>
      <c r="U178" s="178"/>
      <c r="V178" s="200"/>
      <c r="W178" s="53"/>
      <c r="Z178">
        <v>0</v>
      </c>
    </row>
    <row r="179" spans="1:26" ht="25.15" customHeight="1" x14ac:dyDescent="0.25">
      <c r="A179" s="179"/>
      <c r="B179" s="215" t="s">
        <v>1578</v>
      </c>
      <c r="C179" s="180" t="s">
        <v>842</v>
      </c>
      <c r="D179" s="249" t="s">
        <v>843</v>
      </c>
      <c r="E179" s="249"/>
      <c r="F179" s="173" t="s">
        <v>312</v>
      </c>
      <c r="G179" s="175">
        <v>234.5</v>
      </c>
      <c r="H179" s="174"/>
      <c r="I179" s="174">
        <f t="shared" si="19"/>
        <v>0</v>
      </c>
      <c r="J179" s="173">
        <f t="shared" si="20"/>
        <v>143.05000000000001</v>
      </c>
      <c r="K179" s="178">
        <f t="shared" si="21"/>
        <v>0</v>
      </c>
      <c r="L179" s="178">
        <f t="shared" si="22"/>
        <v>0</v>
      </c>
      <c r="M179" s="178"/>
      <c r="N179" s="178">
        <v>0.61</v>
      </c>
      <c r="O179" s="178"/>
      <c r="P179" s="183">
        <v>1.7999999999999998E-4</v>
      </c>
      <c r="Q179" s="181"/>
      <c r="R179" s="181">
        <v>1.7999999999999998E-4</v>
      </c>
      <c r="S179" s="182">
        <f t="shared" si="23"/>
        <v>4.2000000000000003E-2</v>
      </c>
      <c r="T179" s="178"/>
      <c r="U179" s="178"/>
      <c r="V179" s="200"/>
      <c r="W179" s="53"/>
      <c r="Z179">
        <v>0</v>
      </c>
    </row>
    <row r="180" spans="1:26" ht="25.15" customHeight="1" x14ac:dyDescent="0.25">
      <c r="A180" s="179"/>
      <c r="B180" s="215" t="s">
        <v>1579</v>
      </c>
      <c r="C180" s="180" t="s">
        <v>844</v>
      </c>
      <c r="D180" s="249" t="s">
        <v>845</v>
      </c>
      <c r="E180" s="249"/>
      <c r="F180" s="173" t="s">
        <v>312</v>
      </c>
      <c r="G180" s="175">
        <v>234.5</v>
      </c>
      <c r="H180" s="174"/>
      <c r="I180" s="174">
        <f t="shared" si="19"/>
        <v>0</v>
      </c>
      <c r="J180" s="173">
        <f t="shared" si="20"/>
        <v>110.22</v>
      </c>
      <c r="K180" s="178">
        <f t="shared" si="21"/>
        <v>0</v>
      </c>
      <c r="L180" s="178">
        <f t="shared" si="22"/>
        <v>0</v>
      </c>
      <c r="M180" s="178"/>
      <c r="N180" s="178">
        <v>0.47</v>
      </c>
      <c r="O180" s="178"/>
      <c r="P180" s="183">
        <v>1.0000000000000001E-5</v>
      </c>
      <c r="Q180" s="181"/>
      <c r="R180" s="181">
        <v>1.0000000000000001E-5</v>
      </c>
      <c r="S180" s="182">
        <f t="shared" si="23"/>
        <v>2E-3</v>
      </c>
      <c r="T180" s="178"/>
      <c r="U180" s="178"/>
      <c r="V180" s="200"/>
      <c r="W180" s="53"/>
      <c r="Z180">
        <v>0</v>
      </c>
    </row>
    <row r="181" spans="1:26" ht="25.15" customHeight="1" x14ac:dyDescent="0.25">
      <c r="A181" s="179"/>
      <c r="B181" s="215" t="s">
        <v>1580</v>
      </c>
      <c r="C181" s="180" t="s">
        <v>846</v>
      </c>
      <c r="D181" s="249" t="s">
        <v>847</v>
      </c>
      <c r="E181" s="249"/>
      <c r="F181" s="173" t="s">
        <v>148</v>
      </c>
      <c r="G181" s="175">
        <v>1</v>
      </c>
      <c r="H181" s="174"/>
      <c r="I181" s="174">
        <f t="shared" si="19"/>
        <v>0</v>
      </c>
      <c r="J181" s="173">
        <f t="shared" si="20"/>
        <v>33.18</v>
      </c>
      <c r="K181" s="178">
        <f t="shared" si="21"/>
        <v>0</v>
      </c>
      <c r="L181" s="178">
        <f t="shared" si="22"/>
        <v>0</v>
      </c>
      <c r="M181" s="178"/>
      <c r="N181" s="178">
        <v>33.18</v>
      </c>
      <c r="O181" s="178"/>
      <c r="P181" s="183">
        <v>3.0000000000000001E-5</v>
      </c>
      <c r="Q181" s="181"/>
      <c r="R181" s="181">
        <v>3.0000000000000001E-5</v>
      </c>
      <c r="S181" s="182">
        <f t="shared" si="23"/>
        <v>0</v>
      </c>
      <c r="T181" s="178"/>
      <c r="U181" s="178"/>
      <c r="V181" s="200"/>
      <c r="W181" s="53"/>
      <c r="Z181">
        <v>0</v>
      </c>
    </row>
    <row r="182" spans="1:26" ht="25.15" customHeight="1" x14ac:dyDescent="0.25">
      <c r="A182" s="179"/>
      <c r="B182" s="215" t="s">
        <v>1581</v>
      </c>
      <c r="C182" s="180" t="s">
        <v>848</v>
      </c>
      <c r="D182" s="249" t="s">
        <v>849</v>
      </c>
      <c r="E182" s="249"/>
      <c r="F182" s="173" t="s">
        <v>148</v>
      </c>
      <c r="G182" s="175">
        <v>6</v>
      </c>
      <c r="H182" s="174"/>
      <c r="I182" s="174">
        <f t="shared" si="19"/>
        <v>0</v>
      </c>
      <c r="J182" s="173">
        <f t="shared" si="20"/>
        <v>121.2</v>
      </c>
      <c r="K182" s="178">
        <f t="shared" si="21"/>
        <v>0</v>
      </c>
      <c r="L182" s="178">
        <f t="shared" si="22"/>
        <v>0</v>
      </c>
      <c r="M182" s="178"/>
      <c r="N182" s="178">
        <v>20.2</v>
      </c>
      <c r="O182" s="178"/>
      <c r="P182" s="183">
        <v>2.0000000000000002E-5</v>
      </c>
      <c r="Q182" s="181"/>
      <c r="R182" s="181">
        <v>2.0000000000000002E-5</v>
      </c>
      <c r="S182" s="182">
        <f t="shared" si="23"/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5" t="s">
        <v>1582</v>
      </c>
      <c r="C183" s="180" t="s">
        <v>850</v>
      </c>
      <c r="D183" s="249" t="s">
        <v>851</v>
      </c>
      <c r="E183" s="249"/>
      <c r="F183" s="173" t="s">
        <v>148</v>
      </c>
      <c r="G183" s="175">
        <v>5</v>
      </c>
      <c r="H183" s="174"/>
      <c r="I183" s="174">
        <f t="shared" si="19"/>
        <v>0</v>
      </c>
      <c r="J183" s="173">
        <f t="shared" si="20"/>
        <v>57.45</v>
      </c>
      <c r="K183" s="178">
        <f t="shared" si="21"/>
        <v>0</v>
      </c>
      <c r="L183" s="178">
        <f t="shared" si="22"/>
        <v>0</v>
      </c>
      <c r="M183" s="178"/>
      <c r="N183" s="178">
        <v>11.49</v>
      </c>
      <c r="O183" s="178"/>
      <c r="P183" s="183">
        <v>2.0000000000000002E-5</v>
      </c>
      <c r="Q183" s="181"/>
      <c r="R183" s="181">
        <v>2.0000000000000002E-5</v>
      </c>
      <c r="S183" s="182">
        <f t="shared" si="23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5" t="s">
        <v>1583</v>
      </c>
      <c r="C184" s="180" t="s">
        <v>852</v>
      </c>
      <c r="D184" s="249" t="s">
        <v>853</v>
      </c>
      <c r="E184" s="249"/>
      <c r="F184" s="173" t="s">
        <v>148</v>
      </c>
      <c r="G184" s="175">
        <v>1</v>
      </c>
      <c r="H184" s="174"/>
      <c r="I184" s="174">
        <f t="shared" si="19"/>
        <v>0</v>
      </c>
      <c r="J184" s="173">
        <f t="shared" si="20"/>
        <v>12.76</v>
      </c>
      <c r="K184" s="178">
        <f t="shared" si="21"/>
        <v>0</v>
      </c>
      <c r="L184" s="178">
        <f t="shared" si="22"/>
        <v>0</v>
      </c>
      <c r="M184" s="178"/>
      <c r="N184" s="178">
        <v>12.76</v>
      </c>
      <c r="O184" s="178"/>
      <c r="P184" s="183">
        <v>2.0000000000000002E-5</v>
      </c>
      <c r="Q184" s="181"/>
      <c r="R184" s="181">
        <v>2.0000000000000002E-5</v>
      </c>
      <c r="S184" s="182">
        <f t="shared" si="23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5" t="s">
        <v>1584</v>
      </c>
      <c r="C185" s="180" t="s">
        <v>854</v>
      </c>
      <c r="D185" s="249" t="s">
        <v>855</v>
      </c>
      <c r="E185" s="249"/>
      <c r="F185" s="173" t="s">
        <v>819</v>
      </c>
      <c r="G185" s="175">
        <v>2</v>
      </c>
      <c r="H185" s="174"/>
      <c r="I185" s="174">
        <f t="shared" si="19"/>
        <v>0</v>
      </c>
      <c r="J185" s="173">
        <f t="shared" si="20"/>
        <v>429.84</v>
      </c>
      <c r="K185" s="178">
        <f t="shared" si="21"/>
        <v>0</v>
      </c>
      <c r="L185" s="178">
        <f t="shared" si="22"/>
        <v>0</v>
      </c>
      <c r="M185" s="178"/>
      <c r="N185" s="178">
        <v>214.92</v>
      </c>
      <c r="O185" s="178"/>
      <c r="P185" s="183">
        <v>2.1320000000000002E-2</v>
      </c>
      <c r="Q185" s="181"/>
      <c r="R185" s="181">
        <v>2.1320000000000002E-2</v>
      </c>
      <c r="S185" s="182">
        <f t="shared" si="23"/>
        <v>4.2999999999999997E-2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5" t="s">
        <v>1585</v>
      </c>
      <c r="C186" s="180" t="s">
        <v>856</v>
      </c>
      <c r="D186" s="249" t="s">
        <v>857</v>
      </c>
      <c r="E186" s="249"/>
      <c r="F186" s="173" t="s">
        <v>134</v>
      </c>
      <c r="G186" s="175">
        <v>0.59</v>
      </c>
      <c r="H186" s="174"/>
      <c r="I186" s="174">
        <f t="shared" si="19"/>
        <v>0</v>
      </c>
      <c r="J186" s="173">
        <f t="shared" si="20"/>
        <v>5.91</v>
      </c>
      <c r="K186" s="178">
        <f t="shared" si="21"/>
        <v>0</v>
      </c>
      <c r="L186" s="178">
        <f t="shared" si="22"/>
        <v>0</v>
      </c>
      <c r="M186" s="178"/>
      <c r="N186" s="178">
        <v>10.02</v>
      </c>
      <c r="O186" s="178"/>
      <c r="P186" s="181"/>
      <c r="Q186" s="181"/>
      <c r="R186" s="181"/>
      <c r="S186" s="182">
        <f t="shared" si="23"/>
        <v>0</v>
      </c>
      <c r="T186" s="178"/>
      <c r="U186" s="178"/>
      <c r="V186" s="200"/>
      <c r="W186" s="53"/>
      <c r="Z186">
        <v>0</v>
      </c>
    </row>
    <row r="187" spans="1:26" x14ac:dyDescent="0.25">
      <c r="A187" s="10"/>
      <c r="B187" s="214"/>
      <c r="C187" s="172">
        <v>722</v>
      </c>
      <c r="D187" s="248" t="s">
        <v>687</v>
      </c>
      <c r="E187" s="248"/>
      <c r="F187" s="10"/>
      <c r="G187" s="171"/>
      <c r="H187" s="138"/>
      <c r="I187" s="140">
        <f>ROUND((SUM(I156:I186))/1,2)</f>
        <v>0</v>
      </c>
      <c r="J187" s="10"/>
      <c r="K187" s="10"/>
      <c r="L187" s="10">
        <f>ROUND((SUM(L156:L186))/1,2)</f>
        <v>0</v>
      </c>
      <c r="M187" s="10">
        <f>ROUND((SUM(M156:M186))/1,2)</f>
        <v>0</v>
      </c>
      <c r="N187" s="10"/>
      <c r="O187" s="10"/>
      <c r="P187" s="10"/>
      <c r="Q187" s="10"/>
      <c r="R187" s="10"/>
      <c r="S187" s="10">
        <f>ROUND((SUM(S156:S186))/1,2)</f>
        <v>0.39</v>
      </c>
      <c r="T187" s="10"/>
      <c r="U187" s="10"/>
      <c r="V187" s="202">
        <f>ROUND((SUM(V156:V186))/1,2)</f>
        <v>0</v>
      </c>
      <c r="W187" s="219"/>
      <c r="X187" s="137"/>
      <c r="Y187" s="137"/>
      <c r="Z187" s="137"/>
    </row>
    <row r="188" spans="1:26" x14ac:dyDescent="0.25">
      <c r="A188" s="1"/>
      <c r="B188" s="210"/>
      <c r="C188" s="1"/>
      <c r="D188" s="1"/>
      <c r="E188" s="1"/>
      <c r="F188" s="1"/>
      <c r="G188" s="165"/>
      <c r="H188" s="131"/>
      <c r="I188" s="13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03"/>
      <c r="W188" s="53"/>
    </row>
    <row r="189" spans="1:26" x14ac:dyDescent="0.25">
      <c r="A189" s="10"/>
      <c r="B189" s="214"/>
      <c r="C189" s="172">
        <v>725</v>
      </c>
      <c r="D189" s="248" t="s">
        <v>688</v>
      </c>
      <c r="E189" s="248"/>
      <c r="F189" s="10"/>
      <c r="G189" s="171"/>
      <c r="H189" s="138"/>
      <c r="I189" s="138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99"/>
      <c r="W189" s="219"/>
      <c r="X189" s="137"/>
      <c r="Y189" s="137"/>
      <c r="Z189" s="137"/>
    </row>
    <row r="190" spans="1:26" ht="25.15" customHeight="1" x14ac:dyDescent="0.25">
      <c r="A190" s="179"/>
      <c r="B190" s="241" t="s">
        <v>1586</v>
      </c>
      <c r="C190" s="242" t="s">
        <v>858</v>
      </c>
      <c r="D190" s="253" t="s">
        <v>1795</v>
      </c>
      <c r="E190" s="253"/>
      <c r="F190" s="237" t="s">
        <v>148</v>
      </c>
      <c r="G190" s="243">
        <v>6</v>
      </c>
      <c r="H190" s="174"/>
      <c r="I190" s="174">
        <f t="shared" ref="I190:I201" si="24">ROUND(G190*(H190),2)</f>
        <v>0</v>
      </c>
      <c r="J190" s="173">
        <f t="shared" ref="J190:J201" si="25">ROUND(G190*(N190),2)</f>
        <v>1101.8399999999999</v>
      </c>
      <c r="K190" s="178">
        <f t="shared" ref="K190:K201" si="26">ROUND(G190*(O190),2)</f>
        <v>0</v>
      </c>
      <c r="L190" s="178">
        <f t="shared" ref="L190:L201" si="27">ROUND(G190*(H190),2)</f>
        <v>0</v>
      </c>
      <c r="M190" s="178"/>
      <c r="N190" s="178">
        <v>183.64</v>
      </c>
      <c r="O190" s="178"/>
      <c r="P190" s="183">
        <v>7.2000000000000005E-4</v>
      </c>
      <c r="Q190" s="181"/>
      <c r="R190" s="181">
        <v>7.2000000000000005E-4</v>
      </c>
      <c r="S190" s="182">
        <f t="shared" ref="S190:S201" si="28">ROUND(G190*(P190),3)</f>
        <v>4.0000000000000001E-3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241" t="s">
        <v>1587</v>
      </c>
      <c r="C191" s="242" t="s">
        <v>859</v>
      </c>
      <c r="D191" s="253" t="s">
        <v>1796</v>
      </c>
      <c r="E191" s="253"/>
      <c r="F191" s="237" t="s">
        <v>819</v>
      </c>
      <c r="G191" s="243">
        <v>1</v>
      </c>
      <c r="H191" s="174"/>
      <c r="I191" s="174">
        <f t="shared" si="24"/>
        <v>0</v>
      </c>
      <c r="J191" s="173">
        <f t="shared" si="25"/>
        <v>220.48</v>
      </c>
      <c r="K191" s="178">
        <f t="shared" si="26"/>
        <v>0</v>
      </c>
      <c r="L191" s="178">
        <f t="shared" si="27"/>
        <v>0</v>
      </c>
      <c r="M191" s="178"/>
      <c r="N191" s="178">
        <v>220.48</v>
      </c>
      <c r="O191" s="178"/>
      <c r="P191" s="183">
        <v>2.2299999999999998E-3</v>
      </c>
      <c r="Q191" s="181"/>
      <c r="R191" s="181">
        <v>2.2299999999999998E-3</v>
      </c>
      <c r="S191" s="182">
        <f t="shared" si="28"/>
        <v>2E-3</v>
      </c>
      <c r="T191" s="178"/>
      <c r="U191" s="178"/>
      <c r="V191" s="200"/>
      <c r="W191" s="53"/>
      <c r="Z191">
        <v>0</v>
      </c>
    </row>
    <row r="192" spans="1:26" ht="52.5" customHeight="1" x14ac:dyDescent="0.25">
      <c r="A192" s="179"/>
      <c r="B192" s="241" t="s">
        <v>1588</v>
      </c>
      <c r="C192" s="242" t="s">
        <v>860</v>
      </c>
      <c r="D192" s="253" t="s">
        <v>1792</v>
      </c>
      <c r="E192" s="253"/>
      <c r="F192" s="237" t="s">
        <v>819</v>
      </c>
      <c r="G192" s="243">
        <v>6</v>
      </c>
      <c r="H192" s="174"/>
      <c r="I192" s="174">
        <f t="shared" si="24"/>
        <v>0</v>
      </c>
      <c r="J192" s="173">
        <f t="shared" si="25"/>
        <v>495.96</v>
      </c>
      <c r="K192" s="178">
        <f t="shared" si="26"/>
        <v>0</v>
      </c>
      <c r="L192" s="178">
        <f t="shared" si="27"/>
        <v>0</v>
      </c>
      <c r="M192" s="178"/>
      <c r="N192" s="178">
        <v>82.66</v>
      </c>
      <c r="O192" s="178"/>
      <c r="P192" s="183">
        <v>5.7000000000000009E-4</v>
      </c>
      <c r="Q192" s="181"/>
      <c r="R192" s="181">
        <v>5.7000000000000009E-4</v>
      </c>
      <c r="S192" s="182">
        <f t="shared" si="28"/>
        <v>3.0000000000000001E-3</v>
      </c>
      <c r="T192" s="178"/>
      <c r="U192" s="178"/>
      <c r="V192" s="200"/>
      <c r="W192" s="53"/>
      <c r="Z192">
        <v>0</v>
      </c>
    </row>
    <row r="193" spans="1:26" ht="37.5" customHeight="1" x14ac:dyDescent="0.25">
      <c r="A193" s="179"/>
      <c r="B193" s="241" t="s">
        <v>1589</v>
      </c>
      <c r="C193" s="242" t="s">
        <v>861</v>
      </c>
      <c r="D193" s="253" t="s">
        <v>1797</v>
      </c>
      <c r="E193" s="253"/>
      <c r="F193" s="237" t="s">
        <v>819</v>
      </c>
      <c r="G193" s="243">
        <v>5</v>
      </c>
      <c r="H193" s="174"/>
      <c r="I193" s="174">
        <f t="shared" si="24"/>
        <v>0</v>
      </c>
      <c r="J193" s="173">
        <f t="shared" si="25"/>
        <v>510.45</v>
      </c>
      <c r="K193" s="178">
        <f t="shared" si="26"/>
        <v>0</v>
      </c>
      <c r="L193" s="178">
        <f t="shared" si="27"/>
        <v>0</v>
      </c>
      <c r="M193" s="178"/>
      <c r="N193" s="178">
        <v>102.09</v>
      </c>
      <c r="O193" s="178"/>
      <c r="P193" s="183">
        <v>2.5999999999999998E-4</v>
      </c>
      <c r="Q193" s="181"/>
      <c r="R193" s="181">
        <v>2.5999999999999998E-4</v>
      </c>
      <c r="S193" s="182">
        <f t="shared" si="28"/>
        <v>1E-3</v>
      </c>
      <c r="T193" s="178"/>
      <c r="U193" s="178"/>
      <c r="V193" s="200"/>
      <c r="W193" s="53"/>
      <c r="Z193">
        <v>0</v>
      </c>
    </row>
    <row r="194" spans="1:26" ht="36" customHeight="1" x14ac:dyDescent="0.25">
      <c r="A194" s="179"/>
      <c r="B194" s="241" t="s">
        <v>1590</v>
      </c>
      <c r="C194" s="242" t="s">
        <v>862</v>
      </c>
      <c r="D194" s="253" t="s">
        <v>1793</v>
      </c>
      <c r="E194" s="253"/>
      <c r="F194" s="237" t="s">
        <v>819</v>
      </c>
      <c r="G194" s="243">
        <v>6</v>
      </c>
      <c r="H194" s="174"/>
      <c r="I194" s="174">
        <f t="shared" si="24"/>
        <v>0</v>
      </c>
      <c r="J194" s="173">
        <f t="shared" si="25"/>
        <v>495.96</v>
      </c>
      <c r="K194" s="178">
        <f t="shared" si="26"/>
        <v>0</v>
      </c>
      <c r="L194" s="178">
        <f t="shared" si="27"/>
        <v>0</v>
      </c>
      <c r="M194" s="178"/>
      <c r="N194" s="178">
        <v>82.66</v>
      </c>
      <c r="O194" s="178"/>
      <c r="P194" s="183">
        <v>2.2000000000000001E-4</v>
      </c>
      <c r="Q194" s="181"/>
      <c r="R194" s="181">
        <v>2.2000000000000001E-4</v>
      </c>
      <c r="S194" s="182">
        <f t="shared" si="28"/>
        <v>1E-3</v>
      </c>
      <c r="T194" s="178"/>
      <c r="U194" s="178"/>
      <c r="V194" s="200"/>
      <c r="W194" s="53"/>
      <c r="Z194">
        <v>0</v>
      </c>
    </row>
    <row r="195" spans="1:26" ht="33.75" customHeight="1" x14ac:dyDescent="0.25">
      <c r="A195" s="179"/>
      <c r="B195" s="241" t="s">
        <v>1591</v>
      </c>
      <c r="C195" s="242" t="s">
        <v>863</v>
      </c>
      <c r="D195" s="253" t="s">
        <v>1794</v>
      </c>
      <c r="E195" s="253"/>
      <c r="F195" s="237" t="s">
        <v>819</v>
      </c>
      <c r="G195" s="243">
        <v>4</v>
      </c>
      <c r="H195" s="174"/>
      <c r="I195" s="174">
        <f t="shared" si="24"/>
        <v>0</v>
      </c>
      <c r="J195" s="173">
        <f t="shared" si="25"/>
        <v>173.56</v>
      </c>
      <c r="K195" s="178">
        <f t="shared" si="26"/>
        <v>0</v>
      </c>
      <c r="L195" s="178">
        <f t="shared" si="27"/>
        <v>0</v>
      </c>
      <c r="M195" s="178"/>
      <c r="N195" s="178">
        <v>43.39</v>
      </c>
      <c r="O195" s="178"/>
      <c r="P195" s="183">
        <v>5.7532000000000004E-4</v>
      </c>
      <c r="Q195" s="181"/>
      <c r="R195" s="181">
        <v>5.7532000000000004E-4</v>
      </c>
      <c r="S195" s="182">
        <f t="shared" si="28"/>
        <v>2E-3</v>
      </c>
      <c r="T195" s="178"/>
      <c r="U195" s="178"/>
      <c r="V195" s="200"/>
      <c r="W195" s="53"/>
      <c r="Z195">
        <v>0</v>
      </c>
    </row>
    <row r="196" spans="1:26" ht="54" customHeight="1" x14ac:dyDescent="0.25">
      <c r="A196" s="179"/>
      <c r="B196" s="241" t="s">
        <v>1592</v>
      </c>
      <c r="C196" s="242" t="s">
        <v>864</v>
      </c>
      <c r="D196" s="253" t="s">
        <v>1798</v>
      </c>
      <c r="E196" s="253"/>
      <c r="F196" s="237" t="s">
        <v>148</v>
      </c>
      <c r="G196" s="243">
        <v>2</v>
      </c>
      <c r="H196" s="174"/>
      <c r="I196" s="174">
        <f t="shared" si="24"/>
        <v>0</v>
      </c>
      <c r="J196" s="173">
        <f t="shared" si="25"/>
        <v>91.84</v>
      </c>
      <c r="K196" s="178">
        <f t="shared" si="26"/>
        <v>0</v>
      </c>
      <c r="L196" s="178">
        <f t="shared" si="27"/>
        <v>0</v>
      </c>
      <c r="M196" s="178"/>
      <c r="N196" s="178">
        <v>45.92</v>
      </c>
      <c r="O196" s="178"/>
      <c r="P196" s="183">
        <v>1.2E-4</v>
      </c>
      <c r="Q196" s="181"/>
      <c r="R196" s="181">
        <v>1.2E-4</v>
      </c>
      <c r="S196" s="182">
        <f t="shared" si="28"/>
        <v>0</v>
      </c>
      <c r="T196" s="178"/>
      <c r="U196" s="178"/>
      <c r="V196" s="200"/>
      <c r="W196" s="53"/>
      <c r="Z196">
        <v>0</v>
      </c>
    </row>
    <row r="197" spans="1:26" ht="51" customHeight="1" x14ac:dyDescent="0.25">
      <c r="A197" s="179"/>
      <c r="B197" s="241" t="s">
        <v>1593</v>
      </c>
      <c r="C197" s="242" t="s">
        <v>865</v>
      </c>
      <c r="D197" s="253" t="s">
        <v>1799</v>
      </c>
      <c r="E197" s="253"/>
      <c r="F197" s="237" t="s">
        <v>148</v>
      </c>
      <c r="G197" s="243">
        <v>5</v>
      </c>
      <c r="H197" s="174"/>
      <c r="I197" s="174">
        <f t="shared" si="24"/>
        <v>0</v>
      </c>
      <c r="J197" s="173">
        <f t="shared" si="25"/>
        <v>168.4</v>
      </c>
      <c r="K197" s="178">
        <f t="shared" si="26"/>
        <v>0</v>
      </c>
      <c r="L197" s="178">
        <f t="shared" si="27"/>
        <v>0</v>
      </c>
      <c r="M197" s="178"/>
      <c r="N197" s="178">
        <v>33.68</v>
      </c>
      <c r="O197" s="178"/>
      <c r="P197" s="183">
        <v>2.0000000000000001E-4</v>
      </c>
      <c r="Q197" s="181"/>
      <c r="R197" s="181">
        <v>2.0000000000000001E-4</v>
      </c>
      <c r="S197" s="182">
        <f t="shared" si="28"/>
        <v>1E-3</v>
      </c>
      <c r="T197" s="178"/>
      <c r="U197" s="178"/>
      <c r="V197" s="200"/>
      <c r="W197" s="53"/>
      <c r="Z197">
        <v>0</v>
      </c>
    </row>
    <row r="198" spans="1:26" ht="42" customHeight="1" x14ac:dyDescent="0.25">
      <c r="A198" s="179"/>
      <c r="B198" s="241" t="s">
        <v>1594</v>
      </c>
      <c r="C198" s="242" t="s">
        <v>866</v>
      </c>
      <c r="D198" s="253" t="s">
        <v>1800</v>
      </c>
      <c r="E198" s="253"/>
      <c r="F198" s="237" t="s">
        <v>148</v>
      </c>
      <c r="G198" s="243">
        <v>1</v>
      </c>
      <c r="H198" s="174"/>
      <c r="I198" s="174">
        <f t="shared" si="24"/>
        <v>0</v>
      </c>
      <c r="J198" s="173">
        <f t="shared" si="25"/>
        <v>39.799999999999997</v>
      </c>
      <c r="K198" s="178">
        <f t="shared" si="26"/>
        <v>0</v>
      </c>
      <c r="L198" s="178">
        <f t="shared" si="27"/>
        <v>0</v>
      </c>
      <c r="M198" s="178"/>
      <c r="N198" s="178">
        <v>39.799999999999997</v>
      </c>
      <c r="O198" s="178"/>
      <c r="P198" s="183">
        <v>2.0000000000000002E-5</v>
      </c>
      <c r="Q198" s="181"/>
      <c r="R198" s="181">
        <v>2.0000000000000002E-5</v>
      </c>
      <c r="S198" s="182">
        <f t="shared" si="28"/>
        <v>0</v>
      </c>
      <c r="T198" s="178"/>
      <c r="U198" s="178"/>
      <c r="V198" s="200"/>
      <c r="W198" s="53"/>
      <c r="Z198">
        <v>0</v>
      </c>
    </row>
    <row r="199" spans="1:26" ht="50.25" customHeight="1" x14ac:dyDescent="0.25">
      <c r="A199" s="179"/>
      <c r="B199" s="241" t="s">
        <v>1595</v>
      </c>
      <c r="C199" s="242" t="s">
        <v>867</v>
      </c>
      <c r="D199" s="253" t="s">
        <v>1801</v>
      </c>
      <c r="E199" s="253"/>
      <c r="F199" s="237" t="s">
        <v>819</v>
      </c>
      <c r="G199" s="243">
        <v>5</v>
      </c>
      <c r="H199" s="174"/>
      <c r="I199" s="174">
        <f t="shared" si="24"/>
        <v>0</v>
      </c>
      <c r="J199" s="173">
        <f t="shared" si="25"/>
        <v>229.7</v>
      </c>
      <c r="K199" s="178">
        <f t="shared" si="26"/>
        <v>0</v>
      </c>
      <c r="L199" s="178">
        <f t="shared" si="27"/>
        <v>0</v>
      </c>
      <c r="M199" s="178"/>
      <c r="N199" s="178">
        <v>45.94</v>
      </c>
      <c r="O199" s="178"/>
      <c r="P199" s="183">
        <v>1.2E-4</v>
      </c>
      <c r="Q199" s="181"/>
      <c r="R199" s="181">
        <v>1.2E-4</v>
      </c>
      <c r="S199" s="182">
        <f t="shared" si="28"/>
        <v>1E-3</v>
      </c>
      <c r="T199" s="178"/>
      <c r="U199" s="178"/>
      <c r="V199" s="200"/>
      <c r="W199" s="53"/>
      <c r="Z199">
        <v>0</v>
      </c>
    </row>
    <row r="200" spans="1:26" ht="49.5" customHeight="1" x14ac:dyDescent="0.25">
      <c r="A200" s="179"/>
      <c r="B200" s="241" t="s">
        <v>1596</v>
      </c>
      <c r="C200" s="242" t="s">
        <v>868</v>
      </c>
      <c r="D200" s="253" t="s">
        <v>1802</v>
      </c>
      <c r="E200" s="253"/>
      <c r="F200" s="237" t="s">
        <v>148</v>
      </c>
      <c r="G200" s="243">
        <v>1</v>
      </c>
      <c r="H200" s="174"/>
      <c r="I200" s="174">
        <f t="shared" si="24"/>
        <v>0</v>
      </c>
      <c r="J200" s="173">
        <f t="shared" si="25"/>
        <v>44.92</v>
      </c>
      <c r="K200" s="178">
        <f t="shared" si="26"/>
        <v>0</v>
      </c>
      <c r="L200" s="178">
        <f t="shared" si="27"/>
        <v>0</v>
      </c>
      <c r="M200" s="178"/>
      <c r="N200" s="178">
        <v>44.92</v>
      </c>
      <c r="O200" s="178"/>
      <c r="P200" s="183">
        <v>4.0000000000000003E-5</v>
      </c>
      <c r="Q200" s="181"/>
      <c r="R200" s="181">
        <v>4.0000000000000003E-5</v>
      </c>
      <c r="S200" s="182">
        <f t="shared" si="28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241" t="s">
        <v>1597</v>
      </c>
      <c r="C201" s="242" t="s">
        <v>869</v>
      </c>
      <c r="D201" s="253" t="s">
        <v>870</v>
      </c>
      <c r="E201" s="253"/>
      <c r="F201" s="237" t="s">
        <v>148</v>
      </c>
      <c r="G201" s="243">
        <v>11</v>
      </c>
      <c r="H201" s="174"/>
      <c r="I201" s="174">
        <f t="shared" si="24"/>
        <v>0</v>
      </c>
      <c r="J201" s="173">
        <f t="shared" si="25"/>
        <v>222.2</v>
      </c>
      <c r="K201" s="178">
        <f t="shared" si="26"/>
        <v>0</v>
      </c>
      <c r="L201" s="178">
        <f t="shared" si="27"/>
        <v>0</v>
      </c>
      <c r="M201" s="178"/>
      <c r="N201" s="178">
        <v>20.2</v>
      </c>
      <c r="O201" s="178"/>
      <c r="P201" s="181"/>
      <c r="Q201" s="181"/>
      <c r="R201" s="181"/>
      <c r="S201" s="182">
        <f t="shared" si="28"/>
        <v>0</v>
      </c>
      <c r="T201" s="178"/>
      <c r="U201" s="178"/>
      <c r="V201" s="200"/>
      <c r="W201" s="53"/>
      <c r="Z201">
        <v>0</v>
      </c>
    </row>
    <row r="202" spans="1:26" x14ac:dyDescent="0.25">
      <c r="A202" s="10"/>
      <c r="B202" s="214"/>
      <c r="C202" s="172">
        <v>725</v>
      </c>
      <c r="D202" s="248" t="s">
        <v>688</v>
      </c>
      <c r="E202" s="248"/>
      <c r="F202" s="10"/>
      <c r="G202" s="171"/>
      <c r="H202" s="138"/>
      <c r="I202" s="140">
        <f>ROUND((SUM(I189:I201))/1,2)</f>
        <v>0</v>
      </c>
      <c r="J202" s="10"/>
      <c r="K202" s="10"/>
      <c r="L202" s="10">
        <f>ROUND((SUM(L189:L201))/1,2)</f>
        <v>0</v>
      </c>
      <c r="M202" s="10">
        <f>ROUND((SUM(M189:M201))/1,2)</f>
        <v>0</v>
      </c>
      <c r="N202" s="10"/>
      <c r="O202" s="10"/>
      <c r="P202" s="194"/>
      <c r="Q202" s="1"/>
      <c r="R202" s="1"/>
      <c r="S202" s="194">
        <f>ROUND((SUM(S189:S201))/1,2)</f>
        <v>0.02</v>
      </c>
      <c r="T202" s="2"/>
      <c r="U202" s="2"/>
      <c r="V202" s="202">
        <f>ROUND((SUM(V189:V201))/1,2)</f>
        <v>0</v>
      </c>
      <c r="W202" s="53"/>
    </row>
    <row r="203" spans="1:26" x14ac:dyDescent="0.25">
      <c r="A203" s="1"/>
      <c r="B203" s="210"/>
      <c r="C203" s="1"/>
      <c r="D203" s="1"/>
      <c r="E203" s="1"/>
      <c r="F203" s="1"/>
      <c r="G203" s="165"/>
      <c r="H203" s="131"/>
      <c r="I203" s="13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03"/>
      <c r="W203" s="53"/>
    </row>
    <row r="204" spans="1:26" x14ac:dyDescent="0.25">
      <c r="A204" s="10"/>
      <c r="B204" s="214"/>
      <c r="C204" s="10"/>
      <c r="D204" s="247" t="s">
        <v>71</v>
      </c>
      <c r="E204" s="247"/>
      <c r="F204" s="10"/>
      <c r="G204" s="171"/>
      <c r="H204" s="138"/>
      <c r="I204" s="140">
        <f>ROUND((SUM(I129:I203))/2,2)</f>
        <v>0</v>
      </c>
      <c r="J204" s="10"/>
      <c r="K204" s="10"/>
      <c r="L204" s="10">
        <f>ROUND((SUM(L129:L203))/2,2)</f>
        <v>0</v>
      </c>
      <c r="M204" s="10">
        <f>ROUND((SUM(M129:M203))/2,2)</f>
        <v>0</v>
      </c>
      <c r="N204" s="10"/>
      <c r="O204" s="10"/>
      <c r="P204" s="194"/>
      <c r="Q204" s="1"/>
      <c r="R204" s="1"/>
      <c r="S204" s="194">
        <f>ROUND((SUM(S129:S203))/2,2)</f>
        <v>1.4</v>
      </c>
      <c r="T204" s="1"/>
      <c r="U204" s="1"/>
      <c r="V204" s="202">
        <f>ROUND((SUM(V129:V203))/2,2)</f>
        <v>0</v>
      </c>
      <c r="W204" s="53"/>
    </row>
    <row r="205" spans="1:26" x14ac:dyDescent="0.25">
      <c r="A205" s="1"/>
      <c r="B205" s="217"/>
      <c r="C205" s="195"/>
      <c r="D205" s="250" t="s">
        <v>91</v>
      </c>
      <c r="E205" s="250"/>
      <c r="F205" s="195"/>
      <c r="G205" s="196"/>
      <c r="H205" s="197"/>
      <c r="I205" s="197">
        <f>ROUND((SUM(I83:I204))/3,2)</f>
        <v>0</v>
      </c>
      <c r="J205" s="195"/>
      <c r="K205" s="195">
        <f>ROUND((SUM(K83:K204))/3,2)</f>
        <v>0</v>
      </c>
      <c r="L205" s="195">
        <f>ROUND((SUM(L83:L204))/3,2)</f>
        <v>0</v>
      </c>
      <c r="M205" s="195">
        <f>ROUND((SUM(M83:M204))/3,2)</f>
        <v>0</v>
      </c>
      <c r="N205" s="195"/>
      <c r="O205" s="195"/>
      <c r="P205" s="196"/>
      <c r="Q205" s="195"/>
      <c r="R205" s="195"/>
      <c r="S205" s="196">
        <f>ROUND((SUM(S83:S204))/3,2)</f>
        <v>6.72</v>
      </c>
      <c r="T205" s="195"/>
      <c r="U205" s="195"/>
      <c r="V205" s="204">
        <f>ROUND((SUM(V83:V204))/3,2)</f>
        <v>0</v>
      </c>
      <c r="W205" s="53"/>
      <c r="Z205">
        <f>(SUM(Z83:Z204))</f>
        <v>0</v>
      </c>
    </row>
  </sheetData>
  <mergeCells count="167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D96:E96"/>
    <mergeCell ref="D97:E97"/>
    <mergeCell ref="D98:E98"/>
    <mergeCell ref="D100:E100"/>
    <mergeCell ref="D101:E101"/>
    <mergeCell ref="D102:E102"/>
    <mergeCell ref="D89:E89"/>
    <mergeCell ref="D90:E90"/>
    <mergeCell ref="D91:E91"/>
    <mergeCell ref="D92:E92"/>
    <mergeCell ref="D93:E93"/>
    <mergeCell ref="D94:E94"/>
    <mergeCell ref="D110:E110"/>
    <mergeCell ref="D111:E111"/>
    <mergeCell ref="D112:E112"/>
    <mergeCell ref="D113:E113"/>
    <mergeCell ref="D114:E114"/>
    <mergeCell ref="D115:E115"/>
    <mergeCell ref="D103:E103"/>
    <mergeCell ref="D104:E104"/>
    <mergeCell ref="D105:E105"/>
    <mergeCell ref="D106:E106"/>
    <mergeCell ref="D107:E107"/>
    <mergeCell ref="D109:E109"/>
    <mergeCell ref="D122:E122"/>
    <mergeCell ref="D123:E123"/>
    <mergeCell ref="D124:E124"/>
    <mergeCell ref="D125:E125"/>
    <mergeCell ref="D127:E127"/>
    <mergeCell ref="D129:E129"/>
    <mergeCell ref="D116:E116"/>
    <mergeCell ref="D117:E117"/>
    <mergeCell ref="D118:E118"/>
    <mergeCell ref="D119:E119"/>
    <mergeCell ref="D120:E120"/>
    <mergeCell ref="D121:E121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61:E161"/>
    <mergeCell ref="D162:E162"/>
    <mergeCell ref="D163:E163"/>
    <mergeCell ref="D164:E164"/>
    <mergeCell ref="D165:E165"/>
    <mergeCell ref="D166:E166"/>
    <mergeCell ref="D154:E154"/>
    <mergeCell ref="D156:E156"/>
    <mergeCell ref="D157:E157"/>
    <mergeCell ref="D158:E158"/>
    <mergeCell ref="D159:E159"/>
    <mergeCell ref="D160:E160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85:E185"/>
    <mergeCell ref="D186:E186"/>
    <mergeCell ref="D187:E187"/>
    <mergeCell ref="D189:E189"/>
    <mergeCell ref="D190:E190"/>
    <mergeCell ref="D191:E191"/>
    <mergeCell ref="D179:E179"/>
    <mergeCell ref="D180:E180"/>
    <mergeCell ref="D181:E181"/>
    <mergeCell ref="D182:E182"/>
    <mergeCell ref="D183:E183"/>
    <mergeCell ref="D184:E184"/>
    <mergeCell ref="D205:E205"/>
    <mergeCell ref="D198:E198"/>
    <mergeCell ref="D199:E199"/>
    <mergeCell ref="D200:E200"/>
    <mergeCell ref="D201:E201"/>
    <mergeCell ref="D202:E202"/>
    <mergeCell ref="D204:E204"/>
    <mergeCell ref="D192:E192"/>
    <mergeCell ref="D193:E193"/>
    <mergeCell ref="D194:E194"/>
    <mergeCell ref="D195:E195"/>
    <mergeCell ref="D196:E196"/>
    <mergeCell ref="D197:E19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02 - Zdravotechnika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"/>
  <sheetViews>
    <sheetView workbookViewId="0">
      <pane ySplit="1" topLeftCell="A103" activePane="bottomLeft" state="frozen"/>
      <selection pane="bottomLeft" activeCell="F102" sqref="F102"/>
    </sheetView>
  </sheetViews>
  <sheetFormatPr defaultColWidth="0" defaultRowHeight="15" x14ac:dyDescent="0.25"/>
  <cols>
    <col min="1" max="1" width="1.7109375" customWidth="1"/>
    <col min="2" max="2" width="3.285156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316" t="s">
        <v>18</v>
      </c>
      <c r="C1" s="267"/>
      <c r="D1" s="12"/>
      <c r="E1" s="317" t="s">
        <v>0</v>
      </c>
      <c r="F1" s="318"/>
      <c r="G1" s="13"/>
      <c r="H1" s="266" t="s">
        <v>92</v>
      </c>
      <c r="I1" s="26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319" t="s">
        <v>18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1"/>
      <c r="R2" s="321"/>
      <c r="S2" s="321"/>
      <c r="T2" s="321"/>
      <c r="U2" s="321"/>
      <c r="V2" s="322"/>
      <c r="W2" s="53"/>
    </row>
    <row r="3" spans="1:23" ht="18" customHeight="1" x14ac:dyDescent="0.25">
      <c r="A3" s="15"/>
      <c r="B3" s="323" t="s">
        <v>1</v>
      </c>
      <c r="C3" s="324"/>
      <c r="D3" s="324"/>
      <c r="E3" s="324"/>
      <c r="F3" s="324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6"/>
      <c r="W3" s="53"/>
    </row>
    <row r="4" spans="1:23" ht="18" customHeight="1" x14ac:dyDescent="0.25">
      <c r="A4" s="15"/>
      <c r="B4" s="43" t="s">
        <v>871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327" t="s">
        <v>26</v>
      </c>
      <c r="C7" s="328"/>
      <c r="D7" s="328"/>
      <c r="E7" s="328"/>
      <c r="F7" s="328"/>
      <c r="G7" s="328"/>
      <c r="H7" s="32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307" t="s">
        <v>27</v>
      </c>
      <c r="C9" s="308"/>
      <c r="D9" s="308"/>
      <c r="E9" s="308"/>
      <c r="F9" s="308"/>
      <c r="G9" s="308"/>
      <c r="H9" s="309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307" t="s">
        <v>28</v>
      </c>
      <c r="C11" s="308"/>
      <c r="D11" s="308"/>
      <c r="E11" s="308"/>
      <c r="F11" s="308"/>
      <c r="G11" s="308"/>
      <c r="H11" s="309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310" t="s">
        <v>36</v>
      </c>
      <c r="G14" s="311"/>
      <c r="H14" s="302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14686'!E57</f>
        <v>0</v>
      </c>
      <c r="D15" s="58">
        <f>'SO 14686'!F57</f>
        <v>0</v>
      </c>
      <c r="E15" s="67">
        <f>'SO 14686'!G57</f>
        <v>0</v>
      </c>
      <c r="F15" s="312" t="s">
        <v>37</v>
      </c>
      <c r="G15" s="304"/>
      <c r="H15" s="287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14686'!E62</f>
        <v>0</v>
      </c>
      <c r="D16" s="93">
        <f>'SO 14686'!F62</f>
        <v>0</v>
      </c>
      <c r="E16" s="94">
        <f>'SO 14686'!G62</f>
        <v>0</v>
      </c>
      <c r="F16" s="313" t="s">
        <v>38</v>
      </c>
      <c r="G16" s="304"/>
      <c r="H16" s="287"/>
      <c r="I16" s="25"/>
      <c r="J16" s="25"/>
      <c r="K16" s="26"/>
      <c r="L16" s="26"/>
      <c r="M16" s="26"/>
      <c r="N16" s="26"/>
      <c r="O16" s="74"/>
      <c r="P16" s="83">
        <f>(SUM(Z79:Z111))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314" t="s">
        <v>39</v>
      </c>
      <c r="G17" s="304"/>
      <c r="H17" s="287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315"/>
      <c r="G18" s="306"/>
      <c r="H18" s="287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99" t="s">
        <v>35</v>
      </c>
      <c r="G19" s="286"/>
      <c r="H19" s="300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88" t="s">
        <v>45</v>
      </c>
      <c r="G20" s="301"/>
      <c r="H20" s="302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303" t="s">
        <v>49</v>
      </c>
      <c r="G21" s="304"/>
      <c r="H21" s="287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303" t="s">
        <v>50</v>
      </c>
      <c r="G22" s="304"/>
      <c r="H22" s="287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303" t="s">
        <v>51</v>
      </c>
      <c r="G23" s="304"/>
      <c r="H23" s="287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305"/>
      <c r="G24" s="306"/>
      <c r="H24" s="287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85" t="s">
        <v>35</v>
      </c>
      <c r="G25" s="286"/>
      <c r="H25" s="287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88" t="s">
        <v>40</v>
      </c>
      <c r="G26" s="289"/>
      <c r="H26" s="290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91" t="s">
        <v>41</v>
      </c>
      <c r="G27" s="274"/>
      <c r="H27" s="292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93" t="s">
        <v>42</v>
      </c>
      <c r="G28" s="294"/>
      <c r="H28" s="220">
        <f>P27-SUM('SO 14686'!K79:'SO 14686'!K111)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95" t="s">
        <v>43</v>
      </c>
      <c r="G29" s="296"/>
      <c r="H29" s="33">
        <f>SUM('SO 14686'!K79:'SO 14686'!K111)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97" t="s">
        <v>44</v>
      </c>
      <c r="G30" s="298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4"/>
      <c r="G31" s="27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78" t="s">
        <v>0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80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54" t="s">
        <v>26</v>
      </c>
      <c r="C46" s="255"/>
      <c r="D46" s="255"/>
      <c r="E46" s="256"/>
      <c r="F46" s="281" t="s">
        <v>23</v>
      </c>
      <c r="G46" s="255"/>
      <c r="H46" s="256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54" t="s">
        <v>27</v>
      </c>
      <c r="C47" s="255"/>
      <c r="D47" s="255"/>
      <c r="E47" s="256"/>
      <c r="F47" s="281" t="s">
        <v>21</v>
      </c>
      <c r="G47" s="255"/>
      <c r="H47" s="256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54" t="s">
        <v>28</v>
      </c>
      <c r="C48" s="255"/>
      <c r="D48" s="255"/>
      <c r="E48" s="256"/>
      <c r="F48" s="281" t="s">
        <v>61</v>
      </c>
      <c r="G48" s="255"/>
      <c r="H48" s="256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82" t="s">
        <v>1</v>
      </c>
      <c r="C49" s="283"/>
      <c r="D49" s="283"/>
      <c r="E49" s="283"/>
      <c r="F49" s="283"/>
      <c r="G49" s="283"/>
      <c r="H49" s="283"/>
      <c r="I49" s="284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871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76" t="s">
        <v>58</v>
      </c>
      <c r="C54" s="277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73" t="s">
        <v>63</v>
      </c>
      <c r="C55" s="260"/>
      <c r="D55" s="26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71" t="s">
        <v>872</v>
      </c>
      <c r="C56" s="272"/>
      <c r="D56" s="272"/>
      <c r="E56" s="138">
        <f>'SO 14686'!L84</f>
        <v>0</v>
      </c>
      <c r="F56" s="138">
        <f>'SO 14686'!M84</f>
        <v>0</v>
      </c>
      <c r="G56" s="138">
        <f>'SO 14686'!I84</f>
        <v>0</v>
      </c>
      <c r="H56" s="139">
        <f>'SO 14686'!S84</f>
        <v>0</v>
      </c>
      <c r="I56" s="139">
        <f>'SO 14686'!V84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61" t="s">
        <v>63</v>
      </c>
      <c r="C57" s="247"/>
      <c r="D57" s="247"/>
      <c r="E57" s="140">
        <f>'SO 14686'!L86</f>
        <v>0</v>
      </c>
      <c r="F57" s="140">
        <f>'SO 14686'!M86</f>
        <v>0</v>
      </c>
      <c r="G57" s="140">
        <f>'SO 14686'!I86</f>
        <v>0</v>
      </c>
      <c r="H57" s="141">
        <f>'SO 14686'!S86</f>
        <v>0</v>
      </c>
      <c r="I57" s="141">
        <f>'SO 14686'!V86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"/>
      <c r="B58" s="210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25">
      <c r="A59" s="10"/>
      <c r="B59" s="261" t="s">
        <v>71</v>
      </c>
      <c r="C59" s="247"/>
      <c r="D59" s="247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271" t="s">
        <v>873</v>
      </c>
      <c r="C60" s="272"/>
      <c r="D60" s="272"/>
      <c r="E60" s="138">
        <f>'SO 14686'!L104</f>
        <v>0</v>
      </c>
      <c r="F60" s="138">
        <f>'SO 14686'!M104</f>
        <v>0</v>
      </c>
      <c r="G60" s="138">
        <f>'SO 14686'!I104</f>
        <v>0</v>
      </c>
      <c r="H60" s="139">
        <f>'SO 14686'!S104</f>
        <v>0.6</v>
      </c>
      <c r="I60" s="139">
        <f>'SO 14686'!V104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0"/>
      <c r="B61" s="271" t="s">
        <v>87</v>
      </c>
      <c r="C61" s="272"/>
      <c r="D61" s="272"/>
      <c r="E61" s="138">
        <f>'SO 14686'!L109</f>
        <v>0</v>
      </c>
      <c r="F61" s="138">
        <f>'SO 14686'!M109</f>
        <v>0</v>
      </c>
      <c r="G61" s="138">
        <f>'SO 14686'!I109</f>
        <v>0</v>
      </c>
      <c r="H61" s="139">
        <f>'SO 14686'!S109</f>
        <v>0.02</v>
      </c>
      <c r="I61" s="139">
        <f>'SO 14686'!V109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261" t="s">
        <v>71</v>
      </c>
      <c r="C62" s="247"/>
      <c r="D62" s="247"/>
      <c r="E62" s="140">
        <f>'SO 14686'!L111</f>
        <v>0</v>
      </c>
      <c r="F62" s="140">
        <f>'SO 14686'!M111</f>
        <v>0</v>
      </c>
      <c r="G62" s="140">
        <f>'SO 14686'!I111</f>
        <v>0</v>
      </c>
      <c r="H62" s="141">
        <f>'SO 14686'!S111</f>
        <v>0.62</v>
      </c>
      <c r="I62" s="141">
        <f>'SO 14686'!V111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"/>
      <c r="B63" s="210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42"/>
      <c r="B64" s="262" t="s">
        <v>91</v>
      </c>
      <c r="C64" s="263"/>
      <c r="D64" s="263"/>
      <c r="E64" s="144">
        <f>'SO 14686'!L112</f>
        <v>0</v>
      </c>
      <c r="F64" s="144">
        <f>'SO 14686'!M112</f>
        <v>0</v>
      </c>
      <c r="G64" s="144">
        <f>'SO 14686'!I112</f>
        <v>0</v>
      </c>
      <c r="H64" s="145">
        <f>'SO 14686'!S112</f>
        <v>0.62</v>
      </c>
      <c r="I64" s="145">
        <f>'SO 14686'!V112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9"/>
      <c r="X64" s="143"/>
      <c r="Y64" s="143"/>
      <c r="Z64" s="143"/>
    </row>
    <row r="65" spans="1:26" x14ac:dyDescent="0.25">
      <c r="A65" s="15"/>
      <c r="B65" s="42"/>
      <c r="C65" s="3"/>
      <c r="D65" s="3"/>
      <c r="E65" s="14"/>
      <c r="F65" s="14"/>
      <c r="G65" s="14"/>
      <c r="H65" s="153"/>
      <c r="I65" s="153"/>
      <c r="J65" s="153"/>
      <c r="K65" s="153"/>
      <c r="L65" s="153"/>
      <c r="M65" s="153"/>
      <c r="N65" s="153"/>
      <c r="O65" s="153"/>
      <c r="P65" s="153"/>
      <c r="Q65" s="11"/>
      <c r="R65" s="11"/>
      <c r="S65" s="11"/>
      <c r="T65" s="11"/>
      <c r="U65" s="11"/>
      <c r="V65" s="11"/>
      <c r="W65" s="53"/>
    </row>
    <row r="66" spans="1:26" x14ac:dyDescent="0.25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25">
      <c r="A67" s="15"/>
      <c r="B67" s="38"/>
      <c r="C67" s="8"/>
      <c r="D67" s="8"/>
      <c r="E67" s="27"/>
      <c r="F67" s="27"/>
      <c r="G67" s="27"/>
      <c r="H67" s="154"/>
      <c r="I67" s="154"/>
      <c r="J67" s="154"/>
      <c r="K67" s="154"/>
      <c r="L67" s="154"/>
      <c r="M67" s="154"/>
      <c r="N67" s="154"/>
      <c r="O67" s="154"/>
      <c r="P67" s="154"/>
      <c r="Q67" s="16"/>
      <c r="R67" s="16"/>
      <c r="S67" s="16"/>
      <c r="T67" s="16"/>
      <c r="U67" s="16"/>
      <c r="V67" s="16"/>
      <c r="W67" s="53"/>
    </row>
    <row r="68" spans="1:26" ht="34.9" customHeight="1" x14ac:dyDescent="0.25">
      <c r="A68" s="1"/>
      <c r="B68" s="264" t="s">
        <v>92</v>
      </c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53"/>
    </row>
    <row r="69" spans="1:26" x14ac:dyDescent="0.25">
      <c r="A69" s="15"/>
      <c r="B69" s="97"/>
      <c r="C69" s="19"/>
      <c r="D69" s="19"/>
      <c r="E69" s="99"/>
      <c r="F69" s="99"/>
      <c r="G69" s="99"/>
      <c r="H69" s="168"/>
      <c r="I69" s="168"/>
      <c r="J69" s="168"/>
      <c r="K69" s="168"/>
      <c r="L69" s="168"/>
      <c r="M69" s="168"/>
      <c r="N69" s="168"/>
      <c r="O69" s="168"/>
      <c r="P69" s="168"/>
      <c r="Q69" s="20"/>
      <c r="R69" s="20"/>
      <c r="S69" s="20"/>
      <c r="T69" s="20"/>
      <c r="U69" s="20"/>
      <c r="V69" s="20"/>
      <c r="W69" s="53"/>
    </row>
    <row r="70" spans="1:26" ht="19.899999999999999" customHeight="1" x14ac:dyDescent="0.25">
      <c r="A70" s="205"/>
      <c r="B70" s="268" t="s">
        <v>26</v>
      </c>
      <c r="C70" s="269"/>
      <c r="D70" s="269"/>
      <c r="E70" s="270"/>
      <c r="F70" s="166"/>
      <c r="G70" s="166"/>
      <c r="H70" s="167" t="s">
        <v>103</v>
      </c>
      <c r="I70" s="257" t="s">
        <v>104</v>
      </c>
      <c r="J70" s="258"/>
      <c r="K70" s="258"/>
      <c r="L70" s="258"/>
      <c r="M70" s="258"/>
      <c r="N70" s="258"/>
      <c r="O70" s="258"/>
      <c r="P70" s="259"/>
      <c r="Q70" s="18"/>
      <c r="R70" s="18"/>
      <c r="S70" s="18"/>
      <c r="T70" s="18"/>
      <c r="U70" s="18"/>
      <c r="V70" s="18"/>
      <c r="W70" s="53"/>
    </row>
    <row r="71" spans="1:26" ht="19.899999999999999" customHeight="1" x14ac:dyDescent="0.25">
      <c r="A71" s="205"/>
      <c r="B71" s="254" t="s">
        <v>27</v>
      </c>
      <c r="C71" s="255"/>
      <c r="D71" s="255"/>
      <c r="E71" s="256"/>
      <c r="F71" s="162"/>
      <c r="G71" s="162"/>
      <c r="H71" s="163" t="s">
        <v>21</v>
      </c>
      <c r="I71" s="16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205"/>
      <c r="B72" s="254" t="s">
        <v>28</v>
      </c>
      <c r="C72" s="255"/>
      <c r="D72" s="255"/>
      <c r="E72" s="256"/>
      <c r="F72" s="162"/>
      <c r="G72" s="162"/>
      <c r="H72" s="163" t="s">
        <v>105</v>
      </c>
      <c r="I72" s="163" t="s">
        <v>25</v>
      </c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09" t="s">
        <v>106</v>
      </c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209" t="s">
        <v>871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11" t="s">
        <v>62</v>
      </c>
      <c r="C77" s="164"/>
      <c r="D77" s="164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25">
      <c r="A78" s="2"/>
      <c r="B78" s="212" t="s">
        <v>93</v>
      </c>
      <c r="C78" s="128" t="s">
        <v>94</v>
      </c>
      <c r="D78" s="128" t="s">
        <v>95</v>
      </c>
      <c r="E78" s="155"/>
      <c r="F78" s="155" t="s">
        <v>96</v>
      </c>
      <c r="G78" s="155" t="s">
        <v>97</v>
      </c>
      <c r="H78" s="156" t="s">
        <v>98</v>
      </c>
      <c r="I78" s="156" t="s">
        <v>99</v>
      </c>
      <c r="J78" s="156"/>
      <c r="K78" s="156"/>
      <c r="L78" s="156"/>
      <c r="M78" s="156"/>
      <c r="N78" s="156"/>
      <c r="O78" s="156"/>
      <c r="P78" s="156" t="s">
        <v>100</v>
      </c>
      <c r="Q78" s="157"/>
      <c r="R78" s="157"/>
      <c r="S78" s="128" t="s">
        <v>101</v>
      </c>
      <c r="T78" s="158"/>
      <c r="U78" s="158"/>
      <c r="V78" s="128" t="s">
        <v>102</v>
      </c>
      <c r="W78" s="53"/>
    </row>
    <row r="79" spans="1:26" x14ac:dyDescent="0.25">
      <c r="A79" s="10"/>
      <c r="B79" s="213"/>
      <c r="C79" s="169"/>
      <c r="D79" s="260" t="s">
        <v>63</v>
      </c>
      <c r="E79" s="260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8"/>
      <c r="W79" s="219"/>
      <c r="X79" s="137"/>
      <c r="Y79" s="137"/>
      <c r="Z79" s="137"/>
    </row>
    <row r="80" spans="1:26" x14ac:dyDescent="0.25">
      <c r="A80" s="10"/>
      <c r="B80" s="214"/>
      <c r="C80" s="172" t="s">
        <v>874</v>
      </c>
      <c r="D80" s="248" t="s">
        <v>872</v>
      </c>
      <c r="E80" s="248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10"/>
      <c r="R80" s="10"/>
      <c r="S80" s="10"/>
      <c r="T80" s="10"/>
      <c r="U80" s="10"/>
      <c r="V80" s="199"/>
      <c r="W80" s="219"/>
      <c r="X80" s="137"/>
      <c r="Y80" s="137"/>
      <c r="Z80" s="137"/>
    </row>
    <row r="81" spans="1:26" ht="25.15" customHeight="1" x14ac:dyDescent="0.25">
      <c r="A81" s="179"/>
      <c r="B81" s="215" t="s">
        <v>1518</v>
      </c>
      <c r="C81" s="180" t="s">
        <v>875</v>
      </c>
      <c r="D81" s="249" t="s">
        <v>876</v>
      </c>
      <c r="E81" s="249"/>
      <c r="F81" s="174" t="s">
        <v>877</v>
      </c>
      <c r="G81" s="175">
        <v>1</v>
      </c>
      <c r="H81" s="174"/>
      <c r="I81" s="174">
        <f>ROUND(G81*(H81),2)</f>
        <v>0</v>
      </c>
      <c r="J81" s="176">
        <f>ROUND(G81*(N81),2)</f>
        <v>144.9</v>
      </c>
      <c r="K81" s="177">
        <f>ROUND(G81*(O81),2)</f>
        <v>0</v>
      </c>
      <c r="L81" s="177">
        <f>ROUND(G81*(H81),2)</f>
        <v>0</v>
      </c>
      <c r="M81" s="177"/>
      <c r="N81" s="177">
        <v>144.9</v>
      </c>
      <c r="O81" s="177"/>
      <c r="P81" s="181"/>
      <c r="Q81" s="181"/>
      <c r="R81" s="181"/>
      <c r="S81" s="182">
        <f>ROUND(G81*(P81),3)</f>
        <v>0</v>
      </c>
      <c r="T81" s="178"/>
      <c r="U81" s="178"/>
      <c r="V81" s="200"/>
      <c r="W81" s="53"/>
      <c r="Z81">
        <v>0</v>
      </c>
    </row>
    <row r="82" spans="1:26" ht="25.15" customHeight="1" x14ac:dyDescent="0.25">
      <c r="A82" s="179"/>
      <c r="B82" s="215" t="s">
        <v>1519</v>
      </c>
      <c r="C82" s="180" t="s">
        <v>878</v>
      </c>
      <c r="D82" s="249" t="s">
        <v>879</v>
      </c>
      <c r="E82" s="249"/>
      <c r="F82" s="174" t="s">
        <v>880</v>
      </c>
      <c r="G82" s="175">
        <v>1</v>
      </c>
      <c r="H82" s="174"/>
      <c r="I82" s="174">
        <f>ROUND(G82*(H82),2)</f>
        <v>0</v>
      </c>
      <c r="J82" s="176">
        <f>ROUND(G82*(N82),2)</f>
        <v>10.87</v>
      </c>
      <c r="K82" s="177">
        <f>ROUND(G82*(O82),2)</f>
        <v>0</v>
      </c>
      <c r="L82" s="177">
        <f>ROUND(G82*(H82),2)</f>
        <v>0</v>
      </c>
      <c r="M82" s="177"/>
      <c r="N82" s="177">
        <v>10.87</v>
      </c>
      <c r="O82" s="177"/>
      <c r="P82" s="181"/>
      <c r="Q82" s="181"/>
      <c r="R82" s="181"/>
      <c r="S82" s="182">
        <f>ROUND(G82*(P82),3)</f>
        <v>0</v>
      </c>
      <c r="T82" s="178"/>
      <c r="U82" s="178"/>
      <c r="V82" s="200"/>
      <c r="W82" s="53"/>
      <c r="Z82">
        <v>0</v>
      </c>
    </row>
    <row r="83" spans="1:26" ht="25.15" customHeight="1" x14ac:dyDescent="0.25">
      <c r="A83" s="179"/>
      <c r="B83" s="215" t="s">
        <v>1520</v>
      </c>
      <c r="C83" s="180" t="s">
        <v>881</v>
      </c>
      <c r="D83" s="249" t="s">
        <v>882</v>
      </c>
      <c r="E83" s="249"/>
      <c r="F83" s="174" t="s">
        <v>880</v>
      </c>
      <c r="G83" s="175">
        <v>2</v>
      </c>
      <c r="H83" s="174"/>
      <c r="I83" s="174">
        <f>ROUND(G83*(H83),2)</f>
        <v>0</v>
      </c>
      <c r="J83" s="176">
        <f>ROUND(G83*(N83),2)</f>
        <v>21.74</v>
      </c>
      <c r="K83" s="177">
        <f>ROUND(G83*(O83),2)</f>
        <v>0</v>
      </c>
      <c r="L83" s="177">
        <f>ROUND(G83*(H83),2)</f>
        <v>0</v>
      </c>
      <c r="M83" s="177"/>
      <c r="N83" s="177">
        <v>10.87</v>
      </c>
      <c r="O83" s="177"/>
      <c r="P83" s="181"/>
      <c r="Q83" s="181"/>
      <c r="R83" s="181"/>
      <c r="S83" s="182">
        <f>ROUND(G83*(P83),3)</f>
        <v>0</v>
      </c>
      <c r="T83" s="178"/>
      <c r="U83" s="178"/>
      <c r="V83" s="200"/>
      <c r="W83" s="53"/>
      <c r="Z83">
        <v>0</v>
      </c>
    </row>
    <row r="84" spans="1:26" x14ac:dyDescent="0.25">
      <c r="A84" s="10"/>
      <c r="B84" s="214"/>
      <c r="C84" s="172" t="s">
        <v>8</v>
      </c>
      <c r="D84" s="248" t="s">
        <v>872</v>
      </c>
      <c r="E84" s="248"/>
      <c r="F84" s="138"/>
      <c r="G84" s="171"/>
      <c r="H84" s="138"/>
      <c r="I84" s="140">
        <f>ROUND((SUM(I80:I83))/1,2)</f>
        <v>0</v>
      </c>
      <c r="J84" s="139"/>
      <c r="K84" s="139"/>
      <c r="L84" s="139">
        <f>ROUND((SUM(L80:L83))/1,2)</f>
        <v>0</v>
      </c>
      <c r="M84" s="139">
        <f>ROUND((SUM(M80:M83))/1,2)</f>
        <v>0</v>
      </c>
      <c r="N84" s="139"/>
      <c r="O84" s="139"/>
      <c r="P84" s="139"/>
      <c r="Q84" s="10"/>
      <c r="R84" s="10"/>
      <c r="S84" s="10">
        <f>ROUND((SUM(S80:S83))/1,2)</f>
        <v>0</v>
      </c>
      <c r="T84" s="10"/>
      <c r="U84" s="10"/>
      <c r="V84" s="202">
        <f>ROUND((SUM(V80:V83))/1,2)</f>
        <v>0</v>
      </c>
      <c r="W84" s="219"/>
      <c r="X84" s="137"/>
      <c r="Y84" s="137"/>
      <c r="Z84" s="137"/>
    </row>
    <row r="85" spans="1:26" x14ac:dyDescent="0.25">
      <c r="A85" s="1"/>
      <c r="B85" s="210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203"/>
      <c r="W85" s="53"/>
    </row>
    <row r="86" spans="1:26" x14ac:dyDescent="0.25">
      <c r="A86" s="10"/>
      <c r="B86" s="214"/>
      <c r="C86" s="10"/>
      <c r="D86" s="247" t="s">
        <v>63</v>
      </c>
      <c r="E86" s="247"/>
      <c r="F86" s="138"/>
      <c r="G86" s="171"/>
      <c r="H86" s="138"/>
      <c r="I86" s="140">
        <f>ROUND((SUM(I79:I85))/2,2)</f>
        <v>0</v>
      </c>
      <c r="J86" s="139"/>
      <c r="K86" s="139"/>
      <c r="L86" s="138">
        <f>ROUND((SUM(L79:L85))/2,2)</f>
        <v>0</v>
      </c>
      <c r="M86" s="138">
        <f>ROUND((SUM(M79:M85))/2,2)</f>
        <v>0</v>
      </c>
      <c r="N86" s="139"/>
      <c r="O86" s="139"/>
      <c r="P86" s="194"/>
      <c r="Q86" s="10"/>
      <c r="R86" s="10"/>
      <c r="S86" s="194">
        <f>ROUND((SUM(S79:S85))/2,2)</f>
        <v>0</v>
      </c>
      <c r="T86" s="10"/>
      <c r="U86" s="10"/>
      <c r="V86" s="202">
        <f>ROUND((SUM(V79:V85))/2,2)</f>
        <v>0</v>
      </c>
      <c r="W86" s="53"/>
    </row>
    <row r="87" spans="1:26" x14ac:dyDescent="0.25">
      <c r="A87" s="1"/>
      <c r="B87" s="210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203"/>
      <c r="W87" s="53"/>
    </row>
    <row r="88" spans="1:26" x14ac:dyDescent="0.25">
      <c r="A88" s="10"/>
      <c r="B88" s="214"/>
      <c r="C88" s="10"/>
      <c r="D88" s="247" t="s">
        <v>71</v>
      </c>
      <c r="E88" s="247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10"/>
      <c r="R88" s="10"/>
      <c r="S88" s="10"/>
      <c r="T88" s="10"/>
      <c r="U88" s="10"/>
      <c r="V88" s="199"/>
      <c r="W88" s="219"/>
      <c r="X88" s="137"/>
      <c r="Y88" s="137"/>
      <c r="Z88" s="137"/>
    </row>
    <row r="89" spans="1:26" x14ac:dyDescent="0.25">
      <c r="A89" s="10"/>
      <c r="B89" s="214"/>
      <c r="C89" s="172">
        <v>723</v>
      </c>
      <c r="D89" s="248" t="s">
        <v>873</v>
      </c>
      <c r="E89" s="248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10"/>
      <c r="R89" s="10"/>
      <c r="S89" s="10"/>
      <c r="T89" s="10"/>
      <c r="U89" s="10"/>
      <c r="V89" s="199"/>
      <c r="W89" s="219"/>
      <c r="X89" s="137"/>
      <c r="Y89" s="137"/>
      <c r="Z89" s="137"/>
    </row>
    <row r="90" spans="1:26" ht="25.15" customHeight="1" x14ac:dyDescent="0.25">
      <c r="A90" s="179"/>
      <c r="B90" s="215" t="s">
        <v>1502</v>
      </c>
      <c r="C90" s="180" t="s">
        <v>883</v>
      </c>
      <c r="D90" s="249" t="s">
        <v>884</v>
      </c>
      <c r="E90" s="249"/>
      <c r="F90" s="174" t="s">
        <v>312</v>
      </c>
      <c r="G90" s="175">
        <v>15</v>
      </c>
      <c r="H90" s="174"/>
      <c r="I90" s="174">
        <f t="shared" ref="I90:I103" si="0">ROUND(G90*(H90),2)</f>
        <v>0</v>
      </c>
      <c r="J90" s="176">
        <f t="shared" ref="J90:J103" si="1">ROUND(G90*(N90),2)</f>
        <v>105.3</v>
      </c>
      <c r="K90" s="177">
        <f t="shared" ref="K90:K103" si="2">ROUND(G90*(O90),2)</f>
        <v>0</v>
      </c>
      <c r="L90" s="177">
        <f t="shared" ref="L90:L98" si="3">ROUND(G90*(H90),2)</f>
        <v>0</v>
      </c>
      <c r="M90" s="177"/>
      <c r="N90" s="177">
        <v>7.02</v>
      </c>
      <c r="O90" s="177"/>
      <c r="P90" s="183">
        <v>1.4800000000000002E-3</v>
      </c>
      <c r="Q90" s="181"/>
      <c r="R90" s="181">
        <v>1.4800000000000002E-3</v>
      </c>
      <c r="S90" s="182">
        <f t="shared" ref="S90:S103" si="4">ROUND(G90*(P90),3)</f>
        <v>2.1999999999999999E-2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5" t="s">
        <v>1503</v>
      </c>
      <c r="C91" s="180" t="s">
        <v>885</v>
      </c>
      <c r="D91" s="249" t="s">
        <v>886</v>
      </c>
      <c r="E91" s="249"/>
      <c r="F91" s="174" t="s">
        <v>312</v>
      </c>
      <c r="G91" s="175">
        <v>30</v>
      </c>
      <c r="H91" s="174"/>
      <c r="I91" s="174">
        <f t="shared" si="0"/>
        <v>0</v>
      </c>
      <c r="J91" s="176">
        <f t="shared" si="1"/>
        <v>225.6</v>
      </c>
      <c r="K91" s="177">
        <f t="shared" si="2"/>
        <v>0</v>
      </c>
      <c r="L91" s="177">
        <f t="shared" si="3"/>
        <v>0</v>
      </c>
      <c r="M91" s="177"/>
      <c r="N91" s="177">
        <v>7.52</v>
      </c>
      <c r="O91" s="177"/>
      <c r="P91" s="183">
        <v>1.8500000000000005E-3</v>
      </c>
      <c r="Q91" s="181"/>
      <c r="R91" s="181">
        <v>1.8500000000000005E-3</v>
      </c>
      <c r="S91" s="182">
        <f t="shared" si="4"/>
        <v>5.6000000000000001E-2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5" t="s">
        <v>1504</v>
      </c>
      <c r="C92" s="180" t="s">
        <v>887</v>
      </c>
      <c r="D92" s="249" t="s">
        <v>888</v>
      </c>
      <c r="E92" s="249"/>
      <c r="F92" s="174" t="s">
        <v>312</v>
      </c>
      <c r="G92" s="175">
        <v>130</v>
      </c>
      <c r="H92" s="174"/>
      <c r="I92" s="174">
        <f t="shared" si="0"/>
        <v>0</v>
      </c>
      <c r="J92" s="176">
        <f t="shared" si="1"/>
        <v>1063.4000000000001</v>
      </c>
      <c r="K92" s="177">
        <f t="shared" si="2"/>
        <v>0</v>
      </c>
      <c r="L92" s="177">
        <f t="shared" si="3"/>
        <v>0</v>
      </c>
      <c r="M92" s="177"/>
      <c r="N92" s="177">
        <v>8.18</v>
      </c>
      <c r="O92" s="177"/>
      <c r="P92" s="183">
        <v>2.7300000000000007E-3</v>
      </c>
      <c r="Q92" s="181"/>
      <c r="R92" s="181">
        <v>2.7300000000000007E-3</v>
      </c>
      <c r="S92" s="182">
        <f t="shared" si="4"/>
        <v>0.35499999999999998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5" t="s">
        <v>1505</v>
      </c>
      <c r="C93" s="180" t="s">
        <v>889</v>
      </c>
      <c r="D93" s="249" t="s">
        <v>890</v>
      </c>
      <c r="E93" s="249"/>
      <c r="F93" s="174" t="s">
        <v>312</v>
      </c>
      <c r="G93" s="175">
        <v>2</v>
      </c>
      <c r="H93" s="174"/>
      <c r="I93" s="174">
        <f t="shared" si="0"/>
        <v>0</v>
      </c>
      <c r="J93" s="176">
        <f t="shared" si="1"/>
        <v>21.08</v>
      </c>
      <c r="K93" s="177">
        <f t="shared" si="2"/>
        <v>0</v>
      </c>
      <c r="L93" s="177">
        <f t="shared" si="3"/>
        <v>0</v>
      </c>
      <c r="M93" s="177"/>
      <c r="N93" s="177">
        <v>10.54</v>
      </c>
      <c r="O93" s="177"/>
      <c r="P93" s="183">
        <v>4.069999999999999E-3</v>
      </c>
      <c r="Q93" s="181"/>
      <c r="R93" s="181">
        <v>4.069999999999999E-3</v>
      </c>
      <c r="S93" s="182">
        <f t="shared" si="4"/>
        <v>8.0000000000000002E-3</v>
      </c>
      <c r="T93" s="178"/>
      <c r="U93" s="178"/>
      <c r="V93" s="200"/>
      <c r="W93" s="53"/>
      <c r="Z93">
        <v>0</v>
      </c>
    </row>
    <row r="94" spans="1:26" ht="25.15" customHeight="1" x14ac:dyDescent="0.25">
      <c r="A94" s="179"/>
      <c r="B94" s="215" t="s">
        <v>1506</v>
      </c>
      <c r="C94" s="180" t="s">
        <v>891</v>
      </c>
      <c r="D94" s="249" t="s">
        <v>892</v>
      </c>
      <c r="E94" s="249"/>
      <c r="F94" s="174" t="s">
        <v>148</v>
      </c>
      <c r="G94" s="175">
        <v>2</v>
      </c>
      <c r="H94" s="174"/>
      <c r="I94" s="174">
        <f t="shared" si="0"/>
        <v>0</v>
      </c>
      <c r="J94" s="176">
        <f t="shared" si="1"/>
        <v>23.56</v>
      </c>
      <c r="K94" s="177">
        <f t="shared" si="2"/>
        <v>0</v>
      </c>
      <c r="L94" s="177">
        <f t="shared" si="3"/>
        <v>0</v>
      </c>
      <c r="M94" s="177"/>
      <c r="N94" s="177">
        <v>11.78</v>
      </c>
      <c r="O94" s="177"/>
      <c r="P94" s="183">
        <v>1.15E-3</v>
      </c>
      <c r="Q94" s="181"/>
      <c r="R94" s="181">
        <v>1.15E-3</v>
      </c>
      <c r="S94" s="182">
        <f t="shared" si="4"/>
        <v>2E-3</v>
      </c>
      <c r="T94" s="178"/>
      <c r="U94" s="178"/>
      <c r="V94" s="200"/>
      <c r="W94" s="53"/>
      <c r="Z94">
        <v>0</v>
      </c>
    </row>
    <row r="95" spans="1:26" ht="25.15" customHeight="1" x14ac:dyDescent="0.25">
      <c r="A95" s="179"/>
      <c r="B95" s="215" t="s">
        <v>1507</v>
      </c>
      <c r="C95" s="180" t="s">
        <v>893</v>
      </c>
      <c r="D95" s="249" t="s">
        <v>894</v>
      </c>
      <c r="E95" s="249"/>
      <c r="F95" s="174" t="s">
        <v>312</v>
      </c>
      <c r="G95" s="175">
        <v>8</v>
      </c>
      <c r="H95" s="174"/>
      <c r="I95" s="174">
        <f t="shared" si="0"/>
        <v>0</v>
      </c>
      <c r="J95" s="176">
        <f t="shared" si="1"/>
        <v>56.72</v>
      </c>
      <c r="K95" s="177">
        <f t="shared" si="2"/>
        <v>0</v>
      </c>
      <c r="L95" s="177">
        <f t="shared" si="3"/>
        <v>0</v>
      </c>
      <c r="M95" s="177"/>
      <c r="N95" s="177">
        <v>7.09</v>
      </c>
      <c r="O95" s="177"/>
      <c r="P95" s="183">
        <v>3.0100000000000001E-3</v>
      </c>
      <c r="Q95" s="181"/>
      <c r="R95" s="181">
        <v>3.0100000000000001E-3</v>
      </c>
      <c r="S95" s="182">
        <f t="shared" si="4"/>
        <v>2.4E-2</v>
      </c>
      <c r="T95" s="178"/>
      <c r="U95" s="178"/>
      <c r="V95" s="200"/>
      <c r="W95" s="53"/>
      <c r="Z95">
        <v>0</v>
      </c>
    </row>
    <row r="96" spans="1:26" ht="25.15" customHeight="1" x14ac:dyDescent="0.25">
      <c r="A96" s="179"/>
      <c r="B96" s="215" t="s">
        <v>1508</v>
      </c>
      <c r="C96" s="180" t="s">
        <v>895</v>
      </c>
      <c r="D96" s="249" t="s">
        <v>896</v>
      </c>
      <c r="E96" s="249"/>
      <c r="F96" s="174" t="s">
        <v>312</v>
      </c>
      <c r="G96" s="175">
        <v>22</v>
      </c>
      <c r="H96" s="174"/>
      <c r="I96" s="174">
        <f t="shared" si="0"/>
        <v>0</v>
      </c>
      <c r="J96" s="176">
        <f t="shared" si="1"/>
        <v>206.58</v>
      </c>
      <c r="K96" s="177">
        <f t="shared" si="2"/>
        <v>0</v>
      </c>
      <c r="L96" s="177">
        <f t="shared" si="3"/>
        <v>0</v>
      </c>
      <c r="M96" s="177"/>
      <c r="N96" s="177">
        <v>9.39</v>
      </c>
      <c r="O96" s="177"/>
      <c r="P96" s="183">
        <v>4.2899999999999995E-3</v>
      </c>
      <c r="Q96" s="181"/>
      <c r="R96" s="181">
        <v>4.2899999999999995E-3</v>
      </c>
      <c r="S96" s="182">
        <f t="shared" si="4"/>
        <v>9.4E-2</v>
      </c>
      <c r="T96" s="178"/>
      <c r="U96" s="178"/>
      <c r="V96" s="200"/>
      <c r="W96" s="53"/>
      <c r="Z96">
        <v>0</v>
      </c>
    </row>
    <row r="97" spans="1:26" ht="25.15" customHeight="1" x14ac:dyDescent="0.25">
      <c r="A97" s="179"/>
      <c r="B97" s="215" t="s">
        <v>1509</v>
      </c>
      <c r="C97" s="180" t="s">
        <v>897</v>
      </c>
      <c r="D97" s="249" t="s">
        <v>898</v>
      </c>
      <c r="E97" s="249"/>
      <c r="F97" s="174" t="s">
        <v>899</v>
      </c>
      <c r="G97" s="175">
        <v>12</v>
      </c>
      <c r="H97" s="174"/>
      <c r="I97" s="174">
        <f t="shared" si="0"/>
        <v>0</v>
      </c>
      <c r="J97" s="176">
        <f t="shared" si="1"/>
        <v>333.84</v>
      </c>
      <c r="K97" s="177">
        <f t="shared" si="2"/>
        <v>0</v>
      </c>
      <c r="L97" s="177">
        <f t="shared" si="3"/>
        <v>0</v>
      </c>
      <c r="M97" s="177"/>
      <c r="N97" s="177">
        <v>27.82</v>
      </c>
      <c r="O97" s="177"/>
      <c r="P97" s="183">
        <v>3.2500000000000007E-3</v>
      </c>
      <c r="Q97" s="181"/>
      <c r="R97" s="181">
        <v>3.2500000000000007E-3</v>
      </c>
      <c r="S97" s="182">
        <f t="shared" si="4"/>
        <v>3.9E-2</v>
      </c>
      <c r="T97" s="178"/>
      <c r="U97" s="178"/>
      <c r="V97" s="200"/>
      <c r="W97" s="53"/>
      <c r="Z97">
        <v>0</v>
      </c>
    </row>
    <row r="98" spans="1:26" ht="25.15" customHeight="1" x14ac:dyDescent="0.25">
      <c r="A98" s="179"/>
      <c r="B98" s="215" t="s">
        <v>1510</v>
      </c>
      <c r="C98" s="180" t="s">
        <v>900</v>
      </c>
      <c r="D98" s="249" t="s">
        <v>901</v>
      </c>
      <c r="E98" s="249"/>
      <c r="F98" s="174" t="s">
        <v>148</v>
      </c>
      <c r="G98" s="175">
        <v>12</v>
      </c>
      <c r="H98" s="174"/>
      <c r="I98" s="174">
        <f t="shared" si="0"/>
        <v>0</v>
      </c>
      <c r="J98" s="176">
        <f t="shared" si="1"/>
        <v>24.36</v>
      </c>
      <c r="K98" s="177">
        <f t="shared" si="2"/>
        <v>0</v>
      </c>
      <c r="L98" s="177">
        <f t="shared" si="3"/>
        <v>0</v>
      </c>
      <c r="M98" s="177"/>
      <c r="N98" s="177">
        <v>2.0299999999999998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200"/>
      <c r="W98" s="53"/>
      <c r="Z98">
        <v>0</v>
      </c>
    </row>
    <row r="99" spans="1:26" ht="25.15" customHeight="1" x14ac:dyDescent="0.25">
      <c r="A99" s="179"/>
      <c r="B99" s="215" t="s">
        <v>1511</v>
      </c>
      <c r="C99" s="190" t="s">
        <v>902</v>
      </c>
      <c r="D99" s="251" t="s">
        <v>903</v>
      </c>
      <c r="E99" s="251"/>
      <c r="F99" s="185" t="s">
        <v>148</v>
      </c>
      <c r="G99" s="186">
        <v>12</v>
      </c>
      <c r="H99" s="185"/>
      <c r="I99" s="185">
        <f t="shared" si="0"/>
        <v>0</v>
      </c>
      <c r="J99" s="187">
        <f t="shared" si="1"/>
        <v>54.72</v>
      </c>
      <c r="K99" s="188">
        <f t="shared" si="2"/>
        <v>0</v>
      </c>
      <c r="L99" s="188"/>
      <c r="M99" s="188">
        <f>ROUND(G99*(H99),2)</f>
        <v>0</v>
      </c>
      <c r="N99" s="188">
        <v>4.5600000000000005</v>
      </c>
      <c r="O99" s="188"/>
      <c r="P99" s="192"/>
      <c r="Q99" s="192"/>
      <c r="R99" s="192"/>
      <c r="S99" s="193">
        <f t="shared" si="4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5" t="s">
        <v>1512</v>
      </c>
      <c r="C100" s="190" t="s">
        <v>904</v>
      </c>
      <c r="D100" s="251" t="s">
        <v>905</v>
      </c>
      <c r="E100" s="251"/>
      <c r="F100" s="185" t="s">
        <v>148</v>
      </c>
      <c r="G100" s="186">
        <v>6</v>
      </c>
      <c r="H100" s="185"/>
      <c r="I100" s="185">
        <f t="shared" si="0"/>
        <v>0</v>
      </c>
      <c r="J100" s="187">
        <f t="shared" si="1"/>
        <v>199.98</v>
      </c>
      <c r="K100" s="188">
        <f t="shared" si="2"/>
        <v>0</v>
      </c>
      <c r="L100" s="188"/>
      <c r="M100" s="188">
        <f>ROUND(G100*(H100),2)</f>
        <v>0</v>
      </c>
      <c r="N100" s="188">
        <v>33.33</v>
      </c>
      <c r="O100" s="188"/>
      <c r="P100" s="192"/>
      <c r="Q100" s="192"/>
      <c r="R100" s="192"/>
      <c r="S100" s="193">
        <f t="shared" si="4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5" t="s">
        <v>1513</v>
      </c>
      <c r="C101" s="180" t="s">
        <v>906</v>
      </c>
      <c r="D101" s="249" t="s">
        <v>907</v>
      </c>
      <c r="E101" s="249"/>
      <c r="F101" s="174" t="s">
        <v>148</v>
      </c>
      <c r="G101" s="175">
        <v>1</v>
      </c>
      <c r="H101" s="174"/>
      <c r="I101" s="174">
        <f t="shared" si="0"/>
        <v>0</v>
      </c>
      <c r="J101" s="176">
        <f t="shared" si="1"/>
        <v>108.67</v>
      </c>
      <c r="K101" s="177">
        <f t="shared" si="2"/>
        <v>0</v>
      </c>
      <c r="L101" s="177">
        <f>ROUND(G101*(H101),2)</f>
        <v>0</v>
      </c>
      <c r="M101" s="177"/>
      <c r="N101" s="177">
        <v>108.67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1514</v>
      </c>
      <c r="C102" s="190" t="s">
        <v>908</v>
      </c>
      <c r="D102" s="251" t="s">
        <v>909</v>
      </c>
      <c r="E102" s="251"/>
      <c r="F102" s="185" t="s">
        <v>148</v>
      </c>
      <c r="G102" s="186">
        <v>1</v>
      </c>
      <c r="H102" s="185"/>
      <c r="I102" s="185">
        <f t="shared" si="0"/>
        <v>0</v>
      </c>
      <c r="J102" s="187">
        <f t="shared" si="1"/>
        <v>1151.19</v>
      </c>
      <c r="K102" s="188">
        <f t="shared" si="2"/>
        <v>0</v>
      </c>
      <c r="L102" s="188"/>
      <c r="M102" s="188">
        <f>ROUND(G102*(H102),2)</f>
        <v>0</v>
      </c>
      <c r="N102" s="188">
        <v>1151.19</v>
      </c>
      <c r="O102" s="188"/>
      <c r="P102" s="192"/>
      <c r="Q102" s="192"/>
      <c r="R102" s="192"/>
      <c r="S102" s="193">
        <f t="shared" si="4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5" t="s">
        <v>1515</v>
      </c>
      <c r="C103" s="180" t="s">
        <v>910</v>
      </c>
      <c r="D103" s="249" t="s">
        <v>911</v>
      </c>
      <c r="E103" s="249"/>
      <c r="F103" s="174" t="s">
        <v>372</v>
      </c>
      <c r="G103" s="175">
        <v>0.9</v>
      </c>
      <c r="H103" s="176"/>
      <c r="I103" s="174">
        <f t="shared" si="0"/>
        <v>0</v>
      </c>
      <c r="J103" s="176">
        <f t="shared" si="1"/>
        <v>32.17</v>
      </c>
      <c r="K103" s="177">
        <f t="shared" si="2"/>
        <v>0</v>
      </c>
      <c r="L103" s="177">
        <f>ROUND(G103*(H103),2)</f>
        <v>0</v>
      </c>
      <c r="M103" s="177"/>
      <c r="N103" s="177">
        <v>35.748898847103121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200"/>
      <c r="W103" s="53"/>
      <c r="Z103">
        <v>0</v>
      </c>
    </row>
    <row r="104" spans="1:26" x14ac:dyDescent="0.25">
      <c r="A104" s="10"/>
      <c r="B104" s="214"/>
      <c r="C104" s="172">
        <v>723</v>
      </c>
      <c r="D104" s="248" t="s">
        <v>873</v>
      </c>
      <c r="E104" s="248"/>
      <c r="F104" s="138"/>
      <c r="G104" s="171"/>
      <c r="H104" s="138"/>
      <c r="I104" s="140">
        <f>ROUND((SUM(I89:I103))/1,2)</f>
        <v>0</v>
      </c>
      <c r="J104" s="139"/>
      <c r="K104" s="139"/>
      <c r="L104" s="139">
        <f>ROUND((SUM(L89:L103))/1,2)</f>
        <v>0</v>
      </c>
      <c r="M104" s="139">
        <f>ROUND((SUM(M89:M103))/1,2)</f>
        <v>0</v>
      </c>
      <c r="N104" s="139"/>
      <c r="O104" s="139"/>
      <c r="P104" s="139"/>
      <c r="Q104" s="10"/>
      <c r="R104" s="10"/>
      <c r="S104" s="10">
        <f>ROUND((SUM(S89:S103))/1,2)</f>
        <v>0.6</v>
      </c>
      <c r="T104" s="10"/>
      <c r="U104" s="10"/>
      <c r="V104" s="202">
        <f>ROUND((SUM(V89:V103))/1,2)</f>
        <v>0</v>
      </c>
      <c r="W104" s="219"/>
      <c r="X104" s="137"/>
      <c r="Y104" s="137"/>
      <c r="Z104" s="137"/>
    </row>
    <row r="105" spans="1:26" x14ac:dyDescent="0.25">
      <c r="A105" s="1"/>
      <c r="B105" s="210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203"/>
      <c r="W105" s="53"/>
    </row>
    <row r="106" spans="1:26" x14ac:dyDescent="0.25">
      <c r="A106" s="10"/>
      <c r="B106" s="214"/>
      <c r="C106" s="172">
        <v>783</v>
      </c>
      <c r="D106" s="248" t="s">
        <v>87</v>
      </c>
      <c r="E106" s="248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10"/>
      <c r="R106" s="10"/>
      <c r="S106" s="10"/>
      <c r="T106" s="10"/>
      <c r="U106" s="10"/>
      <c r="V106" s="199"/>
      <c r="W106" s="219"/>
      <c r="X106" s="137"/>
      <c r="Y106" s="137"/>
      <c r="Z106" s="137"/>
    </row>
    <row r="107" spans="1:26" ht="25.15" customHeight="1" x14ac:dyDescent="0.25">
      <c r="A107" s="179"/>
      <c r="B107" s="215" t="s">
        <v>1516</v>
      </c>
      <c r="C107" s="180" t="s">
        <v>912</v>
      </c>
      <c r="D107" s="249" t="s">
        <v>913</v>
      </c>
      <c r="E107" s="249"/>
      <c r="F107" s="174" t="s">
        <v>312</v>
      </c>
      <c r="G107" s="175">
        <v>207</v>
      </c>
      <c r="H107" s="174"/>
      <c r="I107" s="174">
        <f>ROUND(G107*(H107),2)</f>
        <v>0</v>
      </c>
      <c r="J107" s="176">
        <f>ROUND(G107*(N107),2)</f>
        <v>238.05</v>
      </c>
      <c r="K107" s="177">
        <f>ROUND(G107*(O107),2)</f>
        <v>0</v>
      </c>
      <c r="L107" s="177">
        <f>ROUND(G107*(H107),2)</f>
        <v>0</v>
      </c>
      <c r="M107" s="177"/>
      <c r="N107" s="177">
        <v>1.1499999999999999</v>
      </c>
      <c r="O107" s="177"/>
      <c r="P107" s="183">
        <v>9.0000000000000006E-5</v>
      </c>
      <c r="Q107" s="181"/>
      <c r="R107" s="181">
        <v>9.0000000000000006E-5</v>
      </c>
      <c r="S107" s="182">
        <f>ROUND(G107*(P107),3)</f>
        <v>1.9E-2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1517</v>
      </c>
      <c r="C108" s="180" t="s">
        <v>914</v>
      </c>
      <c r="D108" s="249" t="s">
        <v>915</v>
      </c>
      <c r="E108" s="249"/>
      <c r="F108" s="174" t="s">
        <v>312</v>
      </c>
      <c r="G108" s="175">
        <v>207</v>
      </c>
      <c r="H108" s="174"/>
      <c r="I108" s="174">
        <f>ROUND(G108*(H108),2)</f>
        <v>0</v>
      </c>
      <c r="J108" s="176">
        <f>ROUND(G108*(N108),2)</f>
        <v>62.1</v>
      </c>
      <c r="K108" s="177">
        <f>ROUND(G108*(O108),2)</f>
        <v>0</v>
      </c>
      <c r="L108" s="177">
        <f>ROUND(G108*(H108),2)</f>
        <v>0</v>
      </c>
      <c r="M108" s="177"/>
      <c r="N108" s="177">
        <v>0.3</v>
      </c>
      <c r="O108" s="177"/>
      <c r="P108" s="183">
        <v>2.0000000000000002E-5</v>
      </c>
      <c r="Q108" s="181"/>
      <c r="R108" s="181">
        <v>2.0000000000000002E-5</v>
      </c>
      <c r="S108" s="182">
        <f>ROUND(G108*(P108),3)</f>
        <v>4.0000000000000001E-3</v>
      </c>
      <c r="T108" s="178"/>
      <c r="U108" s="178"/>
      <c r="V108" s="200"/>
      <c r="W108" s="53"/>
      <c r="Z108">
        <v>0</v>
      </c>
    </row>
    <row r="109" spans="1:26" x14ac:dyDescent="0.25">
      <c r="A109" s="10"/>
      <c r="B109" s="214"/>
      <c r="C109" s="172">
        <v>783</v>
      </c>
      <c r="D109" s="248" t="s">
        <v>87</v>
      </c>
      <c r="E109" s="248"/>
      <c r="F109" s="138"/>
      <c r="G109" s="171"/>
      <c r="H109" s="138"/>
      <c r="I109" s="140">
        <f>ROUND((SUM(I106:I108))/1,2)</f>
        <v>0</v>
      </c>
      <c r="J109" s="139"/>
      <c r="K109" s="139"/>
      <c r="L109" s="139">
        <f>ROUND((SUM(L106:L108))/1,2)</f>
        <v>0</v>
      </c>
      <c r="M109" s="139">
        <f>ROUND((SUM(M106:M108))/1,2)</f>
        <v>0</v>
      </c>
      <c r="N109" s="139"/>
      <c r="O109" s="139"/>
      <c r="P109" s="194"/>
      <c r="Q109" s="1"/>
      <c r="R109" s="1"/>
      <c r="S109" s="194">
        <f>ROUND((SUM(S106:S108))/1,2)</f>
        <v>0.02</v>
      </c>
      <c r="T109" s="2"/>
      <c r="U109" s="2"/>
      <c r="V109" s="202">
        <f>ROUND((SUM(V106:V108))/1,2)</f>
        <v>0</v>
      </c>
      <c r="W109" s="53"/>
    </row>
    <row r="110" spans="1:26" x14ac:dyDescent="0.25">
      <c r="A110" s="1"/>
      <c r="B110" s="210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203"/>
      <c r="W110" s="53"/>
    </row>
    <row r="111" spans="1:26" x14ac:dyDescent="0.25">
      <c r="A111" s="10"/>
      <c r="B111" s="214"/>
      <c r="C111" s="10"/>
      <c r="D111" s="247" t="s">
        <v>71</v>
      </c>
      <c r="E111" s="247"/>
      <c r="F111" s="138"/>
      <c r="G111" s="171"/>
      <c r="H111" s="138"/>
      <c r="I111" s="140">
        <f>ROUND((SUM(I88:I110))/2,2)</f>
        <v>0</v>
      </c>
      <c r="J111" s="139"/>
      <c r="K111" s="139"/>
      <c r="L111" s="139">
        <f>ROUND((SUM(L88:L110))/2,2)</f>
        <v>0</v>
      </c>
      <c r="M111" s="139">
        <f>ROUND((SUM(M88:M110))/2,2)</f>
        <v>0</v>
      </c>
      <c r="N111" s="139"/>
      <c r="O111" s="139"/>
      <c r="P111" s="194"/>
      <c r="Q111" s="1"/>
      <c r="R111" s="1"/>
      <c r="S111" s="194">
        <f>ROUND((SUM(S88:S110))/2,2)</f>
        <v>0.62</v>
      </c>
      <c r="T111" s="1"/>
      <c r="U111" s="1"/>
      <c r="V111" s="202">
        <f>ROUND((SUM(V88:V110))/2,2)</f>
        <v>0</v>
      </c>
      <c r="W111" s="53"/>
    </row>
    <row r="112" spans="1:26" x14ac:dyDescent="0.25">
      <c r="A112" s="1"/>
      <c r="B112" s="217"/>
      <c r="C112" s="195"/>
      <c r="D112" s="250" t="s">
        <v>91</v>
      </c>
      <c r="E112" s="250"/>
      <c r="F112" s="197"/>
      <c r="G112" s="196"/>
      <c r="H112" s="197"/>
      <c r="I112" s="197">
        <f>ROUND((SUM(I79:I111))/3,2)</f>
        <v>0</v>
      </c>
      <c r="J112" s="221"/>
      <c r="K112" s="221">
        <f>ROUND((SUM(K79:K111))/3,2)</f>
        <v>0</v>
      </c>
      <c r="L112" s="221">
        <f>ROUND((SUM(L79:L111))/3,2)</f>
        <v>0</v>
      </c>
      <c r="M112" s="221">
        <f>ROUND((SUM(M79:M111))/3,2)</f>
        <v>0</v>
      </c>
      <c r="N112" s="221"/>
      <c r="O112" s="221"/>
      <c r="P112" s="196"/>
      <c r="Q112" s="195"/>
      <c r="R112" s="195"/>
      <c r="S112" s="196">
        <f>ROUND((SUM(S79:S111))/3,2)</f>
        <v>0.62</v>
      </c>
      <c r="T112" s="195"/>
      <c r="U112" s="195"/>
      <c r="V112" s="204">
        <f>ROUND((SUM(V79:V111))/3,2)</f>
        <v>0</v>
      </c>
      <c r="W112" s="53"/>
      <c r="Z112">
        <f>(SUM(Z79:Z111))</f>
        <v>0</v>
      </c>
    </row>
  </sheetData>
  <mergeCells count="78"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B48:E48"/>
    <mergeCell ref="F46:H46"/>
    <mergeCell ref="F47:H47"/>
    <mergeCell ref="F48:H48"/>
    <mergeCell ref="B49:I49"/>
    <mergeCell ref="B62:D62"/>
    <mergeCell ref="B64:D64"/>
    <mergeCell ref="B68:V68"/>
    <mergeCell ref="H1:I1"/>
    <mergeCell ref="B70:E70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D90:E90"/>
    <mergeCell ref="B72:E72"/>
    <mergeCell ref="I70:P70"/>
    <mergeCell ref="D79:E79"/>
    <mergeCell ref="D80:E80"/>
    <mergeCell ref="D81:E81"/>
    <mergeCell ref="D82:E82"/>
    <mergeCell ref="B71:E71"/>
    <mergeCell ref="D83:E83"/>
    <mergeCell ref="D84:E84"/>
    <mergeCell ref="D86:E86"/>
    <mergeCell ref="D88:E88"/>
    <mergeCell ref="D89:E89"/>
    <mergeCell ref="D102:E102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11:E111"/>
    <mergeCell ref="D112:E112"/>
    <mergeCell ref="D103:E103"/>
    <mergeCell ref="D104:E104"/>
    <mergeCell ref="D106:E106"/>
    <mergeCell ref="D107:E107"/>
    <mergeCell ref="D108:E108"/>
    <mergeCell ref="D109:E10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8:B78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03 - Plynofikácia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9"/>
  <sheetViews>
    <sheetView workbookViewId="0">
      <pane ySplit="1" topLeftCell="A191" activePane="bottomLeft" state="frozen"/>
      <selection pane="bottomLeft" activeCell="F204" sqref="F204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316" t="s">
        <v>18</v>
      </c>
      <c r="C1" s="267"/>
      <c r="D1" s="12"/>
      <c r="E1" s="317" t="s">
        <v>0</v>
      </c>
      <c r="F1" s="318"/>
      <c r="G1" s="13"/>
      <c r="H1" s="266" t="s">
        <v>92</v>
      </c>
      <c r="I1" s="26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319" t="s">
        <v>18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1"/>
      <c r="R2" s="321"/>
      <c r="S2" s="321"/>
      <c r="T2" s="321"/>
      <c r="U2" s="321"/>
      <c r="V2" s="322"/>
      <c r="W2" s="53"/>
    </row>
    <row r="3" spans="1:23" ht="18" customHeight="1" x14ac:dyDescent="0.25">
      <c r="A3" s="15"/>
      <c r="B3" s="323" t="s">
        <v>1</v>
      </c>
      <c r="C3" s="324"/>
      <c r="D3" s="324"/>
      <c r="E3" s="324"/>
      <c r="F3" s="324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6"/>
      <c r="W3" s="53"/>
    </row>
    <row r="4" spans="1:23" ht="18" customHeight="1" x14ac:dyDescent="0.25">
      <c r="A4" s="15"/>
      <c r="B4" s="43" t="s">
        <v>916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327" t="s">
        <v>26</v>
      </c>
      <c r="C7" s="328"/>
      <c r="D7" s="328"/>
      <c r="E7" s="328"/>
      <c r="F7" s="328"/>
      <c r="G7" s="328"/>
      <c r="H7" s="32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307" t="s">
        <v>27</v>
      </c>
      <c r="C9" s="308"/>
      <c r="D9" s="308"/>
      <c r="E9" s="308"/>
      <c r="F9" s="308"/>
      <c r="G9" s="308"/>
      <c r="H9" s="309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307" t="s">
        <v>28</v>
      </c>
      <c r="C11" s="308"/>
      <c r="D11" s="308"/>
      <c r="E11" s="308"/>
      <c r="F11" s="308"/>
      <c r="G11" s="308"/>
      <c r="H11" s="309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310" t="s">
        <v>36</v>
      </c>
      <c r="G14" s="311"/>
      <c r="H14" s="302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14687'!E59</f>
        <v>0</v>
      </c>
      <c r="D15" s="58">
        <f>'SO 14687'!F59</f>
        <v>0</v>
      </c>
      <c r="E15" s="67">
        <f>'SO 14687'!G59</f>
        <v>0</v>
      </c>
      <c r="F15" s="312" t="s">
        <v>37</v>
      </c>
      <c r="G15" s="304"/>
      <c r="H15" s="287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14687'!E66</f>
        <v>0</v>
      </c>
      <c r="D16" s="93">
        <f>'SO 14687'!F66</f>
        <v>0</v>
      </c>
      <c r="E16" s="94">
        <f>'SO 14687'!G66</f>
        <v>0</v>
      </c>
      <c r="F16" s="313" t="s">
        <v>38</v>
      </c>
      <c r="G16" s="304"/>
      <c r="H16" s="287"/>
      <c r="I16" s="25"/>
      <c r="J16" s="25"/>
      <c r="K16" s="26"/>
      <c r="L16" s="26"/>
      <c r="M16" s="26"/>
      <c r="N16" s="26"/>
      <c r="O16" s="74"/>
      <c r="P16" s="83">
        <f>(SUM(Z83:Z208))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314" t="s">
        <v>39</v>
      </c>
      <c r="G17" s="304"/>
      <c r="H17" s="287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315"/>
      <c r="G18" s="306"/>
      <c r="H18" s="287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99" t="s">
        <v>35</v>
      </c>
      <c r="G19" s="286"/>
      <c r="H19" s="300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88" t="s">
        <v>45</v>
      </c>
      <c r="G20" s="301"/>
      <c r="H20" s="302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303" t="s">
        <v>49</v>
      </c>
      <c r="G21" s="304"/>
      <c r="H21" s="287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303" t="s">
        <v>50</v>
      </c>
      <c r="G22" s="304"/>
      <c r="H22" s="287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303" t="s">
        <v>51</v>
      </c>
      <c r="G23" s="304"/>
      <c r="H23" s="287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305"/>
      <c r="G24" s="306"/>
      <c r="H24" s="287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85" t="s">
        <v>35</v>
      </c>
      <c r="G25" s="286"/>
      <c r="H25" s="287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88" t="s">
        <v>40</v>
      </c>
      <c r="G26" s="289"/>
      <c r="H26" s="290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91" t="s">
        <v>41</v>
      </c>
      <c r="G27" s="274"/>
      <c r="H27" s="292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93" t="s">
        <v>42</v>
      </c>
      <c r="G28" s="294"/>
      <c r="H28" s="220">
        <f>P27-SUM('SO 14687'!K83:'SO 14687'!K208)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95" t="s">
        <v>43</v>
      </c>
      <c r="G29" s="296"/>
      <c r="H29" s="33">
        <f>SUM('SO 14687'!K83:'SO 14687'!K208)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97" t="s">
        <v>44</v>
      </c>
      <c r="G30" s="298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4"/>
      <c r="G31" s="27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78" t="s">
        <v>0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80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54" t="s">
        <v>26</v>
      </c>
      <c r="C46" s="255"/>
      <c r="D46" s="255"/>
      <c r="E46" s="256"/>
      <c r="F46" s="281" t="s">
        <v>23</v>
      </c>
      <c r="G46" s="255"/>
      <c r="H46" s="256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54" t="s">
        <v>27</v>
      </c>
      <c r="C47" s="255"/>
      <c r="D47" s="255"/>
      <c r="E47" s="256"/>
      <c r="F47" s="281" t="s">
        <v>21</v>
      </c>
      <c r="G47" s="255"/>
      <c r="H47" s="256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54" t="s">
        <v>28</v>
      </c>
      <c r="C48" s="255"/>
      <c r="D48" s="255"/>
      <c r="E48" s="256"/>
      <c r="F48" s="281" t="s">
        <v>61</v>
      </c>
      <c r="G48" s="255"/>
      <c r="H48" s="256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82" t="s">
        <v>1</v>
      </c>
      <c r="C49" s="283"/>
      <c r="D49" s="283"/>
      <c r="E49" s="283"/>
      <c r="F49" s="283"/>
      <c r="G49" s="283"/>
      <c r="H49" s="283"/>
      <c r="I49" s="284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916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76" t="s">
        <v>58</v>
      </c>
      <c r="C54" s="277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73" t="s">
        <v>63</v>
      </c>
      <c r="C55" s="260"/>
      <c r="D55" s="26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71" t="s">
        <v>917</v>
      </c>
      <c r="C56" s="272"/>
      <c r="D56" s="272"/>
      <c r="E56" s="138">
        <f>'SO 14687'!L106</f>
        <v>0</v>
      </c>
      <c r="F56" s="138">
        <f>'SO 14687'!M106</f>
        <v>0</v>
      </c>
      <c r="G56" s="138">
        <f>'SO 14687'!I106</f>
        <v>0</v>
      </c>
      <c r="H56" s="139">
        <f>'SO 14687'!S106</f>
        <v>0</v>
      </c>
      <c r="I56" s="139">
        <f>'SO 14687'!V106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71" t="s">
        <v>918</v>
      </c>
      <c r="C57" s="272"/>
      <c r="D57" s="272"/>
      <c r="E57" s="138">
        <f>'SO 14687'!L113</f>
        <v>0</v>
      </c>
      <c r="F57" s="138">
        <f>'SO 14687'!M113</f>
        <v>0</v>
      </c>
      <c r="G57" s="138">
        <f>'SO 14687'!I113</f>
        <v>0</v>
      </c>
      <c r="H57" s="139">
        <f>'SO 14687'!S113</f>
        <v>0</v>
      </c>
      <c r="I57" s="139">
        <f>'SO 14687'!V113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271" t="s">
        <v>872</v>
      </c>
      <c r="C58" s="272"/>
      <c r="D58" s="272"/>
      <c r="E58" s="138">
        <f>'SO 14687'!L118</f>
        <v>0</v>
      </c>
      <c r="F58" s="138">
        <f>'SO 14687'!M118</f>
        <v>0</v>
      </c>
      <c r="G58" s="138">
        <f>'SO 14687'!I118</f>
        <v>0</v>
      </c>
      <c r="H58" s="139">
        <f>'SO 14687'!S118</f>
        <v>0</v>
      </c>
      <c r="I58" s="139">
        <f>'SO 14687'!V118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261" t="s">
        <v>63</v>
      </c>
      <c r="C59" s="247"/>
      <c r="D59" s="247"/>
      <c r="E59" s="140">
        <f>'SO 14687'!L120</f>
        <v>0</v>
      </c>
      <c r="F59" s="140">
        <f>'SO 14687'!M120</f>
        <v>0</v>
      </c>
      <c r="G59" s="140">
        <f>'SO 14687'!I120</f>
        <v>0</v>
      </c>
      <c r="H59" s="141">
        <f>'SO 14687'!S120</f>
        <v>0</v>
      </c>
      <c r="I59" s="141">
        <f>'SO 14687'!V120</f>
        <v>0</v>
      </c>
      <c r="J59" s="141"/>
      <c r="K59" s="141"/>
      <c r="L59" s="141"/>
      <c r="M59" s="141"/>
      <c r="N59" s="141"/>
      <c r="O59" s="141"/>
      <c r="P59" s="141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"/>
      <c r="B60" s="210"/>
      <c r="C60" s="1"/>
      <c r="D60" s="1"/>
      <c r="E60" s="131"/>
      <c r="F60" s="131"/>
      <c r="G60" s="131"/>
      <c r="H60" s="132"/>
      <c r="I60" s="132"/>
      <c r="J60" s="132"/>
      <c r="K60" s="132"/>
      <c r="L60" s="132"/>
      <c r="M60" s="132"/>
      <c r="N60" s="132"/>
      <c r="O60" s="132"/>
      <c r="P60" s="132"/>
      <c r="V60" s="151"/>
      <c r="W60" s="53"/>
    </row>
    <row r="61" spans="1:26" x14ac:dyDescent="0.25">
      <c r="A61" s="10"/>
      <c r="B61" s="261" t="s">
        <v>71</v>
      </c>
      <c r="C61" s="247"/>
      <c r="D61" s="247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271" t="s">
        <v>919</v>
      </c>
      <c r="C62" s="272"/>
      <c r="D62" s="272"/>
      <c r="E62" s="138">
        <f>'SO 14687'!L137</f>
        <v>0</v>
      </c>
      <c r="F62" s="138">
        <f>'SO 14687'!M137</f>
        <v>0</v>
      </c>
      <c r="G62" s="138">
        <f>'SO 14687'!I137</f>
        <v>0</v>
      </c>
      <c r="H62" s="139">
        <f>'SO 14687'!S137</f>
        <v>0</v>
      </c>
      <c r="I62" s="139">
        <f>'SO 14687'!V137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271" t="s">
        <v>920</v>
      </c>
      <c r="C63" s="272"/>
      <c r="D63" s="272"/>
      <c r="E63" s="138">
        <f>'SO 14687'!L144</f>
        <v>0</v>
      </c>
      <c r="F63" s="138">
        <f>'SO 14687'!M144</f>
        <v>0</v>
      </c>
      <c r="G63" s="138">
        <f>'SO 14687'!I144</f>
        <v>0</v>
      </c>
      <c r="H63" s="139">
        <f>'SO 14687'!S144</f>
        <v>0</v>
      </c>
      <c r="I63" s="139">
        <f>'SO 14687'!V144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0"/>
      <c r="B64" s="271" t="s">
        <v>921</v>
      </c>
      <c r="C64" s="272"/>
      <c r="D64" s="272"/>
      <c r="E64" s="138">
        <f>'SO 14687'!L170</f>
        <v>0</v>
      </c>
      <c r="F64" s="138">
        <f>'SO 14687'!M170</f>
        <v>0</v>
      </c>
      <c r="G64" s="138">
        <f>'SO 14687'!I170</f>
        <v>0</v>
      </c>
      <c r="H64" s="139">
        <f>'SO 14687'!S170</f>
        <v>0</v>
      </c>
      <c r="I64" s="139">
        <f>'SO 14687'!V170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9"/>
      <c r="X64" s="137"/>
      <c r="Y64" s="137"/>
      <c r="Z64" s="137"/>
    </row>
    <row r="65" spans="1:26" x14ac:dyDescent="0.25">
      <c r="A65" s="10"/>
      <c r="B65" s="271" t="s">
        <v>922</v>
      </c>
      <c r="C65" s="272"/>
      <c r="D65" s="272"/>
      <c r="E65" s="138">
        <f>'SO 14687'!L206</f>
        <v>0</v>
      </c>
      <c r="F65" s="138">
        <f>'SO 14687'!M206</f>
        <v>0</v>
      </c>
      <c r="G65" s="138">
        <f>'SO 14687'!I206</f>
        <v>0</v>
      </c>
      <c r="H65" s="139">
        <f>'SO 14687'!S206</f>
        <v>0</v>
      </c>
      <c r="I65" s="139">
        <f>'SO 14687'!V206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261" t="s">
        <v>71</v>
      </c>
      <c r="C66" s="247"/>
      <c r="D66" s="247"/>
      <c r="E66" s="140">
        <f>'SO 14687'!L208</f>
        <v>0</v>
      </c>
      <c r="F66" s="140">
        <f>'SO 14687'!M208</f>
        <v>0</v>
      </c>
      <c r="G66" s="140">
        <f>'SO 14687'!I208</f>
        <v>0</v>
      </c>
      <c r="H66" s="141">
        <f>'SO 14687'!S208</f>
        <v>0</v>
      </c>
      <c r="I66" s="141">
        <f>'SO 14687'!V208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"/>
      <c r="B67" s="210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262" t="s">
        <v>91</v>
      </c>
      <c r="C68" s="263"/>
      <c r="D68" s="263"/>
      <c r="E68" s="144">
        <f>'SO 14687'!L209</f>
        <v>0</v>
      </c>
      <c r="F68" s="144">
        <f>'SO 14687'!M209</f>
        <v>0</v>
      </c>
      <c r="G68" s="144">
        <f>'SO 14687'!I209</f>
        <v>0</v>
      </c>
      <c r="H68" s="145">
        <f>'SO 14687'!S209</f>
        <v>0</v>
      </c>
      <c r="I68" s="145">
        <f>'SO 14687'!V209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9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264" t="s">
        <v>92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5"/>
      <c r="B74" s="268" t="s">
        <v>26</v>
      </c>
      <c r="C74" s="269"/>
      <c r="D74" s="269"/>
      <c r="E74" s="270"/>
      <c r="F74" s="166"/>
      <c r="G74" s="166"/>
      <c r="H74" s="167" t="s">
        <v>103</v>
      </c>
      <c r="I74" s="257" t="s">
        <v>104</v>
      </c>
      <c r="J74" s="258"/>
      <c r="K74" s="258"/>
      <c r="L74" s="258"/>
      <c r="M74" s="258"/>
      <c r="N74" s="258"/>
      <c r="O74" s="258"/>
      <c r="P74" s="259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5"/>
      <c r="B75" s="254" t="s">
        <v>27</v>
      </c>
      <c r="C75" s="255"/>
      <c r="D75" s="255"/>
      <c r="E75" s="256"/>
      <c r="F75" s="162"/>
      <c r="G75" s="162"/>
      <c r="H75" s="163" t="s">
        <v>21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5"/>
      <c r="B76" s="254" t="s">
        <v>28</v>
      </c>
      <c r="C76" s="255"/>
      <c r="D76" s="255"/>
      <c r="E76" s="256"/>
      <c r="F76" s="162"/>
      <c r="G76" s="162"/>
      <c r="H76" s="163" t="s">
        <v>105</v>
      </c>
      <c r="I76" s="163" t="s">
        <v>25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9" t="s">
        <v>106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9" t="s">
        <v>916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1" t="s">
        <v>62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2" t="s">
        <v>93</v>
      </c>
      <c r="C82" s="128" t="s">
        <v>94</v>
      </c>
      <c r="D82" s="128" t="s">
        <v>95</v>
      </c>
      <c r="E82" s="155"/>
      <c r="F82" s="155" t="s">
        <v>96</v>
      </c>
      <c r="G82" s="155" t="s">
        <v>97</v>
      </c>
      <c r="H82" s="156" t="s">
        <v>98</v>
      </c>
      <c r="I82" s="156" t="s">
        <v>99</v>
      </c>
      <c r="J82" s="156"/>
      <c r="K82" s="156"/>
      <c r="L82" s="156"/>
      <c r="M82" s="156"/>
      <c r="N82" s="156"/>
      <c r="O82" s="156"/>
      <c r="P82" s="156" t="s">
        <v>100</v>
      </c>
      <c r="Q82" s="157"/>
      <c r="R82" s="157"/>
      <c r="S82" s="128" t="s">
        <v>101</v>
      </c>
      <c r="T82" s="158"/>
      <c r="U82" s="158"/>
      <c r="V82" s="128" t="s">
        <v>102</v>
      </c>
      <c r="W82" s="53"/>
    </row>
    <row r="83" spans="1:26" x14ac:dyDescent="0.25">
      <c r="A83" s="10"/>
      <c r="B83" s="213"/>
      <c r="C83" s="169"/>
      <c r="D83" s="260" t="s">
        <v>63</v>
      </c>
      <c r="E83" s="260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8"/>
      <c r="W83" s="219"/>
      <c r="X83" s="137"/>
      <c r="Y83" s="137"/>
      <c r="Z83" s="137"/>
    </row>
    <row r="84" spans="1:26" x14ac:dyDescent="0.25">
      <c r="A84" s="10"/>
      <c r="B84" s="214"/>
      <c r="C84" s="172" t="s">
        <v>923</v>
      </c>
      <c r="D84" s="248" t="s">
        <v>917</v>
      </c>
      <c r="E84" s="248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9"/>
      <c r="W84" s="219"/>
      <c r="X84" s="137"/>
      <c r="Y84" s="137"/>
      <c r="Z84" s="137"/>
    </row>
    <row r="85" spans="1:26" ht="25.15" customHeight="1" x14ac:dyDescent="0.25">
      <c r="A85" s="179"/>
      <c r="B85" s="215" t="s">
        <v>1575</v>
      </c>
      <c r="C85" s="180" t="s">
        <v>924</v>
      </c>
      <c r="D85" s="249" t="s">
        <v>925</v>
      </c>
      <c r="E85" s="249"/>
      <c r="F85" s="174" t="s">
        <v>148</v>
      </c>
      <c r="G85" s="175">
        <v>48</v>
      </c>
      <c r="H85" s="174"/>
      <c r="I85" s="174">
        <f t="shared" ref="I85:I105" si="0">ROUND(G85*(H85),2)</f>
        <v>0</v>
      </c>
      <c r="J85" s="176">
        <f t="shared" ref="J85:J105" si="1">ROUND(G85*(N85),2)</f>
        <v>150.72</v>
      </c>
      <c r="K85" s="177">
        <f t="shared" ref="K85:K105" si="2">ROUND(G85*(O85),2)</f>
        <v>0</v>
      </c>
      <c r="L85" s="177">
        <f>ROUND(G85*(H85),2)</f>
        <v>0</v>
      </c>
      <c r="M85" s="177"/>
      <c r="N85" s="177">
        <v>3.14</v>
      </c>
      <c r="O85" s="177"/>
      <c r="P85" s="181"/>
      <c r="Q85" s="181"/>
      <c r="R85" s="181"/>
      <c r="S85" s="182">
        <f t="shared" ref="S85:S105" si="3">ROUND(G85*(P85),3)</f>
        <v>0</v>
      </c>
      <c r="T85" s="178"/>
      <c r="U85" s="178"/>
      <c r="V85" s="200"/>
      <c r="W85" s="53"/>
      <c r="Z85">
        <v>0</v>
      </c>
    </row>
    <row r="86" spans="1:26" ht="25.15" customHeight="1" x14ac:dyDescent="0.25">
      <c r="A86" s="179"/>
      <c r="B86" s="215" t="s">
        <v>1576</v>
      </c>
      <c r="C86" s="190" t="s">
        <v>926</v>
      </c>
      <c r="D86" s="251" t="s">
        <v>927</v>
      </c>
      <c r="E86" s="251"/>
      <c r="F86" s="185" t="s">
        <v>148</v>
      </c>
      <c r="G86" s="186">
        <v>2</v>
      </c>
      <c r="H86" s="185"/>
      <c r="I86" s="185">
        <f t="shared" si="0"/>
        <v>0</v>
      </c>
      <c r="J86" s="187">
        <f t="shared" si="1"/>
        <v>6.86</v>
      </c>
      <c r="K86" s="188">
        <f t="shared" si="2"/>
        <v>0</v>
      </c>
      <c r="L86" s="188"/>
      <c r="M86" s="188">
        <f t="shared" ref="M86:M104" si="4">ROUND(G86*(H86),2)</f>
        <v>0</v>
      </c>
      <c r="N86" s="188">
        <v>3.43</v>
      </c>
      <c r="O86" s="188"/>
      <c r="P86" s="192"/>
      <c r="Q86" s="192"/>
      <c r="R86" s="192"/>
      <c r="S86" s="193">
        <f t="shared" si="3"/>
        <v>0</v>
      </c>
      <c r="T86" s="189"/>
      <c r="U86" s="189"/>
      <c r="V86" s="201"/>
      <c r="W86" s="53"/>
      <c r="Z86">
        <v>0</v>
      </c>
    </row>
    <row r="87" spans="1:26" ht="25.15" customHeight="1" x14ac:dyDescent="0.25">
      <c r="A87" s="179"/>
      <c r="B87" s="215" t="s">
        <v>1577</v>
      </c>
      <c r="C87" s="190" t="s">
        <v>928</v>
      </c>
      <c r="D87" s="251" t="s">
        <v>929</v>
      </c>
      <c r="E87" s="251"/>
      <c r="F87" s="185" t="s">
        <v>312</v>
      </c>
      <c r="G87" s="186">
        <v>237</v>
      </c>
      <c r="H87" s="185"/>
      <c r="I87" s="185">
        <f t="shared" si="0"/>
        <v>0</v>
      </c>
      <c r="J87" s="187">
        <f t="shared" si="1"/>
        <v>535.62</v>
      </c>
      <c r="K87" s="188">
        <f t="shared" si="2"/>
        <v>0</v>
      </c>
      <c r="L87" s="188"/>
      <c r="M87" s="188">
        <f t="shared" si="4"/>
        <v>0</v>
      </c>
      <c r="N87" s="188">
        <v>2.2599999999999998</v>
      </c>
      <c r="O87" s="188"/>
      <c r="P87" s="192"/>
      <c r="Q87" s="192"/>
      <c r="R87" s="192"/>
      <c r="S87" s="193">
        <f t="shared" si="3"/>
        <v>0</v>
      </c>
      <c r="T87" s="189"/>
      <c r="U87" s="189"/>
      <c r="V87" s="201"/>
      <c r="W87" s="53"/>
      <c r="Z87">
        <v>0</v>
      </c>
    </row>
    <row r="88" spans="1:26" ht="25.15" customHeight="1" x14ac:dyDescent="0.25">
      <c r="A88" s="179"/>
      <c r="B88" s="215" t="s">
        <v>1578</v>
      </c>
      <c r="C88" s="190" t="s">
        <v>930</v>
      </c>
      <c r="D88" s="251" t="s">
        <v>931</v>
      </c>
      <c r="E88" s="251"/>
      <c r="F88" s="185" t="s">
        <v>312</v>
      </c>
      <c r="G88" s="186">
        <v>110</v>
      </c>
      <c r="H88" s="185"/>
      <c r="I88" s="185">
        <f t="shared" si="0"/>
        <v>0</v>
      </c>
      <c r="J88" s="187">
        <f t="shared" si="1"/>
        <v>331.1</v>
      </c>
      <c r="K88" s="188">
        <f t="shared" si="2"/>
        <v>0</v>
      </c>
      <c r="L88" s="188"/>
      <c r="M88" s="188">
        <f t="shared" si="4"/>
        <v>0</v>
      </c>
      <c r="N88" s="188">
        <v>3.01</v>
      </c>
      <c r="O88" s="188"/>
      <c r="P88" s="192"/>
      <c r="Q88" s="192"/>
      <c r="R88" s="192"/>
      <c r="S88" s="193">
        <f t="shared" si="3"/>
        <v>0</v>
      </c>
      <c r="T88" s="189"/>
      <c r="U88" s="189"/>
      <c r="V88" s="201"/>
      <c r="W88" s="53"/>
      <c r="Z88">
        <v>0</v>
      </c>
    </row>
    <row r="89" spans="1:26" ht="25.15" customHeight="1" x14ac:dyDescent="0.25">
      <c r="A89" s="179"/>
      <c r="B89" s="215" t="s">
        <v>1579</v>
      </c>
      <c r="C89" s="190" t="s">
        <v>932</v>
      </c>
      <c r="D89" s="251" t="s">
        <v>933</v>
      </c>
      <c r="E89" s="251"/>
      <c r="F89" s="185" t="s">
        <v>312</v>
      </c>
      <c r="G89" s="186">
        <v>9</v>
      </c>
      <c r="H89" s="185"/>
      <c r="I89" s="185">
        <f t="shared" si="0"/>
        <v>0</v>
      </c>
      <c r="J89" s="187">
        <f t="shared" si="1"/>
        <v>46.71</v>
      </c>
      <c r="K89" s="188">
        <f t="shared" si="2"/>
        <v>0</v>
      </c>
      <c r="L89" s="188"/>
      <c r="M89" s="188">
        <f t="shared" si="4"/>
        <v>0</v>
      </c>
      <c r="N89" s="188">
        <v>5.19</v>
      </c>
      <c r="O89" s="188"/>
      <c r="P89" s="192"/>
      <c r="Q89" s="192"/>
      <c r="R89" s="192"/>
      <c r="S89" s="193">
        <f t="shared" si="3"/>
        <v>0</v>
      </c>
      <c r="T89" s="189"/>
      <c r="U89" s="189"/>
      <c r="V89" s="201"/>
      <c r="W89" s="53"/>
      <c r="Z89">
        <v>0</v>
      </c>
    </row>
    <row r="90" spans="1:26" ht="25.15" customHeight="1" x14ac:dyDescent="0.25">
      <c r="A90" s="179"/>
      <c r="B90" s="215" t="s">
        <v>1580</v>
      </c>
      <c r="C90" s="190" t="s">
        <v>934</v>
      </c>
      <c r="D90" s="251" t="s">
        <v>935</v>
      </c>
      <c r="E90" s="251"/>
      <c r="F90" s="185" t="s">
        <v>148</v>
      </c>
      <c r="G90" s="186">
        <v>4</v>
      </c>
      <c r="H90" s="185"/>
      <c r="I90" s="185">
        <f t="shared" si="0"/>
        <v>0</v>
      </c>
      <c r="J90" s="187">
        <f t="shared" si="1"/>
        <v>14.36</v>
      </c>
      <c r="K90" s="188">
        <f t="shared" si="2"/>
        <v>0</v>
      </c>
      <c r="L90" s="188"/>
      <c r="M90" s="188">
        <f t="shared" si="4"/>
        <v>0</v>
      </c>
      <c r="N90" s="188">
        <v>3.59</v>
      </c>
      <c r="O90" s="188"/>
      <c r="P90" s="192"/>
      <c r="Q90" s="192"/>
      <c r="R90" s="192"/>
      <c r="S90" s="193">
        <f t="shared" si="3"/>
        <v>0</v>
      </c>
      <c r="T90" s="189"/>
      <c r="U90" s="189"/>
      <c r="V90" s="201"/>
      <c r="W90" s="53"/>
      <c r="Z90">
        <v>0</v>
      </c>
    </row>
    <row r="91" spans="1:26" ht="25.15" customHeight="1" x14ac:dyDescent="0.25">
      <c r="A91" s="179"/>
      <c r="B91" s="215" t="s">
        <v>1581</v>
      </c>
      <c r="C91" s="190" t="s">
        <v>936</v>
      </c>
      <c r="D91" s="251" t="s">
        <v>937</v>
      </c>
      <c r="E91" s="251"/>
      <c r="F91" s="185" t="s">
        <v>148</v>
      </c>
      <c r="G91" s="186">
        <v>10</v>
      </c>
      <c r="H91" s="185"/>
      <c r="I91" s="185">
        <f t="shared" si="0"/>
        <v>0</v>
      </c>
      <c r="J91" s="187">
        <f t="shared" si="1"/>
        <v>38.700000000000003</v>
      </c>
      <c r="K91" s="188">
        <f t="shared" si="2"/>
        <v>0</v>
      </c>
      <c r="L91" s="188"/>
      <c r="M91" s="188">
        <f t="shared" si="4"/>
        <v>0</v>
      </c>
      <c r="N91" s="188">
        <v>3.87</v>
      </c>
      <c r="O91" s="188"/>
      <c r="P91" s="192"/>
      <c r="Q91" s="192"/>
      <c r="R91" s="192"/>
      <c r="S91" s="193">
        <f t="shared" si="3"/>
        <v>0</v>
      </c>
      <c r="T91" s="189"/>
      <c r="U91" s="189"/>
      <c r="V91" s="201"/>
      <c r="W91" s="53"/>
      <c r="Z91">
        <v>0</v>
      </c>
    </row>
    <row r="92" spans="1:26" ht="25.15" customHeight="1" x14ac:dyDescent="0.25">
      <c r="A92" s="179"/>
      <c r="B92" s="215" t="s">
        <v>1582</v>
      </c>
      <c r="C92" s="190" t="s">
        <v>938</v>
      </c>
      <c r="D92" s="251" t="s">
        <v>939</v>
      </c>
      <c r="E92" s="251"/>
      <c r="F92" s="185" t="s">
        <v>148</v>
      </c>
      <c r="G92" s="186">
        <v>8</v>
      </c>
      <c r="H92" s="185"/>
      <c r="I92" s="185">
        <f t="shared" si="0"/>
        <v>0</v>
      </c>
      <c r="J92" s="187">
        <f t="shared" si="1"/>
        <v>32.799999999999997</v>
      </c>
      <c r="K92" s="188">
        <f t="shared" si="2"/>
        <v>0</v>
      </c>
      <c r="L92" s="188"/>
      <c r="M92" s="188">
        <f t="shared" si="4"/>
        <v>0</v>
      </c>
      <c r="N92" s="188">
        <v>4.0999999999999996</v>
      </c>
      <c r="O92" s="188"/>
      <c r="P92" s="192"/>
      <c r="Q92" s="192"/>
      <c r="R92" s="192"/>
      <c r="S92" s="193">
        <f t="shared" si="3"/>
        <v>0</v>
      </c>
      <c r="T92" s="189"/>
      <c r="U92" s="189"/>
      <c r="V92" s="201"/>
      <c r="W92" s="53"/>
      <c r="Z92">
        <v>0</v>
      </c>
    </row>
    <row r="93" spans="1:26" ht="25.15" customHeight="1" x14ac:dyDescent="0.25">
      <c r="A93" s="179"/>
      <c r="B93" s="215" t="s">
        <v>1583</v>
      </c>
      <c r="C93" s="190" t="s">
        <v>940</v>
      </c>
      <c r="D93" s="251" t="s">
        <v>941</v>
      </c>
      <c r="E93" s="251"/>
      <c r="F93" s="185" t="s">
        <v>148</v>
      </c>
      <c r="G93" s="186">
        <v>8</v>
      </c>
      <c r="H93" s="185"/>
      <c r="I93" s="185">
        <f t="shared" si="0"/>
        <v>0</v>
      </c>
      <c r="J93" s="187">
        <f t="shared" si="1"/>
        <v>32.799999999999997</v>
      </c>
      <c r="K93" s="188">
        <f t="shared" si="2"/>
        <v>0</v>
      </c>
      <c r="L93" s="188"/>
      <c r="M93" s="188">
        <f t="shared" si="4"/>
        <v>0</v>
      </c>
      <c r="N93" s="188">
        <v>4.0999999999999996</v>
      </c>
      <c r="O93" s="188"/>
      <c r="P93" s="192"/>
      <c r="Q93" s="192"/>
      <c r="R93" s="192"/>
      <c r="S93" s="193">
        <f t="shared" si="3"/>
        <v>0</v>
      </c>
      <c r="T93" s="189"/>
      <c r="U93" s="189"/>
      <c r="V93" s="201"/>
      <c r="W93" s="53"/>
      <c r="Z93">
        <v>0</v>
      </c>
    </row>
    <row r="94" spans="1:26" ht="25.15" customHeight="1" x14ac:dyDescent="0.25">
      <c r="A94" s="179"/>
      <c r="B94" s="215" t="s">
        <v>1584</v>
      </c>
      <c r="C94" s="190" t="s">
        <v>942</v>
      </c>
      <c r="D94" s="251" t="s">
        <v>943</v>
      </c>
      <c r="E94" s="251"/>
      <c r="F94" s="185" t="s">
        <v>148</v>
      </c>
      <c r="G94" s="186">
        <v>2</v>
      </c>
      <c r="H94" s="185"/>
      <c r="I94" s="185">
        <f t="shared" si="0"/>
        <v>0</v>
      </c>
      <c r="J94" s="187">
        <f t="shared" si="1"/>
        <v>9.32</v>
      </c>
      <c r="K94" s="188">
        <f t="shared" si="2"/>
        <v>0</v>
      </c>
      <c r="L94" s="188"/>
      <c r="M94" s="188">
        <f t="shared" si="4"/>
        <v>0</v>
      </c>
      <c r="N94" s="188">
        <v>4.66</v>
      </c>
      <c r="O94" s="188"/>
      <c r="P94" s="192"/>
      <c r="Q94" s="192"/>
      <c r="R94" s="192"/>
      <c r="S94" s="193">
        <f t="shared" si="3"/>
        <v>0</v>
      </c>
      <c r="T94" s="189"/>
      <c r="U94" s="189"/>
      <c r="V94" s="201"/>
      <c r="W94" s="53"/>
      <c r="Z94">
        <v>0</v>
      </c>
    </row>
    <row r="95" spans="1:26" ht="25.15" customHeight="1" x14ac:dyDescent="0.25">
      <c r="A95" s="179"/>
      <c r="B95" s="215" t="s">
        <v>1585</v>
      </c>
      <c r="C95" s="190" t="s">
        <v>944</v>
      </c>
      <c r="D95" s="251" t="s">
        <v>945</v>
      </c>
      <c r="E95" s="251"/>
      <c r="F95" s="185" t="s">
        <v>148</v>
      </c>
      <c r="G95" s="186">
        <v>2</v>
      </c>
      <c r="H95" s="185"/>
      <c r="I95" s="185">
        <f t="shared" si="0"/>
        <v>0</v>
      </c>
      <c r="J95" s="187">
        <f t="shared" si="1"/>
        <v>9.7200000000000006</v>
      </c>
      <c r="K95" s="188">
        <f t="shared" si="2"/>
        <v>0</v>
      </c>
      <c r="L95" s="188"/>
      <c r="M95" s="188">
        <f t="shared" si="4"/>
        <v>0</v>
      </c>
      <c r="N95" s="188">
        <v>4.8600000000000003</v>
      </c>
      <c r="O95" s="188"/>
      <c r="P95" s="192"/>
      <c r="Q95" s="192"/>
      <c r="R95" s="192"/>
      <c r="S95" s="193">
        <f t="shared" si="3"/>
        <v>0</v>
      </c>
      <c r="T95" s="189"/>
      <c r="U95" s="189"/>
      <c r="V95" s="201"/>
      <c r="W95" s="53"/>
      <c r="Z95">
        <v>0</v>
      </c>
    </row>
    <row r="96" spans="1:26" ht="25.15" customHeight="1" x14ac:dyDescent="0.25">
      <c r="A96" s="179"/>
      <c r="B96" s="215" t="s">
        <v>1586</v>
      </c>
      <c r="C96" s="190" t="s">
        <v>946</v>
      </c>
      <c r="D96" s="251" t="s">
        <v>947</v>
      </c>
      <c r="E96" s="251"/>
      <c r="F96" s="185" t="s">
        <v>148</v>
      </c>
      <c r="G96" s="186">
        <v>52</v>
      </c>
      <c r="H96" s="185"/>
      <c r="I96" s="185">
        <f t="shared" si="0"/>
        <v>0</v>
      </c>
      <c r="J96" s="187">
        <f t="shared" si="1"/>
        <v>29.12</v>
      </c>
      <c r="K96" s="188">
        <f t="shared" si="2"/>
        <v>0</v>
      </c>
      <c r="L96" s="188"/>
      <c r="M96" s="188">
        <f t="shared" si="4"/>
        <v>0</v>
      </c>
      <c r="N96" s="188">
        <v>0.56000000000000005</v>
      </c>
      <c r="O96" s="188"/>
      <c r="P96" s="192"/>
      <c r="Q96" s="192"/>
      <c r="R96" s="192"/>
      <c r="S96" s="193">
        <f t="shared" si="3"/>
        <v>0</v>
      </c>
      <c r="T96" s="189"/>
      <c r="U96" s="189"/>
      <c r="V96" s="201"/>
      <c r="W96" s="53"/>
      <c r="Z96">
        <v>0</v>
      </c>
    </row>
    <row r="97" spans="1:26" ht="25.15" customHeight="1" x14ac:dyDescent="0.25">
      <c r="A97" s="179"/>
      <c r="B97" s="215" t="s">
        <v>1587</v>
      </c>
      <c r="C97" s="190" t="s">
        <v>948</v>
      </c>
      <c r="D97" s="251" t="s">
        <v>949</v>
      </c>
      <c r="E97" s="251"/>
      <c r="F97" s="185" t="s">
        <v>148</v>
      </c>
      <c r="G97" s="186">
        <v>108</v>
      </c>
      <c r="H97" s="185"/>
      <c r="I97" s="185">
        <f t="shared" si="0"/>
        <v>0</v>
      </c>
      <c r="J97" s="187">
        <f t="shared" si="1"/>
        <v>68.040000000000006</v>
      </c>
      <c r="K97" s="188">
        <f t="shared" si="2"/>
        <v>0</v>
      </c>
      <c r="L97" s="188"/>
      <c r="M97" s="188">
        <f t="shared" si="4"/>
        <v>0</v>
      </c>
      <c r="N97" s="188">
        <v>0.63</v>
      </c>
      <c r="O97" s="188"/>
      <c r="P97" s="192"/>
      <c r="Q97" s="192"/>
      <c r="R97" s="192"/>
      <c r="S97" s="193">
        <f t="shared" si="3"/>
        <v>0</v>
      </c>
      <c r="T97" s="189"/>
      <c r="U97" s="189"/>
      <c r="V97" s="201"/>
      <c r="W97" s="53"/>
      <c r="Z97">
        <v>0</v>
      </c>
    </row>
    <row r="98" spans="1:26" ht="25.15" customHeight="1" x14ac:dyDescent="0.25">
      <c r="A98" s="179"/>
      <c r="B98" s="215" t="s">
        <v>1588</v>
      </c>
      <c r="C98" s="190" t="s">
        <v>950</v>
      </c>
      <c r="D98" s="251" t="s">
        <v>951</v>
      </c>
      <c r="E98" s="251"/>
      <c r="F98" s="185" t="s">
        <v>148</v>
      </c>
      <c r="G98" s="186">
        <v>18</v>
      </c>
      <c r="H98" s="185"/>
      <c r="I98" s="185">
        <f t="shared" si="0"/>
        <v>0</v>
      </c>
      <c r="J98" s="187">
        <f t="shared" si="1"/>
        <v>15.3</v>
      </c>
      <c r="K98" s="188">
        <f t="shared" si="2"/>
        <v>0</v>
      </c>
      <c r="L98" s="188"/>
      <c r="M98" s="188">
        <f t="shared" si="4"/>
        <v>0</v>
      </c>
      <c r="N98" s="188">
        <v>0.85</v>
      </c>
      <c r="O98" s="188"/>
      <c r="P98" s="192"/>
      <c r="Q98" s="192"/>
      <c r="R98" s="192"/>
      <c r="S98" s="193">
        <f t="shared" si="3"/>
        <v>0</v>
      </c>
      <c r="T98" s="189"/>
      <c r="U98" s="189"/>
      <c r="V98" s="201"/>
      <c r="W98" s="53"/>
      <c r="Z98">
        <v>0</v>
      </c>
    </row>
    <row r="99" spans="1:26" ht="25.15" customHeight="1" x14ac:dyDescent="0.25">
      <c r="A99" s="179"/>
      <c r="B99" s="215" t="s">
        <v>1589</v>
      </c>
      <c r="C99" s="190" t="s">
        <v>952</v>
      </c>
      <c r="D99" s="251" t="s">
        <v>953</v>
      </c>
      <c r="E99" s="251"/>
      <c r="F99" s="185" t="s">
        <v>148</v>
      </c>
      <c r="G99" s="186">
        <v>30</v>
      </c>
      <c r="H99" s="185"/>
      <c r="I99" s="185">
        <f t="shared" si="0"/>
        <v>0</v>
      </c>
      <c r="J99" s="187">
        <f t="shared" si="1"/>
        <v>133.80000000000001</v>
      </c>
      <c r="K99" s="188">
        <f t="shared" si="2"/>
        <v>0</v>
      </c>
      <c r="L99" s="188"/>
      <c r="M99" s="188">
        <f t="shared" si="4"/>
        <v>0</v>
      </c>
      <c r="N99" s="188">
        <v>4.46</v>
      </c>
      <c r="O99" s="188"/>
      <c r="P99" s="192"/>
      <c r="Q99" s="192"/>
      <c r="R99" s="192"/>
      <c r="S99" s="193">
        <f t="shared" si="3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5" t="s">
        <v>1590</v>
      </c>
      <c r="C100" s="190" t="s">
        <v>954</v>
      </c>
      <c r="D100" s="251" t="s">
        <v>955</v>
      </c>
      <c r="E100" s="251"/>
      <c r="F100" s="185" t="s">
        <v>148</v>
      </c>
      <c r="G100" s="186">
        <v>6</v>
      </c>
      <c r="H100" s="185"/>
      <c r="I100" s="185">
        <f t="shared" si="0"/>
        <v>0</v>
      </c>
      <c r="J100" s="187">
        <f t="shared" si="1"/>
        <v>36</v>
      </c>
      <c r="K100" s="188">
        <f t="shared" si="2"/>
        <v>0</v>
      </c>
      <c r="L100" s="188"/>
      <c r="M100" s="188">
        <f t="shared" si="4"/>
        <v>0</v>
      </c>
      <c r="N100" s="188">
        <v>6</v>
      </c>
      <c r="O100" s="188"/>
      <c r="P100" s="192"/>
      <c r="Q100" s="192"/>
      <c r="R100" s="192"/>
      <c r="S100" s="193">
        <f t="shared" si="3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5" t="s">
        <v>1591</v>
      </c>
      <c r="C101" s="190" t="s">
        <v>956</v>
      </c>
      <c r="D101" s="251" t="s">
        <v>957</v>
      </c>
      <c r="E101" s="251"/>
      <c r="F101" s="185" t="s">
        <v>148</v>
      </c>
      <c r="G101" s="186">
        <v>10</v>
      </c>
      <c r="H101" s="185"/>
      <c r="I101" s="185">
        <f t="shared" si="0"/>
        <v>0</v>
      </c>
      <c r="J101" s="187">
        <f t="shared" si="1"/>
        <v>48.3</v>
      </c>
      <c r="K101" s="188">
        <f t="shared" si="2"/>
        <v>0</v>
      </c>
      <c r="L101" s="188"/>
      <c r="M101" s="188">
        <f t="shared" si="4"/>
        <v>0</v>
      </c>
      <c r="N101" s="188">
        <v>4.83</v>
      </c>
      <c r="O101" s="188"/>
      <c r="P101" s="192"/>
      <c r="Q101" s="192"/>
      <c r="R101" s="192"/>
      <c r="S101" s="193">
        <f t="shared" si="3"/>
        <v>0</v>
      </c>
      <c r="T101" s="189"/>
      <c r="U101" s="189"/>
      <c r="V101" s="201"/>
      <c r="W101" s="53"/>
      <c r="Z101">
        <v>0</v>
      </c>
    </row>
    <row r="102" spans="1:26" ht="25.15" customHeight="1" x14ac:dyDescent="0.25">
      <c r="A102" s="179"/>
      <c r="B102" s="215" t="s">
        <v>1592</v>
      </c>
      <c r="C102" s="190" t="s">
        <v>958</v>
      </c>
      <c r="D102" s="251" t="s">
        <v>959</v>
      </c>
      <c r="E102" s="251"/>
      <c r="F102" s="185" t="s">
        <v>148</v>
      </c>
      <c r="G102" s="186">
        <v>2</v>
      </c>
      <c r="H102" s="185"/>
      <c r="I102" s="185">
        <f t="shared" si="0"/>
        <v>0</v>
      </c>
      <c r="J102" s="187">
        <f t="shared" si="1"/>
        <v>11.46</v>
      </c>
      <c r="K102" s="188">
        <f t="shared" si="2"/>
        <v>0</v>
      </c>
      <c r="L102" s="188"/>
      <c r="M102" s="188">
        <f t="shared" si="4"/>
        <v>0</v>
      </c>
      <c r="N102" s="188">
        <v>5.73</v>
      </c>
      <c r="O102" s="188"/>
      <c r="P102" s="192"/>
      <c r="Q102" s="192"/>
      <c r="R102" s="192"/>
      <c r="S102" s="193">
        <f t="shared" si="3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5" t="s">
        <v>1593</v>
      </c>
      <c r="C103" s="190" t="s">
        <v>960</v>
      </c>
      <c r="D103" s="251" t="s">
        <v>961</v>
      </c>
      <c r="E103" s="251"/>
      <c r="F103" s="185" t="s">
        <v>148</v>
      </c>
      <c r="G103" s="186">
        <v>17</v>
      </c>
      <c r="H103" s="185"/>
      <c r="I103" s="185">
        <f t="shared" si="0"/>
        <v>0</v>
      </c>
      <c r="J103" s="187">
        <f t="shared" si="1"/>
        <v>58.82</v>
      </c>
      <c r="K103" s="188">
        <f t="shared" si="2"/>
        <v>0</v>
      </c>
      <c r="L103" s="188"/>
      <c r="M103" s="188">
        <f t="shared" si="4"/>
        <v>0</v>
      </c>
      <c r="N103" s="188">
        <v>3.46</v>
      </c>
      <c r="O103" s="188"/>
      <c r="P103" s="192"/>
      <c r="Q103" s="192"/>
      <c r="R103" s="192"/>
      <c r="S103" s="193">
        <f t="shared" si="3"/>
        <v>0</v>
      </c>
      <c r="T103" s="189"/>
      <c r="U103" s="189"/>
      <c r="V103" s="201"/>
      <c r="W103" s="53"/>
      <c r="Z103">
        <v>0</v>
      </c>
    </row>
    <row r="104" spans="1:26" ht="25.15" customHeight="1" x14ac:dyDescent="0.25">
      <c r="A104" s="179"/>
      <c r="B104" s="215" t="s">
        <v>1594</v>
      </c>
      <c r="C104" s="190" t="s">
        <v>962</v>
      </c>
      <c r="D104" s="251" t="s">
        <v>963</v>
      </c>
      <c r="E104" s="251"/>
      <c r="F104" s="185" t="s">
        <v>148</v>
      </c>
      <c r="G104" s="186">
        <v>2</v>
      </c>
      <c r="H104" s="185"/>
      <c r="I104" s="185">
        <f t="shared" si="0"/>
        <v>0</v>
      </c>
      <c r="J104" s="187">
        <f t="shared" si="1"/>
        <v>9.14</v>
      </c>
      <c r="K104" s="188">
        <f t="shared" si="2"/>
        <v>0</v>
      </c>
      <c r="L104" s="188"/>
      <c r="M104" s="188">
        <f t="shared" si="4"/>
        <v>0</v>
      </c>
      <c r="N104" s="188">
        <v>4.57</v>
      </c>
      <c r="O104" s="188"/>
      <c r="P104" s="192"/>
      <c r="Q104" s="192"/>
      <c r="R104" s="192"/>
      <c r="S104" s="193">
        <f t="shared" si="3"/>
        <v>0</v>
      </c>
      <c r="T104" s="189"/>
      <c r="U104" s="189"/>
      <c r="V104" s="201"/>
      <c r="W104" s="53"/>
      <c r="Z104">
        <v>0</v>
      </c>
    </row>
    <row r="105" spans="1:26" ht="25.15" customHeight="1" x14ac:dyDescent="0.25">
      <c r="A105" s="179"/>
      <c r="B105" s="215" t="s">
        <v>1595</v>
      </c>
      <c r="C105" s="180" t="s">
        <v>964</v>
      </c>
      <c r="D105" s="249" t="s">
        <v>965</v>
      </c>
      <c r="E105" s="249"/>
      <c r="F105" s="174" t="s">
        <v>372</v>
      </c>
      <c r="G105" s="175">
        <v>28</v>
      </c>
      <c r="H105" s="176"/>
      <c r="I105" s="174">
        <f t="shared" si="0"/>
        <v>0</v>
      </c>
      <c r="J105" s="176">
        <f t="shared" si="1"/>
        <v>647.12</v>
      </c>
      <c r="K105" s="177">
        <f t="shared" si="2"/>
        <v>0</v>
      </c>
      <c r="L105" s="177">
        <f>ROUND(G105*(H105),2)</f>
        <v>0</v>
      </c>
      <c r="M105" s="177"/>
      <c r="N105" s="177">
        <v>23.111549254655838</v>
      </c>
      <c r="O105" s="177"/>
      <c r="P105" s="181"/>
      <c r="Q105" s="181"/>
      <c r="R105" s="181"/>
      <c r="S105" s="182">
        <f t="shared" si="3"/>
        <v>0</v>
      </c>
      <c r="T105" s="178"/>
      <c r="U105" s="178"/>
      <c r="V105" s="200"/>
      <c r="W105" s="53"/>
      <c r="Z105">
        <v>0</v>
      </c>
    </row>
    <row r="106" spans="1:26" x14ac:dyDescent="0.25">
      <c r="A106" s="10"/>
      <c r="B106" s="214"/>
      <c r="C106" s="172" t="s">
        <v>966</v>
      </c>
      <c r="D106" s="248" t="s">
        <v>917</v>
      </c>
      <c r="E106" s="248"/>
      <c r="F106" s="138"/>
      <c r="G106" s="171"/>
      <c r="H106" s="138"/>
      <c r="I106" s="140">
        <f>ROUND((SUM(I84:I105))/1,2)</f>
        <v>0</v>
      </c>
      <c r="J106" s="139"/>
      <c r="K106" s="139"/>
      <c r="L106" s="139">
        <f>ROUND((SUM(L84:L105))/1,2)</f>
        <v>0</v>
      </c>
      <c r="M106" s="139">
        <f>ROUND((SUM(M84:M105))/1,2)</f>
        <v>0</v>
      </c>
      <c r="N106" s="139"/>
      <c r="O106" s="139"/>
      <c r="P106" s="139"/>
      <c r="Q106" s="10"/>
      <c r="R106" s="10"/>
      <c r="S106" s="10">
        <f>ROUND((SUM(S84:S105))/1,2)</f>
        <v>0</v>
      </c>
      <c r="T106" s="10"/>
      <c r="U106" s="10"/>
      <c r="V106" s="202">
        <f>ROUND((SUM(V84:V105))/1,2)</f>
        <v>0</v>
      </c>
      <c r="W106" s="219"/>
      <c r="X106" s="137"/>
      <c r="Y106" s="137"/>
      <c r="Z106" s="137"/>
    </row>
    <row r="107" spans="1:26" x14ac:dyDescent="0.25">
      <c r="A107" s="1"/>
      <c r="B107" s="210"/>
      <c r="C107" s="1"/>
      <c r="D107" s="1"/>
      <c r="E107" s="131"/>
      <c r="F107" s="131"/>
      <c r="G107" s="165"/>
      <c r="H107" s="131"/>
      <c r="I107" s="131"/>
      <c r="J107" s="132"/>
      <c r="K107" s="132"/>
      <c r="L107" s="132"/>
      <c r="M107" s="132"/>
      <c r="N107" s="132"/>
      <c r="O107" s="132"/>
      <c r="P107" s="132"/>
      <c r="Q107" s="1"/>
      <c r="R107" s="1"/>
      <c r="S107" s="1"/>
      <c r="T107" s="1"/>
      <c r="U107" s="1"/>
      <c r="V107" s="203"/>
      <c r="W107" s="53"/>
    </row>
    <row r="108" spans="1:26" x14ac:dyDescent="0.25">
      <c r="A108" s="10"/>
      <c r="B108" s="214"/>
      <c r="C108" s="172" t="s">
        <v>967</v>
      </c>
      <c r="D108" s="248" t="s">
        <v>918</v>
      </c>
      <c r="E108" s="248"/>
      <c r="F108" s="138"/>
      <c r="G108" s="171"/>
      <c r="H108" s="138"/>
      <c r="I108" s="138"/>
      <c r="J108" s="139"/>
      <c r="K108" s="139"/>
      <c r="L108" s="139"/>
      <c r="M108" s="139"/>
      <c r="N108" s="139"/>
      <c r="O108" s="139"/>
      <c r="P108" s="139"/>
      <c r="Q108" s="10"/>
      <c r="R108" s="10"/>
      <c r="S108" s="10"/>
      <c r="T108" s="10"/>
      <c r="U108" s="10"/>
      <c r="V108" s="199"/>
      <c r="W108" s="219"/>
      <c r="X108" s="137"/>
      <c r="Y108" s="137"/>
      <c r="Z108" s="137"/>
    </row>
    <row r="109" spans="1:26" ht="34.9" customHeight="1" x14ac:dyDescent="0.25">
      <c r="A109" s="179"/>
      <c r="B109" s="215" t="s">
        <v>1596</v>
      </c>
      <c r="C109" s="180" t="s">
        <v>968</v>
      </c>
      <c r="D109" s="249" t="s">
        <v>969</v>
      </c>
      <c r="E109" s="249"/>
      <c r="F109" s="174" t="s">
        <v>148</v>
      </c>
      <c r="G109" s="175">
        <v>24</v>
      </c>
      <c r="H109" s="174"/>
      <c r="I109" s="174">
        <f>ROUND(G109*(H109),2)</f>
        <v>0</v>
      </c>
      <c r="J109" s="176">
        <f>ROUND(G109*(N109),2)</f>
        <v>167.04</v>
      </c>
      <c r="K109" s="177">
        <f>ROUND(G109*(O109),2)</f>
        <v>0</v>
      </c>
      <c r="L109" s="177">
        <f>ROUND(G109*(H109),2)</f>
        <v>0</v>
      </c>
      <c r="M109" s="177"/>
      <c r="N109" s="177">
        <v>6.96</v>
      </c>
      <c r="O109" s="177"/>
      <c r="P109" s="181"/>
      <c r="Q109" s="181"/>
      <c r="R109" s="181"/>
      <c r="S109" s="182">
        <f>ROUND(G109*(P109),3)</f>
        <v>0</v>
      </c>
      <c r="T109" s="178"/>
      <c r="U109" s="178"/>
      <c r="V109" s="200"/>
      <c r="W109" s="53"/>
      <c r="Z109">
        <v>0</v>
      </c>
    </row>
    <row r="110" spans="1:26" ht="34.9" customHeight="1" x14ac:dyDescent="0.25">
      <c r="A110" s="179"/>
      <c r="B110" s="215" t="s">
        <v>1597</v>
      </c>
      <c r="C110" s="190" t="s">
        <v>970</v>
      </c>
      <c r="D110" s="251" t="s">
        <v>971</v>
      </c>
      <c r="E110" s="251"/>
      <c r="F110" s="185" t="s">
        <v>148</v>
      </c>
      <c r="G110" s="186">
        <v>12</v>
      </c>
      <c r="H110" s="185"/>
      <c r="I110" s="185">
        <f>ROUND(G110*(H110),2)</f>
        <v>0</v>
      </c>
      <c r="J110" s="187">
        <f>ROUND(G110*(N110),2)</f>
        <v>83.52</v>
      </c>
      <c r="K110" s="188">
        <f>ROUND(G110*(O110),2)</f>
        <v>0</v>
      </c>
      <c r="L110" s="188"/>
      <c r="M110" s="188">
        <f>ROUND(G110*(H110),2)</f>
        <v>0</v>
      </c>
      <c r="N110" s="188">
        <v>6.96</v>
      </c>
      <c r="O110" s="188"/>
      <c r="P110" s="192"/>
      <c r="Q110" s="192"/>
      <c r="R110" s="192"/>
      <c r="S110" s="193">
        <f>ROUND(G110*(P110),3)</f>
        <v>0</v>
      </c>
      <c r="T110" s="189"/>
      <c r="U110" s="189"/>
      <c r="V110" s="201"/>
      <c r="W110" s="53"/>
      <c r="Z110">
        <v>0</v>
      </c>
    </row>
    <row r="111" spans="1:26" ht="34.9" customHeight="1" x14ac:dyDescent="0.25">
      <c r="A111" s="179"/>
      <c r="B111" s="215" t="s">
        <v>1598</v>
      </c>
      <c r="C111" s="190" t="s">
        <v>972</v>
      </c>
      <c r="D111" s="251" t="s">
        <v>973</v>
      </c>
      <c r="E111" s="251"/>
      <c r="F111" s="185" t="s">
        <v>148</v>
      </c>
      <c r="G111" s="186">
        <v>12</v>
      </c>
      <c r="H111" s="185"/>
      <c r="I111" s="185">
        <f>ROUND(G111*(H111),2)</f>
        <v>0</v>
      </c>
      <c r="J111" s="187">
        <f>ROUND(G111*(N111),2)</f>
        <v>70.319999999999993</v>
      </c>
      <c r="K111" s="188">
        <f>ROUND(G111*(O111),2)</f>
        <v>0</v>
      </c>
      <c r="L111" s="188"/>
      <c r="M111" s="188">
        <f>ROUND(G111*(H111),2)</f>
        <v>0</v>
      </c>
      <c r="N111" s="188">
        <v>5.86</v>
      </c>
      <c r="O111" s="188"/>
      <c r="P111" s="192"/>
      <c r="Q111" s="192"/>
      <c r="R111" s="192"/>
      <c r="S111" s="193">
        <f>ROUND(G111*(P111),3)</f>
        <v>0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5" t="s">
        <v>1599</v>
      </c>
      <c r="C112" s="180" t="s">
        <v>974</v>
      </c>
      <c r="D112" s="249" t="s">
        <v>975</v>
      </c>
      <c r="E112" s="249"/>
      <c r="F112" s="174" t="s">
        <v>372</v>
      </c>
      <c r="G112" s="175">
        <v>28</v>
      </c>
      <c r="H112" s="176"/>
      <c r="I112" s="174">
        <f>ROUND(G112*(H112),2)</f>
        <v>0</v>
      </c>
      <c r="J112" s="176">
        <f>ROUND(G112*(N112),2)</f>
        <v>128.38</v>
      </c>
      <c r="K112" s="177">
        <f>ROUND(G112*(O112),2)</f>
        <v>0</v>
      </c>
      <c r="L112" s="177">
        <f>ROUND(G112*(H112),2)</f>
        <v>0</v>
      </c>
      <c r="M112" s="177"/>
      <c r="N112" s="177">
        <v>4.5850498521327969</v>
      </c>
      <c r="O112" s="177"/>
      <c r="P112" s="181"/>
      <c r="Q112" s="181"/>
      <c r="R112" s="181"/>
      <c r="S112" s="182">
        <f>ROUND(G112*(P112),3)</f>
        <v>0</v>
      </c>
      <c r="T112" s="178"/>
      <c r="U112" s="178"/>
      <c r="V112" s="200"/>
      <c r="W112" s="53"/>
      <c r="Z112">
        <v>0</v>
      </c>
    </row>
    <row r="113" spans="1:26" x14ac:dyDescent="0.25">
      <c r="A113" s="10"/>
      <c r="B113" s="214"/>
      <c r="C113" s="172" t="s">
        <v>976</v>
      </c>
      <c r="D113" s="248" t="s">
        <v>918</v>
      </c>
      <c r="E113" s="248"/>
      <c r="F113" s="138"/>
      <c r="G113" s="171"/>
      <c r="H113" s="138"/>
      <c r="I113" s="140">
        <f>ROUND((SUM(I108:I112))/1,2)</f>
        <v>0</v>
      </c>
      <c r="J113" s="139"/>
      <c r="K113" s="139"/>
      <c r="L113" s="139">
        <f>ROUND((SUM(L108:L112))/1,2)</f>
        <v>0</v>
      </c>
      <c r="M113" s="139">
        <f>ROUND((SUM(M108:M112))/1,2)</f>
        <v>0</v>
      </c>
      <c r="N113" s="139"/>
      <c r="O113" s="139"/>
      <c r="P113" s="139"/>
      <c r="Q113" s="10"/>
      <c r="R113" s="10"/>
      <c r="S113" s="10">
        <f>ROUND((SUM(S108:S112))/1,2)</f>
        <v>0</v>
      </c>
      <c r="T113" s="10"/>
      <c r="U113" s="10"/>
      <c r="V113" s="202">
        <f>ROUND((SUM(V108:V112))/1,2)</f>
        <v>0</v>
      </c>
      <c r="W113" s="219"/>
      <c r="X113" s="137"/>
      <c r="Y113" s="137"/>
      <c r="Z113" s="137"/>
    </row>
    <row r="114" spans="1:26" x14ac:dyDescent="0.25">
      <c r="A114" s="1"/>
      <c r="B114" s="210"/>
      <c r="C114" s="1"/>
      <c r="D114" s="1"/>
      <c r="E114" s="131"/>
      <c r="F114" s="131"/>
      <c r="G114" s="165"/>
      <c r="H114" s="131"/>
      <c r="I114" s="131"/>
      <c r="J114" s="132"/>
      <c r="K114" s="132"/>
      <c r="L114" s="132"/>
      <c r="M114" s="132"/>
      <c r="N114" s="132"/>
      <c r="O114" s="132"/>
      <c r="P114" s="132"/>
      <c r="Q114" s="1"/>
      <c r="R114" s="1"/>
      <c r="S114" s="1"/>
      <c r="T114" s="1"/>
      <c r="U114" s="1"/>
      <c r="V114" s="203"/>
      <c r="W114" s="53"/>
    </row>
    <row r="115" spans="1:26" x14ac:dyDescent="0.25">
      <c r="A115" s="10"/>
      <c r="B115" s="214"/>
      <c r="C115" s="172" t="s">
        <v>874</v>
      </c>
      <c r="D115" s="248" t="s">
        <v>872</v>
      </c>
      <c r="E115" s="248"/>
      <c r="F115" s="138"/>
      <c r="G115" s="171"/>
      <c r="H115" s="138"/>
      <c r="I115" s="138"/>
      <c r="J115" s="139"/>
      <c r="K115" s="139"/>
      <c r="L115" s="139"/>
      <c r="M115" s="139"/>
      <c r="N115" s="139"/>
      <c r="O115" s="139"/>
      <c r="P115" s="139"/>
      <c r="Q115" s="10"/>
      <c r="R115" s="10"/>
      <c r="S115" s="10"/>
      <c r="T115" s="10"/>
      <c r="U115" s="10"/>
      <c r="V115" s="199"/>
      <c r="W115" s="219"/>
      <c r="X115" s="137"/>
      <c r="Y115" s="137"/>
      <c r="Z115" s="137"/>
    </row>
    <row r="116" spans="1:26" ht="25.15" customHeight="1" x14ac:dyDescent="0.25">
      <c r="A116" s="179"/>
      <c r="B116" s="215" t="s">
        <v>1600</v>
      </c>
      <c r="C116" s="180" t="s">
        <v>878</v>
      </c>
      <c r="D116" s="249" t="s">
        <v>977</v>
      </c>
      <c r="E116" s="249"/>
      <c r="F116" s="174" t="s">
        <v>880</v>
      </c>
      <c r="G116" s="175">
        <v>48</v>
      </c>
      <c r="H116" s="174"/>
      <c r="I116" s="174">
        <f>ROUND(G116*(H116),2)</f>
        <v>0</v>
      </c>
      <c r="J116" s="176">
        <f>ROUND(G116*(N116),2)</f>
        <v>347.52</v>
      </c>
      <c r="K116" s="177">
        <f>ROUND(G116*(O116),2)</f>
        <v>0</v>
      </c>
      <c r="L116" s="177">
        <f>ROUND(G116*(H116),2)</f>
        <v>0</v>
      </c>
      <c r="M116" s="177"/>
      <c r="N116" s="177">
        <v>7.24</v>
      </c>
      <c r="O116" s="177"/>
      <c r="P116" s="181"/>
      <c r="Q116" s="181"/>
      <c r="R116" s="181"/>
      <c r="S116" s="182">
        <f>ROUND(G116*(P116),3)</f>
        <v>0</v>
      </c>
      <c r="T116" s="178"/>
      <c r="U116" s="178"/>
      <c r="V116" s="200"/>
      <c r="W116" s="53"/>
      <c r="Z116">
        <v>0</v>
      </c>
    </row>
    <row r="117" spans="1:26" ht="25.15" customHeight="1" x14ac:dyDescent="0.25">
      <c r="A117" s="179"/>
      <c r="B117" s="215" t="s">
        <v>1601</v>
      </c>
      <c r="C117" s="180" t="s">
        <v>978</v>
      </c>
      <c r="D117" s="249" t="s">
        <v>979</v>
      </c>
      <c r="E117" s="249"/>
      <c r="F117" s="174" t="s">
        <v>148</v>
      </c>
      <c r="G117" s="175">
        <v>6</v>
      </c>
      <c r="H117" s="174"/>
      <c r="I117" s="174">
        <f>ROUND(G117*(H117),2)</f>
        <v>0</v>
      </c>
      <c r="J117" s="176">
        <f>ROUND(G117*(N117),2)</f>
        <v>652.02</v>
      </c>
      <c r="K117" s="177">
        <f>ROUND(G117*(O117),2)</f>
        <v>0</v>
      </c>
      <c r="L117" s="177">
        <f>ROUND(G117*(H117),2)</f>
        <v>0</v>
      </c>
      <c r="M117" s="177"/>
      <c r="N117" s="177">
        <v>108.67</v>
      </c>
      <c r="O117" s="177"/>
      <c r="P117" s="181"/>
      <c r="Q117" s="181"/>
      <c r="R117" s="181"/>
      <c r="S117" s="182">
        <f>ROUND(G117*(P117),3)</f>
        <v>0</v>
      </c>
      <c r="T117" s="178"/>
      <c r="U117" s="178"/>
      <c r="V117" s="200"/>
      <c r="W117" s="53"/>
      <c r="Z117">
        <v>0</v>
      </c>
    </row>
    <row r="118" spans="1:26" x14ac:dyDescent="0.25">
      <c r="A118" s="10"/>
      <c r="B118" s="214"/>
      <c r="C118" s="172" t="s">
        <v>8</v>
      </c>
      <c r="D118" s="248" t="s">
        <v>872</v>
      </c>
      <c r="E118" s="248"/>
      <c r="F118" s="138"/>
      <c r="G118" s="171"/>
      <c r="H118" s="138"/>
      <c r="I118" s="140">
        <f>ROUND((SUM(I115:I117))/1,2)</f>
        <v>0</v>
      </c>
      <c r="J118" s="139"/>
      <c r="K118" s="139"/>
      <c r="L118" s="139">
        <f>ROUND((SUM(L115:L117))/1,2)</f>
        <v>0</v>
      </c>
      <c r="M118" s="139">
        <f>ROUND((SUM(M115:M117))/1,2)</f>
        <v>0</v>
      </c>
      <c r="N118" s="139"/>
      <c r="O118" s="139"/>
      <c r="P118" s="139"/>
      <c r="Q118" s="10"/>
      <c r="R118" s="10"/>
      <c r="S118" s="10">
        <f>ROUND((SUM(S115:S117))/1,2)</f>
        <v>0</v>
      </c>
      <c r="T118" s="10"/>
      <c r="U118" s="10"/>
      <c r="V118" s="202">
        <f>ROUND((SUM(V115:V117))/1,2)</f>
        <v>0</v>
      </c>
      <c r="W118" s="219"/>
      <c r="X118" s="137"/>
      <c r="Y118" s="137"/>
      <c r="Z118" s="137"/>
    </row>
    <row r="119" spans="1:26" x14ac:dyDescent="0.25">
      <c r="A119" s="1"/>
      <c r="B119" s="210"/>
      <c r="C119" s="1"/>
      <c r="D119" s="1"/>
      <c r="E119" s="131"/>
      <c r="F119" s="131"/>
      <c r="G119" s="165"/>
      <c r="H119" s="131"/>
      <c r="I119" s="131"/>
      <c r="J119" s="132"/>
      <c r="K119" s="132"/>
      <c r="L119" s="132"/>
      <c r="M119" s="132"/>
      <c r="N119" s="132"/>
      <c r="O119" s="132"/>
      <c r="P119" s="132"/>
      <c r="Q119" s="1"/>
      <c r="R119" s="1"/>
      <c r="S119" s="1"/>
      <c r="T119" s="1"/>
      <c r="U119" s="1"/>
      <c r="V119" s="203"/>
      <c r="W119" s="53"/>
    </row>
    <row r="120" spans="1:26" x14ac:dyDescent="0.25">
      <c r="A120" s="10"/>
      <c r="B120" s="214"/>
      <c r="C120" s="10"/>
      <c r="D120" s="247" t="s">
        <v>63</v>
      </c>
      <c r="E120" s="247"/>
      <c r="F120" s="138"/>
      <c r="G120" s="171"/>
      <c r="H120" s="138"/>
      <c r="I120" s="140">
        <f>ROUND((SUM(I83:I119))/2,2)</f>
        <v>0</v>
      </c>
      <c r="J120" s="139"/>
      <c r="K120" s="139"/>
      <c r="L120" s="138">
        <f>ROUND((SUM(L83:L119))/2,2)</f>
        <v>0</v>
      </c>
      <c r="M120" s="138">
        <f>ROUND((SUM(M83:M119))/2,2)</f>
        <v>0</v>
      </c>
      <c r="N120" s="139"/>
      <c r="O120" s="139"/>
      <c r="P120" s="194"/>
      <c r="Q120" s="10"/>
      <c r="R120" s="10"/>
      <c r="S120" s="194">
        <f>ROUND((SUM(S83:S119))/2,2)</f>
        <v>0</v>
      </c>
      <c r="T120" s="10"/>
      <c r="U120" s="10"/>
      <c r="V120" s="202">
        <f>ROUND((SUM(V83:V119))/2,2)</f>
        <v>0</v>
      </c>
      <c r="W120" s="53"/>
    </row>
    <row r="121" spans="1:26" x14ac:dyDescent="0.25">
      <c r="A121" s="1"/>
      <c r="B121" s="210"/>
      <c r="C121" s="1"/>
      <c r="D121" s="1"/>
      <c r="E121" s="131"/>
      <c r="F121" s="131"/>
      <c r="G121" s="165"/>
      <c r="H121" s="131"/>
      <c r="I121" s="131"/>
      <c r="J121" s="132"/>
      <c r="K121" s="132"/>
      <c r="L121" s="132"/>
      <c r="M121" s="132"/>
      <c r="N121" s="132"/>
      <c r="O121" s="132"/>
      <c r="P121" s="132"/>
      <c r="Q121" s="1"/>
      <c r="R121" s="1"/>
      <c r="S121" s="1"/>
      <c r="T121" s="1"/>
      <c r="U121" s="1"/>
      <c r="V121" s="203"/>
      <c r="W121" s="53"/>
    </row>
    <row r="122" spans="1:26" x14ac:dyDescent="0.25">
      <c r="A122" s="10"/>
      <c r="B122" s="214"/>
      <c r="C122" s="10"/>
      <c r="D122" s="247" t="s">
        <v>71</v>
      </c>
      <c r="E122" s="247"/>
      <c r="F122" s="138"/>
      <c r="G122" s="171"/>
      <c r="H122" s="138"/>
      <c r="I122" s="138"/>
      <c r="J122" s="139"/>
      <c r="K122" s="139"/>
      <c r="L122" s="139"/>
      <c r="M122" s="139"/>
      <c r="N122" s="139"/>
      <c r="O122" s="139"/>
      <c r="P122" s="139"/>
      <c r="Q122" s="10"/>
      <c r="R122" s="10"/>
      <c r="S122" s="10"/>
      <c r="T122" s="10"/>
      <c r="U122" s="10"/>
      <c r="V122" s="199"/>
      <c r="W122" s="219"/>
      <c r="X122" s="137"/>
      <c r="Y122" s="137"/>
      <c r="Z122" s="137"/>
    </row>
    <row r="123" spans="1:26" x14ac:dyDescent="0.25">
      <c r="A123" s="10"/>
      <c r="B123" s="214"/>
      <c r="C123" s="172">
        <v>731</v>
      </c>
      <c r="D123" s="248" t="s">
        <v>919</v>
      </c>
      <c r="E123" s="248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10"/>
      <c r="R123" s="10"/>
      <c r="S123" s="10"/>
      <c r="T123" s="10"/>
      <c r="U123" s="10"/>
      <c r="V123" s="199"/>
      <c r="W123" s="219"/>
      <c r="X123" s="137"/>
      <c r="Y123" s="137"/>
      <c r="Z123" s="137"/>
    </row>
    <row r="124" spans="1:26" ht="25.15" customHeight="1" x14ac:dyDescent="0.25">
      <c r="A124" s="179"/>
      <c r="B124" s="215" t="s">
        <v>1502</v>
      </c>
      <c r="C124" s="180" t="s">
        <v>980</v>
      </c>
      <c r="D124" s="249" t="s">
        <v>981</v>
      </c>
      <c r="E124" s="249"/>
      <c r="F124" s="174" t="s">
        <v>148</v>
      </c>
      <c r="G124" s="175">
        <v>6</v>
      </c>
      <c r="H124" s="174"/>
      <c r="I124" s="174">
        <f t="shared" ref="I124:I136" si="5">ROUND(G124*(H124),2)</f>
        <v>0</v>
      </c>
      <c r="J124" s="176">
        <f t="shared" ref="J124:J136" si="6">ROUND(G124*(N124),2)</f>
        <v>1749.48</v>
      </c>
      <c r="K124" s="177">
        <f t="shared" ref="K124:K136" si="7">ROUND(G124*(O124),2)</f>
        <v>0</v>
      </c>
      <c r="L124" s="177">
        <f>ROUND(G124*(H124),2)</f>
        <v>0</v>
      </c>
      <c r="M124" s="177"/>
      <c r="N124" s="177">
        <v>291.58</v>
      </c>
      <c r="O124" s="177"/>
      <c r="P124" s="181"/>
      <c r="Q124" s="181"/>
      <c r="R124" s="181"/>
      <c r="S124" s="182">
        <f t="shared" ref="S124:S136" si="8">ROUND(G124*(P124),3)</f>
        <v>0</v>
      </c>
      <c r="T124" s="178"/>
      <c r="U124" s="178"/>
      <c r="V124" s="200"/>
      <c r="W124" s="53"/>
      <c r="Z124">
        <v>0</v>
      </c>
    </row>
    <row r="125" spans="1:26" ht="25.15" customHeight="1" x14ac:dyDescent="0.25">
      <c r="A125" s="179"/>
      <c r="B125" s="215" t="s">
        <v>1503</v>
      </c>
      <c r="C125" s="190" t="s">
        <v>982</v>
      </c>
      <c r="D125" s="251" t="s">
        <v>983</v>
      </c>
      <c r="E125" s="251"/>
      <c r="F125" s="185" t="s">
        <v>148</v>
      </c>
      <c r="G125" s="186">
        <v>6</v>
      </c>
      <c r="H125" s="185"/>
      <c r="I125" s="185">
        <f t="shared" si="5"/>
        <v>0</v>
      </c>
      <c r="J125" s="187">
        <f t="shared" si="6"/>
        <v>5651.16</v>
      </c>
      <c r="K125" s="188">
        <f t="shared" si="7"/>
        <v>0</v>
      </c>
      <c r="L125" s="188"/>
      <c r="M125" s="188">
        <f>ROUND(G125*(H125),2)</f>
        <v>0</v>
      </c>
      <c r="N125" s="188">
        <v>941.86</v>
      </c>
      <c r="O125" s="188"/>
      <c r="P125" s="192"/>
      <c r="Q125" s="192"/>
      <c r="R125" s="192"/>
      <c r="S125" s="193">
        <f t="shared" si="8"/>
        <v>0</v>
      </c>
      <c r="T125" s="189"/>
      <c r="U125" s="189"/>
      <c r="V125" s="201"/>
      <c r="W125" s="53"/>
      <c r="Z125">
        <v>0</v>
      </c>
    </row>
    <row r="126" spans="1:26" ht="25.15" customHeight="1" x14ac:dyDescent="0.25">
      <c r="A126" s="179"/>
      <c r="B126" s="215" t="s">
        <v>1504</v>
      </c>
      <c r="C126" s="190" t="s">
        <v>984</v>
      </c>
      <c r="D126" s="251" t="s">
        <v>985</v>
      </c>
      <c r="E126" s="251"/>
      <c r="F126" s="185" t="s">
        <v>148</v>
      </c>
      <c r="G126" s="186">
        <v>6</v>
      </c>
      <c r="H126" s="185"/>
      <c r="I126" s="185">
        <f t="shared" si="5"/>
        <v>0</v>
      </c>
      <c r="J126" s="187">
        <f t="shared" si="6"/>
        <v>90.6</v>
      </c>
      <c r="K126" s="188">
        <f t="shared" si="7"/>
        <v>0</v>
      </c>
      <c r="L126" s="188"/>
      <c r="M126" s="188">
        <f>ROUND(G126*(H126),2)</f>
        <v>0</v>
      </c>
      <c r="N126" s="188">
        <v>15.1</v>
      </c>
      <c r="O126" s="188"/>
      <c r="P126" s="192"/>
      <c r="Q126" s="192"/>
      <c r="R126" s="192"/>
      <c r="S126" s="193">
        <f t="shared" si="8"/>
        <v>0</v>
      </c>
      <c r="T126" s="189"/>
      <c r="U126" s="189"/>
      <c r="V126" s="201"/>
      <c r="W126" s="53"/>
      <c r="Z126">
        <v>0</v>
      </c>
    </row>
    <row r="127" spans="1:26" ht="25.15" customHeight="1" x14ac:dyDescent="0.25">
      <c r="A127" s="179"/>
      <c r="B127" s="215" t="s">
        <v>1505</v>
      </c>
      <c r="C127" s="180" t="s">
        <v>986</v>
      </c>
      <c r="D127" s="249" t="s">
        <v>987</v>
      </c>
      <c r="E127" s="249"/>
      <c r="F127" s="174" t="s">
        <v>372</v>
      </c>
      <c r="G127" s="175">
        <v>11.255000000000001</v>
      </c>
      <c r="H127" s="176"/>
      <c r="I127" s="174">
        <f t="shared" si="5"/>
        <v>0</v>
      </c>
      <c r="J127" s="176">
        <f t="shared" si="6"/>
        <v>179.39</v>
      </c>
      <c r="K127" s="177">
        <f t="shared" si="7"/>
        <v>0</v>
      </c>
      <c r="L127" s="177">
        <f>ROUND(G127*(H127),2)</f>
        <v>0</v>
      </c>
      <c r="M127" s="177"/>
      <c r="N127" s="177">
        <v>15.938999485969545</v>
      </c>
      <c r="O127" s="177"/>
      <c r="P127" s="181"/>
      <c r="Q127" s="181"/>
      <c r="R127" s="181"/>
      <c r="S127" s="182">
        <f t="shared" si="8"/>
        <v>0</v>
      </c>
      <c r="T127" s="178"/>
      <c r="U127" s="178"/>
      <c r="V127" s="200"/>
      <c r="W127" s="53"/>
      <c r="Z127">
        <v>0</v>
      </c>
    </row>
    <row r="128" spans="1:26" ht="25.15" customHeight="1" x14ac:dyDescent="0.25">
      <c r="A128" s="179"/>
      <c r="B128" s="215" t="s">
        <v>1506</v>
      </c>
      <c r="C128" s="190" t="s">
        <v>988</v>
      </c>
      <c r="D128" s="251" t="s">
        <v>989</v>
      </c>
      <c r="E128" s="251"/>
      <c r="F128" s="185" t="s">
        <v>148</v>
      </c>
      <c r="G128" s="186">
        <v>6</v>
      </c>
      <c r="H128" s="185"/>
      <c r="I128" s="185">
        <f t="shared" si="5"/>
        <v>0</v>
      </c>
      <c r="J128" s="187">
        <f t="shared" si="6"/>
        <v>54.36</v>
      </c>
      <c r="K128" s="188">
        <f t="shared" si="7"/>
        <v>0</v>
      </c>
      <c r="L128" s="188"/>
      <c r="M128" s="188">
        <f t="shared" ref="M128:M135" si="9">ROUND(G128*(H128),2)</f>
        <v>0</v>
      </c>
      <c r="N128" s="188">
        <v>9.06</v>
      </c>
      <c r="O128" s="188"/>
      <c r="P128" s="192"/>
      <c r="Q128" s="192"/>
      <c r="R128" s="192"/>
      <c r="S128" s="193">
        <f t="shared" si="8"/>
        <v>0</v>
      </c>
      <c r="T128" s="189"/>
      <c r="U128" s="189"/>
      <c r="V128" s="201"/>
      <c r="W128" s="53"/>
      <c r="Z128">
        <v>0</v>
      </c>
    </row>
    <row r="129" spans="1:26" ht="25.15" customHeight="1" x14ac:dyDescent="0.25">
      <c r="A129" s="179"/>
      <c r="B129" s="215" t="s">
        <v>1507</v>
      </c>
      <c r="C129" s="190" t="s">
        <v>990</v>
      </c>
      <c r="D129" s="251" t="s">
        <v>991</v>
      </c>
      <c r="E129" s="251"/>
      <c r="F129" s="185" t="s">
        <v>148</v>
      </c>
      <c r="G129" s="186">
        <v>1</v>
      </c>
      <c r="H129" s="185"/>
      <c r="I129" s="185">
        <f t="shared" si="5"/>
        <v>0</v>
      </c>
      <c r="J129" s="187">
        <f t="shared" si="6"/>
        <v>26.87</v>
      </c>
      <c r="K129" s="188">
        <f t="shared" si="7"/>
        <v>0</v>
      </c>
      <c r="L129" s="188"/>
      <c r="M129" s="188">
        <f t="shared" si="9"/>
        <v>0</v>
      </c>
      <c r="N129" s="188">
        <v>26.87</v>
      </c>
      <c r="O129" s="188"/>
      <c r="P129" s="192"/>
      <c r="Q129" s="192"/>
      <c r="R129" s="192"/>
      <c r="S129" s="193">
        <f t="shared" si="8"/>
        <v>0</v>
      </c>
      <c r="T129" s="189"/>
      <c r="U129" s="189"/>
      <c r="V129" s="201"/>
      <c r="W129" s="53"/>
      <c r="Z129">
        <v>0</v>
      </c>
    </row>
    <row r="130" spans="1:26" ht="25.15" customHeight="1" x14ac:dyDescent="0.25">
      <c r="A130" s="179"/>
      <c r="B130" s="215" t="s">
        <v>1508</v>
      </c>
      <c r="C130" s="190" t="s">
        <v>992</v>
      </c>
      <c r="D130" s="251" t="s">
        <v>993</v>
      </c>
      <c r="E130" s="251"/>
      <c r="F130" s="185" t="s">
        <v>148</v>
      </c>
      <c r="G130" s="186">
        <v>1</v>
      </c>
      <c r="H130" s="185"/>
      <c r="I130" s="185">
        <f t="shared" si="5"/>
        <v>0</v>
      </c>
      <c r="J130" s="187">
        <f t="shared" si="6"/>
        <v>12.98</v>
      </c>
      <c r="K130" s="188">
        <f t="shared" si="7"/>
        <v>0</v>
      </c>
      <c r="L130" s="188"/>
      <c r="M130" s="188">
        <f t="shared" si="9"/>
        <v>0</v>
      </c>
      <c r="N130" s="188">
        <v>12.98</v>
      </c>
      <c r="O130" s="188"/>
      <c r="P130" s="192"/>
      <c r="Q130" s="192"/>
      <c r="R130" s="192"/>
      <c r="S130" s="193">
        <f t="shared" si="8"/>
        <v>0</v>
      </c>
      <c r="T130" s="189"/>
      <c r="U130" s="189"/>
      <c r="V130" s="201"/>
      <c r="W130" s="53"/>
      <c r="Z130">
        <v>0</v>
      </c>
    </row>
    <row r="131" spans="1:26" ht="25.15" customHeight="1" x14ac:dyDescent="0.25">
      <c r="A131" s="179"/>
      <c r="B131" s="215" t="s">
        <v>1509</v>
      </c>
      <c r="C131" s="190" t="s">
        <v>994</v>
      </c>
      <c r="D131" s="251" t="s">
        <v>995</v>
      </c>
      <c r="E131" s="251"/>
      <c r="F131" s="185" t="s">
        <v>148</v>
      </c>
      <c r="G131" s="186">
        <v>5</v>
      </c>
      <c r="H131" s="185"/>
      <c r="I131" s="185">
        <f t="shared" si="5"/>
        <v>0</v>
      </c>
      <c r="J131" s="187">
        <f t="shared" si="6"/>
        <v>117.75</v>
      </c>
      <c r="K131" s="188">
        <f t="shared" si="7"/>
        <v>0</v>
      </c>
      <c r="L131" s="188"/>
      <c r="M131" s="188">
        <f t="shared" si="9"/>
        <v>0</v>
      </c>
      <c r="N131" s="188">
        <v>23.55</v>
      </c>
      <c r="O131" s="188"/>
      <c r="P131" s="192"/>
      <c r="Q131" s="192"/>
      <c r="R131" s="192"/>
      <c r="S131" s="193">
        <f t="shared" si="8"/>
        <v>0</v>
      </c>
      <c r="T131" s="189"/>
      <c r="U131" s="189"/>
      <c r="V131" s="201"/>
      <c r="W131" s="53"/>
      <c r="Z131">
        <v>0</v>
      </c>
    </row>
    <row r="132" spans="1:26" ht="25.15" customHeight="1" x14ac:dyDescent="0.25">
      <c r="A132" s="179"/>
      <c r="B132" s="215" t="s">
        <v>1510</v>
      </c>
      <c r="C132" s="190" t="s">
        <v>996</v>
      </c>
      <c r="D132" s="251" t="s">
        <v>997</v>
      </c>
      <c r="E132" s="251"/>
      <c r="F132" s="184" t="s">
        <v>148</v>
      </c>
      <c r="G132" s="186">
        <v>6</v>
      </c>
      <c r="H132" s="185"/>
      <c r="I132" s="185">
        <f t="shared" si="5"/>
        <v>0</v>
      </c>
      <c r="J132" s="184">
        <f t="shared" si="6"/>
        <v>202.86</v>
      </c>
      <c r="K132" s="189">
        <f t="shared" si="7"/>
        <v>0</v>
      </c>
      <c r="L132" s="189"/>
      <c r="M132" s="189">
        <f t="shared" si="9"/>
        <v>0</v>
      </c>
      <c r="N132" s="189">
        <v>33.81</v>
      </c>
      <c r="O132" s="189"/>
      <c r="P132" s="192"/>
      <c r="Q132" s="192"/>
      <c r="R132" s="192"/>
      <c r="S132" s="193">
        <f t="shared" si="8"/>
        <v>0</v>
      </c>
      <c r="T132" s="189"/>
      <c r="U132" s="189"/>
      <c r="V132" s="201"/>
      <c r="W132" s="53"/>
      <c r="Z132">
        <v>0</v>
      </c>
    </row>
    <row r="133" spans="1:26" ht="25.15" customHeight="1" x14ac:dyDescent="0.25">
      <c r="A133" s="179"/>
      <c r="B133" s="215" t="s">
        <v>1511</v>
      </c>
      <c r="C133" s="190" t="s">
        <v>998</v>
      </c>
      <c r="D133" s="251" t="s">
        <v>999</v>
      </c>
      <c r="E133" s="251"/>
      <c r="F133" s="184" t="s">
        <v>148</v>
      </c>
      <c r="G133" s="186">
        <v>6</v>
      </c>
      <c r="H133" s="185"/>
      <c r="I133" s="185">
        <f t="shared" si="5"/>
        <v>0</v>
      </c>
      <c r="J133" s="184">
        <f t="shared" si="6"/>
        <v>96</v>
      </c>
      <c r="K133" s="189">
        <f t="shared" si="7"/>
        <v>0</v>
      </c>
      <c r="L133" s="189"/>
      <c r="M133" s="189">
        <f t="shared" si="9"/>
        <v>0</v>
      </c>
      <c r="N133" s="189">
        <v>16</v>
      </c>
      <c r="O133" s="189"/>
      <c r="P133" s="192"/>
      <c r="Q133" s="192"/>
      <c r="R133" s="192"/>
      <c r="S133" s="193">
        <f t="shared" si="8"/>
        <v>0</v>
      </c>
      <c r="T133" s="189"/>
      <c r="U133" s="189"/>
      <c r="V133" s="201"/>
      <c r="W133" s="53"/>
      <c r="Z133">
        <v>0</v>
      </c>
    </row>
    <row r="134" spans="1:26" ht="25.15" customHeight="1" x14ac:dyDescent="0.25">
      <c r="A134" s="179"/>
      <c r="B134" s="215" t="s">
        <v>1512</v>
      </c>
      <c r="C134" s="190" t="s">
        <v>1000</v>
      </c>
      <c r="D134" s="251" t="s">
        <v>1001</v>
      </c>
      <c r="E134" s="251"/>
      <c r="F134" s="184" t="s">
        <v>148</v>
      </c>
      <c r="G134" s="186">
        <v>6</v>
      </c>
      <c r="H134" s="185"/>
      <c r="I134" s="185">
        <f t="shared" si="5"/>
        <v>0</v>
      </c>
      <c r="J134" s="184">
        <f t="shared" si="6"/>
        <v>99.6</v>
      </c>
      <c r="K134" s="189">
        <f t="shared" si="7"/>
        <v>0</v>
      </c>
      <c r="L134" s="189"/>
      <c r="M134" s="189">
        <f t="shared" si="9"/>
        <v>0</v>
      </c>
      <c r="N134" s="189">
        <v>16.600000000000001</v>
      </c>
      <c r="O134" s="189"/>
      <c r="P134" s="192"/>
      <c r="Q134" s="192"/>
      <c r="R134" s="192"/>
      <c r="S134" s="193">
        <f t="shared" si="8"/>
        <v>0</v>
      </c>
      <c r="T134" s="189"/>
      <c r="U134" s="189"/>
      <c r="V134" s="201"/>
      <c r="W134" s="53"/>
      <c r="Z134">
        <v>0</v>
      </c>
    </row>
    <row r="135" spans="1:26" ht="25.15" customHeight="1" x14ac:dyDescent="0.25">
      <c r="A135" s="179"/>
      <c r="B135" s="215" t="s">
        <v>1513</v>
      </c>
      <c r="C135" s="190" t="s">
        <v>1002</v>
      </c>
      <c r="D135" s="251" t="s">
        <v>1003</v>
      </c>
      <c r="E135" s="251"/>
      <c r="F135" s="184" t="s">
        <v>148</v>
      </c>
      <c r="G135" s="186">
        <v>7</v>
      </c>
      <c r="H135" s="185"/>
      <c r="I135" s="185">
        <f t="shared" si="5"/>
        <v>0</v>
      </c>
      <c r="J135" s="184">
        <f t="shared" si="6"/>
        <v>204.96</v>
      </c>
      <c r="K135" s="189">
        <f t="shared" si="7"/>
        <v>0</v>
      </c>
      <c r="L135" s="189"/>
      <c r="M135" s="189">
        <f t="shared" si="9"/>
        <v>0</v>
      </c>
      <c r="N135" s="189">
        <v>29.28</v>
      </c>
      <c r="O135" s="189"/>
      <c r="P135" s="192"/>
      <c r="Q135" s="192"/>
      <c r="R135" s="192"/>
      <c r="S135" s="193">
        <f t="shared" si="8"/>
        <v>0</v>
      </c>
      <c r="T135" s="189"/>
      <c r="U135" s="189"/>
      <c r="V135" s="201"/>
      <c r="W135" s="53"/>
      <c r="Z135">
        <v>0</v>
      </c>
    </row>
    <row r="136" spans="1:26" ht="25.15" customHeight="1" x14ac:dyDescent="0.25">
      <c r="A136" s="179"/>
      <c r="B136" s="215" t="s">
        <v>1514</v>
      </c>
      <c r="C136" s="180" t="s">
        <v>1004</v>
      </c>
      <c r="D136" s="249" t="s">
        <v>1005</v>
      </c>
      <c r="E136" s="249"/>
      <c r="F136" s="173" t="s">
        <v>372</v>
      </c>
      <c r="G136" s="175">
        <v>3.3</v>
      </c>
      <c r="H136" s="176"/>
      <c r="I136" s="174">
        <f t="shared" si="5"/>
        <v>0</v>
      </c>
      <c r="J136" s="173">
        <f t="shared" si="6"/>
        <v>280.04000000000002</v>
      </c>
      <c r="K136" s="178">
        <f t="shared" si="7"/>
        <v>0</v>
      </c>
      <c r="L136" s="178">
        <f>ROUND(G136*(H136),2)</f>
        <v>0</v>
      </c>
      <c r="M136" s="178"/>
      <c r="N136" s="178">
        <v>84.859647263288494</v>
      </c>
      <c r="O136" s="178"/>
      <c r="P136" s="181"/>
      <c r="Q136" s="181"/>
      <c r="R136" s="181"/>
      <c r="S136" s="182">
        <f t="shared" si="8"/>
        <v>0</v>
      </c>
      <c r="T136" s="178"/>
      <c r="U136" s="178"/>
      <c r="V136" s="200"/>
      <c r="W136" s="53"/>
      <c r="Z136">
        <v>0</v>
      </c>
    </row>
    <row r="137" spans="1:26" x14ac:dyDescent="0.25">
      <c r="A137" s="10"/>
      <c r="B137" s="214"/>
      <c r="C137" s="172">
        <v>731</v>
      </c>
      <c r="D137" s="248" t="s">
        <v>919</v>
      </c>
      <c r="E137" s="248"/>
      <c r="F137" s="10"/>
      <c r="G137" s="171"/>
      <c r="H137" s="138"/>
      <c r="I137" s="140">
        <f>ROUND((SUM(I123:I136))/1,2)</f>
        <v>0</v>
      </c>
      <c r="J137" s="10"/>
      <c r="K137" s="10"/>
      <c r="L137" s="10">
        <f>ROUND((SUM(L123:L136))/1,2)</f>
        <v>0</v>
      </c>
      <c r="M137" s="10">
        <f>ROUND((SUM(M123:M136))/1,2)</f>
        <v>0</v>
      </c>
      <c r="N137" s="10"/>
      <c r="O137" s="10"/>
      <c r="P137" s="10"/>
      <c r="Q137" s="10"/>
      <c r="R137" s="10"/>
      <c r="S137" s="10">
        <f>ROUND((SUM(S123:S136))/1,2)</f>
        <v>0</v>
      </c>
      <c r="T137" s="10"/>
      <c r="U137" s="10"/>
      <c r="V137" s="202">
        <f>ROUND((SUM(V123:V136))/1,2)</f>
        <v>0</v>
      </c>
      <c r="W137" s="219"/>
      <c r="X137" s="137"/>
      <c r="Y137" s="137"/>
      <c r="Z137" s="137"/>
    </row>
    <row r="138" spans="1:26" x14ac:dyDescent="0.25">
      <c r="A138" s="1"/>
      <c r="B138" s="210"/>
      <c r="C138" s="1"/>
      <c r="D138" s="1"/>
      <c r="E138" s="1"/>
      <c r="F138" s="1"/>
      <c r="G138" s="165"/>
      <c r="H138" s="131"/>
      <c r="I138" s="13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03"/>
      <c r="W138" s="53"/>
    </row>
    <row r="139" spans="1:26" x14ac:dyDescent="0.25">
      <c r="A139" s="10"/>
      <c r="B139" s="214"/>
      <c r="C139" s="172">
        <v>733</v>
      </c>
      <c r="D139" s="248" t="s">
        <v>920</v>
      </c>
      <c r="E139" s="248"/>
      <c r="F139" s="10"/>
      <c r="G139" s="171"/>
      <c r="H139" s="138"/>
      <c r="I139" s="138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99"/>
      <c r="W139" s="219"/>
      <c r="X139" s="137"/>
      <c r="Y139" s="137"/>
      <c r="Z139" s="137"/>
    </row>
    <row r="140" spans="1:26" ht="25.15" customHeight="1" x14ac:dyDescent="0.25">
      <c r="A140" s="179"/>
      <c r="B140" s="215" t="s">
        <v>1515</v>
      </c>
      <c r="C140" s="180" t="s">
        <v>1006</v>
      </c>
      <c r="D140" s="249" t="s">
        <v>1007</v>
      </c>
      <c r="E140" s="249"/>
      <c r="F140" s="173" t="s">
        <v>312</v>
      </c>
      <c r="G140" s="175">
        <v>6</v>
      </c>
      <c r="H140" s="174"/>
      <c r="I140" s="174">
        <f>ROUND(G140*(H140),2)</f>
        <v>0</v>
      </c>
      <c r="J140" s="173">
        <f>ROUND(G140*(N140),2)</f>
        <v>51.12</v>
      </c>
      <c r="K140" s="178">
        <f>ROUND(G140*(O140),2)</f>
        <v>0</v>
      </c>
      <c r="L140" s="178">
        <f>ROUND(G140*(H140),2)</f>
        <v>0</v>
      </c>
      <c r="M140" s="178"/>
      <c r="N140" s="178">
        <v>8.52</v>
      </c>
      <c r="O140" s="178"/>
      <c r="P140" s="181"/>
      <c r="Q140" s="181"/>
      <c r="R140" s="181"/>
      <c r="S140" s="182">
        <f>ROUND(G140*(P140),3)</f>
        <v>0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1516</v>
      </c>
      <c r="C141" s="180" t="s">
        <v>1008</v>
      </c>
      <c r="D141" s="249" t="s">
        <v>1009</v>
      </c>
      <c r="E141" s="249"/>
      <c r="F141" s="173" t="s">
        <v>312</v>
      </c>
      <c r="G141" s="175">
        <v>6</v>
      </c>
      <c r="H141" s="174"/>
      <c r="I141" s="174">
        <f>ROUND(G141*(H141),2)</f>
        <v>0</v>
      </c>
      <c r="J141" s="173">
        <f>ROUND(G141*(N141),2)</f>
        <v>2.34</v>
      </c>
      <c r="K141" s="178">
        <f>ROUND(G141*(O141),2)</f>
        <v>0</v>
      </c>
      <c r="L141" s="178">
        <f>ROUND(G141*(H141),2)</f>
        <v>0</v>
      </c>
      <c r="M141" s="178"/>
      <c r="N141" s="178">
        <v>0.39</v>
      </c>
      <c r="O141" s="178"/>
      <c r="P141" s="181"/>
      <c r="Q141" s="181"/>
      <c r="R141" s="181"/>
      <c r="S141" s="182">
        <f>ROUND(G141*(P141),3)</f>
        <v>0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1517</v>
      </c>
      <c r="C142" s="180" t="s">
        <v>1010</v>
      </c>
      <c r="D142" s="249" t="s">
        <v>1011</v>
      </c>
      <c r="E142" s="249"/>
      <c r="F142" s="173" t="s">
        <v>312</v>
      </c>
      <c r="G142" s="175">
        <v>356</v>
      </c>
      <c r="H142" s="174"/>
      <c r="I142" s="174">
        <f>ROUND(G142*(H142),2)</f>
        <v>0</v>
      </c>
      <c r="J142" s="173">
        <f>ROUND(G142*(N142),2)</f>
        <v>99.68</v>
      </c>
      <c r="K142" s="178">
        <f>ROUND(G142*(O142),2)</f>
        <v>0</v>
      </c>
      <c r="L142" s="178">
        <f>ROUND(G142*(H142),2)</f>
        <v>0</v>
      </c>
      <c r="M142" s="178"/>
      <c r="N142" s="178">
        <v>0.28000000000000003</v>
      </c>
      <c r="O142" s="178"/>
      <c r="P142" s="181"/>
      <c r="Q142" s="181"/>
      <c r="R142" s="181"/>
      <c r="S142" s="182">
        <f>ROUND(G142*(P142),3)</f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1518</v>
      </c>
      <c r="C143" s="180" t="s">
        <v>1012</v>
      </c>
      <c r="D143" s="249" t="s">
        <v>1013</v>
      </c>
      <c r="E143" s="249"/>
      <c r="F143" s="173" t="s">
        <v>372</v>
      </c>
      <c r="G143" s="175">
        <v>1.4</v>
      </c>
      <c r="H143" s="176"/>
      <c r="I143" s="174">
        <f>ROUND(G143*(H143),2)</f>
        <v>0</v>
      </c>
      <c r="J143" s="173">
        <f>ROUND(G143*(N143),2)</f>
        <v>2.16</v>
      </c>
      <c r="K143" s="178">
        <f>ROUND(G143*(O143),2)</f>
        <v>0</v>
      </c>
      <c r="L143" s="178">
        <f>ROUND(G143*(H143),2)</f>
        <v>0</v>
      </c>
      <c r="M143" s="178"/>
      <c r="N143" s="178">
        <v>1.5421499502658844</v>
      </c>
      <c r="O143" s="178"/>
      <c r="P143" s="181"/>
      <c r="Q143" s="181"/>
      <c r="R143" s="181"/>
      <c r="S143" s="182">
        <f>ROUND(G143*(P143),3)</f>
        <v>0</v>
      </c>
      <c r="T143" s="178"/>
      <c r="U143" s="178"/>
      <c r="V143" s="200"/>
      <c r="W143" s="53"/>
      <c r="Z143">
        <v>0</v>
      </c>
    </row>
    <row r="144" spans="1:26" x14ac:dyDescent="0.25">
      <c r="A144" s="10"/>
      <c r="B144" s="214"/>
      <c r="C144" s="172">
        <v>733</v>
      </c>
      <c r="D144" s="248" t="s">
        <v>920</v>
      </c>
      <c r="E144" s="248"/>
      <c r="F144" s="10"/>
      <c r="G144" s="171"/>
      <c r="H144" s="138"/>
      <c r="I144" s="140">
        <f>ROUND((SUM(I139:I143))/1,2)</f>
        <v>0</v>
      </c>
      <c r="J144" s="10"/>
      <c r="K144" s="10"/>
      <c r="L144" s="10">
        <f>ROUND((SUM(L139:L143))/1,2)</f>
        <v>0</v>
      </c>
      <c r="M144" s="10">
        <f>ROUND((SUM(M139:M143))/1,2)</f>
        <v>0</v>
      </c>
      <c r="N144" s="10"/>
      <c r="O144" s="10"/>
      <c r="P144" s="10"/>
      <c r="Q144" s="10"/>
      <c r="R144" s="10"/>
      <c r="S144" s="10">
        <f>ROUND((SUM(S139:S143))/1,2)</f>
        <v>0</v>
      </c>
      <c r="T144" s="10"/>
      <c r="U144" s="10"/>
      <c r="V144" s="202">
        <f>ROUND((SUM(V139:V143))/1,2)</f>
        <v>0</v>
      </c>
      <c r="W144" s="219"/>
      <c r="X144" s="137"/>
      <c r="Y144" s="137"/>
      <c r="Z144" s="137"/>
    </row>
    <row r="145" spans="1:26" x14ac:dyDescent="0.25">
      <c r="A145" s="1"/>
      <c r="B145" s="210"/>
      <c r="C145" s="1"/>
      <c r="D145" s="1"/>
      <c r="E145" s="1"/>
      <c r="F145" s="1"/>
      <c r="G145" s="165"/>
      <c r="H145" s="131"/>
      <c r="I145" s="13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03"/>
      <c r="W145" s="53"/>
    </row>
    <row r="146" spans="1:26" x14ac:dyDescent="0.25">
      <c r="A146" s="10"/>
      <c r="B146" s="214"/>
      <c r="C146" s="172">
        <v>734</v>
      </c>
      <c r="D146" s="248" t="s">
        <v>921</v>
      </c>
      <c r="E146" s="248"/>
      <c r="F146" s="10"/>
      <c r="G146" s="171"/>
      <c r="H146" s="138"/>
      <c r="I146" s="138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99"/>
      <c r="W146" s="219"/>
      <c r="X146" s="137"/>
      <c r="Y146" s="137"/>
      <c r="Z146" s="137"/>
    </row>
    <row r="147" spans="1:26" ht="25.15" customHeight="1" x14ac:dyDescent="0.25">
      <c r="A147" s="179"/>
      <c r="B147" s="216" t="s">
        <v>1519</v>
      </c>
      <c r="C147" s="190" t="s">
        <v>1014</v>
      </c>
      <c r="D147" s="251" t="s">
        <v>1015</v>
      </c>
      <c r="E147" s="251"/>
      <c r="F147" s="184" t="s">
        <v>148</v>
      </c>
      <c r="G147" s="186">
        <v>12</v>
      </c>
      <c r="H147" s="185"/>
      <c r="I147" s="185">
        <f t="shared" ref="I147:I169" si="10">ROUND(G147*(H147),2)</f>
        <v>0</v>
      </c>
      <c r="J147" s="184">
        <f t="shared" ref="J147:J169" si="11">ROUND(G147*(N147),2)</f>
        <v>31.32</v>
      </c>
      <c r="K147" s="189">
        <f t="shared" ref="K147:K169" si="12">ROUND(G147*(O147),2)</f>
        <v>0</v>
      </c>
      <c r="L147" s="189"/>
      <c r="M147" s="189">
        <f>ROUND(G147*(H147),2)</f>
        <v>0</v>
      </c>
      <c r="N147" s="189">
        <v>2.61</v>
      </c>
      <c r="O147" s="189"/>
      <c r="P147" s="192"/>
      <c r="Q147" s="192"/>
      <c r="R147" s="192"/>
      <c r="S147" s="193">
        <f t="shared" ref="S147:S169" si="13">ROUND(G147*(P147),3)</f>
        <v>0</v>
      </c>
      <c r="T147" s="189"/>
      <c r="U147" s="189"/>
      <c r="V147" s="201"/>
      <c r="W147" s="53"/>
      <c r="Z147">
        <v>0</v>
      </c>
    </row>
    <row r="148" spans="1:26" ht="25.15" customHeight="1" x14ac:dyDescent="0.25">
      <c r="A148" s="179"/>
      <c r="B148" s="216" t="s">
        <v>1520</v>
      </c>
      <c r="C148" s="180" t="s">
        <v>1016</v>
      </c>
      <c r="D148" s="249" t="s">
        <v>1017</v>
      </c>
      <c r="E148" s="249"/>
      <c r="F148" s="173" t="s">
        <v>148</v>
      </c>
      <c r="G148" s="175">
        <v>52</v>
      </c>
      <c r="H148" s="174"/>
      <c r="I148" s="174">
        <f t="shared" si="10"/>
        <v>0</v>
      </c>
      <c r="J148" s="173">
        <f t="shared" si="11"/>
        <v>93.08</v>
      </c>
      <c r="K148" s="178">
        <f t="shared" si="12"/>
        <v>0</v>
      </c>
      <c r="L148" s="178">
        <f>ROUND(G148*(H148),2)</f>
        <v>0</v>
      </c>
      <c r="M148" s="178"/>
      <c r="N148" s="178">
        <v>1.79</v>
      </c>
      <c r="O148" s="178"/>
      <c r="P148" s="183">
        <v>2.0000000000000002E-5</v>
      </c>
      <c r="Q148" s="181"/>
      <c r="R148" s="181">
        <v>2.0000000000000002E-5</v>
      </c>
      <c r="S148" s="182">
        <f t="shared" si="13"/>
        <v>1E-3</v>
      </c>
      <c r="T148" s="178"/>
      <c r="U148" s="178"/>
      <c r="V148" s="200"/>
      <c r="W148" s="53"/>
      <c r="Z148">
        <v>0</v>
      </c>
    </row>
    <row r="149" spans="1:26" ht="34.9" customHeight="1" x14ac:dyDescent="0.25">
      <c r="A149" s="179"/>
      <c r="B149" s="216" t="s">
        <v>1521</v>
      </c>
      <c r="C149" s="190" t="s">
        <v>1018</v>
      </c>
      <c r="D149" s="251" t="s">
        <v>1019</v>
      </c>
      <c r="E149" s="251"/>
      <c r="F149" s="184" t="s">
        <v>148</v>
      </c>
      <c r="G149" s="186">
        <v>20</v>
      </c>
      <c r="H149" s="185"/>
      <c r="I149" s="185">
        <f t="shared" si="10"/>
        <v>0</v>
      </c>
      <c r="J149" s="184">
        <f t="shared" si="11"/>
        <v>183.8</v>
      </c>
      <c r="K149" s="189">
        <f t="shared" si="12"/>
        <v>0</v>
      </c>
      <c r="L149" s="189"/>
      <c r="M149" s="189">
        <f>ROUND(G149*(H149),2)</f>
        <v>0</v>
      </c>
      <c r="N149" s="189">
        <v>9.19</v>
      </c>
      <c r="O149" s="189"/>
      <c r="P149" s="192"/>
      <c r="Q149" s="192"/>
      <c r="R149" s="192"/>
      <c r="S149" s="193">
        <f t="shared" si="13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6" t="s">
        <v>1522</v>
      </c>
      <c r="C150" s="180" t="s">
        <v>1020</v>
      </c>
      <c r="D150" s="249" t="s">
        <v>1021</v>
      </c>
      <c r="E150" s="249"/>
      <c r="F150" s="173" t="s">
        <v>148</v>
      </c>
      <c r="G150" s="175">
        <v>15</v>
      </c>
      <c r="H150" s="174"/>
      <c r="I150" s="174">
        <f t="shared" si="10"/>
        <v>0</v>
      </c>
      <c r="J150" s="173">
        <f t="shared" si="11"/>
        <v>36.299999999999997</v>
      </c>
      <c r="K150" s="178">
        <f t="shared" si="12"/>
        <v>0</v>
      </c>
      <c r="L150" s="178">
        <f>ROUND(G150*(H150),2)</f>
        <v>0</v>
      </c>
      <c r="M150" s="178"/>
      <c r="N150" s="178">
        <v>2.42</v>
      </c>
      <c r="O150" s="178"/>
      <c r="P150" s="183">
        <v>2.0000000000000002E-5</v>
      </c>
      <c r="Q150" s="181"/>
      <c r="R150" s="181">
        <v>2.0000000000000002E-5</v>
      </c>
      <c r="S150" s="182">
        <f t="shared" si="13"/>
        <v>0</v>
      </c>
      <c r="T150" s="178"/>
      <c r="U150" s="178"/>
      <c r="V150" s="200"/>
      <c r="W150" s="53"/>
      <c r="Z150">
        <v>0</v>
      </c>
    </row>
    <row r="151" spans="1:26" ht="25.15" customHeight="1" x14ac:dyDescent="0.25">
      <c r="A151" s="179"/>
      <c r="B151" s="216" t="s">
        <v>1523</v>
      </c>
      <c r="C151" s="190" t="s">
        <v>1022</v>
      </c>
      <c r="D151" s="251" t="s">
        <v>1023</v>
      </c>
      <c r="E151" s="251"/>
      <c r="F151" s="184" t="s">
        <v>148</v>
      </c>
      <c r="G151" s="186">
        <v>15</v>
      </c>
      <c r="H151" s="185"/>
      <c r="I151" s="185">
        <f t="shared" si="10"/>
        <v>0</v>
      </c>
      <c r="J151" s="184">
        <f t="shared" si="11"/>
        <v>60.9</v>
      </c>
      <c r="K151" s="189">
        <f t="shared" si="12"/>
        <v>0</v>
      </c>
      <c r="L151" s="189"/>
      <c r="M151" s="189">
        <f>ROUND(G151*(H151),2)</f>
        <v>0</v>
      </c>
      <c r="N151" s="189">
        <v>4.0599999999999996</v>
      </c>
      <c r="O151" s="189"/>
      <c r="P151" s="192"/>
      <c r="Q151" s="192"/>
      <c r="R151" s="192"/>
      <c r="S151" s="193">
        <f t="shared" si="13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6" t="s">
        <v>1524</v>
      </c>
      <c r="C152" s="180" t="s">
        <v>1024</v>
      </c>
      <c r="D152" s="249" t="s">
        <v>1025</v>
      </c>
      <c r="E152" s="249"/>
      <c r="F152" s="173" t="s">
        <v>148</v>
      </c>
      <c r="G152" s="175">
        <v>3</v>
      </c>
      <c r="H152" s="174"/>
      <c r="I152" s="174">
        <f t="shared" si="10"/>
        <v>0</v>
      </c>
      <c r="J152" s="173">
        <f t="shared" si="11"/>
        <v>7.59</v>
      </c>
      <c r="K152" s="178">
        <f t="shared" si="12"/>
        <v>0</v>
      </c>
      <c r="L152" s="178">
        <f>ROUND(G152*(H152),2)</f>
        <v>0</v>
      </c>
      <c r="M152" s="178"/>
      <c r="N152" s="178">
        <v>2.5300000000000002</v>
      </c>
      <c r="O152" s="178"/>
      <c r="P152" s="183">
        <v>2.0000000000000002E-5</v>
      </c>
      <c r="Q152" s="181"/>
      <c r="R152" s="181">
        <v>2.0000000000000002E-5</v>
      </c>
      <c r="S152" s="182">
        <f t="shared" si="13"/>
        <v>0</v>
      </c>
      <c r="T152" s="178"/>
      <c r="U152" s="178"/>
      <c r="V152" s="200"/>
      <c r="W152" s="53"/>
      <c r="Z152">
        <v>0</v>
      </c>
    </row>
    <row r="153" spans="1:26" ht="25.15" customHeight="1" x14ac:dyDescent="0.25">
      <c r="A153" s="179"/>
      <c r="B153" s="216" t="s">
        <v>1525</v>
      </c>
      <c r="C153" s="190" t="s">
        <v>1026</v>
      </c>
      <c r="D153" s="251" t="s">
        <v>1027</v>
      </c>
      <c r="E153" s="251"/>
      <c r="F153" s="184" t="s">
        <v>148</v>
      </c>
      <c r="G153" s="186">
        <v>3</v>
      </c>
      <c r="H153" s="185"/>
      <c r="I153" s="185">
        <f t="shared" si="10"/>
        <v>0</v>
      </c>
      <c r="J153" s="184">
        <f t="shared" si="11"/>
        <v>20.010000000000002</v>
      </c>
      <c r="K153" s="189">
        <f t="shared" si="12"/>
        <v>0</v>
      </c>
      <c r="L153" s="189"/>
      <c r="M153" s="189">
        <f>ROUND(G153*(H153),2)</f>
        <v>0</v>
      </c>
      <c r="N153" s="189">
        <v>6.67</v>
      </c>
      <c r="O153" s="189"/>
      <c r="P153" s="192"/>
      <c r="Q153" s="192"/>
      <c r="R153" s="192"/>
      <c r="S153" s="193">
        <f t="shared" si="13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6" t="s">
        <v>1526</v>
      </c>
      <c r="C154" s="180" t="s">
        <v>1028</v>
      </c>
      <c r="D154" s="249" t="s">
        <v>1029</v>
      </c>
      <c r="E154" s="249"/>
      <c r="F154" s="173" t="s">
        <v>148</v>
      </c>
      <c r="G154" s="175">
        <v>10</v>
      </c>
      <c r="H154" s="174"/>
      <c r="I154" s="174">
        <f t="shared" si="10"/>
        <v>0</v>
      </c>
      <c r="J154" s="173">
        <f t="shared" si="11"/>
        <v>19.100000000000001</v>
      </c>
      <c r="K154" s="178">
        <f t="shared" si="12"/>
        <v>0</v>
      </c>
      <c r="L154" s="178">
        <f>ROUND(G154*(H154),2)</f>
        <v>0</v>
      </c>
      <c r="M154" s="178"/>
      <c r="N154" s="178">
        <v>1.9100000000000001</v>
      </c>
      <c r="O154" s="178"/>
      <c r="P154" s="183">
        <v>2.0000000000000002E-5</v>
      </c>
      <c r="Q154" s="181"/>
      <c r="R154" s="181">
        <v>2.0000000000000002E-5</v>
      </c>
      <c r="S154" s="182">
        <f t="shared" si="13"/>
        <v>0</v>
      </c>
      <c r="T154" s="178"/>
      <c r="U154" s="178"/>
      <c r="V154" s="200"/>
      <c r="W154" s="53"/>
      <c r="Z154">
        <v>0</v>
      </c>
    </row>
    <row r="155" spans="1:26" ht="34.9" customHeight="1" x14ac:dyDescent="0.25">
      <c r="A155" s="179"/>
      <c r="B155" s="216" t="s">
        <v>1527</v>
      </c>
      <c r="C155" s="190" t="s">
        <v>1030</v>
      </c>
      <c r="D155" s="251" t="s">
        <v>1031</v>
      </c>
      <c r="E155" s="251"/>
      <c r="F155" s="184" t="s">
        <v>148</v>
      </c>
      <c r="G155" s="186">
        <v>5</v>
      </c>
      <c r="H155" s="185"/>
      <c r="I155" s="185">
        <f t="shared" si="10"/>
        <v>0</v>
      </c>
      <c r="J155" s="184">
        <f t="shared" si="11"/>
        <v>101.15</v>
      </c>
      <c r="K155" s="189">
        <f t="shared" si="12"/>
        <v>0</v>
      </c>
      <c r="L155" s="189"/>
      <c r="M155" s="189">
        <f>ROUND(G155*(H155),2)</f>
        <v>0</v>
      </c>
      <c r="N155" s="189">
        <v>20.23</v>
      </c>
      <c r="O155" s="189"/>
      <c r="P155" s="192"/>
      <c r="Q155" s="192"/>
      <c r="R155" s="192"/>
      <c r="S155" s="193">
        <f t="shared" si="13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6" t="s">
        <v>1528</v>
      </c>
      <c r="C156" s="180" t="s">
        <v>1032</v>
      </c>
      <c r="D156" s="249" t="s">
        <v>1033</v>
      </c>
      <c r="E156" s="249"/>
      <c r="F156" s="173" t="s">
        <v>899</v>
      </c>
      <c r="G156" s="175">
        <v>25</v>
      </c>
      <c r="H156" s="174"/>
      <c r="I156" s="174">
        <f t="shared" si="10"/>
        <v>0</v>
      </c>
      <c r="J156" s="173">
        <f t="shared" si="11"/>
        <v>24.75</v>
      </c>
      <c r="K156" s="178">
        <f t="shared" si="12"/>
        <v>0</v>
      </c>
      <c r="L156" s="178">
        <f>ROUND(G156*(H156),2)</f>
        <v>0</v>
      </c>
      <c r="M156" s="178"/>
      <c r="N156" s="178">
        <v>0.99</v>
      </c>
      <c r="O156" s="178"/>
      <c r="P156" s="181"/>
      <c r="Q156" s="181"/>
      <c r="R156" s="181"/>
      <c r="S156" s="182">
        <f t="shared" si="13"/>
        <v>0</v>
      </c>
      <c r="T156" s="178"/>
      <c r="U156" s="178"/>
      <c r="V156" s="200"/>
      <c r="W156" s="53"/>
      <c r="Z156">
        <v>0</v>
      </c>
    </row>
    <row r="157" spans="1:26" ht="34.9" customHeight="1" x14ac:dyDescent="0.25">
      <c r="A157" s="179"/>
      <c r="B157" s="216" t="s">
        <v>1529</v>
      </c>
      <c r="C157" s="190" t="s">
        <v>1034</v>
      </c>
      <c r="D157" s="251" t="s">
        <v>1035</v>
      </c>
      <c r="E157" s="251"/>
      <c r="F157" s="184" t="s">
        <v>148</v>
      </c>
      <c r="G157" s="186">
        <v>20</v>
      </c>
      <c r="H157" s="185"/>
      <c r="I157" s="185">
        <f t="shared" si="10"/>
        <v>0</v>
      </c>
      <c r="J157" s="184">
        <f t="shared" si="11"/>
        <v>182</v>
      </c>
      <c r="K157" s="189">
        <f t="shared" si="12"/>
        <v>0</v>
      </c>
      <c r="L157" s="189"/>
      <c r="M157" s="189">
        <f>ROUND(G157*(H157),2)</f>
        <v>0</v>
      </c>
      <c r="N157" s="189">
        <v>9.1</v>
      </c>
      <c r="O157" s="189"/>
      <c r="P157" s="192"/>
      <c r="Q157" s="192"/>
      <c r="R157" s="192"/>
      <c r="S157" s="193">
        <f t="shared" si="13"/>
        <v>0</v>
      </c>
      <c r="T157" s="189"/>
      <c r="U157" s="189"/>
      <c r="V157" s="201"/>
      <c r="W157" s="53"/>
      <c r="Z157">
        <v>0</v>
      </c>
    </row>
    <row r="158" spans="1:26" ht="49.9" customHeight="1" x14ac:dyDescent="0.25">
      <c r="A158" s="179"/>
      <c r="B158" s="216" t="s">
        <v>1530</v>
      </c>
      <c r="C158" s="190" t="s">
        <v>1036</v>
      </c>
      <c r="D158" s="251" t="s">
        <v>1037</v>
      </c>
      <c r="E158" s="251"/>
      <c r="F158" s="184" t="s">
        <v>148</v>
      </c>
      <c r="G158" s="186">
        <v>5</v>
      </c>
      <c r="H158" s="185"/>
      <c r="I158" s="185">
        <f t="shared" si="10"/>
        <v>0</v>
      </c>
      <c r="J158" s="184">
        <f t="shared" si="11"/>
        <v>44.95</v>
      </c>
      <c r="K158" s="189">
        <f t="shared" si="12"/>
        <v>0</v>
      </c>
      <c r="L158" s="189"/>
      <c r="M158" s="189">
        <f>ROUND(G158*(H158),2)</f>
        <v>0</v>
      </c>
      <c r="N158" s="189">
        <v>8.99</v>
      </c>
      <c r="O158" s="189"/>
      <c r="P158" s="192"/>
      <c r="Q158" s="192"/>
      <c r="R158" s="192"/>
      <c r="S158" s="193">
        <f t="shared" si="13"/>
        <v>0</v>
      </c>
      <c r="T158" s="189"/>
      <c r="U158" s="189"/>
      <c r="V158" s="201"/>
      <c r="W158" s="53"/>
      <c r="Z158">
        <v>0</v>
      </c>
    </row>
    <row r="159" spans="1:26" ht="25.15" customHeight="1" x14ac:dyDescent="0.25">
      <c r="A159" s="179"/>
      <c r="B159" s="216" t="s">
        <v>1531</v>
      </c>
      <c r="C159" s="180" t="s">
        <v>1038</v>
      </c>
      <c r="D159" s="249" t="s">
        <v>1039</v>
      </c>
      <c r="E159" s="249"/>
      <c r="F159" s="173" t="s">
        <v>148</v>
      </c>
      <c r="G159" s="175">
        <v>12</v>
      </c>
      <c r="H159" s="174"/>
      <c r="I159" s="174">
        <f t="shared" si="10"/>
        <v>0</v>
      </c>
      <c r="J159" s="173">
        <f t="shared" si="11"/>
        <v>14.16</v>
      </c>
      <c r="K159" s="178">
        <f t="shared" si="12"/>
        <v>0</v>
      </c>
      <c r="L159" s="178">
        <f>ROUND(G159*(H159),2)</f>
        <v>0</v>
      </c>
      <c r="M159" s="178"/>
      <c r="N159" s="178">
        <v>1.18</v>
      </c>
      <c r="O159" s="178"/>
      <c r="P159" s="181"/>
      <c r="Q159" s="181"/>
      <c r="R159" s="181"/>
      <c r="S159" s="182">
        <f t="shared" si="13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6" t="s">
        <v>1532</v>
      </c>
      <c r="C160" s="190" t="s">
        <v>1040</v>
      </c>
      <c r="D160" s="251" t="s">
        <v>1041</v>
      </c>
      <c r="E160" s="251"/>
      <c r="F160" s="184" t="s">
        <v>148</v>
      </c>
      <c r="G160" s="186">
        <v>12</v>
      </c>
      <c r="H160" s="185"/>
      <c r="I160" s="185">
        <f t="shared" si="10"/>
        <v>0</v>
      </c>
      <c r="J160" s="184">
        <f t="shared" si="11"/>
        <v>37.44</v>
      </c>
      <c r="K160" s="189">
        <f t="shared" si="12"/>
        <v>0</v>
      </c>
      <c r="L160" s="189"/>
      <c r="M160" s="189">
        <f>ROUND(G160*(H160),2)</f>
        <v>0</v>
      </c>
      <c r="N160" s="189">
        <v>3.12</v>
      </c>
      <c r="O160" s="189"/>
      <c r="P160" s="192"/>
      <c r="Q160" s="192"/>
      <c r="R160" s="192"/>
      <c r="S160" s="193">
        <f t="shared" si="13"/>
        <v>0</v>
      </c>
      <c r="T160" s="189"/>
      <c r="U160" s="189"/>
      <c r="V160" s="201"/>
      <c r="W160" s="53"/>
      <c r="Z160">
        <v>0</v>
      </c>
    </row>
    <row r="161" spans="1:26" ht="25.15" customHeight="1" x14ac:dyDescent="0.25">
      <c r="A161" s="179"/>
      <c r="B161" s="216" t="s">
        <v>1533</v>
      </c>
      <c r="C161" s="180" t="s">
        <v>1042</v>
      </c>
      <c r="D161" s="249" t="s">
        <v>1043</v>
      </c>
      <c r="E161" s="249"/>
      <c r="F161" s="173" t="s">
        <v>148</v>
      </c>
      <c r="G161" s="175">
        <v>10</v>
      </c>
      <c r="H161" s="174"/>
      <c r="I161" s="174">
        <f t="shared" si="10"/>
        <v>0</v>
      </c>
      <c r="J161" s="173">
        <f t="shared" si="11"/>
        <v>16.100000000000001</v>
      </c>
      <c r="K161" s="178">
        <f t="shared" si="12"/>
        <v>0</v>
      </c>
      <c r="L161" s="178">
        <f>ROUND(G161*(H161),2)</f>
        <v>0</v>
      </c>
      <c r="M161" s="178"/>
      <c r="N161" s="178">
        <v>1.6099999999999999</v>
      </c>
      <c r="O161" s="178"/>
      <c r="P161" s="181"/>
      <c r="Q161" s="181"/>
      <c r="R161" s="181"/>
      <c r="S161" s="182">
        <f t="shared" si="13"/>
        <v>0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6" t="s">
        <v>1534</v>
      </c>
      <c r="C162" s="190" t="s">
        <v>1044</v>
      </c>
      <c r="D162" s="251" t="s">
        <v>1045</v>
      </c>
      <c r="E162" s="251"/>
      <c r="F162" s="184" t="s">
        <v>148</v>
      </c>
      <c r="G162" s="186">
        <v>10</v>
      </c>
      <c r="H162" s="185"/>
      <c r="I162" s="185">
        <f t="shared" si="10"/>
        <v>0</v>
      </c>
      <c r="J162" s="184">
        <f t="shared" si="11"/>
        <v>43.5</v>
      </c>
      <c r="K162" s="189">
        <f t="shared" si="12"/>
        <v>0</v>
      </c>
      <c r="L162" s="189"/>
      <c r="M162" s="189">
        <f>ROUND(G162*(H162),2)</f>
        <v>0</v>
      </c>
      <c r="N162" s="189">
        <v>4.3499999999999996</v>
      </c>
      <c r="O162" s="189"/>
      <c r="P162" s="192"/>
      <c r="Q162" s="192"/>
      <c r="R162" s="192"/>
      <c r="S162" s="193">
        <f t="shared" si="13"/>
        <v>0</v>
      </c>
      <c r="T162" s="189"/>
      <c r="U162" s="189"/>
      <c r="V162" s="201"/>
      <c r="W162" s="53"/>
      <c r="Z162">
        <v>0</v>
      </c>
    </row>
    <row r="163" spans="1:26" ht="25.15" customHeight="1" x14ac:dyDescent="0.25">
      <c r="A163" s="179"/>
      <c r="B163" s="216" t="s">
        <v>1535</v>
      </c>
      <c r="C163" s="180" t="s">
        <v>1046</v>
      </c>
      <c r="D163" s="249" t="s">
        <v>1047</v>
      </c>
      <c r="E163" s="249"/>
      <c r="F163" s="173" t="s">
        <v>148</v>
      </c>
      <c r="G163" s="175">
        <v>2</v>
      </c>
      <c r="H163" s="174"/>
      <c r="I163" s="174">
        <f t="shared" si="10"/>
        <v>0</v>
      </c>
      <c r="J163" s="173">
        <f t="shared" si="11"/>
        <v>3.64</v>
      </c>
      <c r="K163" s="178">
        <f t="shared" si="12"/>
        <v>0</v>
      </c>
      <c r="L163" s="178">
        <f>ROUND(G163*(H163),2)</f>
        <v>0</v>
      </c>
      <c r="M163" s="178"/>
      <c r="N163" s="178">
        <v>1.8199999999999998</v>
      </c>
      <c r="O163" s="178"/>
      <c r="P163" s="181"/>
      <c r="Q163" s="181"/>
      <c r="R163" s="181"/>
      <c r="S163" s="182">
        <f t="shared" si="13"/>
        <v>0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6" t="s">
        <v>1536</v>
      </c>
      <c r="C164" s="190" t="s">
        <v>1048</v>
      </c>
      <c r="D164" s="251" t="s">
        <v>1049</v>
      </c>
      <c r="E164" s="251"/>
      <c r="F164" s="184" t="s">
        <v>148</v>
      </c>
      <c r="G164" s="186">
        <v>2</v>
      </c>
      <c r="H164" s="185"/>
      <c r="I164" s="185">
        <f t="shared" si="10"/>
        <v>0</v>
      </c>
      <c r="J164" s="184">
        <f t="shared" si="11"/>
        <v>14.48</v>
      </c>
      <c r="K164" s="189">
        <f t="shared" si="12"/>
        <v>0</v>
      </c>
      <c r="L164" s="189"/>
      <c r="M164" s="189">
        <f>ROUND(G164*(H164),2)</f>
        <v>0</v>
      </c>
      <c r="N164" s="189">
        <v>7.24</v>
      </c>
      <c r="O164" s="189"/>
      <c r="P164" s="192"/>
      <c r="Q164" s="192"/>
      <c r="R164" s="192"/>
      <c r="S164" s="193">
        <f t="shared" si="13"/>
        <v>0</v>
      </c>
      <c r="T164" s="189"/>
      <c r="U164" s="189"/>
      <c r="V164" s="201"/>
      <c r="W164" s="53"/>
      <c r="Z164">
        <v>0</v>
      </c>
    </row>
    <row r="165" spans="1:26" ht="25.15" customHeight="1" x14ac:dyDescent="0.25">
      <c r="A165" s="179"/>
      <c r="B165" s="216" t="s">
        <v>1537</v>
      </c>
      <c r="C165" s="180" t="s">
        <v>1050</v>
      </c>
      <c r="D165" s="249" t="s">
        <v>1051</v>
      </c>
      <c r="E165" s="249"/>
      <c r="F165" s="173" t="s">
        <v>148</v>
      </c>
      <c r="G165" s="175">
        <v>5</v>
      </c>
      <c r="H165" s="174"/>
      <c r="I165" s="174">
        <f t="shared" si="10"/>
        <v>0</v>
      </c>
      <c r="J165" s="173">
        <f t="shared" si="11"/>
        <v>13.2</v>
      </c>
      <c r="K165" s="178">
        <f t="shared" si="12"/>
        <v>0</v>
      </c>
      <c r="L165" s="178">
        <f>ROUND(G165*(H165),2)</f>
        <v>0</v>
      </c>
      <c r="M165" s="178"/>
      <c r="N165" s="178">
        <v>2.64</v>
      </c>
      <c r="O165" s="178"/>
      <c r="P165" s="183">
        <v>4.0000000000000003E-5</v>
      </c>
      <c r="Q165" s="181"/>
      <c r="R165" s="181">
        <v>4.0000000000000003E-5</v>
      </c>
      <c r="S165" s="182">
        <f t="shared" si="13"/>
        <v>0</v>
      </c>
      <c r="T165" s="178"/>
      <c r="U165" s="178"/>
      <c r="V165" s="200"/>
      <c r="W165" s="53"/>
      <c r="Z165">
        <v>0</v>
      </c>
    </row>
    <row r="166" spans="1:26" ht="25.15" customHeight="1" x14ac:dyDescent="0.25">
      <c r="A166" s="179"/>
      <c r="B166" s="216" t="s">
        <v>1538</v>
      </c>
      <c r="C166" s="190" t="s">
        <v>1052</v>
      </c>
      <c r="D166" s="251" t="s">
        <v>1053</v>
      </c>
      <c r="E166" s="251"/>
      <c r="F166" s="184" t="s">
        <v>148</v>
      </c>
      <c r="G166" s="186">
        <v>5</v>
      </c>
      <c r="H166" s="185"/>
      <c r="I166" s="185">
        <f t="shared" si="10"/>
        <v>0</v>
      </c>
      <c r="J166" s="184">
        <f t="shared" si="11"/>
        <v>28.6</v>
      </c>
      <c r="K166" s="189">
        <f t="shared" si="12"/>
        <v>0</v>
      </c>
      <c r="L166" s="189"/>
      <c r="M166" s="189">
        <f>ROUND(G166*(H166),2)</f>
        <v>0</v>
      </c>
      <c r="N166" s="189">
        <v>5.72</v>
      </c>
      <c r="O166" s="189"/>
      <c r="P166" s="192"/>
      <c r="Q166" s="192"/>
      <c r="R166" s="192"/>
      <c r="S166" s="193">
        <f t="shared" si="13"/>
        <v>0</v>
      </c>
      <c r="T166" s="189"/>
      <c r="U166" s="189"/>
      <c r="V166" s="201"/>
      <c r="W166" s="53"/>
      <c r="Z166">
        <v>0</v>
      </c>
    </row>
    <row r="167" spans="1:26" ht="25.15" customHeight="1" x14ac:dyDescent="0.25">
      <c r="A167" s="179"/>
      <c r="B167" s="216" t="s">
        <v>1539</v>
      </c>
      <c r="C167" s="180" t="s">
        <v>1054</v>
      </c>
      <c r="D167" s="249" t="s">
        <v>1055</v>
      </c>
      <c r="E167" s="249"/>
      <c r="F167" s="173" t="s">
        <v>148</v>
      </c>
      <c r="G167" s="175">
        <v>1</v>
      </c>
      <c r="H167" s="174"/>
      <c r="I167" s="174">
        <f t="shared" si="10"/>
        <v>0</v>
      </c>
      <c r="J167" s="173">
        <f t="shared" si="11"/>
        <v>2.65</v>
      </c>
      <c r="K167" s="178">
        <f t="shared" si="12"/>
        <v>0</v>
      </c>
      <c r="L167" s="178">
        <f>ROUND(G167*(H167),2)</f>
        <v>0</v>
      </c>
      <c r="M167" s="178"/>
      <c r="N167" s="178">
        <v>2.65</v>
      </c>
      <c r="O167" s="178"/>
      <c r="P167" s="183">
        <v>5.0000000000000002E-5</v>
      </c>
      <c r="Q167" s="181"/>
      <c r="R167" s="181">
        <v>5.0000000000000002E-5</v>
      </c>
      <c r="S167" s="182">
        <f t="shared" si="13"/>
        <v>0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6" t="s">
        <v>1540</v>
      </c>
      <c r="C168" s="190" t="s">
        <v>1056</v>
      </c>
      <c r="D168" s="251" t="s">
        <v>1057</v>
      </c>
      <c r="E168" s="251"/>
      <c r="F168" s="184" t="s">
        <v>148</v>
      </c>
      <c r="G168" s="186">
        <v>1</v>
      </c>
      <c r="H168" s="185"/>
      <c r="I168" s="185">
        <f t="shared" si="10"/>
        <v>0</v>
      </c>
      <c r="J168" s="184">
        <f t="shared" si="11"/>
        <v>6.52</v>
      </c>
      <c r="K168" s="189">
        <f t="shared" si="12"/>
        <v>0</v>
      </c>
      <c r="L168" s="189"/>
      <c r="M168" s="189">
        <f>ROUND(G168*(H168),2)</f>
        <v>0</v>
      </c>
      <c r="N168" s="189">
        <v>6.52</v>
      </c>
      <c r="O168" s="189"/>
      <c r="P168" s="192"/>
      <c r="Q168" s="192"/>
      <c r="R168" s="192"/>
      <c r="S168" s="193">
        <f t="shared" si="13"/>
        <v>0</v>
      </c>
      <c r="T168" s="189"/>
      <c r="U168" s="189"/>
      <c r="V168" s="201"/>
      <c r="W168" s="53"/>
      <c r="Z168">
        <v>0</v>
      </c>
    </row>
    <row r="169" spans="1:26" ht="25.15" customHeight="1" x14ac:dyDescent="0.25">
      <c r="A169" s="179"/>
      <c r="B169" s="216" t="s">
        <v>1541</v>
      </c>
      <c r="C169" s="180" t="s">
        <v>1058</v>
      </c>
      <c r="D169" s="249" t="s">
        <v>1059</v>
      </c>
      <c r="E169" s="249"/>
      <c r="F169" s="173" t="s">
        <v>372</v>
      </c>
      <c r="G169" s="175">
        <v>0.25</v>
      </c>
      <c r="H169" s="176"/>
      <c r="I169" s="174">
        <f t="shared" si="10"/>
        <v>0</v>
      </c>
      <c r="J169" s="173">
        <f t="shared" si="11"/>
        <v>2.46</v>
      </c>
      <c r="K169" s="178">
        <f t="shared" si="12"/>
        <v>0</v>
      </c>
      <c r="L169" s="178">
        <f>ROUND(G169*(H169),2)</f>
        <v>0</v>
      </c>
      <c r="M169" s="178"/>
      <c r="N169" s="178">
        <v>9.8531996822357168</v>
      </c>
      <c r="O169" s="178"/>
      <c r="P169" s="181"/>
      <c r="Q169" s="181"/>
      <c r="R169" s="181"/>
      <c r="S169" s="182">
        <f t="shared" si="13"/>
        <v>0</v>
      </c>
      <c r="T169" s="178"/>
      <c r="U169" s="178"/>
      <c r="V169" s="200"/>
      <c r="W169" s="53"/>
      <c r="Z169">
        <v>0</v>
      </c>
    </row>
    <row r="170" spans="1:26" x14ac:dyDescent="0.25">
      <c r="A170" s="10"/>
      <c r="B170" s="214"/>
      <c r="C170" s="172">
        <v>734</v>
      </c>
      <c r="D170" s="248" t="s">
        <v>921</v>
      </c>
      <c r="E170" s="248"/>
      <c r="F170" s="10"/>
      <c r="G170" s="171"/>
      <c r="H170" s="138"/>
      <c r="I170" s="140">
        <f>ROUND((SUM(I146:I169))/1,2)</f>
        <v>0</v>
      </c>
      <c r="J170" s="10"/>
      <c r="K170" s="10"/>
      <c r="L170" s="10">
        <f>ROUND((SUM(L146:L169))/1,2)</f>
        <v>0</v>
      </c>
      <c r="M170" s="10">
        <f>ROUND((SUM(M146:M169))/1,2)</f>
        <v>0</v>
      </c>
      <c r="N170" s="10"/>
      <c r="O170" s="10"/>
      <c r="P170" s="10"/>
      <c r="Q170" s="10"/>
      <c r="R170" s="10"/>
      <c r="S170" s="10">
        <f>ROUND((SUM(S146:S169))/1,2)</f>
        <v>0</v>
      </c>
      <c r="T170" s="10"/>
      <c r="U170" s="10"/>
      <c r="V170" s="202">
        <f>ROUND((SUM(V146:V169))/1,2)</f>
        <v>0</v>
      </c>
      <c r="W170" s="219"/>
      <c r="X170" s="137"/>
      <c r="Y170" s="137"/>
      <c r="Z170" s="137"/>
    </row>
    <row r="171" spans="1:26" x14ac:dyDescent="0.25">
      <c r="A171" s="1"/>
      <c r="B171" s="210"/>
      <c r="C171" s="1"/>
      <c r="D171" s="1"/>
      <c r="E171" s="1"/>
      <c r="F171" s="1"/>
      <c r="G171" s="165"/>
      <c r="H171" s="131"/>
      <c r="I171" s="13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03"/>
      <c r="W171" s="53"/>
    </row>
    <row r="172" spans="1:26" x14ac:dyDescent="0.25">
      <c r="A172" s="10"/>
      <c r="B172" s="214"/>
      <c r="C172" s="172">
        <v>735</v>
      </c>
      <c r="D172" s="248" t="s">
        <v>922</v>
      </c>
      <c r="E172" s="248"/>
      <c r="F172" s="10"/>
      <c r="G172" s="171"/>
      <c r="H172" s="138"/>
      <c r="I172" s="138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99"/>
      <c r="W172" s="219"/>
      <c r="X172" s="137"/>
      <c r="Y172" s="137"/>
      <c r="Z172" s="137"/>
    </row>
    <row r="173" spans="1:26" ht="25.15" customHeight="1" x14ac:dyDescent="0.25">
      <c r="A173" s="179"/>
      <c r="B173" s="215" t="s">
        <v>1542</v>
      </c>
      <c r="C173" s="180" t="s">
        <v>1060</v>
      </c>
      <c r="D173" s="249" t="s">
        <v>1061</v>
      </c>
      <c r="E173" s="249"/>
      <c r="F173" s="173" t="s">
        <v>148</v>
      </c>
      <c r="G173" s="175">
        <v>25</v>
      </c>
      <c r="H173" s="174"/>
      <c r="I173" s="174">
        <f t="shared" ref="I173:I205" si="14">ROUND(G173*(H173),2)</f>
        <v>0</v>
      </c>
      <c r="J173" s="173">
        <f t="shared" ref="J173:J205" si="15">ROUND(G173*(N173),2)</f>
        <v>76</v>
      </c>
      <c r="K173" s="178">
        <f t="shared" ref="K173:K205" si="16">ROUND(G173*(O173),2)</f>
        <v>0</v>
      </c>
      <c r="L173" s="178">
        <f>ROUND(G173*(H173),2)</f>
        <v>0</v>
      </c>
      <c r="M173" s="178"/>
      <c r="N173" s="178">
        <v>3.04</v>
      </c>
      <c r="O173" s="178"/>
      <c r="P173" s="181"/>
      <c r="Q173" s="181"/>
      <c r="R173" s="181"/>
      <c r="S173" s="182">
        <f t="shared" ref="S173:S205" si="17">ROUND(G173*(P173),3)</f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1543</v>
      </c>
      <c r="C174" s="180" t="s">
        <v>1062</v>
      </c>
      <c r="D174" s="249" t="s">
        <v>1063</v>
      </c>
      <c r="E174" s="249"/>
      <c r="F174" s="173" t="s">
        <v>148</v>
      </c>
      <c r="G174" s="175">
        <v>1</v>
      </c>
      <c r="H174" s="174"/>
      <c r="I174" s="174">
        <f t="shared" si="14"/>
        <v>0</v>
      </c>
      <c r="J174" s="173">
        <f t="shared" si="15"/>
        <v>4.4000000000000004</v>
      </c>
      <c r="K174" s="178">
        <f t="shared" si="16"/>
        <v>0</v>
      </c>
      <c r="L174" s="178">
        <f>ROUND(G174*(H174),2)</f>
        <v>0</v>
      </c>
      <c r="M174" s="178"/>
      <c r="N174" s="178">
        <v>4.4000000000000004</v>
      </c>
      <c r="O174" s="178"/>
      <c r="P174" s="183">
        <v>2.0000000000000002E-5</v>
      </c>
      <c r="Q174" s="181"/>
      <c r="R174" s="181">
        <v>2.0000000000000002E-5</v>
      </c>
      <c r="S174" s="182">
        <f t="shared" si="17"/>
        <v>0</v>
      </c>
      <c r="T174" s="178"/>
      <c r="U174" s="178"/>
      <c r="V174" s="200"/>
      <c r="W174" s="53"/>
      <c r="Z174">
        <v>0</v>
      </c>
    </row>
    <row r="175" spans="1:26" ht="34.9" customHeight="1" x14ac:dyDescent="0.25">
      <c r="A175" s="179"/>
      <c r="B175" s="215" t="s">
        <v>1544</v>
      </c>
      <c r="C175" s="190" t="s">
        <v>1064</v>
      </c>
      <c r="D175" s="251" t="s">
        <v>1065</v>
      </c>
      <c r="E175" s="251"/>
      <c r="F175" s="184" t="s">
        <v>148</v>
      </c>
      <c r="G175" s="186">
        <v>1</v>
      </c>
      <c r="H175" s="185"/>
      <c r="I175" s="185">
        <f t="shared" si="14"/>
        <v>0</v>
      </c>
      <c r="J175" s="184">
        <f t="shared" si="15"/>
        <v>49.33</v>
      </c>
      <c r="K175" s="189">
        <f t="shared" si="16"/>
        <v>0</v>
      </c>
      <c r="L175" s="189"/>
      <c r="M175" s="189">
        <f>ROUND(G175*(H175),2)</f>
        <v>0</v>
      </c>
      <c r="N175" s="189">
        <v>49.33</v>
      </c>
      <c r="O175" s="189"/>
      <c r="P175" s="192"/>
      <c r="Q175" s="192"/>
      <c r="R175" s="192"/>
      <c r="S175" s="193">
        <f t="shared" si="17"/>
        <v>0</v>
      </c>
      <c r="T175" s="189"/>
      <c r="U175" s="189"/>
      <c r="V175" s="201"/>
      <c r="W175" s="53"/>
      <c r="Z175">
        <v>0</v>
      </c>
    </row>
    <row r="176" spans="1:26" ht="25.15" customHeight="1" x14ac:dyDescent="0.25">
      <c r="A176" s="179"/>
      <c r="B176" s="215" t="s">
        <v>1545</v>
      </c>
      <c r="C176" s="180" t="s">
        <v>1066</v>
      </c>
      <c r="D176" s="249" t="s">
        <v>1067</v>
      </c>
      <c r="E176" s="249"/>
      <c r="F176" s="173" t="s">
        <v>148</v>
      </c>
      <c r="G176" s="175">
        <v>1</v>
      </c>
      <c r="H176" s="174"/>
      <c r="I176" s="174">
        <f t="shared" si="14"/>
        <v>0</v>
      </c>
      <c r="J176" s="173">
        <f t="shared" si="15"/>
        <v>4.67</v>
      </c>
      <c r="K176" s="178">
        <f t="shared" si="16"/>
        <v>0</v>
      </c>
      <c r="L176" s="178">
        <f>ROUND(G176*(H176),2)</f>
        <v>0</v>
      </c>
      <c r="M176" s="178"/>
      <c r="N176" s="178">
        <v>4.67</v>
      </c>
      <c r="O176" s="178"/>
      <c r="P176" s="183">
        <v>2.0000000000000002E-5</v>
      </c>
      <c r="Q176" s="181"/>
      <c r="R176" s="181">
        <v>2.0000000000000002E-5</v>
      </c>
      <c r="S176" s="182">
        <f t="shared" si="17"/>
        <v>0</v>
      </c>
      <c r="T176" s="178"/>
      <c r="U176" s="178"/>
      <c r="V176" s="200"/>
      <c r="W176" s="53"/>
      <c r="Z176">
        <v>0</v>
      </c>
    </row>
    <row r="177" spans="1:26" ht="34.9" customHeight="1" x14ac:dyDescent="0.25">
      <c r="A177" s="179"/>
      <c r="B177" s="215" t="s">
        <v>1546</v>
      </c>
      <c r="C177" s="190" t="s">
        <v>1068</v>
      </c>
      <c r="D177" s="251" t="s">
        <v>1069</v>
      </c>
      <c r="E177" s="251"/>
      <c r="F177" s="184" t="s">
        <v>148</v>
      </c>
      <c r="G177" s="186">
        <v>1</v>
      </c>
      <c r="H177" s="185"/>
      <c r="I177" s="185">
        <f t="shared" si="14"/>
        <v>0</v>
      </c>
      <c r="J177" s="184">
        <f t="shared" si="15"/>
        <v>60.82</v>
      </c>
      <c r="K177" s="189">
        <f t="shared" si="16"/>
        <v>0</v>
      </c>
      <c r="L177" s="189"/>
      <c r="M177" s="189">
        <f>ROUND(G177*(H177),2)</f>
        <v>0</v>
      </c>
      <c r="N177" s="189">
        <v>60.82</v>
      </c>
      <c r="O177" s="189"/>
      <c r="P177" s="192"/>
      <c r="Q177" s="192"/>
      <c r="R177" s="192"/>
      <c r="S177" s="193">
        <f t="shared" si="17"/>
        <v>0</v>
      </c>
      <c r="T177" s="189"/>
      <c r="U177" s="189"/>
      <c r="V177" s="201"/>
      <c r="W177" s="53"/>
      <c r="Z177">
        <v>0</v>
      </c>
    </row>
    <row r="178" spans="1:26" ht="25.15" customHeight="1" x14ac:dyDescent="0.25">
      <c r="A178" s="179"/>
      <c r="B178" s="215" t="s">
        <v>1547</v>
      </c>
      <c r="C178" s="180" t="s">
        <v>1070</v>
      </c>
      <c r="D178" s="249" t="s">
        <v>1071</v>
      </c>
      <c r="E178" s="249"/>
      <c r="F178" s="173" t="s">
        <v>148</v>
      </c>
      <c r="G178" s="175">
        <v>1</v>
      </c>
      <c r="H178" s="174"/>
      <c r="I178" s="174">
        <f t="shared" si="14"/>
        <v>0</v>
      </c>
      <c r="J178" s="173">
        <f t="shared" si="15"/>
        <v>4.9400000000000004</v>
      </c>
      <c r="K178" s="178">
        <f t="shared" si="16"/>
        <v>0</v>
      </c>
      <c r="L178" s="178">
        <f>ROUND(G178*(H178),2)</f>
        <v>0</v>
      </c>
      <c r="M178" s="178"/>
      <c r="N178" s="178">
        <v>4.9399999999999995</v>
      </c>
      <c r="O178" s="178"/>
      <c r="P178" s="183">
        <v>2.0000000000000002E-5</v>
      </c>
      <c r="Q178" s="181"/>
      <c r="R178" s="181">
        <v>2.0000000000000002E-5</v>
      </c>
      <c r="S178" s="182">
        <f t="shared" si="17"/>
        <v>0</v>
      </c>
      <c r="T178" s="178"/>
      <c r="U178" s="178"/>
      <c r="V178" s="200"/>
      <c r="W178" s="53"/>
      <c r="Z178">
        <v>0</v>
      </c>
    </row>
    <row r="179" spans="1:26" ht="34.9" customHeight="1" x14ac:dyDescent="0.25">
      <c r="A179" s="179"/>
      <c r="B179" s="215" t="s">
        <v>1548</v>
      </c>
      <c r="C179" s="190" t="s">
        <v>1072</v>
      </c>
      <c r="D179" s="251" t="s">
        <v>1073</v>
      </c>
      <c r="E179" s="251"/>
      <c r="F179" s="184" t="s">
        <v>148</v>
      </c>
      <c r="G179" s="186">
        <v>1</v>
      </c>
      <c r="H179" s="185"/>
      <c r="I179" s="185">
        <f t="shared" si="14"/>
        <v>0</v>
      </c>
      <c r="J179" s="184">
        <f t="shared" si="15"/>
        <v>74.900000000000006</v>
      </c>
      <c r="K179" s="189">
        <f t="shared" si="16"/>
        <v>0</v>
      </c>
      <c r="L179" s="189"/>
      <c r="M179" s="189">
        <f>ROUND(G179*(H179),2)</f>
        <v>0</v>
      </c>
      <c r="N179" s="189">
        <v>74.900000000000006</v>
      </c>
      <c r="O179" s="189"/>
      <c r="P179" s="192"/>
      <c r="Q179" s="192"/>
      <c r="R179" s="192"/>
      <c r="S179" s="193">
        <f t="shared" si="17"/>
        <v>0</v>
      </c>
      <c r="T179" s="189"/>
      <c r="U179" s="189"/>
      <c r="V179" s="201"/>
      <c r="W179" s="53"/>
      <c r="Z179">
        <v>0</v>
      </c>
    </row>
    <row r="180" spans="1:26" ht="25.15" customHeight="1" x14ac:dyDescent="0.25">
      <c r="A180" s="179"/>
      <c r="B180" s="215" t="s">
        <v>1549</v>
      </c>
      <c r="C180" s="180" t="s">
        <v>1074</v>
      </c>
      <c r="D180" s="249" t="s">
        <v>1075</v>
      </c>
      <c r="E180" s="249"/>
      <c r="F180" s="173" t="s">
        <v>148</v>
      </c>
      <c r="G180" s="175">
        <v>4</v>
      </c>
      <c r="H180" s="174"/>
      <c r="I180" s="174">
        <f t="shared" si="14"/>
        <v>0</v>
      </c>
      <c r="J180" s="173">
        <f t="shared" si="15"/>
        <v>19.12</v>
      </c>
      <c r="K180" s="178">
        <f t="shared" si="16"/>
        <v>0</v>
      </c>
      <c r="L180" s="178">
        <f>ROUND(G180*(H180),2)</f>
        <v>0</v>
      </c>
      <c r="M180" s="178"/>
      <c r="N180" s="178">
        <v>4.78</v>
      </c>
      <c r="O180" s="178"/>
      <c r="P180" s="183">
        <v>2.0000000000000002E-5</v>
      </c>
      <c r="Q180" s="181"/>
      <c r="R180" s="181">
        <v>2.0000000000000002E-5</v>
      </c>
      <c r="S180" s="182">
        <f t="shared" si="17"/>
        <v>0</v>
      </c>
      <c r="T180" s="178"/>
      <c r="U180" s="178"/>
      <c r="V180" s="200"/>
      <c r="W180" s="53"/>
      <c r="Z180">
        <v>0</v>
      </c>
    </row>
    <row r="181" spans="1:26" ht="34.9" customHeight="1" x14ac:dyDescent="0.25">
      <c r="A181" s="179"/>
      <c r="B181" s="215" t="s">
        <v>1550</v>
      </c>
      <c r="C181" s="190" t="s">
        <v>1076</v>
      </c>
      <c r="D181" s="251" t="s">
        <v>1077</v>
      </c>
      <c r="E181" s="251"/>
      <c r="F181" s="184" t="s">
        <v>148</v>
      </c>
      <c r="G181" s="186">
        <v>1</v>
      </c>
      <c r="H181" s="185"/>
      <c r="I181" s="185">
        <f t="shared" si="14"/>
        <v>0</v>
      </c>
      <c r="J181" s="184">
        <f t="shared" si="15"/>
        <v>73.55</v>
      </c>
      <c r="K181" s="189">
        <f t="shared" si="16"/>
        <v>0</v>
      </c>
      <c r="L181" s="189"/>
      <c r="M181" s="189">
        <f>ROUND(G181*(H181),2)</f>
        <v>0</v>
      </c>
      <c r="N181" s="189">
        <v>73.55</v>
      </c>
      <c r="O181" s="189"/>
      <c r="P181" s="192"/>
      <c r="Q181" s="192"/>
      <c r="R181" s="192"/>
      <c r="S181" s="193">
        <f t="shared" si="17"/>
        <v>0</v>
      </c>
      <c r="T181" s="189"/>
      <c r="U181" s="189"/>
      <c r="V181" s="201"/>
      <c r="W181" s="53"/>
      <c r="Z181">
        <v>0</v>
      </c>
    </row>
    <row r="182" spans="1:26" ht="34.9" customHeight="1" x14ac:dyDescent="0.25">
      <c r="A182" s="179"/>
      <c r="B182" s="215" t="s">
        <v>1551</v>
      </c>
      <c r="C182" s="190" t="s">
        <v>1078</v>
      </c>
      <c r="D182" s="251" t="s">
        <v>1079</v>
      </c>
      <c r="E182" s="251"/>
      <c r="F182" s="184" t="s">
        <v>148</v>
      </c>
      <c r="G182" s="186">
        <v>2</v>
      </c>
      <c r="H182" s="185"/>
      <c r="I182" s="185">
        <f t="shared" si="14"/>
        <v>0</v>
      </c>
      <c r="J182" s="184">
        <f t="shared" si="15"/>
        <v>157.04</v>
      </c>
      <c r="K182" s="189">
        <f t="shared" si="16"/>
        <v>0</v>
      </c>
      <c r="L182" s="189"/>
      <c r="M182" s="189">
        <f>ROUND(G182*(H182),2)</f>
        <v>0</v>
      </c>
      <c r="N182" s="189">
        <v>78.52</v>
      </c>
      <c r="O182" s="189"/>
      <c r="P182" s="192"/>
      <c r="Q182" s="192"/>
      <c r="R182" s="192"/>
      <c r="S182" s="193">
        <f t="shared" si="17"/>
        <v>0</v>
      </c>
      <c r="T182" s="189"/>
      <c r="U182" s="189"/>
      <c r="V182" s="201"/>
      <c r="W182" s="53"/>
      <c r="Z182">
        <v>0</v>
      </c>
    </row>
    <row r="183" spans="1:26" ht="34.9" customHeight="1" x14ac:dyDescent="0.25">
      <c r="A183" s="179"/>
      <c r="B183" s="215" t="s">
        <v>1552</v>
      </c>
      <c r="C183" s="190" t="s">
        <v>1080</v>
      </c>
      <c r="D183" s="251" t="s">
        <v>1081</v>
      </c>
      <c r="E183" s="251"/>
      <c r="F183" s="184" t="s">
        <v>148</v>
      </c>
      <c r="G183" s="186">
        <v>1</v>
      </c>
      <c r="H183" s="185"/>
      <c r="I183" s="185">
        <f t="shared" si="14"/>
        <v>0</v>
      </c>
      <c r="J183" s="184">
        <f t="shared" si="15"/>
        <v>87.58</v>
      </c>
      <c r="K183" s="189">
        <f t="shared" si="16"/>
        <v>0</v>
      </c>
      <c r="L183" s="189"/>
      <c r="M183" s="189">
        <f>ROUND(G183*(H183),2)</f>
        <v>0</v>
      </c>
      <c r="N183" s="189">
        <v>87.58</v>
      </c>
      <c r="O183" s="189"/>
      <c r="P183" s="192"/>
      <c r="Q183" s="192"/>
      <c r="R183" s="192"/>
      <c r="S183" s="193">
        <f t="shared" si="17"/>
        <v>0</v>
      </c>
      <c r="T183" s="189"/>
      <c r="U183" s="189"/>
      <c r="V183" s="201"/>
      <c r="W183" s="53"/>
      <c r="Z183">
        <v>0</v>
      </c>
    </row>
    <row r="184" spans="1:26" ht="25.15" customHeight="1" x14ac:dyDescent="0.25">
      <c r="A184" s="179"/>
      <c r="B184" s="215" t="s">
        <v>1553</v>
      </c>
      <c r="C184" s="180" t="s">
        <v>1082</v>
      </c>
      <c r="D184" s="249" t="s">
        <v>1083</v>
      </c>
      <c r="E184" s="249"/>
      <c r="F184" s="173" t="s">
        <v>148</v>
      </c>
      <c r="G184" s="175">
        <v>7</v>
      </c>
      <c r="H184" s="174"/>
      <c r="I184" s="174">
        <f t="shared" si="14"/>
        <v>0</v>
      </c>
      <c r="J184" s="173">
        <f t="shared" si="15"/>
        <v>35.56</v>
      </c>
      <c r="K184" s="178">
        <f t="shared" si="16"/>
        <v>0</v>
      </c>
      <c r="L184" s="178">
        <f>ROUND(G184*(H184),2)</f>
        <v>0</v>
      </c>
      <c r="M184" s="178"/>
      <c r="N184" s="178">
        <v>5.08</v>
      </c>
      <c r="O184" s="178"/>
      <c r="P184" s="183">
        <v>2.0000000000000002E-5</v>
      </c>
      <c r="Q184" s="181"/>
      <c r="R184" s="181">
        <v>2.0000000000000002E-5</v>
      </c>
      <c r="S184" s="182">
        <f t="shared" si="17"/>
        <v>0</v>
      </c>
      <c r="T184" s="178"/>
      <c r="U184" s="178"/>
      <c r="V184" s="200"/>
      <c r="W184" s="53"/>
      <c r="Z184">
        <v>0</v>
      </c>
    </row>
    <row r="185" spans="1:26" ht="34.9" customHeight="1" x14ac:dyDescent="0.25">
      <c r="A185" s="179"/>
      <c r="B185" s="215" t="s">
        <v>1554</v>
      </c>
      <c r="C185" s="190" t="s">
        <v>1084</v>
      </c>
      <c r="D185" s="251" t="s">
        <v>1085</v>
      </c>
      <c r="E185" s="251"/>
      <c r="F185" s="184" t="s">
        <v>148</v>
      </c>
      <c r="G185" s="186">
        <v>1</v>
      </c>
      <c r="H185" s="185"/>
      <c r="I185" s="185">
        <f t="shared" si="14"/>
        <v>0</v>
      </c>
      <c r="J185" s="184">
        <f t="shared" si="15"/>
        <v>83.47</v>
      </c>
      <c r="K185" s="189">
        <f t="shared" si="16"/>
        <v>0</v>
      </c>
      <c r="L185" s="189"/>
      <c r="M185" s="189">
        <f>ROUND(G185*(H185),2)</f>
        <v>0</v>
      </c>
      <c r="N185" s="189">
        <v>83.47</v>
      </c>
      <c r="O185" s="189"/>
      <c r="P185" s="192"/>
      <c r="Q185" s="192"/>
      <c r="R185" s="192"/>
      <c r="S185" s="193">
        <f t="shared" si="17"/>
        <v>0</v>
      </c>
      <c r="T185" s="189"/>
      <c r="U185" s="189"/>
      <c r="V185" s="201"/>
      <c r="W185" s="53"/>
      <c r="Z185">
        <v>0</v>
      </c>
    </row>
    <row r="186" spans="1:26" ht="34.9" customHeight="1" x14ac:dyDescent="0.25">
      <c r="A186" s="179"/>
      <c r="B186" s="215" t="s">
        <v>1555</v>
      </c>
      <c r="C186" s="190" t="s">
        <v>1086</v>
      </c>
      <c r="D186" s="251" t="s">
        <v>1087</v>
      </c>
      <c r="E186" s="251"/>
      <c r="F186" s="184" t="s">
        <v>148</v>
      </c>
      <c r="G186" s="186">
        <v>2</v>
      </c>
      <c r="H186" s="185"/>
      <c r="I186" s="185">
        <f t="shared" si="14"/>
        <v>0</v>
      </c>
      <c r="J186" s="184">
        <f t="shared" si="15"/>
        <v>186.8</v>
      </c>
      <c r="K186" s="189">
        <f t="shared" si="16"/>
        <v>0</v>
      </c>
      <c r="L186" s="189"/>
      <c r="M186" s="189">
        <f>ROUND(G186*(H186),2)</f>
        <v>0</v>
      </c>
      <c r="N186" s="189">
        <v>93.4</v>
      </c>
      <c r="O186" s="189"/>
      <c r="P186" s="192"/>
      <c r="Q186" s="192"/>
      <c r="R186" s="192"/>
      <c r="S186" s="193">
        <f t="shared" si="17"/>
        <v>0</v>
      </c>
      <c r="T186" s="189"/>
      <c r="U186" s="189"/>
      <c r="V186" s="201"/>
      <c r="W186" s="53"/>
      <c r="Z186">
        <v>0</v>
      </c>
    </row>
    <row r="187" spans="1:26" ht="34.9" customHeight="1" x14ac:dyDescent="0.25">
      <c r="A187" s="179"/>
      <c r="B187" s="215" t="s">
        <v>1556</v>
      </c>
      <c r="C187" s="190" t="s">
        <v>1088</v>
      </c>
      <c r="D187" s="251" t="s">
        <v>1089</v>
      </c>
      <c r="E187" s="251"/>
      <c r="F187" s="184" t="s">
        <v>148</v>
      </c>
      <c r="G187" s="186">
        <v>4</v>
      </c>
      <c r="H187" s="185"/>
      <c r="I187" s="185">
        <f t="shared" si="14"/>
        <v>0</v>
      </c>
      <c r="J187" s="184">
        <f t="shared" si="15"/>
        <v>421.92</v>
      </c>
      <c r="K187" s="189">
        <f t="shared" si="16"/>
        <v>0</v>
      </c>
      <c r="L187" s="189"/>
      <c r="M187" s="189">
        <f>ROUND(G187*(H187),2)</f>
        <v>0</v>
      </c>
      <c r="N187" s="189">
        <v>105.48</v>
      </c>
      <c r="O187" s="189"/>
      <c r="P187" s="192"/>
      <c r="Q187" s="192"/>
      <c r="R187" s="192"/>
      <c r="S187" s="193">
        <f t="shared" si="17"/>
        <v>0</v>
      </c>
      <c r="T187" s="189"/>
      <c r="U187" s="189"/>
      <c r="V187" s="201"/>
      <c r="W187" s="53"/>
      <c r="Z187">
        <v>0</v>
      </c>
    </row>
    <row r="188" spans="1:26" ht="25.15" customHeight="1" x14ac:dyDescent="0.25">
      <c r="A188" s="179"/>
      <c r="B188" s="215" t="s">
        <v>1557</v>
      </c>
      <c r="C188" s="180" t="s">
        <v>1090</v>
      </c>
      <c r="D188" s="249" t="s">
        <v>1091</v>
      </c>
      <c r="E188" s="249"/>
      <c r="F188" s="173" t="s">
        <v>148</v>
      </c>
      <c r="G188" s="175">
        <v>2</v>
      </c>
      <c r="H188" s="174"/>
      <c r="I188" s="174">
        <f t="shared" si="14"/>
        <v>0</v>
      </c>
      <c r="J188" s="173">
        <f t="shared" si="15"/>
        <v>9.74</v>
      </c>
      <c r="K188" s="178">
        <f t="shared" si="16"/>
        <v>0</v>
      </c>
      <c r="L188" s="178">
        <f>ROUND(G188*(H188),2)</f>
        <v>0</v>
      </c>
      <c r="M188" s="178"/>
      <c r="N188" s="178">
        <v>4.87</v>
      </c>
      <c r="O188" s="178"/>
      <c r="P188" s="183">
        <v>2.0000000000000002E-5</v>
      </c>
      <c r="Q188" s="181"/>
      <c r="R188" s="181">
        <v>2.0000000000000002E-5</v>
      </c>
      <c r="S188" s="182">
        <f t="shared" si="17"/>
        <v>0</v>
      </c>
      <c r="T188" s="178"/>
      <c r="U188" s="178"/>
      <c r="V188" s="200"/>
      <c r="W188" s="53"/>
      <c r="Z188">
        <v>0</v>
      </c>
    </row>
    <row r="189" spans="1:26" ht="34.9" customHeight="1" x14ac:dyDescent="0.25">
      <c r="A189" s="179"/>
      <c r="B189" s="215" t="s">
        <v>1558</v>
      </c>
      <c r="C189" s="190" t="s">
        <v>1092</v>
      </c>
      <c r="D189" s="251" t="s">
        <v>1093</v>
      </c>
      <c r="E189" s="251"/>
      <c r="F189" s="184" t="s">
        <v>148</v>
      </c>
      <c r="G189" s="186">
        <v>1</v>
      </c>
      <c r="H189" s="185"/>
      <c r="I189" s="185">
        <f t="shared" si="14"/>
        <v>0</v>
      </c>
      <c r="J189" s="184">
        <f t="shared" si="15"/>
        <v>84.2</v>
      </c>
      <c r="K189" s="189">
        <f t="shared" si="16"/>
        <v>0</v>
      </c>
      <c r="L189" s="189"/>
      <c r="M189" s="189">
        <f>ROUND(G189*(H189),2)</f>
        <v>0</v>
      </c>
      <c r="N189" s="189">
        <v>84.2</v>
      </c>
      <c r="O189" s="189"/>
      <c r="P189" s="192"/>
      <c r="Q189" s="192"/>
      <c r="R189" s="192"/>
      <c r="S189" s="193">
        <f t="shared" si="17"/>
        <v>0</v>
      </c>
      <c r="T189" s="189"/>
      <c r="U189" s="189"/>
      <c r="V189" s="201"/>
      <c r="W189" s="53"/>
      <c r="Z189">
        <v>0</v>
      </c>
    </row>
    <row r="190" spans="1:26" ht="34.9" customHeight="1" x14ac:dyDescent="0.25">
      <c r="A190" s="179"/>
      <c r="B190" s="215" t="s">
        <v>1559</v>
      </c>
      <c r="C190" s="190" t="s">
        <v>1094</v>
      </c>
      <c r="D190" s="251" t="s">
        <v>1095</v>
      </c>
      <c r="E190" s="251"/>
      <c r="F190" s="184" t="s">
        <v>148</v>
      </c>
      <c r="G190" s="186">
        <v>1</v>
      </c>
      <c r="H190" s="185"/>
      <c r="I190" s="185">
        <f t="shared" si="14"/>
        <v>0</v>
      </c>
      <c r="J190" s="184">
        <f t="shared" si="15"/>
        <v>86.52</v>
      </c>
      <c r="K190" s="189">
        <f t="shared" si="16"/>
        <v>0</v>
      </c>
      <c r="L190" s="189"/>
      <c r="M190" s="189">
        <f>ROUND(G190*(H190),2)</f>
        <v>0</v>
      </c>
      <c r="N190" s="189">
        <v>86.52</v>
      </c>
      <c r="O190" s="189"/>
      <c r="P190" s="192"/>
      <c r="Q190" s="192"/>
      <c r="R190" s="192"/>
      <c r="S190" s="193">
        <f t="shared" si="17"/>
        <v>0</v>
      </c>
      <c r="T190" s="189"/>
      <c r="U190" s="189"/>
      <c r="V190" s="201"/>
      <c r="W190" s="53"/>
      <c r="Z190">
        <v>0</v>
      </c>
    </row>
    <row r="191" spans="1:26" ht="25.15" customHeight="1" x14ac:dyDescent="0.25">
      <c r="A191" s="179"/>
      <c r="B191" s="215" t="s">
        <v>1560</v>
      </c>
      <c r="C191" s="180" t="s">
        <v>1096</v>
      </c>
      <c r="D191" s="249" t="s">
        <v>1097</v>
      </c>
      <c r="E191" s="249"/>
      <c r="F191" s="173" t="s">
        <v>148</v>
      </c>
      <c r="G191" s="175">
        <v>2</v>
      </c>
      <c r="H191" s="174"/>
      <c r="I191" s="174">
        <f t="shared" si="14"/>
        <v>0</v>
      </c>
      <c r="J191" s="173">
        <f t="shared" si="15"/>
        <v>10.76</v>
      </c>
      <c r="K191" s="178">
        <f t="shared" si="16"/>
        <v>0</v>
      </c>
      <c r="L191" s="178">
        <f>ROUND(G191*(H191),2)</f>
        <v>0</v>
      </c>
      <c r="M191" s="178"/>
      <c r="N191" s="178">
        <v>5.38</v>
      </c>
      <c r="O191" s="178"/>
      <c r="P191" s="183">
        <v>2.0000000000000002E-5</v>
      </c>
      <c r="Q191" s="181"/>
      <c r="R191" s="181">
        <v>2.0000000000000002E-5</v>
      </c>
      <c r="S191" s="182">
        <f t="shared" si="17"/>
        <v>0</v>
      </c>
      <c r="T191" s="178"/>
      <c r="U191" s="178"/>
      <c r="V191" s="200"/>
      <c r="W191" s="53"/>
      <c r="Z191">
        <v>0</v>
      </c>
    </row>
    <row r="192" spans="1:26" ht="34.9" customHeight="1" x14ac:dyDescent="0.25">
      <c r="A192" s="179"/>
      <c r="B192" s="215" t="s">
        <v>1561</v>
      </c>
      <c r="C192" s="190" t="s">
        <v>1098</v>
      </c>
      <c r="D192" s="251" t="s">
        <v>1099</v>
      </c>
      <c r="E192" s="251"/>
      <c r="F192" s="184" t="s">
        <v>148</v>
      </c>
      <c r="G192" s="186">
        <v>1</v>
      </c>
      <c r="H192" s="185"/>
      <c r="I192" s="185">
        <f t="shared" si="14"/>
        <v>0</v>
      </c>
      <c r="J192" s="184">
        <f t="shared" si="15"/>
        <v>106.18</v>
      </c>
      <c r="K192" s="189">
        <f t="shared" si="16"/>
        <v>0</v>
      </c>
      <c r="L192" s="189"/>
      <c r="M192" s="189">
        <f>ROUND(G192*(H192),2)</f>
        <v>0</v>
      </c>
      <c r="N192" s="189">
        <v>106.18</v>
      </c>
      <c r="O192" s="189"/>
      <c r="P192" s="192"/>
      <c r="Q192" s="192"/>
      <c r="R192" s="192"/>
      <c r="S192" s="193">
        <f t="shared" si="17"/>
        <v>0</v>
      </c>
      <c r="T192" s="189"/>
      <c r="U192" s="189"/>
      <c r="V192" s="201"/>
      <c r="W192" s="53"/>
      <c r="Z192">
        <v>0</v>
      </c>
    </row>
    <row r="193" spans="1:26" ht="34.9" customHeight="1" x14ac:dyDescent="0.25">
      <c r="A193" s="179"/>
      <c r="B193" s="215" t="s">
        <v>1562</v>
      </c>
      <c r="C193" s="190" t="s">
        <v>1100</v>
      </c>
      <c r="D193" s="251" t="s">
        <v>1101</v>
      </c>
      <c r="E193" s="251"/>
      <c r="F193" s="184" t="s">
        <v>148</v>
      </c>
      <c r="G193" s="186">
        <v>1</v>
      </c>
      <c r="H193" s="185"/>
      <c r="I193" s="185">
        <f t="shared" si="14"/>
        <v>0</v>
      </c>
      <c r="J193" s="184">
        <f t="shared" si="15"/>
        <v>122.31</v>
      </c>
      <c r="K193" s="189">
        <f t="shared" si="16"/>
        <v>0</v>
      </c>
      <c r="L193" s="189"/>
      <c r="M193" s="189">
        <f>ROUND(G193*(H193),2)</f>
        <v>0</v>
      </c>
      <c r="N193" s="189">
        <v>122.31</v>
      </c>
      <c r="O193" s="189"/>
      <c r="P193" s="192"/>
      <c r="Q193" s="192"/>
      <c r="R193" s="192"/>
      <c r="S193" s="193">
        <f t="shared" si="17"/>
        <v>0</v>
      </c>
      <c r="T193" s="189"/>
      <c r="U193" s="189"/>
      <c r="V193" s="201"/>
      <c r="W193" s="53"/>
      <c r="Z193">
        <v>0</v>
      </c>
    </row>
    <row r="194" spans="1:26" ht="25.15" customHeight="1" x14ac:dyDescent="0.25">
      <c r="A194" s="179"/>
      <c r="B194" s="215" t="s">
        <v>1563</v>
      </c>
      <c r="C194" s="180" t="s">
        <v>1102</v>
      </c>
      <c r="D194" s="249" t="s">
        <v>1103</v>
      </c>
      <c r="E194" s="249"/>
      <c r="F194" s="173" t="s">
        <v>148</v>
      </c>
      <c r="G194" s="175">
        <v>1</v>
      </c>
      <c r="H194" s="174"/>
      <c r="I194" s="174">
        <f t="shared" si="14"/>
        <v>0</v>
      </c>
      <c r="J194" s="173">
        <f t="shared" si="15"/>
        <v>5.89</v>
      </c>
      <c r="K194" s="178">
        <f t="shared" si="16"/>
        <v>0</v>
      </c>
      <c r="L194" s="178">
        <f>ROUND(G194*(H194),2)</f>
        <v>0</v>
      </c>
      <c r="M194" s="178"/>
      <c r="N194" s="178">
        <v>5.89</v>
      </c>
      <c r="O194" s="178"/>
      <c r="P194" s="183">
        <v>2.0000000000000002E-5</v>
      </c>
      <c r="Q194" s="181"/>
      <c r="R194" s="181">
        <v>2.0000000000000002E-5</v>
      </c>
      <c r="S194" s="182">
        <f t="shared" si="17"/>
        <v>0</v>
      </c>
      <c r="T194" s="178"/>
      <c r="U194" s="178"/>
      <c r="V194" s="200"/>
      <c r="W194" s="53"/>
      <c r="Z194">
        <v>0</v>
      </c>
    </row>
    <row r="195" spans="1:26" ht="34.9" customHeight="1" x14ac:dyDescent="0.25">
      <c r="A195" s="179"/>
      <c r="B195" s="215" t="s">
        <v>1564</v>
      </c>
      <c r="C195" s="190" t="s">
        <v>1104</v>
      </c>
      <c r="D195" s="251" t="s">
        <v>1105</v>
      </c>
      <c r="E195" s="251"/>
      <c r="F195" s="184" t="s">
        <v>148</v>
      </c>
      <c r="G195" s="186">
        <v>1</v>
      </c>
      <c r="H195" s="185"/>
      <c r="I195" s="185">
        <f t="shared" si="14"/>
        <v>0</v>
      </c>
      <c r="J195" s="184">
        <f t="shared" si="15"/>
        <v>113.54</v>
      </c>
      <c r="K195" s="189">
        <f t="shared" si="16"/>
        <v>0</v>
      </c>
      <c r="L195" s="189"/>
      <c r="M195" s="189">
        <f>ROUND(G195*(H195),2)</f>
        <v>0</v>
      </c>
      <c r="N195" s="189">
        <v>113.54</v>
      </c>
      <c r="O195" s="189"/>
      <c r="P195" s="192"/>
      <c r="Q195" s="192"/>
      <c r="R195" s="192"/>
      <c r="S195" s="193">
        <f t="shared" si="17"/>
        <v>0</v>
      </c>
      <c r="T195" s="189"/>
      <c r="U195" s="189"/>
      <c r="V195" s="201"/>
      <c r="W195" s="53"/>
      <c r="Z195">
        <v>0</v>
      </c>
    </row>
    <row r="196" spans="1:26" ht="25.15" customHeight="1" x14ac:dyDescent="0.25">
      <c r="A196" s="179"/>
      <c r="B196" s="215" t="s">
        <v>1565</v>
      </c>
      <c r="C196" s="180" t="s">
        <v>1106</v>
      </c>
      <c r="D196" s="249" t="s">
        <v>1107</v>
      </c>
      <c r="E196" s="249"/>
      <c r="F196" s="173" t="s">
        <v>148</v>
      </c>
      <c r="G196" s="175">
        <v>1</v>
      </c>
      <c r="H196" s="174"/>
      <c r="I196" s="174">
        <f t="shared" si="14"/>
        <v>0</v>
      </c>
      <c r="J196" s="173">
        <f t="shared" si="15"/>
        <v>5.96</v>
      </c>
      <c r="K196" s="178">
        <f t="shared" si="16"/>
        <v>0</v>
      </c>
      <c r="L196" s="178">
        <f>ROUND(G196*(H196),2)</f>
        <v>0</v>
      </c>
      <c r="M196" s="178"/>
      <c r="N196" s="178">
        <v>5.96</v>
      </c>
      <c r="O196" s="178"/>
      <c r="P196" s="183">
        <v>2.0000000000000002E-5</v>
      </c>
      <c r="Q196" s="181"/>
      <c r="R196" s="181">
        <v>2.0000000000000002E-5</v>
      </c>
      <c r="S196" s="182">
        <f t="shared" si="17"/>
        <v>0</v>
      </c>
      <c r="T196" s="178"/>
      <c r="U196" s="178"/>
      <c r="V196" s="200"/>
      <c r="W196" s="53"/>
      <c r="Z196">
        <v>0</v>
      </c>
    </row>
    <row r="197" spans="1:26" ht="34.9" customHeight="1" x14ac:dyDescent="0.25">
      <c r="A197" s="179"/>
      <c r="B197" s="215" t="s">
        <v>1566</v>
      </c>
      <c r="C197" s="190" t="s">
        <v>1108</v>
      </c>
      <c r="D197" s="251" t="s">
        <v>1109</v>
      </c>
      <c r="E197" s="251"/>
      <c r="F197" s="184" t="s">
        <v>148</v>
      </c>
      <c r="G197" s="186">
        <v>1</v>
      </c>
      <c r="H197" s="185"/>
      <c r="I197" s="185">
        <f t="shared" si="14"/>
        <v>0</v>
      </c>
      <c r="J197" s="184">
        <f t="shared" si="15"/>
        <v>152.44999999999999</v>
      </c>
      <c r="K197" s="189">
        <f t="shared" si="16"/>
        <v>0</v>
      </c>
      <c r="L197" s="189"/>
      <c r="M197" s="189">
        <f>ROUND(G197*(H197),2)</f>
        <v>0</v>
      </c>
      <c r="N197" s="189">
        <v>152.44999999999999</v>
      </c>
      <c r="O197" s="189"/>
      <c r="P197" s="192"/>
      <c r="Q197" s="192"/>
      <c r="R197" s="192"/>
      <c r="S197" s="193">
        <f t="shared" si="17"/>
        <v>0</v>
      </c>
      <c r="T197" s="189"/>
      <c r="U197" s="189"/>
      <c r="V197" s="201"/>
      <c r="W197" s="53"/>
      <c r="Z197">
        <v>0</v>
      </c>
    </row>
    <row r="198" spans="1:26" ht="25.15" customHeight="1" x14ac:dyDescent="0.25">
      <c r="A198" s="179"/>
      <c r="B198" s="215" t="s">
        <v>1567</v>
      </c>
      <c r="C198" s="180" t="s">
        <v>1110</v>
      </c>
      <c r="D198" s="249" t="s">
        <v>1111</v>
      </c>
      <c r="E198" s="249"/>
      <c r="F198" s="173" t="s">
        <v>148</v>
      </c>
      <c r="G198" s="175">
        <v>8</v>
      </c>
      <c r="H198" s="174"/>
      <c r="I198" s="174">
        <f t="shared" si="14"/>
        <v>0</v>
      </c>
      <c r="J198" s="173">
        <f t="shared" si="15"/>
        <v>20.96</v>
      </c>
      <c r="K198" s="178">
        <f t="shared" si="16"/>
        <v>0</v>
      </c>
      <c r="L198" s="178">
        <f>ROUND(G198*(H198),2)</f>
        <v>0</v>
      </c>
      <c r="M198" s="178"/>
      <c r="N198" s="178">
        <v>2.62</v>
      </c>
      <c r="O198" s="178"/>
      <c r="P198" s="181"/>
      <c r="Q198" s="181"/>
      <c r="R198" s="181"/>
      <c r="S198" s="182">
        <f t="shared" si="17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5" t="s">
        <v>1568</v>
      </c>
      <c r="C199" s="180" t="s">
        <v>1112</v>
      </c>
      <c r="D199" s="249" t="s">
        <v>1113</v>
      </c>
      <c r="E199" s="249"/>
      <c r="F199" s="173" t="s">
        <v>148</v>
      </c>
      <c r="G199" s="175">
        <v>17</v>
      </c>
      <c r="H199" s="174"/>
      <c r="I199" s="174">
        <f t="shared" si="14"/>
        <v>0</v>
      </c>
      <c r="J199" s="173">
        <f t="shared" si="15"/>
        <v>86.53</v>
      </c>
      <c r="K199" s="178">
        <f t="shared" si="16"/>
        <v>0</v>
      </c>
      <c r="L199" s="178">
        <f>ROUND(G199*(H199),2)</f>
        <v>0</v>
      </c>
      <c r="M199" s="178"/>
      <c r="N199" s="178">
        <v>5.09</v>
      </c>
      <c r="O199" s="178"/>
      <c r="P199" s="181"/>
      <c r="Q199" s="181"/>
      <c r="R199" s="181"/>
      <c r="S199" s="182">
        <f t="shared" si="17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5" t="s">
        <v>1569</v>
      </c>
      <c r="C200" s="180" t="s">
        <v>1114</v>
      </c>
      <c r="D200" s="249" t="s">
        <v>1115</v>
      </c>
      <c r="E200" s="249"/>
      <c r="F200" s="173" t="s">
        <v>148</v>
      </c>
      <c r="G200" s="175">
        <v>1</v>
      </c>
      <c r="H200" s="174"/>
      <c r="I200" s="174">
        <f t="shared" si="14"/>
        <v>0</v>
      </c>
      <c r="J200" s="173">
        <f t="shared" si="15"/>
        <v>6.4</v>
      </c>
      <c r="K200" s="178">
        <f t="shared" si="16"/>
        <v>0</v>
      </c>
      <c r="L200" s="178">
        <f>ROUND(G200*(H200),2)</f>
        <v>0</v>
      </c>
      <c r="M200" s="178"/>
      <c r="N200" s="178">
        <v>6.4</v>
      </c>
      <c r="O200" s="178"/>
      <c r="P200" s="183">
        <v>2.0000000000000002E-5</v>
      </c>
      <c r="Q200" s="181"/>
      <c r="R200" s="181">
        <v>2.0000000000000002E-5</v>
      </c>
      <c r="S200" s="182">
        <f t="shared" si="17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215" t="s">
        <v>1570</v>
      </c>
      <c r="C201" s="190" t="s">
        <v>1116</v>
      </c>
      <c r="D201" s="251" t="s">
        <v>1117</v>
      </c>
      <c r="E201" s="251"/>
      <c r="F201" s="184" t="s">
        <v>148</v>
      </c>
      <c r="G201" s="186">
        <v>1</v>
      </c>
      <c r="H201" s="185"/>
      <c r="I201" s="185">
        <f t="shared" si="14"/>
        <v>0</v>
      </c>
      <c r="J201" s="184">
        <f t="shared" si="15"/>
        <v>41.26</v>
      </c>
      <c r="K201" s="189">
        <f t="shared" si="16"/>
        <v>0</v>
      </c>
      <c r="L201" s="189"/>
      <c r="M201" s="189">
        <f>ROUND(G201*(H201),2)</f>
        <v>0</v>
      </c>
      <c r="N201" s="189">
        <v>41.26</v>
      </c>
      <c r="O201" s="189"/>
      <c r="P201" s="192"/>
      <c r="Q201" s="192"/>
      <c r="R201" s="192"/>
      <c r="S201" s="193">
        <f t="shared" si="17"/>
        <v>0</v>
      </c>
      <c r="T201" s="189"/>
      <c r="U201" s="189"/>
      <c r="V201" s="201"/>
      <c r="W201" s="53"/>
      <c r="Z201">
        <v>0</v>
      </c>
    </row>
    <row r="202" spans="1:26" ht="25.15" customHeight="1" x14ac:dyDescent="0.25">
      <c r="A202" s="179"/>
      <c r="B202" s="215" t="s">
        <v>1571</v>
      </c>
      <c r="C202" s="180" t="s">
        <v>1118</v>
      </c>
      <c r="D202" s="249" t="s">
        <v>1119</v>
      </c>
      <c r="E202" s="249"/>
      <c r="F202" s="173" t="s">
        <v>148</v>
      </c>
      <c r="G202" s="175">
        <v>4</v>
      </c>
      <c r="H202" s="174"/>
      <c r="I202" s="174">
        <f t="shared" si="14"/>
        <v>0</v>
      </c>
      <c r="J202" s="173">
        <f t="shared" si="15"/>
        <v>26.08</v>
      </c>
      <c r="K202" s="178">
        <f t="shared" si="16"/>
        <v>0</v>
      </c>
      <c r="L202" s="178">
        <f>ROUND(G202*(H202),2)</f>
        <v>0</v>
      </c>
      <c r="M202" s="178"/>
      <c r="N202" s="178">
        <v>6.52</v>
      </c>
      <c r="O202" s="178"/>
      <c r="P202" s="183">
        <v>2.0000000000000002E-5</v>
      </c>
      <c r="Q202" s="181"/>
      <c r="R202" s="181">
        <v>2.0000000000000002E-5</v>
      </c>
      <c r="S202" s="182">
        <f t="shared" si="17"/>
        <v>0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5" t="s">
        <v>1572</v>
      </c>
      <c r="C203" s="190" t="s">
        <v>1120</v>
      </c>
      <c r="D203" s="251" t="s">
        <v>1121</v>
      </c>
      <c r="E203" s="251"/>
      <c r="F203" s="184" t="s">
        <v>148</v>
      </c>
      <c r="G203" s="186">
        <v>3</v>
      </c>
      <c r="H203" s="185"/>
      <c r="I203" s="185">
        <f t="shared" si="14"/>
        <v>0</v>
      </c>
      <c r="J203" s="184">
        <f t="shared" si="15"/>
        <v>144.09</v>
      </c>
      <c r="K203" s="189">
        <f t="shared" si="16"/>
        <v>0</v>
      </c>
      <c r="L203" s="189"/>
      <c r="M203" s="189">
        <f>ROUND(G203*(H203),2)</f>
        <v>0</v>
      </c>
      <c r="N203" s="189">
        <v>48.03</v>
      </c>
      <c r="O203" s="189"/>
      <c r="P203" s="192"/>
      <c r="Q203" s="192"/>
      <c r="R203" s="192"/>
      <c r="S203" s="193">
        <f t="shared" si="17"/>
        <v>0</v>
      </c>
      <c r="T203" s="189"/>
      <c r="U203" s="189"/>
      <c r="V203" s="201"/>
      <c r="W203" s="53"/>
      <c r="Z203">
        <v>0</v>
      </c>
    </row>
    <row r="204" spans="1:26" ht="25.15" customHeight="1" x14ac:dyDescent="0.25">
      <c r="A204" s="179"/>
      <c r="B204" s="215" t="s">
        <v>1573</v>
      </c>
      <c r="C204" s="190" t="s">
        <v>1122</v>
      </c>
      <c r="D204" s="251" t="s">
        <v>1123</v>
      </c>
      <c r="E204" s="251"/>
      <c r="F204" s="184" t="s">
        <v>148</v>
      </c>
      <c r="G204" s="186">
        <v>1</v>
      </c>
      <c r="H204" s="185"/>
      <c r="I204" s="185">
        <f t="shared" si="14"/>
        <v>0</v>
      </c>
      <c r="J204" s="184">
        <f t="shared" si="15"/>
        <v>51.99</v>
      </c>
      <c r="K204" s="189">
        <f t="shared" si="16"/>
        <v>0</v>
      </c>
      <c r="L204" s="189"/>
      <c r="M204" s="189">
        <f>ROUND(G204*(H204),2)</f>
        <v>0</v>
      </c>
      <c r="N204" s="189">
        <v>51.99</v>
      </c>
      <c r="O204" s="189"/>
      <c r="P204" s="192"/>
      <c r="Q204" s="192"/>
      <c r="R204" s="192"/>
      <c r="S204" s="193">
        <f t="shared" si="17"/>
        <v>0</v>
      </c>
      <c r="T204" s="189"/>
      <c r="U204" s="189"/>
      <c r="V204" s="201"/>
      <c r="W204" s="53"/>
      <c r="Z204">
        <v>0</v>
      </c>
    </row>
    <row r="205" spans="1:26" ht="25.15" customHeight="1" x14ac:dyDescent="0.25">
      <c r="A205" s="179"/>
      <c r="B205" s="215" t="s">
        <v>1574</v>
      </c>
      <c r="C205" s="180" t="s">
        <v>1124</v>
      </c>
      <c r="D205" s="249" t="s">
        <v>1125</v>
      </c>
      <c r="E205" s="249"/>
      <c r="F205" s="173" t="s">
        <v>372</v>
      </c>
      <c r="G205" s="175">
        <v>1.6</v>
      </c>
      <c r="H205" s="176"/>
      <c r="I205" s="174">
        <f t="shared" si="14"/>
        <v>0</v>
      </c>
      <c r="J205" s="173">
        <f t="shared" si="15"/>
        <v>38.630000000000003</v>
      </c>
      <c r="K205" s="178">
        <f t="shared" si="16"/>
        <v>0</v>
      </c>
      <c r="L205" s="178">
        <f>ROUND(G205*(H205),2)</f>
        <v>0</v>
      </c>
      <c r="M205" s="178"/>
      <c r="N205" s="178">
        <v>24.146549221277237</v>
      </c>
      <c r="O205" s="178"/>
      <c r="P205" s="181"/>
      <c r="Q205" s="181"/>
      <c r="R205" s="181"/>
      <c r="S205" s="182">
        <f t="shared" si="17"/>
        <v>0</v>
      </c>
      <c r="T205" s="178"/>
      <c r="U205" s="178"/>
      <c r="V205" s="200"/>
      <c r="W205" s="53"/>
      <c r="Z205">
        <v>0</v>
      </c>
    </row>
    <row r="206" spans="1:26" x14ac:dyDescent="0.25">
      <c r="A206" s="10"/>
      <c r="B206" s="214"/>
      <c r="C206" s="172">
        <v>735</v>
      </c>
      <c r="D206" s="248" t="s">
        <v>922</v>
      </c>
      <c r="E206" s="248"/>
      <c r="F206" s="10"/>
      <c r="G206" s="171"/>
      <c r="H206" s="138"/>
      <c r="I206" s="140">
        <f>ROUND((SUM(I172:I205))/1,2)</f>
        <v>0</v>
      </c>
      <c r="J206" s="10"/>
      <c r="K206" s="10"/>
      <c r="L206" s="10">
        <f>ROUND((SUM(L172:L205))/1,2)</f>
        <v>0</v>
      </c>
      <c r="M206" s="10">
        <f>ROUND((SUM(M172:M205))/1,2)</f>
        <v>0</v>
      </c>
      <c r="N206" s="10"/>
      <c r="O206" s="10"/>
      <c r="P206" s="194"/>
      <c r="Q206" s="1"/>
      <c r="R206" s="1"/>
      <c r="S206" s="194">
        <f>ROUND((SUM(S172:S205))/1,2)</f>
        <v>0</v>
      </c>
      <c r="T206" s="2"/>
      <c r="U206" s="2"/>
      <c r="V206" s="202">
        <f>ROUND((SUM(V172:V205))/1,2)</f>
        <v>0</v>
      </c>
      <c r="W206" s="53"/>
    </row>
    <row r="207" spans="1:26" x14ac:dyDescent="0.25">
      <c r="A207" s="1"/>
      <c r="B207" s="210"/>
      <c r="C207" s="1"/>
      <c r="D207" s="1"/>
      <c r="E207" s="1"/>
      <c r="F207" s="1"/>
      <c r="G207" s="165"/>
      <c r="H207" s="131"/>
      <c r="I207" s="13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03"/>
      <c r="W207" s="53"/>
    </row>
    <row r="208" spans="1:26" x14ac:dyDescent="0.25">
      <c r="A208" s="10"/>
      <c r="B208" s="214"/>
      <c r="C208" s="10"/>
      <c r="D208" s="247" t="s">
        <v>71</v>
      </c>
      <c r="E208" s="247"/>
      <c r="F208" s="10"/>
      <c r="G208" s="171"/>
      <c r="H208" s="138"/>
      <c r="I208" s="140">
        <f>ROUND((SUM(I122:I207))/2,2)</f>
        <v>0</v>
      </c>
      <c r="J208" s="10"/>
      <c r="K208" s="10"/>
      <c r="L208" s="10">
        <f>ROUND((SUM(L122:L207))/2,2)</f>
        <v>0</v>
      </c>
      <c r="M208" s="10">
        <f>ROUND((SUM(M122:M207))/2,2)</f>
        <v>0</v>
      </c>
      <c r="N208" s="10"/>
      <c r="O208" s="10"/>
      <c r="P208" s="194"/>
      <c r="Q208" s="1"/>
      <c r="R208" s="1"/>
      <c r="S208" s="194">
        <f>ROUND((SUM(S122:S207))/2,2)</f>
        <v>0</v>
      </c>
      <c r="T208" s="1"/>
      <c r="U208" s="1"/>
      <c r="V208" s="202">
        <f>ROUND((SUM(V122:V207))/2,2)</f>
        <v>0</v>
      </c>
      <c r="W208" s="53"/>
    </row>
    <row r="209" spans="1:26" x14ac:dyDescent="0.25">
      <c r="A209" s="1"/>
      <c r="B209" s="217"/>
      <c r="C209" s="195"/>
      <c r="D209" s="250" t="s">
        <v>91</v>
      </c>
      <c r="E209" s="250"/>
      <c r="F209" s="195"/>
      <c r="G209" s="196"/>
      <c r="H209" s="197"/>
      <c r="I209" s="197">
        <f>ROUND((SUM(I83:I208))/3,2)</f>
        <v>0</v>
      </c>
      <c r="J209" s="195"/>
      <c r="K209" s="195">
        <f>ROUND((SUM(K83:K208))/3,2)</f>
        <v>0</v>
      </c>
      <c r="L209" s="195">
        <f>ROUND((SUM(L83:L208))/3,2)</f>
        <v>0</v>
      </c>
      <c r="M209" s="195">
        <f>ROUND((SUM(M83:M208))/3,2)</f>
        <v>0</v>
      </c>
      <c r="N209" s="195"/>
      <c r="O209" s="195"/>
      <c r="P209" s="196"/>
      <c r="Q209" s="195"/>
      <c r="R209" s="195"/>
      <c r="S209" s="196">
        <f>ROUND((SUM(S83:S208))/3,2)</f>
        <v>0</v>
      </c>
      <c r="T209" s="195"/>
      <c r="U209" s="195"/>
      <c r="V209" s="204">
        <f>ROUND((SUM(V83:V208))/3,2)</f>
        <v>0</v>
      </c>
      <c r="W209" s="53"/>
      <c r="Z209">
        <f>(SUM(Z83:Z208))</f>
        <v>0</v>
      </c>
    </row>
  </sheetData>
  <mergeCells count="171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B72:V72"/>
    <mergeCell ref="H1:I1"/>
    <mergeCell ref="B74:E74"/>
    <mergeCell ref="B75:E75"/>
    <mergeCell ref="B76:E76"/>
    <mergeCell ref="I74:P74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B47:E47"/>
    <mergeCell ref="B48:E48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115:E115"/>
    <mergeCell ref="D116:E116"/>
    <mergeCell ref="D117:E117"/>
    <mergeCell ref="D118:E118"/>
    <mergeCell ref="D120:E120"/>
    <mergeCell ref="D122:E122"/>
    <mergeCell ref="D108:E108"/>
    <mergeCell ref="D109:E109"/>
    <mergeCell ref="D110:E110"/>
    <mergeCell ref="D111:E111"/>
    <mergeCell ref="D112:E112"/>
    <mergeCell ref="D113:E113"/>
    <mergeCell ref="D129:E129"/>
    <mergeCell ref="D130:E130"/>
    <mergeCell ref="D131:E131"/>
    <mergeCell ref="D132:E132"/>
    <mergeCell ref="D133:E133"/>
    <mergeCell ref="D134:E134"/>
    <mergeCell ref="D123:E123"/>
    <mergeCell ref="D124:E124"/>
    <mergeCell ref="D125:E125"/>
    <mergeCell ref="D126:E126"/>
    <mergeCell ref="D127:E127"/>
    <mergeCell ref="D128:E128"/>
    <mergeCell ref="D142:E142"/>
    <mergeCell ref="D143:E143"/>
    <mergeCell ref="D144:E144"/>
    <mergeCell ref="D146:E146"/>
    <mergeCell ref="D147:E147"/>
    <mergeCell ref="D148:E148"/>
    <mergeCell ref="D135:E135"/>
    <mergeCell ref="D136:E136"/>
    <mergeCell ref="D137:E137"/>
    <mergeCell ref="D139:E139"/>
    <mergeCell ref="D140:E140"/>
    <mergeCell ref="D141:E141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67:E167"/>
    <mergeCell ref="D168:E168"/>
    <mergeCell ref="D169:E169"/>
    <mergeCell ref="D170:E170"/>
    <mergeCell ref="D172:E172"/>
    <mergeCell ref="D173:E173"/>
    <mergeCell ref="D161:E161"/>
    <mergeCell ref="D162:E162"/>
    <mergeCell ref="D163:E163"/>
    <mergeCell ref="D164:E164"/>
    <mergeCell ref="D165:E165"/>
    <mergeCell ref="D166:E166"/>
    <mergeCell ref="D180:E180"/>
    <mergeCell ref="D181:E181"/>
    <mergeCell ref="D182:E182"/>
    <mergeCell ref="D183:E183"/>
    <mergeCell ref="D184:E184"/>
    <mergeCell ref="D185:E185"/>
    <mergeCell ref="D174:E174"/>
    <mergeCell ref="D175:E175"/>
    <mergeCell ref="D176:E176"/>
    <mergeCell ref="D177:E177"/>
    <mergeCell ref="D178:E178"/>
    <mergeCell ref="D179:E179"/>
    <mergeCell ref="D192:E192"/>
    <mergeCell ref="D193:E193"/>
    <mergeCell ref="D194:E194"/>
    <mergeCell ref="D195:E195"/>
    <mergeCell ref="D196:E196"/>
    <mergeCell ref="D197:E197"/>
    <mergeCell ref="D186:E186"/>
    <mergeCell ref="D187:E187"/>
    <mergeCell ref="D188:E188"/>
    <mergeCell ref="D189:E189"/>
    <mergeCell ref="D190:E190"/>
    <mergeCell ref="D191:E191"/>
    <mergeCell ref="D204:E204"/>
    <mergeCell ref="D205:E205"/>
    <mergeCell ref="D206:E206"/>
    <mergeCell ref="D208:E208"/>
    <mergeCell ref="D209:E209"/>
    <mergeCell ref="D198:E198"/>
    <mergeCell ref="D199:E199"/>
    <mergeCell ref="D200:E200"/>
    <mergeCell ref="D201:E201"/>
    <mergeCell ref="D202:E202"/>
    <mergeCell ref="D203:E203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04 - Ústredné vykurovanie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9"/>
  <sheetViews>
    <sheetView workbookViewId="0">
      <pane ySplit="1" topLeftCell="A43" activePane="bottomLeft" state="frozen"/>
      <selection pane="bottomLeft" activeCell="G79" sqref="G79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316" t="s">
        <v>18</v>
      </c>
      <c r="C1" s="267"/>
      <c r="D1" s="12"/>
      <c r="E1" s="317" t="s">
        <v>0</v>
      </c>
      <c r="F1" s="318"/>
      <c r="G1" s="13"/>
      <c r="H1" s="266" t="s">
        <v>92</v>
      </c>
      <c r="I1" s="26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319" t="s">
        <v>18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1"/>
      <c r="R2" s="321"/>
      <c r="S2" s="321"/>
      <c r="T2" s="321"/>
      <c r="U2" s="321"/>
      <c r="V2" s="322"/>
      <c r="W2" s="53"/>
    </row>
    <row r="3" spans="1:23" ht="18" customHeight="1" x14ac:dyDescent="0.25">
      <c r="A3" s="15"/>
      <c r="B3" s="323" t="s">
        <v>1</v>
      </c>
      <c r="C3" s="324"/>
      <c r="D3" s="324"/>
      <c r="E3" s="324"/>
      <c r="F3" s="324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6"/>
      <c r="W3" s="53"/>
    </row>
    <row r="4" spans="1:23" ht="18" customHeight="1" x14ac:dyDescent="0.25">
      <c r="A4" s="15"/>
      <c r="B4" s="43" t="s">
        <v>1126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327" t="s">
        <v>26</v>
      </c>
      <c r="C7" s="328"/>
      <c r="D7" s="328"/>
      <c r="E7" s="328"/>
      <c r="F7" s="328"/>
      <c r="G7" s="328"/>
      <c r="H7" s="32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307" t="s">
        <v>27</v>
      </c>
      <c r="C9" s="308"/>
      <c r="D9" s="308"/>
      <c r="E9" s="308"/>
      <c r="F9" s="308"/>
      <c r="G9" s="308"/>
      <c r="H9" s="309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307" t="s">
        <v>28</v>
      </c>
      <c r="C11" s="308"/>
      <c r="D11" s="308"/>
      <c r="E11" s="308"/>
      <c r="F11" s="308"/>
      <c r="G11" s="308"/>
      <c r="H11" s="309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310" t="s">
        <v>36</v>
      </c>
      <c r="G14" s="311"/>
      <c r="H14" s="302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/>
      <c r="D15" s="58"/>
      <c r="E15" s="67"/>
      <c r="F15" s="312" t="s">
        <v>37</v>
      </c>
      <c r="G15" s="304"/>
      <c r="H15" s="287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/>
      <c r="D16" s="93"/>
      <c r="E16" s="94"/>
      <c r="F16" s="313" t="s">
        <v>38</v>
      </c>
      <c r="G16" s="304"/>
      <c r="H16" s="287"/>
      <c r="I16" s="25"/>
      <c r="J16" s="25"/>
      <c r="K16" s="26"/>
      <c r="L16" s="26"/>
      <c r="M16" s="26"/>
      <c r="N16" s="26"/>
      <c r="O16" s="74"/>
      <c r="P16" s="83">
        <f>(SUM(Z75:Z248))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14688'!E58</f>
        <v>0</v>
      </c>
      <c r="D17" s="58">
        <f>'SO 14688'!F58</f>
        <v>0</v>
      </c>
      <c r="E17" s="67">
        <f>'SO 14688'!G58</f>
        <v>0</v>
      </c>
      <c r="F17" s="314" t="s">
        <v>39</v>
      </c>
      <c r="G17" s="304"/>
      <c r="H17" s="287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315"/>
      <c r="G18" s="306"/>
      <c r="H18" s="287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99" t="s">
        <v>35</v>
      </c>
      <c r="G19" s="286"/>
      <c r="H19" s="300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88" t="s">
        <v>45</v>
      </c>
      <c r="G20" s="301"/>
      <c r="H20" s="302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303" t="s">
        <v>49</v>
      </c>
      <c r="G21" s="304"/>
      <c r="H21" s="287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303" t="s">
        <v>50</v>
      </c>
      <c r="G22" s="304"/>
      <c r="H22" s="287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303" t="s">
        <v>51</v>
      </c>
      <c r="G23" s="304"/>
      <c r="H23" s="287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305"/>
      <c r="G24" s="306"/>
      <c r="H24" s="287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85" t="s">
        <v>35</v>
      </c>
      <c r="G25" s="286"/>
      <c r="H25" s="287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88" t="s">
        <v>40</v>
      </c>
      <c r="G26" s="289"/>
      <c r="H26" s="290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91" t="s">
        <v>41</v>
      </c>
      <c r="G27" s="274"/>
      <c r="H27" s="292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93" t="s">
        <v>42</v>
      </c>
      <c r="G28" s="294"/>
      <c r="H28" s="220">
        <f>P27-SUM('SO 14688'!K75:'SO 14688'!K248)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95" t="s">
        <v>43</v>
      </c>
      <c r="G29" s="296"/>
      <c r="H29" s="33">
        <f>SUM('SO 14688'!K75:'SO 14688'!K248)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97" t="s">
        <v>44</v>
      </c>
      <c r="G30" s="298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4"/>
      <c r="G31" s="27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78" t="s">
        <v>0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80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54" t="s">
        <v>26</v>
      </c>
      <c r="C46" s="255"/>
      <c r="D46" s="255"/>
      <c r="E46" s="256"/>
      <c r="F46" s="281" t="s">
        <v>23</v>
      </c>
      <c r="G46" s="255"/>
      <c r="H46" s="256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54" t="s">
        <v>27</v>
      </c>
      <c r="C47" s="255"/>
      <c r="D47" s="255"/>
      <c r="E47" s="256"/>
      <c r="F47" s="281" t="s">
        <v>21</v>
      </c>
      <c r="G47" s="255"/>
      <c r="H47" s="256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54" t="s">
        <v>28</v>
      </c>
      <c r="C48" s="255"/>
      <c r="D48" s="255"/>
      <c r="E48" s="256"/>
      <c r="F48" s="281" t="s">
        <v>61</v>
      </c>
      <c r="G48" s="255"/>
      <c r="H48" s="256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82" t="s">
        <v>1</v>
      </c>
      <c r="C49" s="283"/>
      <c r="D49" s="283"/>
      <c r="E49" s="283"/>
      <c r="F49" s="283"/>
      <c r="G49" s="283"/>
      <c r="H49" s="283"/>
      <c r="I49" s="284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1126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76" t="s">
        <v>58</v>
      </c>
      <c r="C54" s="277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73" t="s">
        <v>89</v>
      </c>
      <c r="C55" s="260"/>
      <c r="D55" s="26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71" t="s">
        <v>1127</v>
      </c>
      <c r="C56" s="272"/>
      <c r="D56" s="272"/>
      <c r="E56" s="138">
        <f>'SO 14688'!L235</f>
        <v>0</v>
      </c>
      <c r="F56" s="138">
        <f>'SO 14688'!M235</f>
        <v>0</v>
      </c>
      <c r="G56" s="138">
        <f>'SO 14688'!I235</f>
        <v>0</v>
      </c>
      <c r="H56" s="139">
        <f>'SO 14688'!S235</f>
        <v>0</v>
      </c>
      <c r="I56" s="139">
        <f>'SO 14688'!V235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71" t="s">
        <v>1128</v>
      </c>
      <c r="C57" s="272"/>
      <c r="D57" s="272"/>
      <c r="E57" s="138">
        <f>'SO 14688'!L246</f>
        <v>0</v>
      </c>
      <c r="F57" s="138">
        <f>'SO 14688'!M246</f>
        <v>0</v>
      </c>
      <c r="G57" s="138">
        <f>'SO 14688'!I246</f>
        <v>0</v>
      </c>
      <c r="H57" s="139">
        <f>'SO 14688'!S246</f>
        <v>0</v>
      </c>
      <c r="I57" s="139">
        <f>'SO 14688'!V246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261" t="s">
        <v>89</v>
      </c>
      <c r="C58" s="247"/>
      <c r="D58" s="247"/>
      <c r="E58" s="140">
        <f>'SO 14688'!L248</f>
        <v>0</v>
      </c>
      <c r="F58" s="140">
        <f>'SO 14688'!M248</f>
        <v>0</v>
      </c>
      <c r="G58" s="140">
        <f>'SO 14688'!I248</f>
        <v>0</v>
      </c>
      <c r="H58" s="141">
        <f>'SO 14688'!S248</f>
        <v>0</v>
      </c>
      <c r="I58" s="141">
        <f>'SO 14688'!V248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"/>
      <c r="B59" s="21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42"/>
      <c r="B60" s="262" t="s">
        <v>91</v>
      </c>
      <c r="C60" s="263"/>
      <c r="D60" s="263"/>
      <c r="E60" s="144">
        <f>'SO 14688'!L249</f>
        <v>0</v>
      </c>
      <c r="F60" s="144">
        <f>'SO 14688'!M249</f>
        <v>0</v>
      </c>
      <c r="G60" s="144">
        <f>'SO 14688'!I249</f>
        <v>0</v>
      </c>
      <c r="H60" s="145">
        <f>'SO 14688'!S249</f>
        <v>0</v>
      </c>
      <c r="I60" s="145">
        <f>'SO 14688'!V249</f>
        <v>0</v>
      </c>
      <c r="J60" s="146"/>
      <c r="K60" s="146"/>
      <c r="L60" s="146"/>
      <c r="M60" s="146"/>
      <c r="N60" s="146"/>
      <c r="O60" s="146"/>
      <c r="P60" s="146"/>
      <c r="Q60" s="147"/>
      <c r="R60" s="147"/>
      <c r="S60" s="147"/>
      <c r="T60" s="147"/>
      <c r="U60" s="147"/>
      <c r="V60" s="152"/>
      <c r="W60" s="219"/>
      <c r="X60" s="143"/>
      <c r="Y60" s="143"/>
      <c r="Z60" s="143"/>
    </row>
    <row r="61" spans="1:26" x14ac:dyDescent="0.25">
      <c r="A61" s="15"/>
      <c r="B61" s="42"/>
      <c r="C61" s="3"/>
      <c r="D61" s="3"/>
      <c r="E61" s="14"/>
      <c r="F61" s="14"/>
      <c r="G61" s="14"/>
      <c r="H61" s="153"/>
      <c r="I61" s="153"/>
      <c r="J61" s="153"/>
      <c r="K61" s="153"/>
      <c r="L61" s="153"/>
      <c r="M61" s="153"/>
      <c r="N61" s="153"/>
      <c r="O61" s="153"/>
      <c r="P61" s="153"/>
      <c r="Q61" s="11"/>
      <c r="R61" s="11"/>
      <c r="S61" s="11"/>
      <c r="T61" s="11"/>
      <c r="U61" s="11"/>
      <c r="V61" s="11"/>
      <c r="W61" s="53"/>
    </row>
    <row r="62" spans="1:26" x14ac:dyDescent="0.25">
      <c r="A62" s="15"/>
      <c r="B62" s="42"/>
      <c r="C62" s="3"/>
      <c r="D62" s="3"/>
      <c r="E62" s="14"/>
      <c r="F62" s="14"/>
      <c r="G62" s="14"/>
      <c r="H62" s="153"/>
      <c r="I62" s="153"/>
      <c r="J62" s="153"/>
      <c r="K62" s="153"/>
      <c r="L62" s="153"/>
      <c r="M62" s="153"/>
      <c r="N62" s="153"/>
      <c r="O62" s="153"/>
      <c r="P62" s="153"/>
      <c r="Q62" s="11"/>
      <c r="R62" s="11"/>
      <c r="S62" s="11"/>
      <c r="T62" s="11"/>
      <c r="U62" s="11"/>
      <c r="V62" s="11"/>
      <c r="W62" s="53"/>
    </row>
    <row r="63" spans="1:26" x14ac:dyDescent="0.25">
      <c r="A63" s="15"/>
      <c r="B63" s="38"/>
      <c r="C63" s="8"/>
      <c r="D63" s="8"/>
      <c r="E63" s="27"/>
      <c r="F63" s="27"/>
      <c r="G63" s="27"/>
      <c r="H63" s="154"/>
      <c r="I63" s="154"/>
      <c r="J63" s="154"/>
      <c r="K63" s="154"/>
      <c r="L63" s="154"/>
      <c r="M63" s="154"/>
      <c r="N63" s="154"/>
      <c r="O63" s="154"/>
      <c r="P63" s="154"/>
      <c r="Q63" s="16"/>
      <c r="R63" s="16"/>
      <c r="S63" s="16"/>
      <c r="T63" s="16"/>
      <c r="U63" s="16"/>
      <c r="V63" s="16"/>
      <c r="W63" s="53"/>
    </row>
    <row r="64" spans="1:26" ht="34.9" customHeight="1" x14ac:dyDescent="0.25">
      <c r="A64" s="1"/>
      <c r="B64" s="264" t="s">
        <v>92</v>
      </c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53"/>
    </row>
    <row r="65" spans="1:26" x14ac:dyDescent="0.25">
      <c r="A65" s="15"/>
      <c r="B65" s="97"/>
      <c r="C65" s="19"/>
      <c r="D65" s="19"/>
      <c r="E65" s="99"/>
      <c r="F65" s="99"/>
      <c r="G65" s="99"/>
      <c r="H65" s="168"/>
      <c r="I65" s="168"/>
      <c r="J65" s="168"/>
      <c r="K65" s="168"/>
      <c r="L65" s="168"/>
      <c r="M65" s="168"/>
      <c r="N65" s="168"/>
      <c r="O65" s="168"/>
      <c r="P65" s="168"/>
      <c r="Q65" s="20"/>
      <c r="R65" s="20"/>
      <c r="S65" s="20"/>
      <c r="T65" s="20"/>
      <c r="U65" s="20"/>
      <c r="V65" s="20"/>
      <c r="W65" s="53"/>
    </row>
    <row r="66" spans="1:26" ht="19.899999999999999" customHeight="1" x14ac:dyDescent="0.25">
      <c r="A66" s="205"/>
      <c r="B66" s="268" t="s">
        <v>26</v>
      </c>
      <c r="C66" s="269"/>
      <c r="D66" s="269"/>
      <c r="E66" s="270"/>
      <c r="F66" s="166"/>
      <c r="G66" s="166"/>
      <c r="H66" s="167" t="s">
        <v>103</v>
      </c>
      <c r="I66" s="257" t="s">
        <v>104</v>
      </c>
      <c r="J66" s="258"/>
      <c r="K66" s="258"/>
      <c r="L66" s="258"/>
      <c r="M66" s="258"/>
      <c r="N66" s="258"/>
      <c r="O66" s="258"/>
      <c r="P66" s="259"/>
      <c r="Q66" s="18"/>
      <c r="R66" s="18"/>
      <c r="S66" s="18"/>
      <c r="T66" s="18"/>
      <c r="U66" s="18"/>
      <c r="V66" s="18"/>
      <c r="W66" s="53"/>
    </row>
    <row r="67" spans="1:26" ht="19.899999999999999" customHeight="1" x14ac:dyDescent="0.25">
      <c r="A67" s="205"/>
      <c r="B67" s="254" t="s">
        <v>27</v>
      </c>
      <c r="C67" s="255"/>
      <c r="D67" s="255"/>
      <c r="E67" s="256"/>
      <c r="F67" s="162"/>
      <c r="G67" s="162"/>
      <c r="H67" s="163" t="s">
        <v>21</v>
      </c>
      <c r="I67" s="16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ht="19.899999999999999" customHeight="1" x14ac:dyDescent="0.25">
      <c r="A68" s="205"/>
      <c r="B68" s="254" t="s">
        <v>28</v>
      </c>
      <c r="C68" s="255"/>
      <c r="D68" s="255"/>
      <c r="E68" s="256"/>
      <c r="F68" s="162"/>
      <c r="G68" s="162"/>
      <c r="H68" s="163" t="s">
        <v>105</v>
      </c>
      <c r="I68" s="163" t="s">
        <v>25</v>
      </c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ht="19.899999999999999" customHeight="1" x14ac:dyDescent="0.25">
      <c r="A69" s="15"/>
      <c r="B69" s="209" t="s">
        <v>106</v>
      </c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15"/>
      <c r="B70" s="209" t="s">
        <v>1126</v>
      </c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11" t="s">
        <v>62</v>
      </c>
      <c r="C73" s="164"/>
      <c r="D73" s="164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x14ac:dyDescent="0.25">
      <c r="A74" s="2"/>
      <c r="B74" s="212" t="s">
        <v>93</v>
      </c>
      <c r="C74" s="128" t="s">
        <v>94</v>
      </c>
      <c r="D74" s="128" t="s">
        <v>95</v>
      </c>
      <c r="E74" s="155"/>
      <c r="F74" s="155" t="s">
        <v>96</v>
      </c>
      <c r="G74" s="155" t="s">
        <v>97</v>
      </c>
      <c r="H74" s="156" t="s">
        <v>98</v>
      </c>
      <c r="I74" s="156" t="s">
        <v>99</v>
      </c>
      <c r="J74" s="156"/>
      <c r="K74" s="156"/>
      <c r="L74" s="156"/>
      <c r="M74" s="156"/>
      <c r="N74" s="156"/>
      <c r="O74" s="156"/>
      <c r="P74" s="156" t="s">
        <v>100</v>
      </c>
      <c r="Q74" s="157"/>
      <c r="R74" s="157"/>
      <c r="S74" s="128" t="s">
        <v>101</v>
      </c>
      <c r="T74" s="158"/>
      <c r="U74" s="158"/>
      <c r="V74" s="128" t="s">
        <v>102</v>
      </c>
      <c r="W74" s="53"/>
    </row>
    <row r="75" spans="1:26" x14ac:dyDescent="0.25">
      <c r="A75" s="10"/>
      <c r="B75" s="213"/>
      <c r="C75" s="169"/>
      <c r="D75" s="260" t="s">
        <v>89</v>
      </c>
      <c r="E75" s="260"/>
      <c r="F75" s="134"/>
      <c r="G75" s="170"/>
      <c r="H75" s="134"/>
      <c r="I75" s="134"/>
      <c r="J75" s="135"/>
      <c r="K75" s="135"/>
      <c r="L75" s="135"/>
      <c r="M75" s="135"/>
      <c r="N75" s="135"/>
      <c r="O75" s="135"/>
      <c r="P75" s="135"/>
      <c r="Q75" s="133"/>
      <c r="R75" s="133"/>
      <c r="S75" s="133"/>
      <c r="T75" s="133"/>
      <c r="U75" s="133"/>
      <c r="V75" s="198"/>
      <c r="W75" s="219"/>
      <c r="X75" s="137"/>
      <c r="Y75" s="137"/>
      <c r="Z75" s="137"/>
    </row>
    <row r="76" spans="1:26" x14ac:dyDescent="0.25">
      <c r="A76" s="10"/>
      <c r="B76" s="214"/>
      <c r="C76" s="172">
        <v>921</v>
      </c>
      <c r="D76" s="248" t="s">
        <v>1127</v>
      </c>
      <c r="E76" s="248"/>
      <c r="F76" s="138"/>
      <c r="G76" s="171"/>
      <c r="H76" s="138"/>
      <c r="I76" s="138"/>
      <c r="J76" s="139"/>
      <c r="K76" s="139"/>
      <c r="L76" s="139"/>
      <c r="M76" s="139"/>
      <c r="N76" s="139"/>
      <c r="O76" s="139"/>
      <c r="P76" s="139"/>
      <c r="Q76" s="10"/>
      <c r="R76" s="10"/>
      <c r="S76" s="10"/>
      <c r="T76" s="10"/>
      <c r="U76" s="10"/>
      <c r="V76" s="199"/>
      <c r="W76" s="219"/>
      <c r="X76" s="137"/>
      <c r="Y76" s="137"/>
      <c r="Z76" s="137"/>
    </row>
    <row r="77" spans="1:26" ht="25.15" customHeight="1" x14ac:dyDescent="0.25">
      <c r="A77" s="179"/>
      <c r="B77" s="216" t="s">
        <v>1502</v>
      </c>
      <c r="C77" s="190" t="s">
        <v>1129</v>
      </c>
      <c r="D77" s="251" t="s">
        <v>1130</v>
      </c>
      <c r="E77" s="251"/>
      <c r="F77" s="185" t="s">
        <v>312</v>
      </c>
      <c r="G77" s="186">
        <v>4</v>
      </c>
      <c r="H77" s="185"/>
      <c r="I77" s="185">
        <f t="shared" ref="I77:I108" si="0">ROUND(G77*(H77),2)</f>
        <v>0</v>
      </c>
      <c r="J77" s="187">
        <f t="shared" ref="J77:J108" si="1">ROUND(G77*(N77),2)</f>
        <v>1.32</v>
      </c>
      <c r="K77" s="188">
        <f t="shared" ref="K77:K108" si="2">ROUND(G77*(O77),2)</f>
        <v>0</v>
      </c>
      <c r="L77" s="188"/>
      <c r="M77" s="188">
        <f t="shared" ref="M77:M108" si="3">ROUND(G77*(H77),2)</f>
        <v>0</v>
      </c>
      <c r="N77" s="188">
        <v>0.33</v>
      </c>
      <c r="O77" s="188"/>
      <c r="P77" s="192"/>
      <c r="Q77" s="192"/>
      <c r="R77" s="192"/>
      <c r="S77" s="193">
        <f t="shared" ref="S77:S108" si="4">ROUND(G77*(P77),3)</f>
        <v>0</v>
      </c>
      <c r="T77" s="189"/>
      <c r="U77" s="189"/>
      <c r="V77" s="201"/>
      <c r="W77" s="53"/>
      <c r="Z77">
        <v>0</v>
      </c>
    </row>
    <row r="78" spans="1:26" ht="25.15" customHeight="1" x14ac:dyDescent="0.25">
      <c r="A78" s="179"/>
      <c r="B78" s="216" t="s">
        <v>1503</v>
      </c>
      <c r="C78" s="190" t="s">
        <v>1131</v>
      </c>
      <c r="D78" s="251" t="s">
        <v>1132</v>
      </c>
      <c r="E78" s="251"/>
      <c r="F78" s="185" t="s">
        <v>312</v>
      </c>
      <c r="G78" s="186">
        <v>212</v>
      </c>
      <c r="H78" s="185"/>
      <c r="I78" s="185">
        <f t="shared" si="0"/>
        <v>0</v>
      </c>
      <c r="J78" s="187">
        <f t="shared" si="1"/>
        <v>99.64</v>
      </c>
      <c r="K78" s="188">
        <f t="shared" si="2"/>
        <v>0</v>
      </c>
      <c r="L78" s="188"/>
      <c r="M78" s="188">
        <f t="shared" si="3"/>
        <v>0</v>
      </c>
      <c r="N78" s="188">
        <v>0.47</v>
      </c>
      <c r="O78" s="188"/>
      <c r="P78" s="192"/>
      <c r="Q78" s="192"/>
      <c r="R78" s="192"/>
      <c r="S78" s="193">
        <f t="shared" si="4"/>
        <v>0</v>
      </c>
      <c r="T78" s="189"/>
      <c r="U78" s="189"/>
      <c r="V78" s="201"/>
      <c r="W78" s="53"/>
      <c r="Z78">
        <v>0</v>
      </c>
    </row>
    <row r="79" spans="1:26" ht="25.15" customHeight="1" x14ac:dyDescent="0.25">
      <c r="A79" s="179"/>
      <c r="B79" s="216" t="s">
        <v>1504</v>
      </c>
      <c r="C79" s="190" t="s">
        <v>1133</v>
      </c>
      <c r="D79" s="251" t="s">
        <v>1134</v>
      </c>
      <c r="E79" s="251"/>
      <c r="F79" s="185" t="s">
        <v>148</v>
      </c>
      <c r="G79" s="186">
        <v>80</v>
      </c>
      <c r="H79" s="185"/>
      <c r="I79" s="185">
        <f t="shared" si="0"/>
        <v>0</v>
      </c>
      <c r="J79" s="187">
        <f t="shared" si="1"/>
        <v>101.6</v>
      </c>
      <c r="K79" s="188">
        <f t="shared" si="2"/>
        <v>0</v>
      </c>
      <c r="L79" s="188"/>
      <c r="M79" s="188">
        <f t="shared" si="3"/>
        <v>0</v>
      </c>
      <c r="N79" s="188">
        <v>1.27</v>
      </c>
      <c r="O79" s="188"/>
      <c r="P79" s="192"/>
      <c r="Q79" s="192"/>
      <c r="R79" s="192"/>
      <c r="S79" s="193">
        <f t="shared" si="4"/>
        <v>0</v>
      </c>
      <c r="T79" s="189"/>
      <c r="U79" s="189"/>
      <c r="V79" s="201"/>
      <c r="W79" s="53"/>
      <c r="Z79">
        <v>0</v>
      </c>
    </row>
    <row r="80" spans="1:26" ht="25.15" customHeight="1" x14ac:dyDescent="0.25">
      <c r="A80" s="179"/>
      <c r="B80" s="216" t="s">
        <v>1505</v>
      </c>
      <c r="C80" s="190" t="s">
        <v>1135</v>
      </c>
      <c r="D80" s="251" t="s">
        <v>1136</v>
      </c>
      <c r="E80" s="251"/>
      <c r="F80" s="185" t="s">
        <v>148</v>
      </c>
      <c r="G80" s="186">
        <v>7</v>
      </c>
      <c r="H80" s="185"/>
      <c r="I80" s="185">
        <f t="shared" si="0"/>
        <v>0</v>
      </c>
      <c r="J80" s="187">
        <f t="shared" si="1"/>
        <v>3.57</v>
      </c>
      <c r="K80" s="188">
        <f t="shared" si="2"/>
        <v>0</v>
      </c>
      <c r="L80" s="188"/>
      <c r="M80" s="188">
        <f t="shared" si="3"/>
        <v>0</v>
      </c>
      <c r="N80" s="188">
        <v>0.51</v>
      </c>
      <c r="O80" s="188"/>
      <c r="P80" s="192"/>
      <c r="Q80" s="192"/>
      <c r="R80" s="192"/>
      <c r="S80" s="193">
        <f t="shared" si="4"/>
        <v>0</v>
      </c>
      <c r="T80" s="189"/>
      <c r="U80" s="189"/>
      <c r="V80" s="201"/>
      <c r="W80" s="53"/>
      <c r="Z80">
        <v>0</v>
      </c>
    </row>
    <row r="81" spans="1:26" ht="25.15" customHeight="1" x14ac:dyDescent="0.25">
      <c r="A81" s="179"/>
      <c r="B81" s="216" t="s">
        <v>1506</v>
      </c>
      <c r="C81" s="190" t="s">
        <v>1137</v>
      </c>
      <c r="D81" s="251" t="s">
        <v>1138</v>
      </c>
      <c r="E81" s="251"/>
      <c r="F81" s="185" t="s">
        <v>148</v>
      </c>
      <c r="G81" s="186">
        <v>7</v>
      </c>
      <c r="H81" s="185"/>
      <c r="I81" s="185">
        <f t="shared" si="0"/>
        <v>0</v>
      </c>
      <c r="J81" s="187">
        <f t="shared" si="1"/>
        <v>5.04</v>
      </c>
      <c r="K81" s="188">
        <f t="shared" si="2"/>
        <v>0</v>
      </c>
      <c r="L81" s="188"/>
      <c r="M81" s="188">
        <f t="shared" si="3"/>
        <v>0</v>
      </c>
      <c r="N81" s="188">
        <v>0.72</v>
      </c>
      <c r="O81" s="188"/>
      <c r="P81" s="192"/>
      <c r="Q81" s="192"/>
      <c r="R81" s="192"/>
      <c r="S81" s="193">
        <f t="shared" si="4"/>
        <v>0</v>
      </c>
      <c r="T81" s="189"/>
      <c r="U81" s="189"/>
      <c r="V81" s="201"/>
      <c r="W81" s="53"/>
      <c r="Z81">
        <v>0</v>
      </c>
    </row>
    <row r="82" spans="1:26" ht="25.15" customHeight="1" x14ac:dyDescent="0.25">
      <c r="A82" s="179"/>
      <c r="B82" s="216" t="s">
        <v>1507</v>
      </c>
      <c r="C82" s="190" t="s">
        <v>1139</v>
      </c>
      <c r="D82" s="251" t="s">
        <v>1140</v>
      </c>
      <c r="E82" s="251"/>
      <c r="F82" s="185" t="s">
        <v>148</v>
      </c>
      <c r="G82" s="186">
        <v>54</v>
      </c>
      <c r="H82" s="185"/>
      <c r="I82" s="185">
        <f t="shared" si="0"/>
        <v>0</v>
      </c>
      <c r="J82" s="187">
        <f t="shared" si="1"/>
        <v>53.46</v>
      </c>
      <c r="K82" s="188">
        <f t="shared" si="2"/>
        <v>0</v>
      </c>
      <c r="L82" s="188"/>
      <c r="M82" s="188">
        <f t="shared" si="3"/>
        <v>0</v>
      </c>
      <c r="N82" s="188">
        <v>0.99</v>
      </c>
      <c r="O82" s="188"/>
      <c r="P82" s="192"/>
      <c r="Q82" s="192"/>
      <c r="R82" s="192"/>
      <c r="S82" s="193">
        <f t="shared" si="4"/>
        <v>0</v>
      </c>
      <c r="T82" s="189"/>
      <c r="U82" s="189"/>
      <c r="V82" s="201"/>
      <c r="W82" s="53"/>
      <c r="Z82">
        <v>0</v>
      </c>
    </row>
    <row r="83" spans="1:26" ht="25.15" customHeight="1" x14ac:dyDescent="0.25">
      <c r="A83" s="179"/>
      <c r="B83" s="216" t="s">
        <v>1508</v>
      </c>
      <c r="C83" s="190" t="s">
        <v>1141</v>
      </c>
      <c r="D83" s="251" t="s">
        <v>1142</v>
      </c>
      <c r="E83" s="251"/>
      <c r="F83" s="185" t="s">
        <v>148</v>
      </c>
      <c r="G83" s="186">
        <v>6</v>
      </c>
      <c r="H83" s="185"/>
      <c r="I83" s="185">
        <f t="shared" si="0"/>
        <v>0</v>
      </c>
      <c r="J83" s="187">
        <f t="shared" si="1"/>
        <v>19.62</v>
      </c>
      <c r="K83" s="188">
        <f t="shared" si="2"/>
        <v>0</v>
      </c>
      <c r="L83" s="188"/>
      <c r="M83" s="188">
        <f t="shared" si="3"/>
        <v>0</v>
      </c>
      <c r="N83" s="188">
        <v>3.27</v>
      </c>
      <c r="O83" s="188"/>
      <c r="P83" s="192"/>
      <c r="Q83" s="192"/>
      <c r="R83" s="192"/>
      <c r="S83" s="193">
        <f t="shared" si="4"/>
        <v>0</v>
      </c>
      <c r="T83" s="189"/>
      <c r="U83" s="189"/>
      <c r="V83" s="201"/>
      <c r="W83" s="53"/>
      <c r="Z83">
        <v>0</v>
      </c>
    </row>
    <row r="84" spans="1:26" ht="25.15" customHeight="1" x14ac:dyDescent="0.25">
      <c r="A84" s="179"/>
      <c r="B84" s="216" t="s">
        <v>1509</v>
      </c>
      <c r="C84" s="190" t="s">
        <v>1143</v>
      </c>
      <c r="D84" s="251" t="s">
        <v>1144</v>
      </c>
      <c r="E84" s="251"/>
      <c r="F84" s="185" t="s">
        <v>148</v>
      </c>
      <c r="G84" s="186">
        <v>36</v>
      </c>
      <c r="H84" s="185"/>
      <c r="I84" s="185">
        <f t="shared" si="0"/>
        <v>0</v>
      </c>
      <c r="J84" s="187">
        <f t="shared" si="1"/>
        <v>43.56</v>
      </c>
      <c r="K84" s="188">
        <f t="shared" si="2"/>
        <v>0</v>
      </c>
      <c r="L84" s="188"/>
      <c r="M84" s="188">
        <f t="shared" si="3"/>
        <v>0</v>
      </c>
      <c r="N84" s="188">
        <v>1.21</v>
      </c>
      <c r="O84" s="188"/>
      <c r="P84" s="192"/>
      <c r="Q84" s="192"/>
      <c r="R84" s="192"/>
      <c r="S84" s="193">
        <f t="shared" si="4"/>
        <v>0</v>
      </c>
      <c r="T84" s="189"/>
      <c r="U84" s="189"/>
      <c r="V84" s="201"/>
      <c r="W84" s="53"/>
      <c r="Z84">
        <v>0</v>
      </c>
    </row>
    <row r="85" spans="1:26" ht="25.15" customHeight="1" x14ac:dyDescent="0.25">
      <c r="A85" s="179"/>
      <c r="B85" s="216" t="s">
        <v>1510</v>
      </c>
      <c r="C85" s="190" t="s">
        <v>1145</v>
      </c>
      <c r="D85" s="251" t="s">
        <v>1146</v>
      </c>
      <c r="E85" s="251"/>
      <c r="F85" s="185" t="s">
        <v>148</v>
      </c>
      <c r="G85" s="186">
        <v>7</v>
      </c>
      <c r="H85" s="185"/>
      <c r="I85" s="185">
        <f t="shared" si="0"/>
        <v>0</v>
      </c>
      <c r="J85" s="187">
        <f t="shared" si="1"/>
        <v>13.51</v>
      </c>
      <c r="K85" s="188">
        <f t="shared" si="2"/>
        <v>0</v>
      </c>
      <c r="L85" s="188"/>
      <c r="M85" s="188">
        <f t="shared" si="3"/>
        <v>0</v>
      </c>
      <c r="N85" s="188">
        <v>1.9300000000000002</v>
      </c>
      <c r="O85" s="188"/>
      <c r="P85" s="192"/>
      <c r="Q85" s="192"/>
      <c r="R85" s="192"/>
      <c r="S85" s="193">
        <f t="shared" si="4"/>
        <v>0</v>
      </c>
      <c r="T85" s="189"/>
      <c r="U85" s="189"/>
      <c r="V85" s="201"/>
      <c r="W85" s="53"/>
      <c r="Z85">
        <v>0</v>
      </c>
    </row>
    <row r="86" spans="1:26" ht="25.15" customHeight="1" x14ac:dyDescent="0.25">
      <c r="A86" s="179"/>
      <c r="B86" s="216" t="s">
        <v>1511</v>
      </c>
      <c r="C86" s="190" t="s">
        <v>1147</v>
      </c>
      <c r="D86" s="251" t="s">
        <v>1148</v>
      </c>
      <c r="E86" s="251"/>
      <c r="F86" s="185" t="s">
        <v>148</v>
      </c>
      <c r="G86" s="186">
        <v>7</v>
      </c>
      <c r="H86" s="185"/>
      <c r="I86" s="185">
        <f t="shared" si="0"/>
        <v>0</v>
      </c>
      <c r="J86" s="187">
        <f t="shared" si="1"/>
        <v>29.68</v>
      </c>
      <c r="K86" s="188">
        <f t="shared" si="2"/>
        <v>0</v>
      </c>
      <c r="L86" s="188"/>
      <c r="M86" s="188">
        <f t="shared" si="3"/>
        <v>0</v>
      </c>
      <c r="N86" s="188">
        <v>4.24</v>
      </c>
      <c r="O86" s="188"/>
      <c r="P86" s="192"/>
      <c r="Q86" s="192"/>
      <c r="R86" s="192"/>
      <c r="S86" s="193">
        <f t="shared" si="4"/>
        <v>0</v>
      </c>
      <c r="T86" s="189"/>
      <c r="U86" s="189"/>
      <c r="V86" s="201"/>
      <c r="W86" s="53"/>
      <c r="Z86">
        <v>0</v>
      </c>
    </row>
    <row r="87" spans="1:26" ht="25.15" customHeight="1" x14ac:dyDescent="0.25">
      <c r="A87" s="179"/>
      <c r="B87" s="216" t="s">
        <v>1512</v>
      </c>
      <c r="C87" s="190" t="s">
        <v>1149</v>
      </c>
      <c r="D87" s="251" t="s">
        <v>1150</v>
      </c>
      <c r="E87" s="251"/>
      <c r="F87" s="185" t="s">
        <v>148</v>
      </c>
      <c r="G87" s="186">
        <v>7</v>
      </c>
      <c r="H87" s="185"/>
      <c r="I87" s="185">
        <f t="shared" si="0"/>
        <v>0</v>
      </c>
      <c r="J87" s="187">
        <f t="shared" si="1"/>
        <v>69.86</v>
      </c>
      <c r="K87" s="188">
        <f t="shared" si="2"/>
        <v>0</v>
      </c>
      <c r="L87" s="188"/>
      <c r="M87" s="188">
        <f t="shared" si="3"/>
        <v>0</v>
      </c>
      <c r="N87" s="188">
        <v>9.98</v>
      </c>
      <c r="O87" s="188"/>
      <c r="P87" s="192"/>
      <c r="Q87" s="192"/>
      <c r="R87" s="192"/>
      <c r="S87" s="193">
        <f t="shared" si="4"/>
        <v>0</v>
      </c>
      <c r="T87" s="189"/>
      <c r="U87" s="189"/>
      <c r="V87" s="201"/>
      <c r="W87" s="53"/>
      <c r="Z87">
        <v>0</v>
      </c>
    </row>
    <row r="88" spans="1:26" ht="25.15" customHeight="1" x14ac:dyDescent="0.25">
      <c r="A88" s="179"/>
      <c r="B88" s="216" t="s">
        <v>1513</v>
      </c>
      <c r="C88" s="190" t="s">
        <v>1151</v>
      </c>
      <c r="D88" s="251" t="s">
        <v>1152</v>
      </c>
      <c r="E88" s="251"/>
      <c r="F88" s="185" t="s">
        <v>148</v>
      </c>
      <c r="G88" s="186">
        <v>28</v>
      </c>
      <c r="H88" s="185"/>
      <c r="I88" s="185">
        <f t="shared" si="0"/>
        <v>0</v>
      </c>
      <c r="J88" s="187">
        <f t="shared" si="1"/>
        <v>382.2</v>
      </c>
      <c r="K88" s="188">
        <f t="shared" si="2"/>
        <v>0</v>
      </c>
      <c r="L88" s="188"/>
      <c r="M88" s="188">
        <f t="shared" si="3"/>
        <v>0</v>
      </c>
      <c r="N88" s="188">
        <v>13.65</v>
      </c>
      <c r="O88" s="188"/>
      <c r="P88" s="192"/>
      <c r="Q88" s="192"/>
      <c r="R88" s="192"/>
      <c r="S88" s="193">
        <f t="shared" si="4"/>
        <v>0</v>
      </c>
      <c r="T88" s="189"/>
      <c r="U88" s="189"/>
      <c r="V88" s="201"/>
      <c r="W88" s="53"/>
      <c r="Z88">
        <v>0</v>
      </c>
    </row>
    <row r="89" spans="1:26" ht="25.15" customHeight="1" x14ac:dyDescent="0.25">
      <c r="A89" s="179"/>
      <c r="B89" s="216" t="s">
        <v>1514</v>
      </c>
      <c r="C89" s="190" t="s">
        <v>1153</v>
      </c>
      <c r="D89" s="251" t="s">
        <v>1154</v>
      </c>
      <c r="E89" s="251"/>
      <c r="F89" s="185" t="s">
        <v>148</v>
      </c>
      <c r="G89" s="186">
        <v>5</v>
      </c>
      <c r="H89" s="185"/>
      <c r="I89" s="185">
        <f t="shared" si="0"/>
        <v>0</v>
      </c>
      <c r="J89" s="187">
        <f t="shared" si="1"/>
        <v>55.5</v>
      </c>
      <c r="K89" s="188">
        <f t="shared" si="2"/>
        <v>0</v>
      </c>
      <c r="L89" s="188"/>
      <c r="M89" s="188">
        <f t="shared" si="3"/>
        <v>0</v>
      </c>
      <c r="N89" s="188">
        <v>11.1</v>
      </c>
      <c r="O89" s="188"/>
      <c r="P89" s="192"/>
      <c r="Q89" s="192"/>
      <c r="R89" s="192"/>
      <c r="S89" s="193">
        <f t="shared" si="4"/>
        <v>0</v>
      </c>
      <c r="T89" s="189"/>
      <c r="U89" s="189"/>
      <c r="V89" s="201"/>
      <c r="W89" s="53"/>
      <c r="Z89">
        <v>0</v>
      </c>
    </row>
    <row r="90" spans="1:26" ht="25.15" customHeight="1" x14ac:dyDescent="0.25">
      <c r="A90" s="179"/>
      <c r="B90" s="216" t="s">
        <v>1515</v>
      </c>
      <c r="C90" s="190" t="s">
        <v>1155</v>
      </c>
      <c r="D90" s="251" t="s">
        <v>1156</v>
      </c>
      <c r="E90" s="251"/>
      <c r="F90" s="185" t="s">
        <v>148</v>
      </c>
      <c r="G90" s="186">
        <v>10</v>
      </c>
      <c r="H90" s="185"/>
      <c r="I90" s="185">
        <f t="shared" si="0"/>
        <v>0</v>
      </c>
      <c r="J90" s="187">
        <f t="shared" si="1"/>
        <v>113.6</v>
      </c>
      <c r="K90" s="188">
        <f t="shared" si="2"/>
        <v>0</v>
      </c>
      <c r="L90" s="188"/>
      <c r="M90" s="188">
        <f t="shared" si="3"/>
        <v>0</v>
      </c>
      <c r="N90" s="188">
        <v>11.36</v>
      </c>
      <c r="O90" s="188"/>
      <c r="P90" s="192"/>
      <c r="Q90" s="192"/>
      <c r="R90" s="192"/>
      <c r="S90" s="193">
        <f t="shared" si="4"/>
        <v>0</v>
      </c>
      <c r="T90" s="189"/>
      <c r="U90" s="189"/>
      <c r="V90" s="201"/>
      <c r="W90" s="53"/>
      <c r="Z90">
        <v>0</v>
      </c>
    </row>
    <row r="91" spans="1:26" ht="25.15" customHeight="1" x14ac:dyDescent="0.25">
      <c r="A91" s="179"/>
      <c r="B91" s="216" t="s">
        <v>1516</v>
      </c>
      <c r="C91" s="190" t="s">
        <v>1157</v>
      </c>
      <c r="D91" s="251" t="s">
        <v>1158</v>
      </c>
      <c r="E91" s="251"/>
      <c r="F91" s="185" t="s">
        <v>148</v>
      </c>
      <c r="G91" s="186">
        <v>1</v>
      </c>
      <c r="H91" s="185"/>
      <c r="I91" s="185">
        <f t="shared" si="0"/>
        <v>0</v>
      </c>
      <c r="J91" s="187">
        <f t="shared" si="1"/>
        <v>5.48</v>
      </c>
      <c r="K91" s="188">
        <f t="shared" si="2"/>
        <v>0</v>
      </c>
      <c r="L91" s="188"/>
      <c r="M91" s="188">
        <f t="shared" si="3"/>
        <v>0</v>
      </c>
      <c r="N91" s="188">
        <v>5.48</v>
      </c>
      <c r="O91" s="188"/>
      <c r="P91" s="192"/>
      <c r="Q91" s="192"/>
      <c r="R91" s="192"/>
      <c r="S91" s="193">
        <f t="shared" si="4"/>
        <v>0</v>
      </c>
      <c r="T91" s="189"/>
      <c r="U91" s="189"/>
      <c r="V91" s="201"/>
      <c r="W91" s="53"/>
      <c r="Z91">
        <v>0</v>
      </c>
    </row>
    <row r="92" spans="1:26" ht="25.15" customHeight="1" x14ac:dyDescent="0.25">
      <c r="A92" s="179"/>
      <c r="B92" s="216" t="s">
        <v>1517</v>
      </c>
      <c r="C92" s="190" t="s">
        <v>1159</v>
      </c>
      <c r="D92" s="251" t="s">
        <v>1160</v>
      </c>
      <c r="E92" s="251"/>
      <c r="F92" s="185" t="s">
        <v>148</v>
      </c>
      <c r="G92" s="186">
        <v>7</v>
      </c>
      <c r="H92" s="185"/>
      <c r="I92" s="185">
        <f t="shared" si="0"/>
        <v>0</v>
      </c>
      <c r="J92" s="187">
        <f t="shared" si="1"/>
        <v>3.78</v>
      </c>
      <c r="K92" s="188">
        <f t="shared" si="2"/>
        <v>0</v>
      </c>
      <c r="L92" s="188"/>
      <c r="M92" s="188">
        <f t="shared" si="3"/>
        <v>0</v>
      </c>
      <c r="N92" s="188">
        <v>0.54</v>
      </c>
      <c r="O92" s="188"/>
      <c r="P92" s="192"/>
      <c r="Q92" s="192"/>
      <c r="R92" s="192"/>
      <c r="S92" s="193">
        <f t="shared" si="4"/>
        <v>0</v>
      </c>
      <c r="T92" s="189"/>
      <c r="U92" s="189"/>
      <c r="V92" s="201"/>
      <c r="W92" s="53"/>
      <c r="Z92">
        <v>0</v>
      </c>
    </row>
    <row r="93" spans="1:26" ht="25.15" customHeight="1" x14ac:dyDescent="0.25">
      <c r="A93" s="179"/>
      <c r="B93" s="216" t="s">
        <v>1518</v>
      </c>
      <c r="C93" s="190" t="s">
        <v>1161</v>
      </c>
      <c r="D93" s="251" t="s">
        <v>1162</v>
      </c>
      <c r="E93" s="251"/>
      <c r="F93" s="185" t="s">
        <v>148</v>
      </c>
      <c r="G93" s="186">
        <v>4</v>
      </c>
      <c r="H93" s="185"/>
      <c r="I93" s="185">
        <f t="shared" si="0"/>
        <v>0</v>
      </c>
      <c r="J93" s="187">
        <f t="shared" si="1"/>
        <v>1.52</v>
      </c>
      <c r="K93" s="188">
        <f t="shared" si="2"/>
        <v>0</v>
      </c>
      <c r="L93" s="188"/>
      <c r="M93" s="188">
        <f t="shared" si="3"/>
        <v>0</v>
      </c>
      <c r="N93" s="188">
        <v>0.38</v>
      </c>
      <c r="O93" s="188"/>
      <c r="P93" s="192"/>
      <c r="Q93" s="192"/>
      <c r="R93" s="192"/>
      <c r="S93" s="193">
        <f t="shared" si="4"/>
        <v>0</v>
      </c>
      <c r="T93" s="189"/>
      <c r="U93" s="189"/>
      <c r="V93" s="201"/>
      <c r="W93" s="53"/>
      <c r="Z93">
        <v>0</v>
      </c>
    </row>
    <row r="94" spans="1:26" ht="25.15" customHeight="1" x14ac:dyDescent="0.25">
      <c r="A94" s="179"/>
      <c r="B94" s="216" t="s">
        <v>1519</v>
      </c>
      <c r="C94" s="190" t="s">
        <v>1163</v>
      </c>
      <c r="D94" s="251" t="s">
        <v>1164</v>
      </c>
      <c r="E94" s="251"/>
      <c r="F94" s="185" t="s">
        <v>148</v>
      </c>
      <c r="G94" s="186">
        <v>4</v>
      </c>
      <c r="H94" s="185"/>
      <c r="I94" s="185">
        <f t="shared" si="0"/>
        <v>0</v>
      </c>
      <c r="J94" s="187">
        <f t="shared" si="1"/>
        <v>2.64</v>
      </c>
      <c r="K94" s="188">
        <f t="shared" si="2"/>
        <v>0</v>
      </c>
      <c r="L94" s="188"/>
      <c r="M94" s="188">
        <f t="shared" si="3"/>
        <v>0</v>
      </c>
      <c r="N94" s="188">
        <v>0.66</v>
      </c>
      <c r="O94" s="188"/>
      <c r="P94" s="192"/>
      <c r="Q94" s="192"/>
      <c r="R94" s="192"/>
      <c r="S94" s="193">
        <f t="shared" si="4"/>
        <v>0</v>
      </c>
      <c r="T94" s="189"/>
      <c r="U94" s="189"/>
      <c r="V94" s="201"/>
      <c r="W94" s="53"/>
      <c r="Z94">
        <v>0</v>
      </c>
    </row>
    <row r="95" spans="1:26" ht="25.15" customHeight="1" x14ac:dyDescent="0.25">
      <c r="A95" s="179"/>
      <c r="B95" s="216" t="s">
        <v>1520</v>
      </c>
      <c r="C95" s="190" t="s">
        <v>1165</v>
      </c>
      <c r="D95" s="251" t="s">
        <v>1166</v>
      </c>
      <c r="E95" s="251"/>
      <c r="F95" s="185" t="s">
        <v>148</v>
      </c>
      <c r="G95" s="186">
        <v>24</v>
      </c>
      <c r="H95" s="185"/>
      <c r="I95" s="185">
        <f t="shared" si="0"/>
        <v>0</v>
      </c>
      <c r="J95" s="187">
        <f t="shared" si="1"/>
        <v>10.8</v>
      </c>
      <c r="K95" s="188">
        <f t="shared" si="2"/>
        <v>0</v>
      </c>
      <c r="L95" s="188"/>
      <c r="M95" s="188">
        <f t="shared" si="3"/>
        <v>0</v>
      </c>
      <c r="N95" s="188">
        <v>0.45</v>
      </c>
      <c r="O95" s="188"/>
      <c r="P95" s="192"/>
      <c r="Q95" s="192"/>
      <c r="R95" s="192"/>
      <c r="S95" s="193">
        <f t="shared" si="4"/>
        <v>0</v>
      </c>
      <c r="T95" s="189"/>
      <c r="U95" s="189"/>
      <c r="V95" s="201"/>
      <c r="W95" s="53"/>
      <c r="Z95">
        <v>0</v>
      </c>
    </row>
    <row r="96" spans="1:26" ht="25.15" customHeight="1" x14ac:dyDescent="0.25">
      <c r="A96" s="179"/>
      <c r="B96" s="216" t="s">
        <v>1521</v>
      </c>
      <c r="C96" s="190" t="s">
        <v>1167</v>
      </c>
      <c r="D96" s="251" t="s">
        <v>1168</v>
      </c>
      <c r="E96" s="251"/>
      <c r="F96" s="185" t="s">
        <v>312</v>
      </c>
      <c r="G96" s="186">
        <v>38</v>
      </c>
      <c r="H96" s="185"/>
      <c r="I96" s="185">
        <f t="shared" si="0"/>
        <v>0</v>
      </c>
      <c r="J96" s="187">
        <f t="shared" si="1"/>
        <v>9.1199999999999992</v>
      </c>
      <c r="K96" s="188">
        <f t="shared" si="2"/>
        <v>0</v>
      </c>
      <c r="L96" s="188"/>
      <c r="M96" s="188">
        <f t="shared" si="3"/>
        <v>0</v>
      </c>
      <c r="N96" s="188">
        <v>0.24</v>
      </c>
      <c r="O96" s="188"/>
      <c r="P96" s="192"/>
      <c r="Q96" s="192"/>
      <c r="R96" s="192"/>
      <c r="S96" s="193">
        <f t="shared" si="4"/>
        <v>0</v>
      </c>
      <c r="T96" s="189"/>
      <c r="U96" s="189"/>
      <c r="V96" s="201"/>
      <c r="W96" s="53"/>
      <c r="Z96">
        <v>0</v>
      </c>
    </row>
    <row r="97" spans="1:26" ht="25.15" customHeight="1" x14ac:dyDescent="0.25">
      <c r="A97" s="179"/>
      <c r="B97" s="216" t="s">
        <v>1522</v>
      </c>
      <c r="C97" s="190" t="s">
        <v>1169</v>
      </c>
      <c r="D97" s="251" t="s">
        <v>1170</v>
      </c>
      <c r="E97" s="251"/>
      <c r="F97" s="185" t="s">
        <v>312</v>
      </c>
      <c r="G97" s="186">
        <v>60</v>
      </c>
      <c r="H97" s="185"/>
      <c r="I97" s="185">
        <f t="shared" si="0"/>
        <v>0</v>
      </c>
      <c r="J97" s="187">
        <f t="shared" si="1"/>
        <v>18</v>
      </c>
      <c r="K97" s="188">
        <f t="shared" si="2"/>
        <v>0</v>
      </c>
      <c r="L97" s="188"/>
      <c r="M97" s="188">
        <f t="shared" si="3"/>
        <v>0</v>
      </c>
      <c r="N97" s="188">
        <v>0.3</v>
      </c>
      <c r="O97" s="188"/>
      <c r="P97" s="192"/>
      <c r="Q97" s="192"/>
      <c r="R97" s="192"/>
      <c r="S97" s="193">
        <f t="shared" si="4"/>
        <v>0</v>
      </c>
      <c r="T97" s="189"/>
      <c r="U97" s="189"/>
      <c r="V97" s="201"/>
      <c r="W97" s="53"/>
      <c r="Z97">
        <v>0</v>
      </c>
    </row>
    <row r="98" spans="1:26" ht="25.15" customHeight="1" x14ac:dyDescent="0.25">
      <c r="A98" s="179"/>
      <c r="B98" s="216" t="s">
        <v>1523</v>
      </c>
      <c r="C98" s="190" t="s">
        <v>1171</v>
      </c>
      <c r="D98" s="251" t="s">
        <v>1172</v>
      </c>
      <c r="E98" s="251"/>
      <c r="F98" s="185" t="s">
        <v>312</v>
      </c>
      <c r="G98" s="186">
        <v>3</v>
      </c>
      <c r="H98" s="185"/>
      <c r="I98" s="185">
        <f t="shared" si="0"/>
        <v>0</v>
      </c>
      <c r="J98" s="187">
        <f t="shared" si="1"/>
        <v>1.38</v>
      </c>
      <c r="K98" s="188">
        <f t="shared" si="2"/>
        <v>0</v>
      </c>
      <c r="L98" s="188"/>
      <c r="M98" s="188">
        <f t="shared" si="3"/>
        <v>0</v>
      </c>
      <c r="N98" s="188">
        <v>0.46</v>
      </c>
      <c r="O98" s="188"/>
      <c r="P98" s="192"/>
      <c r="Q98" s="192"/>
      <c r="R98" s="192"/>
      <c r="S98" s="193">
        <f t="shared" si="4"/>
        <v>0</v>
      </c>
      <c r="T98" s="189"/>
      <c r="U98" s="189"/>
      <c r="V98" s="201"/>
      <c r="W98" s="53"/>
      <c r="Z98">
        <v>0</v>
      </c>
    </row>
    <row r="99" spans="1:26" ht="25.15" customHeight="1" x14ac:dyDescent="0.25">
      <c r="A99" s="179"/>
      <c r="B99" s="216" t="s">
        <v>1524</v>
      </c>
      <c r="C99" s="190" t="s">
        <v>1173</v>
      </c>
      <c r="D99" s="251" t="s">
        <v>1174</v>
      </c>
      <c r="E99" s="251"/>
      <c r="F99" s="185" t="s">
        <v>312</v>
      </c>
      <c r="G99" s="186">
        <v>210</v>
      </c>
      <c r="H99" s="185"/>
      <c r="I99" s="185">
        <f t="shared" si="0"/>
        <v>0</v>
      </c>
      <c r="J99" s="187">
        <f t="shared" si="1"/>
        <v>63</v>
      </c>
      <c r="K99" s="188">
        <f t="shared" si="2"/>
        <v>0</v>
      </c>
      <c r="L99" s="188"/>
      <c r="M99" s="188">
        <f t="shared" si="3"/>
        <v>0</v>
      </c>
      <c r="N99" s="188">
        <v>0.3</v>
      </c>
      <c r="O99" s="188"/>
      <c r="P99" s="192"/>
      <c r="Q99" s="192"/>
      <c r="R99" s="192"/>
      <c r="S99" s="193">
        <f t="shared" si="4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6" t="s">
        <v>1525</v>
      </c>
      <c r="C100" s="190" t="s">
        <v>1175</v>
      </c>
      <c r="D100" s="251" t="s">
        <v>1176</v>
      </c>
      <c r="E100" s="251"/>
      <c r="F100" s="185" t="s">
        <v>312</v>
      </c>
      <c r="G100" s="186">
        <v>252</v>
      </c>
      <c r="H100" s="185"/>
      <c r="I100" s="185">
        <f t="shared" si="0"/>
        <v>0</v>
      </c>
      <c r="J100" s="187">
        <f t="shared" si="1"/>
        <v>126</v>
      </c>
      <c r="K100" s="188">
        <f t="shared" si="2"/>
        <v>0</v>
      </c>
      <c r="L100" s="188"/>
      <c r="M100" s="188">
        <f t="shared" si="3"/>
        <v>0</v>
      </c>
      <c r="N100" s="188">
        <v>0.5</v>
      </c>
      <c r="O100" s="188"/>
      <c r="P100" s="192"/>
      <c r="Q100" s="192"/>
      <c r="R100" s="192"/>
      <c r="S100" s="193">
        <f t="shared" si="4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6" t="s">
        <v>1526</v>
      </c>
      <c r="C101" s="190" t="s">
        <v>1177</v>
      </c>
      <c r="D101" s="251" t="s">
        <v>1178</v>
      </c>
      <c r="E101" s="251"/>
      <c r="F101" s="185" t="s">
        <v>312</v>
      </c>
      <c r="G101" s="186">
        <v>48</v>
      </c>
      <c r="H101" s="185"/>
      <c r="I101" s="185">
        <f t="shared" si="0"/>
        <v>0</v>
      </c>
      <c r="J101" s="187">
        <f t="shared" si="1"/>
        <v>70.56</v>
      </c>
      <c r="K101" s="188">
        <f t="shared" si="2"/>
        <v>0</v>
      </c>
      <c r="L101" s="188"/>
      <c r="M101" s="188">
        <f t="shared" si="3"/>
        <v>0</v>
      </c>
      <c r="N101" s="188">
        <v>1.47</v>
      </c>
      <c r="O101" s="188"/>
      <c r="P101" s="192"/>
      <c r="Q101" s="192"/>
      <c r="R101" s="192"/>
      <c r="S101" s="193">
        <f t="shared" si="4"/>
        <v>0</v>
      </c>
      <c r="T101" s="189"/>
      <c r="U101" s="189"/>
      <c r="V101" s="201"/>
      <c r="W101" s="53"/>
      <c r="Z101">
        <v>0</v>
      </c>
    </row>
    <row r="102" spans="1:26" ht="25.15" customHeight="1" x14ac:dyDescent="0.25">
      <c r="A102" s="179"/>
      <c r="B102" s="216" t="s">
        <v>1527</v>
      </c>
      <c r="C102" s="190" t="s">
        <v>1179</v>
      </c>
      <c r="D102" s="251" t="s">
        <v>1180</v>
      </c>
      <c r="E102" s="251"/>
      <c r="F102" s="185" t="s">
        <v>312</v>
      </c>
      <c r="G102" s="186">
        <v>60</v>
      </c>
      <c r="H102" s="185"/>
      <c r="I102" s="185">
        <f t="shared" si="0"/>
        <v>0</v>
      </c>
      <c r="J102" s="187">
        <f t="shared" si="1"/>
        <v>31.2</v>
      </c>
      <c r="K102" s="188">
        <f t="shared" si="2"/>
        <v>0</v>
      </c>
      <c r="L102" s="188"/>
      <c r="M102" s="188">
        <f t="shared" si="3"/>
        <v>0</v>
      </c>
      <c r="N102" s="188">
        <v>0.52</v>
      </c>
      <c r="O102" s="188"/>
      <c r="P102" s="192"/>
      <c r="Q102" s="192"/>
      <c r="R102" s="192"/>
      <c r="S102" s="193">
        <f t="shared" si="4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6" t="s">
        <v>1528</v>
      </c>
      <c r="C103" s="190" t="s">
        <v>1181</v>
      </c>
      <c r="D103" s="251" t="s">
        <v>1182</v>
      </c>
      <c r="E103" s="251"/>
      <c r="F103" s="185" t="s">
        <v>312</v>
      </c>
      <c r="G103" s="186">
        <v>72</v>
      </c>
      <c r="H103" s="185"/>
      <c r="I103" s="185">
        <f t="shared" si="0"/>
        <v>0</v>
      </c>
      <c r="J103" s="187">
        <f t="shared" si="1"/>
        <v>12.24</v>
      </c>
      <c r="K103" s="188">
        <f t="shared" si="2"/>
        <v>0</v>
      </c>
      <c r="L103" s="188"/>
      <c r="M103" s="188">
        <f t="shared" si="3"/>
        <v>0</v>
      </c>
      <c r="N103" s="188">
        <v>0.17</v>
      </c>
      <c r="O103" s="188"/>
      <c r="P103" s="192"/>
      <c r="Q103" s="192"/>
      <c r="R103" s="192"/>
      <c r="S103" s="193">
        <f t="shared" si="4"/>
        <v>0</v>
      </c>
      <c r="T103" s="189"/>
      <c r="U103" s="189"/>
      <c r="V103" s="201"/>
      <c r="W103" s="53"/>
      <c r="Z103">
        <v>0</v>
      </c>
    </row>
    <row r="104" spans="1:26" ht="25.15" customHeight="1" x14ac:dyDescent="0.25">
      <c r="A104" s="179"/>
      <c r="B104" s="216" t="s">
        <v>1529</v>
      </c>
      <c r="C104" s="190" t="s">
        <v>1183</v>
      </c>
      <c r="D104" s="251" t="s">
        <v>1184</v>
      </c>
      <c r="E104" s="251"/>
      <c r="F104" s="185" t="s">
        <v>312</v>
      </c>
      <c r="G104" s="186">
        <v>115</v>
      </c>
      <c r="H104" s="185"/>
      <c r="I104" s="185">
        <f t="shared" si="0"/>
        <v>0</v>
      </c>
      <c r="J104" s="187">
        <f t="shared" si="1"/>
        <v>58.65</v>
      </c>
      <c r="K104" s="188">
        <f t="shared" si="2"/>
        <v>0</v>
      </c>
      <c r="L104" s="188"/>
      <c r="M104" s="188">
        <f t="shared" si="3"/>
        <v>0</v>
      </c>
      <c r="N104" s="188">
        <v>0.51</v>
      </c>
      <c r="O104" s="188"/>
      <c r="P104" s="192"/>
      <c r="Q104" s="192"/>
      <c r="R104" s="192"/>
      <c r="S104" s="193">
        <f t="shared" si="4"/>
        <v>0</v>
      </c>
      <c r="T104" s="189"/>
      <c r="U104" s="189"/>
      <c r="V104" s="201"/>
      <c r="W104" s="53"/>
      <c r="Z104">
        <v>0</v>
      </c>
    </row>
    <row r="105" spans="1:26" ht="25.15" customHeight="1" x14ac:dyDescent="0.25">
      <c r="A105" s="179"/>
      <c r="B105" s="216" t="s">
        <v>1530</v>
      </c>
      <c r="C105" s="190" t="s">
        <v>1185</v>
      </c>
      <c r="D105" s="251" t="s">
        <v>1186</v>
      </c>
      <c r="E105" s="251"/>
      <c r="F105" s="185" t="s">
        <v>312</v>
      </c>
      <c r="G105" s="186">
        <v>200</v>
      </c>
      <c r="H105" s="185"/>
      <c r="I105" s="185">
        <f t="shared" si="0"/>
        <v>0</v>
      </c>
      <c r="J105" s="187">
        <f t="shared" si="1"/>
        <v>246</v>
      </c>
      <c r="K105" s="188">
        <f t="shared" si="2"/>
        <v>0</v>
      </c>
      <c r="L105" s="188"/>
      <c r="M105" s="188">
        <f t="shared" si="3"/>
        <v>0</v>
      </c>
      <c r="N105" s="188">
        <v>1.23</v>
      </c>
      <c r="O105" s="188"/>
      <c r="P105" s="192"/>
      <c r="Q105" s="192"/>
      <c r="R105" s="192"/>
      <c r="S105" s="193">
        <f t="shared" si="4"/>
        <v>0</v>
      </c>
      <c r="T105" s="189"/>
      <c r="U105" s="189"/>
      <c r="V105" s="201"/>
      <c r="W105" s="53"/>
      <c r="Z105">
        <v>0</v>
      </c>
    </row>
    <row r="106" spans="1:26" ht="25.15" customHeight="1" x14ac:dyDescent="0.25">
      <c r="A106" s="179"/>
      <c r="B106" s="216" t="s">
        <v>1531</v>
      </c>
      <c r="C106" s="190" t="s">
        <v>1187</v>
      </c>
      <c r="D106" s="251" t="s">
        <v>1188</v>
      </c>
      <c r="E106" s="251"/>
      <c r="F106" s="185" t="s">
        <v>312</v>
      </c>
      <c r="G106" s="186">
        <v>12</v>
      </c>
      <c r="H106" s="185"/>
      <c r="I106" s="185">
        <f t="shared" si="0"/>
        <v>0</v>
      </c>
      <c r="J106" s="187">
        <f t="shared" si="1"/>
        <v>6</v>
      </c>
      <c r="K106" s="188">
        <f t="shared" si="2"/>
        <v>0</v>
      </c>
      <c r="L106" s="188"/>
      <c r="M106" s="188">
        <f t="shared" si="3"/>
        <v>0</v>
      </c>
      <c r="N106" s="188">
        <v>0.5</v>
      </c>
      <c r="O106" s="188"/>
      <c r="P106" s="192"/>
      <c r="Q106" s="192"/>
      <c r="R106" s="192"/>
      <c r="S106" s="193">
        <f t="shared" si="4"/>
        <v>0</v>
      </c>
      <c r="T106" s="189"/>
      <c r="U106" s="189"/>
      <c r="V106" s="201"/>
      <c r="W106" s="53"/>
      <c r="Z106">
        <v>0</v>
      </c>
    </row>
    <row r="107" spans="1:26" ht="25.15" customHeight="1" x14ac:dyDescent="0.25">
      <c r="A107" s="179"/>
      <c r="B107" s="216" t="s">
        <v>1532</v>
      </c>
      <c r="C107" s="190" t="s">
        <v>1189</v>
      </c>
      <c r="D107" s="251" t="s">
        <v>1190</v>
      </c>
      <c r="E107" s="251"/>
      <c r="F107" s="185" t="s">
        <v>312</v>
      </c>
      <c r="G107" s="186">
        <v>215</v>
      </c>
      <c r="H107" s="185"/>
      <c r="I107" s="185">
        <f t="shared" si="0"/>
        <v>0</v>
      </c>
      <c r="J107" s="187">
        <f t="shared" si="1"/>
        <v>64.5</v>
      </c>
      <c r="K107" s="188">
        <f t="shared" si="2"/>
        <v>0</v>
      </c>
      <c r="L107" s="188"/>
      <c r="M107" s="188">
        <f t="shared" si="3"/>
        <v>0</v>
      </c>
      <c r="N107" s="188">
        <v>0.3</v>
      </c>
      <c r="O107" s="188"/>
      <c r="P107" s="192"/>
      <c r="Q107" s="192"/>
      <c r="R107" s="192"/>
      <c r="S107" s="193">
        <f t="shared" si="4"/>
        <v>0</v>
      </c>
      <c r="T107" s="189"/>
      <c r="U107" s="189"/>
      <c r="V107" s="201"/>
      <c r="W107" s="53"/>
      <c r="Z107">
        <v>0</v>
      </c>
    </row>
    <row r="108" spans="1:26" ht="25.15" customHeight="1" x14ac:dyDescent="0.25">
      <c r="A108" s="179"/>
      <c r="B108" s="216" t="s">
        <v>1533</v>
      </c>
      <c r="C108" s="190" t="s">
        <v>1191</v>
      </c>
      <c r="D108" s="251" t="s">
        <v>1192</v>
      </c>
      <c r="E108" s="251"/>
      <c r="F108" s="185" t="s">
        <v>312</v>
      </c>
      <c r="G108" s="186">
        <v>28</v>
      </c>
      <c r="H108" s="185"/>
      <c r="I108" s="185">
        <f t="shared" si="0"/>
        <v>0</v>
      </c>
      <c r="J108" s="187">
        <f t="shared" si="1"/>
        <v>14.56</v>
      </c>
      <c r="K108" s="188">
        <f t="shared" si="2"/>
        <v>0</v>
      </c>
      <c r="L108" s="188"/>
      <c r="M108" s="188">
        <f t="shared" si="3"/>
        <v>0</v>
      </c>
      <c r="N108" s="188">
        <v>0.52</v>
      </c>
      <c r="O108" s="188"/>
      <c r="P108" s="192"/>
      <c r="Q108" s="192"/>
      <c r="R108" s="192"/>
      <c r="S108" s="193">
        <f t="shared" si="4"/>
        <v>0</v>
      </c>
      <c r="T108" s="189"/>
      <c r="U108" s="189"/>
      <c r="V108" s="201"/>
      <c r="W108" s="53"/>
      <c r="Z108">
        <v>0</v>
      </c>
    </row>
    <row r="109" spans="1:26" ht="25.15" customHeight="1" x14ac:dyDescent="0.25">
      <c r="A109" s="179"/>
      <c r="B109" s="216" t="s">
        <v>1534</v>
      </c>
      <c r="C109" s="190" t="s">
        <v>1193</v>
      </c>
      <c r="D109" s="251" t="s">
        <v>1194</v>
      </c>
      <c r="E109" s="251"/>
      <c r="F109" s="185" t="s">
        <v>312</v>
      </c>
      <c r="G109" s="186">
        <v>5</v>
      </c>
      <c r="H109" s="185"/>
      <c r="I109" s="185">
        <f t="shared" ref="I109:I140" si="5">ROUND(G109*(H109),2)</f>
        <v>0</v>
      </c>
      <c r="J109" s="187">
        <f t="shared" ref="J109:J140" si="6">ROUND(G109*(N109),2)</f>
        <v>3.75</v>
      </c>
      <c r="K109" s="188">
        <f t="shared" ref="K109:K140" si="7">ROUND(G109*(O109),2)</f>
        <v>0</v>
      </c>
      <c r="L109" s="188"/>
      <c r="M109" s="188">
        <f t="shared" ref="M109:M140" si="8">ROUND(G109*(H109),2)</f>
        <v>0</v>
      </c>
      <c r="N109" s="188">
        <v>0.75</v>
      </c>
      <c r="O109" s="188"/>
      <c r="P109" s="192"/>
      <c r="Q109" s="192"/>
      <c r="R109" s="192"/>
      <c r="S109" s="193">
        <f t="shared" ref="S109:S140" si="9">ROUND(G109*(P109),3)</f>
        <v>0</v>
      </c>
      <c r="T109" s="189"/>
      <c r="U109" s="189"/>
      <c r="V109" s="201"/>
      <c r="W109" s="53"/>
      <c r="Z109">
        <v>0</v>
      </c>
    </row>
    <row r="110" spans="1:26" ht="25.15" customHeight="1" x14ac:dyDescent="0.25">
      <c r="A110" s="179"/>
      <c r="B110" s="216" t="s">
        <v>1535</v>
      </c>
      <c r="C110" s="190" t="s">
        <v>1195</v>
      </c>
      <c r="D110" s="251" t="s">
        <v>1196</v>
      </c>
      <c r="E110" s="251"/>
      <c r="F110" s="185" t="s">
        <v>312</v>
      </c>
      <c r="G110" s="186">
        <v>50</v>
      </c>
      <c r="H110" s="185"/>
      <c r="I110" s="185">
        <f t="shared" si="5"/>
        <v>0</v>
      </c>
      <c r="J110" s="187">
        <f t="shared" si="6"/>
        <v>16.5</v>
      </c>
      <c r="K110" s="188">
        <f t="shared" si="7"/>
        <v>0</v>
      </c>
      <c r="L110" s="188"/>
      <c r="M110" s="188">
        <f t="shared" si="8"/>
        <v>0</v>
      </c>
      <c r="N110" s="188">
        <v>0.33</v>
      </c>
      <c r="O110" s="188"/>
      <c r="P110" s="192"/>
      <c r="Q110" s="192"/>
      <c r="R110" s="192"/>
      <c r="S110" s="193">
        <f t="shared" si="9"/>
        <v>0</v>
      </c>
      <c r="T110" s="189"/>
      <c r="U110" s="189"/>
      <c r="V110" s="201"/>
      <c r="W110" s="53"/>
      <c r="Z110">
        <v>0</v>
      </c>
    </row>
    <row r="111" spans="1:26" ht="25.15" customHeight="1" x14ac:dyDescent="0.25">
      <c r="A111" s="179"/>
      <c r="B111" s="216" t="s">
        <v>1536</v>
      </c>
      <c r="C111" s="190" t="s">
        <v>1197</v>
      </c>
      <c r="D111" s="251" t="s">
        <v>1198</v>
      </c>
      <c r="E111" s="251"/>
      <c r="F111" s="185" t="s">
        <v>312</v>
      </c>
      <c r="G111" s="186">
        <v>48</v>
      </c>
      <c r="H111" s="185"/>
      <c r="I111" s="185">
        <f t="shared" si="5"/>
        <v>0</v>
      </c>
      <c r="J111" s="187">
        <f t="shared" si="6"/>
        <v>20.64</v>
      </c>
      <c r="K111" s="188">
        <f t="shared" si="7"/>
        <v>0</v>
      </c>
      <c r="L111" s="188"/>
      <c r="M111" s="188">
        <f t="shared" si="8"/>
        <v>0</v>
      </c>
      <c r="N111" s="188">
        <v>0.43</v>
      </c>
      <c r="O111" s="188"/>
      <c r="P111" s="192"/>
      <c r="Q111" s="192"/>
      <c r="R111" s="192"/>
      <c r="S111" s="193">
        <f t="shared" si="9"/>
        <v>0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6" t="s">
        <v>1537</v>
      </c>
      <c r="C112" s="190" t="s">
        <v>1199</v>
      </c>
      <c r="D112" s="251" t="s">
        <v>1200</v>
      </c>
      <c r="E112" s="251"/>
      <c r="F112" s="185" t="s">
        <v>312</v>
      </c>
      <c r="G112" s="186">
        <v>20</v>
      </c>
      <c r="H112" s="185"/>
      <c r="I112" s="185">
        <f t="shared" si="5"/>
        <v>0</v>
      </c>
      <c r="J112" s="187">
        <f t="shared" si="6"/>
        <v>25.2</v>
      </c>
      <c r="K112" s="188">
        <f t="shared" si="7"/>
        <v>0</v>
      </c>
      <c r="L112" s="188"/>
      <c r="M112" s="188">
        <f t="shared" si="8"/>
        <v>0</v>
      </c>
      <c r="N112" s="188">
        <v>1.26</v>
      </c>
      <c r="O112" s="188"/>
      <c r="P112" s="192"/>
      <c r="Q112" s="192"/>
      <c r="R112" s="192"/>
      <c r="S112" s="193">
        <f t="shared" si="9"/>
        <v>0</v>
      </c>
      <c r="T112" s="189"/>
      <c r="U112" s="189"/>
      <c r="V112" s="201"/>
      <c r="W112" s="53"/>
      <c r="Z112">
        <v>0</v>
      </c>
    </row>
    <row r="113" spans="1:26" ht="25.15" customHeight="1" x14ac:dyDescent="0.25">
      <c r="A113" s="179"/>
      <c r="B113" s="216" t="s">
        <v>1538</v>
      </c>
      <c r="C113" s="190" t="s">
        <v>1201</v>
      </c>
      <c r="D113" s="251" t="s">
        <v>1202</v>
      </c>
      <c r="E113" s="251"/>
      <c r="F113" s="185" t="s">
        <v>312</v>
      </c>
      <c r="G113" s="186">
        <v>69</v>
      </c>
      <c r="H113" s="185"/>
      <c r="I113" s="185">
        <f t="shared" si="5"/>
        <v>0</v>
      </c>
      <c r="J113" s="187">
        <f t="shared" si="6"/>
        <v>51.75</v>
      </c>
      <c r="K113" s="188">
        <f t="shared" si="7"/>
        <v>0</v>
      </c>
      <c r="L113" s="188"/>
      <c r="M113" s="188">
        <f t="shared" si="8"/>
        <v>0</v>
      </c>
      <c r="N113" s="188">
        <v>0.75</v>
      </c>
      <c r="O113" s="188"/>
      <c r="P113" s="192"/>
      <c r="Q113" s="192"/>
      <c r="R113" s="192"/>
      <c r="S113" s="193">
        <f t="shared" si="9"/>
        <v>0</v>
      </c>
      <c r="T113" s="189"/>
      <c r="U113" s="189"/>
      <c r="V113" s="201"/>
      <c r="W113" s="53"/>
      <c r="Z113">
        <v>0</v>
      </c>
    </row>
    <row r="114" spans="1:26" ht="25.15" customHeight="1" x14ac:dyDescent="0.25">
      <c r="A114" s="179"/>
      <c r="B114" s="216" t="s">
        <v>1539</v>
      </c>
      <c r="C114" s="190" t="s">
        <v>1203</v>
      </c>
      <c r="D114" s="251" t="s">
        <v>1204</v>
      </c>
      <c r="E114" s="251"/>
      <c r="F114" s="185" t="s">
        <v>148</v>
      </c>
      <c r="G114" s="186">
        <v>11</v>
      </c>
      <c r="H114" s="185"/>
      <c r="I114" s="185">
        <f t="shared" si="5"/>
        <v>0</v>
      </c>
      <c r="J114" s="187">
        <f t="shared" si="6"/>
        <v>13.86</v>
      </c>
      <c r="K114" s="188">
        <f t="shared" si="7"/>
        <v>0</v>
      </c>
      <c r="L114" s="188"/>
      <c r="M114" s="188">
        <f t="shared" si="8"/>
        <v>0</v>
      </c>
      <c r="N114" s="188">
        <v>1.26</v>
      </c>
      <c r="O114" s="188"/>
      <c r="P114" s="192"/>
      <c r="Q114" s="192"/>
      <c r="R114" s="192"/>
      <c r="S114" s="193">
        <f t="shared" si="9"/>
        <v>0</v>
      </c>
      <c r="T114" s="189"/>
      <c r="U114" s="189"/>
      <c r="V114" s="201"/>
      <c r="W114" s="53"/>
      <c r="Z114">
        <v>0</v>
      </c>
    </row>
    <row r="115" spans="1:26" ht="25.15" customHeight="1" x14ac:dyDescent="0.25">
      <c r="A115" s="179"/>
      <c r="B115" s="216" t="s">
        <v>1540</v>
      </c>
      <c r="C115" s="190" t="s">
        <v>1205</v>
      </c>
      <c r="D115" s="251" t="s">
        <v>1206</v>
      </c>
      <c r="E115" s="251"/>
      <c r="F115" s="185" t="s">
        <v>148</v>
      </c>
      <c r="G115" s="186">
        <v>6</v>
      </c>
      <c r="H115" s="185"/>
      <c r="I115" s="185">
        <f t="shared" si="5"/>
        <v>0</v>
      </c>
      <c r="J115" s="187">
        <f t="shared" si="6"/>
        <v>12.24</v>
      </c>
      <c r="K115" s="188">
        <f t="shared" si="7"/>
        <v>0</v>
      </c>
      <c r="L115" s="188"/>
      <c r="M115" s="188">
        <f t="shared" si="8"/>
        <v>0</v>
      </c>
      <c r="N115" s="188">
        <v>2.04</v>
      </c>
      <c r="O115" s="188"/>
      <c r="P115" s="192"/>
      <c r="Q115" s="192"/>
      <c r="R115" s="192"/>
      <c r="S115" s="193">
        <f t="shared" si="9"/>
        <v>0</v>
      </c>
      <c r="T115" s="189"/>
      <c r="U115" s="189"/>
      <c r="V115" s="201"/>
      <c r="W115" s="53"/>
      <c r="Z115">
        <v>0</v>
      </c>
    </row>
    <row r="116" spans="1:26" ht="25.15" customHeight="1" x14ac:dyDescent="0.25">
      <c r="A116" s="179"/>
      <c r="B116" s="216" t="s">
        <v>1541</v>
      </c>
      <c r="C116" s="190" t="s">
        <v>1207</v>
      </c>
      <c r="D116" s="251" t="s">
        <v>1208</v>
      </c>
      <c r="E116" s="251"/>
      <c r="F116" s="185" t="s">
        <v>148</v>
      </c>
      <c r="G116" s="186">
        <v>27</v>
      </c>
      <c r="H116" s="185"/>
      <c r="I116" s="185">
        <f t="shared" si="5"/>
        <v>0</v>
      </c>
      <c r="J116" s="187">
        <f t="shared" si="6"/>
        <v>59.4</v>
      </c>
      <c r="K116" s="188">
        <f t="shared" si="7"/>
        <v>0</v>
      </c>
      <c r="L116" s="188"/>
      <c r="M116" s="188">
        <f t="shared" si="8"/>
        <v>0</v>
      </c>
      <c r="N116" s="188">
        <v>2.2000000000000002</v>
      </c>
      <c r="O116" s="188"/>
      <c r="P116" s="192"/>
      <c r="Q116" s="192"/>
      <c r="R116" s="192"/>
      <c r="S116" s="193">
        <f t="shared" si="9"/>
        <v>0</v>
      </c>
      <c r="T116" s="189"/>
      <c r="U116" s="189"/>
      <c r="V116" s="201"/>
      <c r="W116" s="53"/>
      <c r="Z116">
        <v>0</v>
      </c>
    </row>
    <row r="117" spans="1:26" ht="25.15" customHeight="1" x14ac:dyDescent="0.25">
      <c r="A117" s="179"/>
      <c r="B117" s="216" t="s">
        <v>1542</v>
      </c>
      <c r="C117" s="190" t="s">
        <v>1209</v>
      </c>
      <c r="D117" s="251" t="s">
        <v>1210</v>
      </c>
      <c r="E117" s="251"/>
      <c r="F117" s="185" t="s">
        <v>148</v>
      </c>
      <c r="G117" s="186">
        <v>1</v>
      </c>
      <c r="H117" s="185"/>
      <c r="I117" s="185">
        <f t="shared" si="5"/>
        <v>0</v>
      </c>
      <c r="J117" s="187">
        <f t="shared" si="6"/>
        <v>2.23</v>
      </c>
      <c r="K117" s="188">
        <f t="shared" si="7"/>
        <v>0</v>
      </c>
      <c r="L117" s="188"/>
      <c r="M117" s="188">
        <f t="shared" si="8"/>
        <v>0</v>
      </c>
      <c r="N117" s="188">
        <v>2.23</v>
      </c>
      <c r="O117" s="188"/>
      <c r="P117" s="192"/>
      <c r="Q117" s="192"/>
      <c r="R117" s="192"/>
      <c r="S117" s="193">
        <f t="shared" si="9"/>
        <v>0</v>
      </c>
      <c r="T117" s="189"/>
      <c r="U117" s="189"/>
      <c r="V117" s="201"/>
      <c r="W117" s="53"/>
      <c r="Z117">
        <v>0</v>
      </c>
    </row>
    <row r="118" spans="1:26" ht="25.15" customHeight="1" x14ac:dyDescent="0.25">
      <c r="A118" s="179"/>
      <c r="B118" s="216" t="s">
        <v>1543</v>
      </c>
      <c r="C118" s="190" t="s">
        <v>1211</v>
      </c>
      <c r="D118" s="251" t="s">
        <v>1212</v>
      </c>
      <c r="E118" s="251"/>
      <c r="F118" s="185" t="s">
        <v>148</v>
      </c>
      <c r="G118" s="186">
        <v>6</v>
      </c>
      <c r="H118" s="185"/>
      <c r="I118" s="185">
        <f t="shared" si="5"/>
        <v>0</v>
      </c>
      <c r="J118" s="187">
        <f t="shared" si="6"/>
        <v>15.96</v>
      </c>
      <c r="K118" s="188">
        <f t="shared" si="7"/>
        <v>0</v>
      </c>
      <c r="L118" s="188"/>
      <c r="M118" s="188">
        <f t="shared" si="8"/>
        <v>0</v>
      </c>
      <c r="N118" s="188">
        <v>2.66</v>
      </c>
      <c r="O118" s="188"/>
      <c r="P118" s="192"/>
      <c r="Q118" s="192"/>
      <c r="R118" s="192"/>
      <c r="S118" s="193">
        <f t="shared" si="9"/>
        <v>0</v>
      </c>
      <c r="T118" s="189"/>
      <c r="U118" s="189"/>
      <c r="V118" s="201"/>
      <c r="W118" s="53"/>
      <c r="Z118">
        <v>0</v>
      </c>
    </row>
    <row r="119" spans="1:26" ht="25.15" customHeight="1" x14ac:dyDescent="0.25">
      <c r="A119" s="179"/>
      <c r="B119" s="216" t="s">
        <v>1544</v>
      </c>
      <c r="C119" s="190" t="s">
        <v>1213</v>
      </c>
      <c r="D119" s="251" t="s">
        <v>1214</v>
      </c>
      <c r="E119" s="251"/>
      <c r="F119" s="185" t="s">
        <v>148</v>
      </c>
      <c r="G119" s="186">
        <v>6</v>
      </c>
      <c r="H119" s="185"/>
      <c r="I119" s="185">
        <f t="shared" si="5"/>
        <v>0</v>
      </c>
      <c r="J119" s="187">
        <f t="shared" si="6"/>
        <v>7.56</v>
      </c>
      <c r="K119" s="188">
        <f t="shared" si="7"/>
        <v>0</v>
      </c>
      <c r="L119" s="188"/>
      <c r="M119" s="188">
        <f t="shared" si="8"/>
        <v>0</v>
      </c>
      <c r="N119" s="188">
        <v>1.26</v>
      </c>
      <c r="O119" s="188"/>
      <c r="P119" s="192"/>
      <c r="Q119" s="192"/>
      <c r="R119" s="192"/>
      <c r="S119" s="193">
        <f t="shared" si="9"/>
        <v>0</v>
      </c>
      <c r="T119" s="189"/>
      <c r="U119" s="189"/>
      <c r="V119" s="201"/>
      <c r="W119" s="53"/>
      <c r="Z119">
        <v>0</v>
      </c>
    </row>
    <row r="120" spans="1:26" ht="25.15" customHeight="1" x14ac:dyDescent="0.25">
      <c r="A120" s="179"/>
      <c r="B120" s="216" t="s">
        <v>1545</v>
      </c>
      <c r="C120" s="190" t="s">
        <v>1215</v>
      </c>
      <c r="D120" s="251" t="s">
        <v>1216</v>
      </c>
      <c r="E120" s="251"/>
      <c r="F120" s="185" t="s">
        <v>148</v>
      </c>
      <c r="G120" s="186">
        <v>4</v>
      </c>
      <c r="H120" s="185"/>
      <c r="I120" s="185">
        <f t="shared" si="5"/>
        <v>0</v>
      </c>
      <c r="J120" s="187">
        <f t="shared" si="6"/>
        <v>22.2</v>
      </c>
      <c r="K120" s="188">
        <f t="shared" si="7"/>
        <v>0</v>
      </c>
      <c r="L120" s="188"/>
      <c r="M120" s="188">
        <f t="shared" si="8"/>
        <v>0</v>
      </c>
      <c r="N120" s="188">
        <v>5.55</v>
      </c>
      <c r="O120" s="188"/>
      <c r="P120" s="192"/>
      <c r="Q120" s="192"/>
      <c r="R120" s="192"/>
      <c r="S120" s="193">
        <f t="shared" si="9"/>
        <v>0</v>
      </c>
      <c r="T120" s="189"/>
      <c r="U120" s="189"/>
      <c r="V120" s="201"/>
      <c r="W120" s="53"/>
      <c r="Z120">
        <v>0</v>
      </c>
    </row>
    <row r="121" spans="1:26" ht="25.15" customHeight="1" x14ac:dyDescent="0.25">
      <c r="A121" s="179"/>
      <c r="B121" s="216" t="s">
        <v>1546</v>
      </c>
      <c r="C121" s="190" t="s">
        <v>1217</v>
      </c>
      <c r="D121" s="251" t="s">
        <v>1218</v>
      </c>
      <c r="E121" s="251"/>
      <c r="F121" s="185" t="s">
        <v>148</v>
      </c>
      <c r="G121" s="186">
        <v>1</v>
      </c>
      <c r="H121" s="185"/>
      <c r="I121" s="185">
        <f t="shared" si="5"/>
        <v>0</v>
      </c>
      <c r="J121" s="187">
        <f t="shared" si="6"/>
        <v>19.260000000000002</v>
      </c>
      <c r="K121" s="188">
        <f t="shared" si="7"/>
        <v>0</v>
      </c>
      <c r="L121" s="188"/>
      <c r="M121" s="188">
        <f t="shared" si="8"/>
        <v>0</v>
      </c>
      <c r="N121" s="188">
        <v>19.260000000000002</v>
      </c>
      <c r="O121" s="188"/>
      <c r="P121" s="192"/>
      <c r="Q121" s="192"/>
      <c r="R121" s="192"/>
      <c r="S121" s="193">
        <f t="shared" si="9"/>
        <v>0</v>
      </c>
      <c r="T121" s="189"/>
      <c r="U121" s="189"/>
      <c r="V121" s="201"/>
      <c r="W121" s="53"/>
      <c r="Z121">
        <v>0</v>
      </c>
    </row>
    <row r="122" spans="1:26" ht="25.15" customHeight="1" x14ac:dyDescent="0.25">
      <c r="A122" s="179"/>
      <c r="B122" s="216" t="s">
        <v>1547</v>
      </c>
      <c r="C122" s="190" t="s">
        <v>1219</v>
      </c>
      <c r="D122" s="251" t="s">
        <v>1220</v>
      </c>
      <c r="E122" s="251"/>
      <c r="F122" s="185" t="s">
        <v>148</v>
      </c>
      <c r="G122" s="186">
        <v>103</v>
      </c>
      <c r="H122" s="185"/>
      <c r="I122" s="185">
        <f t="shared" si="5"/>
        <v>0</v>
      </c>
      <c r="J122" s="187">
        <f t="shared" si="6"/>
        <v>175.1</v>
      </c>
      <c r="K122" s="188">
        <f t="shared" si="7"/>
        <v>0</v>
      </c>
      <c r="L122" s="188"/>
      <c r="M122" s="188">
        <f t="shared" si="8"/>
        <v>0</v>
      </c>
      <c r="N122" s="188">
        <v>1.7</v>
      </c>
      <c r="O122" s="188"/>
      <c r="P122" s="192"/>
      <c r="Q122" s="192"/>
      <c r="R122" s="192"/>
      <c r="S122" s="193">
        <f t="shared" si="9"/>
        <v>0</v>
      </c>
      <c r="T122" s="189"/>
      <c r="U122" s="189"/>
      <c r="V122" s="201"/>
      <c r="W122" s="53"/>
      <c r="Z122">
        <v>0</v>
      </c>
    </row>
    <row r="123" spans="1:26" ht="25.15" customHeight="1" x14ac:dyDescent="0.25">
      <c r="A123" s="179"/>
      <c r="B123" s="216" t="s">
        <v>1548</v>
      </c>
      <c r="C123" s="190" t="s">
        <v>1221</v>
      </c>
      <c r="D123" s="251" t="s">
        <v>1222</v>
      </c>
      <c r="E123" s="251"/>
      <c r="F123" s="185" t="s">
        <v>148</v>
      </c>
      <c r="G123" s="186">
        <v>18</v>
      </c>
      <c r="H123" s="185"/>
      <c r="I123" s="185">
        <f t="shared" si="5"/>
        <v>0</v>
      </c>
      <c r="J123" s="187">
        <f t="shared" si="6"/>
        <v>32.94</v>
      </c>
      <c r="K123" s="188">
        <f t="shared" si="7"/>
        <v>0</v>
      </c>
      <c r="L123" s="188"/>
      <c r="M123" s="188">
        <f t="shared" si="8"/>
        <v>0</v>
      </c>
      <c r="N123" s="188">
        <v>1.83</v>
      </c>
      <c r="O123" s="188"/>
      <c r="P123" s="192"/>
      <c r="Q123" s="192"/>
      <c r="R123" s="192"/>
      <c r="S123" s="193">
        <f t="shared" si="9"/>
        <v>0</v>
      </c>
      <c r="T123" s="189"/>
      <c r="U123" s="189"/>
      <c r="V123" s="201"/>
      <c r="W123" s="53"/>
      <c r="Z123">
        <v>0</v>
      </c>
    </row>
    <row r="124" spans="1:26" ht="25.15" customHeight="1" x14ac:dyDescent="0.25">
      <c r="A124" s="179"/>
      <c r="B124" s="216" t="s">
        <v>1549</v>
      </c>
      <c r="C124" s="190" t="s">
        <v>1223</v>
      </c>
      <c r="D124" s="251" t="s">
        <v>1224</v>
      </c>
      <c r="E124" s="251"/>
      <c r="F124" s="185" t="s">
        <v>148</v>
      </c>
      <c r="G124" s="186">
        <v>6</v>
      </c>
      <c r="H124" s="185"/>
      <c r="I124" s="185">
        <f t="shared" si="5"/>
        <v>0</v>
      </c>
      <c r="J124" s="187">
        <f t="shared" si="6"/>
        <v>13.98</v>
      </c>
      <c r="K124" s="188">
        <f t="shared" si="7"/>
        <v>0</v>
      </c>
      <c r="L124" s="188"/>
      <c r="M124" s="188">
        <f t="shared" si="8"/>
        <v>0</v>
      </c>
      <c r="N124" s="188">
        <v>2.33</v>
      </c>
      <c r="O124" s="188"/>
      <c r="P124" s="192"/>
      <c r="Q124" s="192"/>
      <c r="R124" s="192"/>
      <c r="S124" s="193">
        <f t="shared" si="9"/>
        <v>0</v>
      </c>
      <c r="T124" s="189"/>
      <c r="U124" s="189"/>
      <c r="V124" s="201"/>
      <c r="W124" s="53"/>
      <c r="Z124">
        <v>0</v>
      </c>
    </row>
    <row r="125" spans="1:26" ht="25.15" customHeight="1" x14ac:dyDescent="0.25">
      <c r="A125" s="179"/>
      <c r="B125" s="216" t="s">
        <v>1550</v>
      </c>
      <c r="C125" s="190" t="s">
        <v>1225</v>
      </c>
      <c r="D125" s="251" t="s">
        <v>1226</v>
      </c>
      <c r="E125" s="251"/>
      <c r="F125" s="185" t="s">
        <v>148</v>
      </c>
      <c r="G125" s="186">
        <v>28</v>
      </c>
      <c r="H125" s="185"/>
      <c r="I125" s="185">
        <f t="shared" si="5"/>
        <v>0</v>
      </c>
      <c r="J125" s="187">
        <f t="shared" si="6"/>
        <v>14</v>
      </c>
      <c r="K125" s="188">
        <f t="shared" si="7"/>
        <v>0</v>
      </c>
      <c r="L125" s="188"/>
      <c r="M125" s="188">
        <f t="shared" si="8"/>
        <v>0</v>
      </c>
      <c r="N125" s="188">
        <v>0.5</v>
      </c>
      <c r="O125" s="188"/>
      <c r="P125" s="192"/>
      <c r="Q125" s="192"/>
      <c r="R125" s="192"/>
      <c r="S125" s="193">
        <f t="shared" si="9"/>
        <v>0</v>
      </c>
      <c r="T125" s="189"/>
      <c r="U125" s="189"/>
      <c r="V125" s="201"/>
      <c r="W125" s="53"/>
      <c r="Z125">
        <v>0</v>
      </c>
    </row>
    <row r="126" spans="1:26" ht="25.15" customHeight="1" x14ac:dyDescent="0.25">
      <c r="A126" s="179"/>
      <c r="B126" s="216" t="s">
        <v>1551</v>
      </c>
      <c r="C126" s="190" t="s">
        <v>1227</v>
      </c>
      <c r="D126" s="251" t="s">
        <v>1228</v>
      </c>
      <c r="E126" s="251"/>
      <c r="F126" s="185" t="s">
        <v>148</v>
      </c>
      <c r="G126" s="186">
        <v>4</v>
      </c>
      <c r="H126" s="185"/>
      <c r="I126" s="185">
        <f t="shared" si="5"/>
        <v>0</v>
      </c>
      <c r="J126" s="187">
        <f t="shared" si="6"/>
        <v>2.48</v>
      </c>
      <c r="K126" s="188">
        <f t="shared" si="7"/>
        <v>0</v>
      </c>
      <c r="L126" s="188"/>
      <c r="M126" s="188">
        <f t="shared" si="8"/>
        <v>0</v>
      </c>
      <c r="N126" s="188">
        <v>0.62</v>
      </c>
      <c r="O126" s="188"/>
      <c r="P126" s="192"/>
      <c r="Q126" s="192"/>
      <c r="R126" s="192"/>
      <c r="S126" s="193">
        <f t="shared" si="9"/>
        <v>0</v>
      </c>
      <c r="T126" s="189"/>
      <c r="U126" s="189"/>
      <c r="V126" s="201"/>
      <c r="W126" s="53"/>
      <c r="Z126">
        <v>0</v>
      </c>
    </row>
    <row r="127" spans="1:26" ht="25.15" customHeight="1" x14ac:dyDescent="0.25">
      <c r="A127" s="179"/>
      <c r="B127" s="216" t="s">
        <v>1552</v>
      </c>
      <c r="C127" s="190" t="s">
        <v>1229</v>
      </c>
      <c r="D127" s="251" t="s">
        <v>1230</v>
      </c>
      <c r="E127" s="251"/>
      <c r="F127" s="185" t="s">
        <v>148</v>
      </c>
      <c r="G127" s="186">
        <v>6</v>
      </c>
      <c r="H127" s="185"/>
      <c r="I127" s="185">
        <f t="shared" si="5"/>
        <v>0</v>
      </c>
      <c r="J127" s="187">
        <f t="shared" si="6"/>
        <v>5.46</v>
      </c>
      <c r="K127" s="188">
        <f t="shared" si="7"/>
        <v>0</v>
      </c>
      <c r="L127" s="188"/>
      <c r="M127" s="188">
        <f t="shared" si="8"/>
        <v>0</v>
      </c>
      <c r="N127" s="188">
        <v>0.91</v>
      </c>
      <c r="O127" s="188"/>
      <c r="P127" s="192"/>
      <c r="Q127" s="192"/>
      <c r="R127" s="192"/>
      <c r="S127" s="193">
        <f t="shared" si="9"/>
        <v>0</v>
      </c>
      <c r="T127" s="189"/>
      <c r="U127" s="189"/>
      <c r="V127" s="201"/>
      <c r="W127" s="53"/>
      <c r="Z127">
        <v>0</v>
      </c>
    </row>
    <row r="128" spans="1:26" ht="25.15" customHeight="1" x14ac:dyDescent="0.25">
      <c r="A128" s="179"/>
      <c r="B128" s="216" t="s">
        <v>1553</v>
      </c>
      <c r="C128" s="190" t="s">
        <v>1231</v>
      </c>
      <c r="D128" s="251" t="s">
        <v>1232</v>
      </c>
      <c r="E128" s="251"/>
      <c r="F128" s="185" t="s">
        <v>312</v>
      </c>
      <c r="G128" s="186">
        <v>192</v>
      </c>
      <c r="H128" s="185"/>
      <c r="I128" s="185">
        <f t="shared" si="5"/>
        <v>0</v>
      </c>
      <c r="J128" s="187">
        <f t="shared" si="6"/>
        <v>38.4</v>
      </c>
      <c r="K128" s="188">
        <f t="shared" si="7"/>
        <v>0</v>
      </c>
      <c r="L128" s="188"/>
      <c r="M128" s="188">
        <f t="shared" si="8"/>
        <v>0</v>
      </c>
      <c r="N128" s="188">
        <v>0.2</v>
      </c>
      <c r="O128" s="188"/>
      <c r="P128" s="192"/>
      <c r="Q128" s="192"/>
      <c r="R128" s="192"/>
      <c r="S128" s="193">
        <f t="shared" si="9"/>
        <v>0</v>
      </c>
      <c r="T128" s="189"/>
      <c r="U128" s="189"/>
      <c r="V128" s="201"/>
      <c r="W128" s="53"/>
      <c r="Z128">
        <v>0</v>
      </c>
    </row>
    <row r="129" spans="1:26" ht="25.15" customHeight="1" x14ac:dyDescent="0.25">
      <c r="A129" s="179"/>
      <c r="B129" s="216" t="s">
        <v>1554</v>
      </c>
      <c r="C129" s="190" t="s">
        <v>1233</v>
      </c>
      <c r="D129" s="251" t="s">
        <v>1234</v>
      </c>
      <c r="E129" s="251"/>
      <c r="F129" s="185" t="s">
        <v>312</v>
      </c>
      <c r="G129" s="186">
        <v>188</v>
      </c>
      <c r="H129" s="185"/>
      <c r="I129" s="185">
        <f t="shared" si="5"/>
        <v>0</v>
      </c>
      <c r="J129" s="187">
        <f t="shared" si="6"/>
        <v>69.56</v>
      </c>
      <c r="K129" s="188">
        <f t="shared" si="7"/>
        <v>0</v>
      </c>
      <c r="L129" s="188"/>
      <c r="M129" s="188">
        <f t="shared" si="8"/>
        <v>0</v>
      </c>
      <c r="N129" s="188">
        <v>0.37</v>
      </c>
      <c r="O129" s="188"/>
      <c r="P129" s="192"/>
      <c r="Q129" s="192"/>
      <c r="R129" s="192"/>
      <c r="S129" s="193">
        <f t="shared" si="9"/>
        <v>0</v>
      </c>
      <c r="T129" s="189"/>
      <c r="U129" s="189"/>
      <c r="V129" s="201"/>
      <c r="W129" s="53"/>
      <c r="Z129">
        <v>0</v>
      </c>
    </row>
    <row r="130" spans="1:26" ht="25.15" customHeight="1" x14ac:dyDescent="0.25">
      <c r="A130" s="179"/>
      <c r="B130" s="216" t="s">
        <v>1555</v>
      </c>
      <c r="C130" s="190" t="s">
        <v>1235</v>
      </c>
      <c r="D130" s="251" t="s">
        <v>1236</v>
      </c>
      <c r="E130" s="251"/>
      <c r="F130" s="185" t="s">
        <v>312</v>
      </c>
      <c r="G130" s="186">
        <v>10</v>
      </c>
      <c r="H130" s="185"/>
      <c r="I130" s="185">
        <f t="shared" si="5"/>
        <v>0</v>
      </c>
      <c r="J130" s="187">
        <f t="shared" si="6"/>
        <v>5</v>
      </c>
      <c r="K130" s="188">
        <f t="shared" si="7"/>
        <v>0</v>
      </c>
      <c r="L130" s="188"/>
      <c r="M130" s="188">
        <f t="shared" si="8"/>
        <v>0</v>
      </c>
      <c r="N130" s="188">
        <v>0.5</v>
      </c>
      <c r="O130" s="188"/>
      <c r="P130" s="192"/>
      <c r="Q130" s="192"/>
      <c r="R130" s="192"/>
      <c r="S130" s="193">
        <f t="shared" si="9"/>
        <v>0</v>
      </c>
      <c r="T130" s="189"/>
      <c r="U130" s="189"/>
      <c r="V130" s="201"/>
      <c r="W130" s="53"/>
      <c r="Z130">
        <v>0</v>
      </c>
    </row>
    <row r="131" spans="1:26" ht="25.15" customHeight="1" x14ac:dyDescent="0.25">
      <c r="A131" s="179"/>
      <c r="B131" s="216" t="s">
        <v>1556</v>
      </c>
      <c r="C131" s="190" t="s">
        <v>1237</v>
      </c>
      <c r="D131" s="251" t="s">
        <v>1238</v>
      </c>
      <c r="E131" s="251"/>
      <c r="F131" s="185" t="s">
        <v>312</v>
      </c>
      <c r="G131" s="186">
        <v>1</v>
      </c>
      <c r="H131" s="185"/>
      <c r="I131" s="185">
        <f t="shared" si="5"/>
        <v>0</v>
      </c>
      <c r="J131" s="187">
        <f t="shared" si="6"/>
        <v>0.06</v>
      </c>
      <c r="K131" s="188">
        <f t="shared" si="7"/>
        <v>0</v>
      </c>
      <c r="L131" s="188"/>
      <c r="M131" s="188">
        <f t="shared" si="8"/>
        <v>0</v>
      </c>
      <c r="N131" s="188">
        <v>0.06</v>
      </c>
      <c r="O131" s="188"/>
      <c r="P131" s="192"/>
      <c r="Q131" s="192"/>
      <c r="R131" s="192"/>
      <c r="S131" s="193">
        <f t="shared" si="9"/>
        <v>0</v>
      </c>
      <c r="T131" s="189"/>
      <c r="U131" s="189"/>
      <c r="V131" s="201"/>
      <c r="W131" s="53"/>
      <c r="Z131">
        <v>0</v>
      </c>
    </row>
    <row r="132" spans="1:26" ht="25.15" customHeight="1" x14ac:dyDescent="0.25">
      <c r="A132" s="179"/>
      <c r="B132" s="216" t="s">
        <v>1557</v>
      </c>
      <c r="C132" s="190" t="s">
        <v>1239</v>
      </c>
      <c r="D132" s="251" t="s">
        <v>1240</v>
      </c>
      <c r="E132" s="251"/>
      <c r="F132" s="184" t="s">
        <v>148</v>
      </c>
      <c r="G132" s="186">
        <v>186</v>
      </c>
      <c r="H132" s="185"/>
      <c r="I132" s="185">
        <f t="shared" si="5"/>
        <v>0</v>
      </c>
      <c r="J132" s="184">
        <f t="shared" si="6"/>
        <v>83.7</v>
      </c>
      <c r="K132" s="189">
        <f t="shared" si="7"/>
        <v>0</v>
      </c>
      <c r="L132" s="189"/>
      <c r="M132" s="189">
        <f t="shared" si="8"/>
        <v>0</v>
      </c>
      <c r="N132" s="189">
        <v>0.45</v>
      </c>
      <c r="O132" s="189"/>
      <c r="P132" s="192"/>
      <c r="Q132" s="192"/>
      <c r="R132" s="192"/>
      <c r="S132" s="193">
        <f t="shared" si="9"/>
        <v>0</v>
      </c>
      <c r="T132" s="189"/>
      <c r="U132" s="189"/>
      <c r="V132" s="201"/>
      <c r="W132" s="53"/>
      <c r="Z132">
        <v>0</v>
      </c>
    </row>
    <row r="133" spans="1:26" ht="25.15" customHeight="1" x14ac:dyDescent="0.25">
      <c r="A133" s="179"/>
      <c r="B133" s="216" t="s">
        <v>1558</v>
      </c>
      <c r="C133" s="190" t="s">
        <v>1241</v>
      </c>
      <c r="D133" s="251" t="s">
        <v>1242</v>
      </c>
      <c r="E133" s="251"/>
      <c r="F133" s="184" t="s">
        <v>148</v>
      </c>
      <c r="G133" s="186">
        <v>1</v>
      </c>
      <c r="H133" s="185"/>
      <c r="I133" s="185">
        <f t="shared" si="5"/>
        <v>0</v>
      </c>
      <c r="J133" s="184">
        <f t="shared" si="6"/>
        <v>1.48</v>
      </c>
      <c r="K133" s="189">
        <f t="shared" si="7"/>
        <v>0</v>
      </c>
      <c r="L133" s="189"/>
      <c r="M133" s="189">
        <f t="shared" si="8"/>
        <v>0</v>
      </c>
      <c r="N133" s="189">
        <v>1.48</v>
      </c>
      <c r="O133" s="189"/>
      <c r="P133" s="192"/>
      <c r="Q133" s="192"/>
      <c r="R133" s="192"/>
      <c r="S133" s="193">
        <f t="shared" si="9"/>
        <v>0</v>
      </c>
      <c r="T133" s="189"/>
      <c r="U133" s="189"/>
      <c r="V133" s="201"/>
      <c r="W133" s="53"/>
      <c r="Z133">
        <v>0</v>
      </c>
    </row>
    <row r="134" spans="1:26" ht="25.15" customHeight="1" x14ac:dyDescent="0.25">
      <c r="A134" s="179"/>
      <c r="B134" s="216" t="s">
        <v>1559</v>
      </c>
      <c r="C134" s="190" t="s">
        <v>1243</v>
      </c>
      <c r="D134" s="251" t="s">
        <v>1244</v>
      </c>
      <c r="E134" s="251"/>
      <c r="F134" s="184" t="s">
        <v>148</v>
      </c>
      <c r="G134" s="186">
        <v>111</v>
      </c>
      <c r="H134" s="185"/>
      <c r="I134" s="185">
        <f t="shared" si="5"/>
        <v>0</v>
      </c>
      <c r="J134" s="184">
        <f t="shared" si="6"/>
        <v>263.07</v>
      </c>
      <c r="K134" s="189">
        <f t="shared" si="7"/>
        <v>0</v>
      </c>
      <c r="L134" s="189"/>
      <c r="M134" s="189">
        <f t="shared" si="8"/>
        <v>0</v>
      </c>
      <c r="N134" s="189">
        <v>2.37</v>
      </c>
      <c r="O134" s="189"/>
      <c r="P134" s="192"/>
      <c r="Q134" s="192"/>
      <c r="R134" s="192"/>
      <c r="S134" s="193">
        <f t="shared" si="9"/>
        <v>0</v>
      </c>
      <c r="T134" s="189"/>
      <c r="U134" s="189"/>
      <c r="V134" s="201"/>
      <c r="W134" s="53"/>
      <c r="Z134">
        <v>0</v>
      </c>
    </row>
    <row r="135" spans="1:26" ht="25.15" customHeight="1" x14ac:dyDescent="0.25">
      <c r="A135" s="179"/>
      <c r="B135" s="216" t="s">
        <v>1560</v>
      </c>
      <c r="C135" s="190" t="s">
        <v>1245</v>
      </c>
      <c r="D135" s="251" t="s">
        <v>1246</v>
      </c>
      <c r="E135" s="251"/>
      <c r="F135" s="184" t="s">
        <v>148</v>
      </c>
      <c r="G135" s="186">
        <v>2</v>
      </c>
      <c r="H135" s="185"/>
      <c r="I135" s="185">
        <f t="shared" si="5"/>
        <v>0</v>
      </c>
      <c r="J135" s="184">
        <f t="shared" si="6"/>
        <v>3.52</v>
      </c>
      <c r="K135" s="189">
        <f t="shared" si="7"/>
        <v>0</v>
      </c>
      <c r="L135" s="189"/>
      <c r="M135" s="189">
        <f t="shared" si="8"/>
        <v>0</v>
      </c>
      <c r="N135" s="189">
        <v>1.76</v>
      </c>
      <c r="O135" s="189"/>
      <c r="P135" s="192"/>
      <c r="Q135" s="192"/>
      <c r="R135" s="192"/>
      <c r="S135" s="193">
        <f t="shared" si="9"/>
        <v>0</v>
      </c>
      <c r="T135" s="189"/>
      <c r="U135" s="189"/>
      <c r="V135" s="201"/>
      <c r="W135" s="53"/>
      <c r="Z135">
        <v>0</v>
      </c>
    </row>
    <row r="136" spans="1:26" ht="25.15" customHeight="1" x14ac:dyDescent="0.25">
      <c r="A136" s="179"/>
      <c r="B136" s="216" t="s">
        <v>1561</v>
      </c>
      <c r="C136" s="190" t="s">
        <v>1247</v>
      </c>
      <c r="D136" s="251" t="s">
        <v>1248</v>
      </c>
      <c r="E136" s="251"/>
      <c r="F136" s="184" t="s">
        <v>148</v>
      </c>
      <c r="G136" s="186">
        <v>6</v>
      </c>
      <c r="H136" s="185"/>
      <c r="I136" s="185">
        <f t="shared" si="5"/>
        <v>0</v>
      </c>
      <c r="J136" s="184">
        <f t="shared" si="6"/>
        <v>93.12</v>
      </c>
      <c r="K136" s="189">
        <f t="shared" si="7"/>
        <v>0</v>
      </c>
      <c r="L136" s="189"/>
      <c r="M136" s="189">
        <f t="shared" si="8"/>
        <v>0</v>
      </c>
      <c r="N136" s="189">
        <v>15.52</v>
      </c>
      <c r="O136" s="189"/>
      <c r="P136" s="192"/>
      <c r="Q136" s="192"/>
      <c r="R136" s="192"/>
      <c r="S136" s="193">
        <f t="shared" si="9"/>
        <v>0</v>
      </c>
      <c r="T136" s="189"/>
      <c r="U136" s="189"/>
      <c r="V136" s="201"/>
      <c r="W136" s="53"/>
      <c r="Z136">
        <v>0</v>
      </c>
    </row>
    <row r="137" spans="1:26" ht="25.15" customHeight="1" x14ac:dyDescent="0.25">
      <c r="A137" s="179"/>
      <c r="B137" s="216" t="s">
        <v>1562</v>
      </c>
      <c r="C137" s="190" t="s">
        <v>1249</v>
      </c>
      <c r="D137" s="251" t="s">
        <v>1250</v>
      </c>
      <c r="E137" s="251"/>
      <c r="F137" s="184" t="s">
        <v>148</v>
      </c>
      <c r="G137" s="186">
        <v>8</v>
      </c>
      <c r="H137" s="185"/>
      <c r="I137" s="185">
        <f t="shared" si="5"/>
        <v>0</v>
      </c>
      <c r="J137" s="184">
        <f t="shared" si="6"/>
        <v>124.16</v>
      </c>
      <c r="K137" s="189">
        <f t="shared" si="7"/>
        <v>0</v>
      </c>
      <c r="L137" s="189"/>
      <c r="M137" s="189">
        <f t="shared" si="8"/>
        <v>0</v>
      </c>
      <c r="N137" s="189">
        <v>15.52</v>
      </c>
      <c r="O137" s="189"/>
      <c r="P137" s="192"/>
      <c r="Q137" s="192"/>
      <c r="R137" s="192"/>
      <c r="S137" s="193">
        <f t="shared" si="9"/>
        <v>0</v>
      </c>
      <c r="T137" s="189"/>
      <c r="U137" s="189"/>
      <c r="V137" s="201"/>
      <c r="W137" s="53"/>
      <c r="Z137">
        <v>0</v>
      </c>
    </row>
    <row r="138" spans="1:26" ht="25.15" customHeight="1" x14ac:dyDescent="0.25">
      <c r="A138" s="179"/>
      <c r="B138" s="216" t="s">
        <v>1563</v>
      </c>
      <c r="C138" s="190" t="s">
        <v>1251</v>
      </c>
      <c r="D138" s="251" t="s">
        <v>1252</v>
      </c>
      <c r="E138" s="251"/>
      <c r="F138" s="184" t="s">
        <v>148</v>
      </c>
      <c r="G138" s="186">
        <v>7</v>
      </c>
      <c r="H138" s="185"/>
      <c r="I138" s="185">
        <f t="shared" si="5"/>
        <v>0</v>
      </c>
      <c r="J138" s="184">
        <f t="shared" si="6"/>
        <v>137.62</v>
      </c>
      <c r="K138" s="189">
        <f t="shared" si="7"/>
        <v>0</v>
      </c>
      <c r="L138" s="189"/>
      <c r="M138" s="189">
        <f t="shared" si="8"/>
        <v>0</v>
      </c>
      <c r="N138" s="189">
        <v>19.66</v>
      </c>
      <c r="O138" s="189"/>
      <c r="P138" s="192"/>
      <c r="Q138" s="192"/>
      <c r="R138" s="192"/>
      <c r="S138" s="193">
        <f t="shared" si="9"/>
        <v>0</v>
      </c>
      <c r="T138" s="189"/>
      <c r="U138" s="189"/>
      <c r="V138" s="201"/>
      <c r="W138" s="53"/>
      <c r="Z138">
        <v>0</v>
      </c>
    </row>
    <row r="139" spans="1:26" ht="25.15" customHeight="1" x14ac:dyDescent="0.25">
      <c r="A139" s="179"/>
      <c r="B139" s="216" t="s">
        <v>1564</v>
      </c>
      <c r="C139" s="190" t="s">
        <v>1253</v>
      </c>
      <c r="D139" s="251" t="s">
        <v>1254</v>
      </c>
      <c r="E139" s="251"/>
      <c r="F139" s="184" t="s">
        <v>148</v>
      </c>
      <c r="G139" s="186">
        <v>1</v>
      </c>
      <c r="H139" s="185"/>
      <c r="I139" s="185">
        <f t="shared" si="5"/>
        <v>0</v>
      </c>
      <c r="J139" s="184">
        <f t="shared" si="6"/>
        <v>23.8</v>
      </c>
      <c r="K139" s="189">
        <f t="shared" si="7"/>
        <v>0</v>
      </c>
      <c r="L139" s="189"/>
      <c r="M139" s="189">
        <f t="shared" si="8"/>
        <v>0</v>
      </c>
      <c r="N139" s="189">
        <v>23.8</v>
      </c>
      <c r="O139" s="189"/>
      <c r="P139" s="192"/>
      <c r="Q139" s="192"/>
      <c r="R139" s="192"/>
      <c r="S139" s="193">
        <f t="shared" si="9"/>
        <v>0</v>
      </c>
      <c r="T139" s="189"/>
      <c r="U139" s="189"/>
      <c r="V139" s="201"/>
      <c r="W139" s="53"/>
      <c r="Z139">
        <v>0</v>
      </c>
    </row>
    <row r="140" spans="1:26" ht="25.15" customHeight="1" x14ac:dyDescent="0.25">
      <c r="A140" s="179"/>
      <c r="B140" s="216" t="s">
        <v>1565</v>
      </c>
      <c r="C140" s="190" t="s">
        <v>1255</v>
      </c>
      <c r="D140" s="251" t="s">
        <v>1256</v>
      </c>
      <c r="E140" s="251"/>
      <c r="F140" s="184" t="s">
        <v>148</v>
      </c>
      <c r="G140" s="186">
        <v>6</v>
      </c>
      <c r="H140" s="185"/>
      <c r="I140" s="185">
        <f t="shared" si="5"/>
        <v>0</v>
      </c>
      <c r="J140" s="184">
        <f t="shared" si="6"/>
        <v>62.4</v>
      </c>
      <c r="K140" s="189">
        <f t="shared" si="7"/>
        <v>0</v>
      </c>
      <c r="L140" s="189"/>
      <c r="M140" s="189">
        <f t="shared" si="8"/>
        <v>0</v>
      </c>
      <c r="N140" s="189">
        <v>10.4</v>
      </c>
      <c r="O140" s="189"/>
      <c r="P140" s="192"/>
      <c r="Q140" s="192"/>
      <c r="R140" s="192"/>
      <c r="S140" s="193">
        <f t="shared" si="9"/>
        <v>0</v>
      </c>
      <c r="T140" s="189"/>
      <c r="U140" s="189"/>
      <c r="V140" s="201"/>
      <c r="W140" s="53"/>
      <c r="Z140">
        <v>0</v>
      </c>
    </row>
    <row r="141" spans="1:26" ht="25.15" customHeight="1" x14ac:dyDescent="0.25">
      <c r="A141" s="179"/>
      <c r="B141" s="216" t="s">
        <v>1566</v>
      </c>
      <c r="C141" s="190" t="s">
        <v>1257</v>
      </c>
      <c r="D141" s="251" t="s">
        <v>1258</v>
      </c>
      <c r="E141" s="251"/>
      <c r="F141" s="184" t="s">
        <v>148</v>
      </c>
      <c r="G141" s="186">
        <v>6</v>
      </c>
      <c r="H141" s="185"/>
      <c r="I141" s="185">
        <f t="shared" ref="I141:I172" si="10">ROUND(G141*(H141),2)</f>
        <v>0</v>
      </c>
      <c r="J141" s="184">
        <f t="shared" ref="J141:J172" si="11">ROUND(G141*(N141),2)</f>
        <v>332.52</v>
      </c>
      <c r="K141" s="189">
        <f t="shared" ref="K141:K172" si="12">ROUND(G141*(O141),2)</f>
        <v>0</v>
      </c>
      <c r="L141" s="189"/>
      <c r="M141" s="189">
        <f t="shared" ref="M141:M167" si="13">ROUND(G141*(H141),2)</f>
        <v>0</v>
      </c>
      <c r="N141" s="189">
        <v>55.42</v>
      </c>
      <c r="O141" s="189"/>
      <c r="P141" s="192"/>
      <c r="Q141" s="192"/>
      <c r="R141" s="192"/>
      <c r="S141" s="193">
        <f t="shared" ref="S141:S172" si="14">ROUND(G141*(P141),3)</f>
        <v>0</v>
      </c>
      <c r="T141" s="189"/>
      <c r="U141" s="189"/>
      <c r="V141" s="201"/>
      <c r="W141" s="53"/>
      <c r="Z141">
        <v>0</v>
      </c>
    </row>
    <row r="142" spans="1:26" ht="25.15" customHeight="1" x14ac:dyDescent="0.25">
      <c r="A142" s="179"/>
      <c r="B142" s="216" t="s">
        <v>1567</v>
      </c>
      <c r="C142" s="190" t="s">
        <v>1259</v>
      </c>
      <c r="D142" s="251" t="s">
        <v>1260</v>
      </c>
      <c r="E142" s="251"/>
      <c r="F142" s="184" t="s">
        <v>148</v>
      </c>
      <c r="G142" s="186">
        <v>34</v>
      </c>
      <c r="H142" s="185"/>
      <c r="I142" s="185">
        <f t="shared" si="10"/>
        <v>0</v>
      </c>
      <c r="J142" s="184">
        <f t="shared" si="11"/>
        <v>13.94</v>
      </c>
      <c r="K142" s="189">
        <f t="shared" si="12"/>
        <v>0</v>
      </c>
      <c r="L142" s="189"/>
      <c r="M142" s="189">
        <f t="shared" si="13"/>
        <v>0</v>
      </c>
      <c r="N142" s="189">
        <v>0.41</v>
      </c>
      <c r="O142" s="189"/>
      <c r="P142" s="192"/>
      <c r="Q142" s="192"/>
      <c r="R142" s="192"/>
      <c r="S142" s="193">
        <f t="shared" si="14"/>
        <v>0</v>
      </c>
      <c r="T142" s="189"/>
      <c r="U142" s="189"/>
      <c r="V142" s="201"/>
      <c r="W142" s="53"/>
      <c r="Z142">
        <v>0</v>
      </c>
    </row>
    <row r="143" spans="1:26" ht="25.15" customHeight="1" x14ac:dyDescent="0.25">
      <c r="A143" s="179"/>
      <c r="B143" s="216" t="s">
        <v>1568</v>
      </c>
      <c r="C143" s="190" t="s">
        <v>1261</v>
      </c>
      <c r="D143" s="251" t="s">
        <v>1262</v>
      </c>
      <c r="E143" s="251"/>
      <c r="F143" s="184" t="s">
        <v>148</v>
      </c>
      <c r="G143" s="186">
        <v>1</v>
      </c>
      <c r="H143" s="185"/>
      <c r="I143" s="185">
        <f t="shared" si="10"/>
        <v>0</v>
      </c>
      <c r="J143" s="184">
        <f t="shared" si="11"/>
        <v>19.420000000000002</v>
      </c>
      <c r="K143" s="189">
        <f t="shared" si="12"/>
        <v>0</v>
      </c>
      <c r="L143" s="189"/>
      <c r="M143" s="189">
        <f t="shared" si="13"/>
        <v>0</v>
      </c>
      <c r="N143" s="189">
        <v>19.420000000000002</v>
      </c>
      <c r="O143" s="189"/>
      <c r="P143" s="192"/>
      <c r="Q143" s="192"/>
      <c r="R143" s="192"/>
      <c r="S143" s="193">
        <f t="shared" si="14"/>
        <v>0</v>
      </c>
      <c r="T143" s="189"/>
      <c r="U143" s="189"/>
      <c r="V143" s="201"/>
      <c r="W143" s="53"/>
      <c r="Z143">
        <v>0</v>
      </c>
    </row>
    <row r="144" spans="1:26" ht="25.15" customHeight="1" x14ac:dyDescent="0.25">
      <c r="A144" s="179"/>
      <c r="B144" s="216" t="s">
        <v>1569</v>
      </c>
      <c r="C144" s="190" t="s">
        <v>1263</v>
      </c>
      <c r="D144" s="251" t="s">
        <v>1264</v>
      </c>
      <c r="E144" s="251"/>
      <c r="F144" s="184" t="s">
        <v>148</v>
      </c>
      <c r="G144" s="186">
        <v>1</v>
      </c>
      <c r="H144" s="185"/>
      <c r="I144" s="185">
        <f t="shared" si="10"/>
        <v>0</v>
      </c>
      <c r="J144" s="184">
        <f t="shared" si="11"/>
        <v>24.27</v>
      </c>
      <c r="K144" s="189">
        <f t="shared" si="12"/>
        <v>0</v>
      </c>
      <c r="L144" s="189"/>
      <c r="M144" s="189">
        <f t="shared" si="13"/>
        <v>0</v>
      </c>
      <c r="N144" s="189">
        <v>24.27</v>
      </c>
      <c r="O144" s="189"/>
      <c r="P144" s="192"/>
      <c r="Q144" s="192"/>
      <c r="R144" s="192"/>
      <c r="S144" s="193">
        <f t="shared" si="14"/>
        <v>0</v>
      </c>
      <c r="T144" s="189"/>
      <c r="U144" s="189"/>
      <c r="V144" s="201"/>
      <c r="W144" s="53"/>
      <c r="Z144">
        <v>0</v>
      </c>
    </row>
    <row r="145" spans="1:26" ht="25.15" customHeight="1" x14ac:dyDescent="0.25">
      <c r="A145" s="179"/>
      <c r="B145" s="216" t="s">
        <v>1570</v>
      </c>
      <c r="C145" s="190" t="s">
        <v>1265</v>
      </c>
      <c r="D145" s="251" t="s">
        <v>1266</v>
      </c>
      <c r="E145" s="251"/>
      <c r="F145" s="184" t="s">
        <v>148</v>
      </c>
      <c r="G145" s="186">
        <v>1</v>
      </c>
      <c r="H145" s="185"/>
      <c r="I145" s="185">
        <f t="shared" si="10"/>
        <v>0</v>
      </c>
      <c r="J145" s="184">
        <f t="shared" si="11"/>
        <v>196.65</v>
      </c>
      <c r="K145" s="189">
        <f t="shared" si="12"/>
        <v>0</v>
      </c>
      <c r="L145" s="189"/>
      <c r="M145" s="189">
        <f t="shared" si="13"/>
        <v>0</v>
      </c>
      <c r="N145" s="189">
        <v>196.65</v>
      </c>
      <c r="O145" s="189"/>
      <c r="P145" s="192"/>
      <c r="Q145" s="192"/>
      <c r="R145" s="192"/>
      <c r="S145" s="193">
        <f t="shared" si="14"/>
        <v>0</v>
      </c>
      <c r="T145" s="189"/>
      <c r="U145" s="189"/>
      <c r="V145" s="201"/>
      <c r="W145" s="53"/>
      <c r="Z145">
        <v>0</v>
      </c>
    </row>
    <row r="146" spans="1:26" ht="25.15" customHeight="1" x14ac:dyDescent="0.25">
      <c r="A146" s="179"/>
      <c r="B146" s="216" t="s">
        <v>1571</v>
      </c>
      <c r="C146" s="190" t="s">
        <v>1267</v>
      </c>
      <c r="D146" s="251" t="s">
        <v>1268</v>
      </c>
      <c r="E146" s="251"/>
      <c r="F146" s="184" t="s">
        <v>148</v>
      </c>
      <c r="G146" s="186">
        <v>5</v>
      </c>
      <c r="H146" s="185"/>
      <c r="I146" s="185">
        <f t="shared" si="10"/>
        <v>0</v>
      </c>
      <c r="J146" s="184">
        <f t="shared" si="11"/>
        <v>952.2</v>
      </c>
      <c r="K146" s="189">
        <f t="shared" si="12"/>
        <v>0</v>
      </c>
      <c r="L146" s="189"/>
      <c r="M146" s="189">
        <f t="shared" si="13"/>
        <v>0</v>
      </c>
      <c r="N146" s="189">
        <v>190.44</v>
      </c>
      <c r="O146" s="189"/>
      <c r="P146" s="192"/>
      <c r="Q146" s="192"/>
      <c r="R146" s="192"/>
      <c r="S146" s="193">
        <f t="shared" si="14"/>
        <v>0</v>
      </c>
      <c r="T146" s="189"/>
      <c r="U146" s="189"/>
      <c r="V146" s="201"/>
      <c r="W146" s="53"/>
      <c r="Z146">
        <v>0</v>
      </c>
    </row>
    <row r="147" spans="1:26" ht="25.15" customHeight="1" x14ac:dyDescent="0.25">
      <c r="A147" s="179"/>
      <c r="B147" s="216" t="s">
        <v>1572</v>
      </c>
      <c r="C147" s="190" t="s">
        <v>1269</v>
      </c>
      <c r="D147" s="251" t="s">
        <v>1270</v>
      </c>
      <c r="E147" s="251"/>
      <c r="F147" s="184" t="s">
        <v>148</v>
      </c>
      <c r="G147" s="186">
        <v>1</v>
      </c>
      <c r="H147" s="185"/>
      <c r="I147" s="185">
        <f t="shared" si="10"/>
        <v>0</v>
      </c>
      <c r="J147" s="184">
        <f t="shared" si="11"/>
        <v>134.55000000000001</v>
      </c>
      <c r="K147" s="189">
        <f t="shared" si="12"/>
        <v>0</v>
      </c>
      <c r="L147" s="189"/>
      <c r="M147" s="189">
        <f t="shared" si="13"/>
        <v>0</v>
      </c>
      <c r="N147" s="189">
        <v>134.55000000000001</v>
      </c>
      <c r="O147" s="189"/>
      <c r="P147" s="192"/>
      <c r="Q147" s="192"/>
      <c r="R147" s="192"/>
      <c r="S147" s="193">
        <f t="shared" si="14"/>
        <v>0</v>
      </c>
      <c r="T147" s="189"/>
      <c r="U147" s="189"/>
      <c r="V147" s="201"/>
      <c r="W147" s="53"/>
      <c r="Z147">
        <v>0</v>
      </c>
    </row>
    <row r="148" spans="1:26" ht="25.15" customHeight="1" x14ac:dyDescent="0.25">
      <c r="A148" s="179"/>
      <c r="B148" s="216" t="s">
        <v>1573</v>
      </c>
      <c r="C148" s="190" t="s">
        <v>1271</v>
      </c>
      <c r="D148" s="251" t="s">
        <v>1272</v>
      </c>
      <c r="E148" s="251"/>
      <c r="F148" s="184" t="s">
        <v>148</v>
      </c>
      <c r="G148" s="186">
        <v>2</v>
      </c>
      <c r="H148" s="185"/>
      <c r="I148" s="185">
        <f t="shared" si="10"/>
        <v>0</v>
      </c>
      <c r="J148" s="184">
        <f t="shared" si="11"/>
        <v>24.98</v>
      </c>
      <c r="K148" s="189">
        <f t="shared" si="12"/>
        <v>0</v>
      </c>
      <c r="L148" s="189"/>
      <c r="M148" s="189">
        <f t="shared" si="13"/>
        <v>0</v>
      </c>
      <c r="N148" s="189">
        <v>12.49</v>
      </c>
      <c r="O148" s="189"/>
      <c r="P148" s="192"/>
      <c r="Q148" s="192"/>
      <c r="R148" s="192"/>
      <c r="S148" s="193">
        <f t="shared" si="14"/>
        <v>0</v>
      </c>
      <c r="T148" s="189"/>
      <c r="U148" s="189"/>
      <c r="V148" s="201"/>
      <c r="W148" s="53"/>
      <c r="Z148">
        <v>0</v>
      </c>
    </row>
    <row r="149" spans="1:26" ht="25.15" customHeight="1" x14ac:dyDescent="0.25">
      <c r="A149" s="179"/>
      <c r="B149" s="216" t="s">
        <v>1574</v>
      </c>
      <c r="C149" s="190" t="s">
        <v>1273</v>
      </c>
      <c r="D149" s="251" t="s">
        <v>1274</v>
      </c>
      <c r="E149" s="251"/>
      <c r="F149" s="184" t="s">
        <v>148</v>
      </c>
      <c r="G149" s="186">
        <v>6</v>
      </c>
      <c r="H149" s="185"/>
      <c r="I149" s="185">
        <f t="shared" si="10"/>
        <v>0</v>
      </c>
      <c r="J149" s="184">
        <f t="shared" si="11"/>
        <v>107.22</v>
      </c>
      <c r="K149" s="189">
        <f t="shared" si="12"/>
        <v>0</v>
      </c>
      <c r="L149" s="189"/>
      <c r="M149" s="189">
        <f t="shared" si="13"/>
        <v>0</v>
      </c>
      <c r="N149" s="189">
        <v>17.87</v>
      </c>
      <c r="O149" s="189"/>
      <c r="P149" s="192"/>
      <c r="Q149" s="192"/>
      <c r="R149" s="192"/>
      <c r="S149" s="193">
        <f t="shared" si="14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6" t="s">
        <v>1575</v>
      </c>
      <c r="C150" s="190" t="s">
        <v>1275</v>
      </c>
      <c r="D150" s="251" t="s">
        <v>1276</v>
      </c>
      <c r="E150" s="251"/>
      <c r="F150" s="184" t="s">
        <v>148</v>
      </c>
      <c r="G150" s="186">
        <v>6</v>
      </c>
      <c r="H150" s="185"/>
      <c r="I150" s="185">
        <f t="shared" si="10"/>
        <v>0</v>
      </c>
      <c r="J150" s="184">
        <f t="shared" si="11"/>
        <v>41.58</v>
      </c>
      <c r="K150" s="189">
        <f t="shared" si="12"/>
        <v>0</v>
      </c>
      <c r="L150" s="189"/>
      <c r="M150" s="189">
        <f t="shared" si="13"/>
        <v>0</v>
      </c>
      <c r="N150" s="189">
        <v>6.93</v>
      </c>
      <c r="O150" s="189"/>
      <c r="P150" s="192"/>
      <c r="Q150" s="192"/>
      <c r="R150" s="192"/>
      <c r="S150" s="193">
        <f t="shared" si="14"/>
        <v>0</v>
      </c>
      <c r="T150" s="189"/>
      <c r="U150" s="189"/>
      <c r="V150" s="201"/>
      <c r="W150" s="53"/>
      <c r="Z150">
        <v>0</v>
      </c>
    </row>
    <row r="151" spans="1:26" ht="25.15" customHeight="1" x14ac:dyDescent="0.25">
      <c r="A151" s="179"/>
      <c r="B151" s="216" t="s">
        <v>1576</v>
      </c>
      <c r="C151" s="190" t="s">
        <v>1277</v>
      </c>
      <c r="D151" s="251" t="s">
        <v>1278</v>
      </c>
      <c r="E151" s="251"/>
      <c r="F151" s="184" t="s">
        <v>148</v>
      </c>
      <c r="G151" s="186">
        <v>2</v>
      </c>
      <c r="H151" s="185"/>
      <c r="I151" s="185">
        <f t="shared" si="10"/>
        <v>0</v>
      </c>
      <c r="J151" s="184">
        <f t="shared" si="11"/>
        <v>37.86</v>
      </c>
      <c r="K151" s="189">
        <f t="shared" si="12"/>
        <v>0</v>
      </c>
      <c r="L151" s="189"/>
      <c r="M151" s="189">
        <f t="shared" si="13"/>
        <v>0</v>
      </c>
      <c r="N151" s="189">
        <v>18.93</v>
      </c>
      <c r="O151" s="189"/>
      <c r="P151" s="192"/>
      <c r="Q151" s="192"/>
      <c r="R151" s="192"/>
      <c r="S151" s="193">
        <f t="shared" si="14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6" t="s">
        <v>1577</v>
      </c>
      <c r="C152" s="190" t="s">
        <v>1279</v>
      </c>
      <c r="D152" s="251" t="s">
        <v>1280</v>
      </c>
      <c r="E152" s="251"/>
      <c r="F152" s="184" t="s">
        <v>148</v>
      </c>
      <c r="G152" s="186">
        <v>1</v>
      </c>
      <c r="H152" s="185"/>
      <c r="I152" s="185">
        <f t="shared" si="10"/>
        <v>0</v>
      </c>
      <c r="J152" s="184">
        <f t="shared" si="11"/>
        <v>51.24</v>
      </c>
      <c r="K152" s="189">
        <f t="shared" si="12"/>
        <v>0</v>
      </c>
      <c r="L152" s="189"/>
      <c r="M152" s="189">
        <f t="shared" si="13"/>
        <v>0</v>
      </c>
      <c r="N152" s="189">
        <v>51.24</v>
      </c>
      <c r="O152" s="189"/>
      <c r="P152" s="192"/>
      <c r="Q152" s="192"/>
      <c r="R152" s="192"/>
      <c r="S152" s="193">
        <f t="shared" si="14"/>
        <v>0</v>
      </c>
      <c r="T152" s="189"/>
      <c r="U152" s="189"/>
      <c r="V152" s="201"/>
      <c r="W152" s="53"/>
      <c r="Z152">
        <v>0</v>
      </c>
    </row>
    <row r="153" spans="1:26" ht="25.15" customHeight="1" x14ac:dyDescent="0.25">
      <c r="A153" s="179"/>
      <c r="B153" s="216" t="s">
        <v>1578</v>
      </c>
      <c r="C153" s="190" t="s">
        <v>1281</v>
      </c>
      <c r="D153" s="251" t="s">
        <v>1282</v>
      </c>
      <c r="E153" s="251"/>
      <c r="F153" s="184" t="s">
        <v>148</v>
      </c>
      <c r="G153" s="186">
        <v>1</v>
      </c>
      <c r="H153" s="185"/>
      <c r="I153" s="185">
        <f t="shared" si="10"/>
        <v>0</v>
      </c>
      <c r="J153" s="184">
        <f t="shared" si="11"/>
        <v>25.13</v>
      </c>
      <c r="K153" s="189">
        <f t="shared" si="12"/>
        <v>0</v>
      </c>
      <c r="L153" s="189"/>
      <c r="M153" s="189">
        <f t="shared" si="13"/>
        <v>0</v>
      </c>
      <c r="N153" s="189">
        <v>25.13</v>
      </c>
      <c r="O153" s="189"/>
      <c r="P153" s="192"/>
      <c r="Q153" s="192"/>
      <c r="R153" s="192"/>
      <c r="S153" s="193">
        <f t="shared" si="14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6" t="s">
        <v>1579</v>
      </c>
      <c r="C154" s="190" t="s">
        <v>1283</v>
      </c>
      <c r="D154" s="251" t="s">
        <v>1284</v>
      </c>
      <c r="E154" s="251"/>
      <c r="F154" s="184" t="s">
        <v>148</v>
      </c>
      <c r="G154" s="186">
        <v>1</v>
      </c>
      <c r="H154" s="185"/>
      <c r="I154" s="185">
        <f t="shared" si="10"/>
        <v>0</v>
      </c>
      <c r="J154" s="184">
        <f t="shared" si="11"/>
        <v>2.08</v>
      </c>
      <c r="K154" s="189">
        <f t="shared" si="12"/>
        <v>0</v>
      </c>
      <c r="L154" s="189"/>
      <c r="M154" s="189">
        <f t="shared" si="13"/>
        <v>0</v>
      </c>
      <c r="N154" s="189">
        <v>2.08</v>
      </c>
      <c r="O154" s="189"/>
      <c r="P154" s="192"/>
      <c r="Q154" s="192"/>
      <c r="R154" s="192"/>
      <c r="S154" s="193">
        <f t="shared" si="14"/>
        <v>0</v>
      </c>
      <c r="T154" s="189"/>
      <c r="U154" s="189"/>
      <c r="V154" s="201"/>
      <c r="W154" s="53"/>
      <c r="Z154">
        <v>0</v>
      </c>
    </row>
    <row r="155" spans="1:26" ht="25.15" customHeight="1" x14ac:dyDescent="0.25">
      <c r="A155" s="179"/>
      <c r="B155" s="216" t="s">
        <v>1580</v>
      </c>
      <c r="C155" s="190" t="s">
        <v>1285</v>
      </c>
      <c r="D155" s="251" t="s">
        <v>1286</v>
      </c>
      <c r="E155" s="251"/>
      <c r="F155" s="184" t="s">
        <v>148</v>
      </c>
      <c r="G155" s="186">
        <v>1</v>
      </c>
      <c r="H155" s="185"/>
      <c r="I155" s="185">
        <f t="shared" si="10"/>
        <v>0</v>
      </c>
      <c r="J155" s="184">
        <f t="shared" si="11"/>
        <v>10.74</v>
      </c>
      <c r="K155" s="189">
        <f t="shared" si="12"/>
        <v>0</v>
      </c>
      <c r="L155" s="189"/>
      <c r="M155" s="189">
        <f t="shared" si="13"/>
        <v>0</v>
      </c>
      <c r="N155" s="189">
        <v>10.74</v>
      </c>
      <c r="O155" s="189"/>
      <c r="P155" s="192"/>
      <c r="Q155" s="192"/>
      <c r="R155" s="192"/>
      <c r="S155" s="193">
        <f t="shared" si="14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6" t="s">
        <v>1581</v>
      </c>
      <c r="C156" s="190" t="s">
        <v>1287</v>
      </c>
      <c r="D156" s="251" t="s">
        <v>1288</v>
      </c>
      <c r="E156" s="251"/>
      <c r="F156" s="184" t="s">
        <v>148</v>
      </c>
      <c r="G156" s="186">
        <v>1</v>
      </c>
      <c r="H156" s="185"/>
      <c r="I156" s="185">
        <f t="shared" si="10"/>
        <v>0</v>
      </c>
      <c r="J156" s="184">
        <f t="shared" si="11"/>
        <v>42.99</v>
      </c>
      <c r="K156" s="189">
        <f t="shared" si="12"/>
        <v>0</v>
      </c>
      <c r="L156" s="189"/>
      <c r="M156" s="189">
        <f t="shared" si="13"/>
        <v>0</v>
      </c>
      <c r="N156" s="189">
        <v>42.99</v>
      </c>
      <c r="O156" s="189"/>
      <c r="P156" s="192"/>
      <c r="Q156" s="192"/>
      <c r="R156" s="192"/>
      <c r="S156" s="193">
        <f t="shared" si="14"/>
        <v>0</v>
      </c>
      <c r="T156" s="189"/>
      <c r="U156" s="189"/>
      <c r="V156" s="201"/>
      <c r="W156" s="53"/>
      <c r="Z156">
        <v>0</v>
      </c>
    </row>
    <row r="157" spans="1:26" ht="25.15" customHeight="1" x14ac:dyDescent="0.25">
      <c r="A157" s="179"/>
      <c r="B157" s="216" t="s">
        <v>1582</v>
      </c>
      <c r="C157" s="190" t="s">
        <v>1289</v>
      </c>
      <c r="D157" s="251" t="s">
        <v>1290</v>
      </c>
      <c r="E157" s="251"/>
      <c r="F157" s="184" t="s">
        <v>148</v>
      </c>
      <c r="G157" s="186">
        <v>1</v>
      </c>
      <c r="H157" s="185"/>
      <c r="I157" s="185">
        <f t="shared" si="10"/>
        <v>0</v>
      </c>
      <c r="J157" s="184">
        <f t="shared" si="11"/>
        <v>19.420000000000002</v>
      </c>
      <c r="K157" s="189">
        <f t="shared" si="12"/>
        <v>0</v>
      </c>
      <c r="L157" s="189"/>
      <c r="M157" s="189">
        <f t="shared" si="13"/>
        <v>0</v>
      </c>
      <c r="N157" s="189">
        <v>19.420000000000002</v>
      </c>
      <c r="O157" s="189"/>
      <c r="P157" s="192"/>
      <c r="Q157" s="192"/>
      <c r="R157" s="192"/>
      <c r="S157" s="193">
        <f t="shared" si="14"/>
        <v>0</v>
      </c>
      <c r="T157" s="189"/>
      <c r="U157" s="189"/>
      <c r="V157" s="201"/>
      <c r="W157" s="53"/>
      <c r="Z157">
        <v>0</v>
      </c>
    </row>
    <row r="158" spans="1:26" ht="25.15" customHeight="1" x14ac:dyDescent="0.25">
      <c r="A158" s="179"/>
      <c r="B158" s="216" t="s">
        <v>1583</v>
      </c>
      <c r="C158" s="190" t="s">
        <v>1291</v>
      </c>
      <c r="D158" s="251" t="s">
        <v>1292</v>
      </c>
      <c r="E158" s="251"/>
      <c r="F158" s="184" t="s">
        <v>148</v>
      </c>
      <c r="G158" s="186">
        <v>1</v>
      </c>
      <c r="H158" s="185"/>
      <c r="I158" s="185">
        <f t="shared" si="10"/>
        <v>0</v>
      </c>
      <c r="J158" s="184">
        <f t="shared" si="11"/>
        <v>2.08</v>
      </c>
      <c r="K158" s="189">
        <f t="shared" si="12"/>
        <v>0</v>
      </c>
      <c r="L158" s="189"/>
      <c r="M158" s="189">
        <f t="shared" si="13"/>
        <v>0</v>
      </c>
      <c r="N158" s="189">
        <v>2.08</v>
      </c>
      <c r="O158" s="189"/>
      <c r="P158" s="192"/>
      <c r="Q158" s="192"/>
      <c r="R158" s="192"/>
      <c r="S158" s="193">
        <f t="shared" si="14"/>
        <v>0</v>
      </c>
      <c r="T158" s="189"/>
      <c r="U158" s="189"/>
      <c r="V158" s="201"/>
      <c r="W158" s="53"/>
      <c r="Z158">
        <v>0</v>
      </c>
    </row>
    <row r="159" spans="1:26" ht="25.15" customHeight="1" x14ac:dyDescent="0.25">
      <c r="A159" s="179"/>
      <c r="B159" s="216" t="s">
        <v>1584</v>
      </c>
      <c r="C159" s="190" t="s">
        <v>1293</v>
      </c>
      <c r="D159" s="251" t="s">
        <v>1294</v>
      </c>
      <c r="E159" s="251"/>
      <c r="F159" s="184" t="s">
        <v>148</v>
      </c>
      <c r="G159" s="186">
        <v>1</v>
      </c>
      <c r="H159" s="185"/>
      <c r="I159" s="185">
        <f t="shared" si="10"/>
        <v>0</v>
      </c>
      <c r="J159" s="184">
        <f t="shared" si="11"/>
        <v>6.58</v>
      </c>
      <c r="K159" s="189">
        <f t="shared" si="12"/>
        <v>0</v>
      </c>
      <c r="L159" s="189"/>
      <c r="M159" s="189">
        <f t="shared" si="13"/>
        <v>0</v>
      </c>
      <c r="N159" s="189">
        <v>6.58</v>
      </c>
      <c r="O159" s="189"/>
      <c r="P159" s="192"/>
      <c r="Q159" s="192"/>
      <c r="R159" s="192"/>
      <c r="S159" s="193">
        <f t="shared" si="14"/>
        <v>0</v>
      </c>
      <c r="T159" s="189"/>
      <c r="U159" s="189"/>
      <c r="V159" s="201"/>
      <c r="W159" s="53"/>
      <c r="Z159">
        <v>0</v>
      </c>
    </row>
    <row r="160" spans="1:26" ht="25.15" customHeight="1" x14ac:dyDescent="0.25">
      <c r="A160" s="179"/>
      <c r="B160" s="216" t="s">
        <v>1585</v>
      </c>
      <c r="C160" s="190" t="s">
        <v>1295</v>
      </c>
      <c r="D160" s="251" t="s">
        <v>1296</v>
      </c>
      <c r="E160" s="251"/>
      <c r="F160" s="184" t="s">
        <v>148</v>
      </c>
      <c r="G160" s="186">
        <v>1</v>
      </c>
      <c r="H160" s="185"/>
      <c r="I160" s="185">
        <f t="shared" si="10"/>
        <v>0</v>
      </c>
      <c r="J160" s="184">
        <f t="shared" si="11"/>
        <v>8.66</v>
      </c>
      <c r="K160" s="189">
        <f t="shared" si="12"/>
        <v>0</v>
      </c>
      <c r="L160" s="189"/>
      <c r="M160" s="189">
        <f t="shared" si="13"/>
        <v>0</v>
      </c>
      <c r="N160" s="189">
        <v>8.66</v>
      </c>
      <c r="O160" s="189"/>
      <c r="P160" s="192"/>
      <c r="Q160" s="192"/>
      <c r="R160" s="192"/>
      <c r="S160" s="193">
        <f t="shared" si="14"/>
        <v>0</v>
      </c>
      <c r="T160" s="189"/>
      <c r="U160" s="189"/>
      <c r="V160" s="201"/>
      <c r="W160" s="53"/>
      <c r="Z160">
        <v>0</v>
      </c>
    </row>
    <row r="161" spans="1:26" ht="25.15" customHeight="1" x14ac:dyDescent="0.25">
      <c r="A161" s="179"/>
      <c r="B161" s="216" t="s">
        <v>1586</v>
      </c>
      <c r="C161" s="190" t="s">
        <v>1297</v>
      </c>
      <c r="D161" s="251" t="s">
        <v>1298</v>
      </c>
      <c r="E161" s="251"/>
      <c r="F161" s="184" t="s">
        <v>148</v>
      </c>
      <c r="G161" s="186">
        <v>1</v>
      </c>
      <c r="H161" s="185"/>
      <c r="I161" s="185">
        <f t="shared" si="10"/>
        <v>0</v>
      </c>
      <c r="J161" s="184">
        <f t="shared" si="11"/>
        <v>43.69</v>
      </c>
      <c r="K161" s="189">
        <f t="shared" si="12"/>
        <v>0</v>
      </c>
      <c r="L161" s="189"/>
      <c r="M161" s="189">
        <f t="shared" si="13"/>
        <v>0</v>
      </c>
      <c r="N161" s="189">
        <v>43.69</v>
      </c>
      <c r="O161" s="189"/>
      <c r="P161" s="192"/>
      <c r="Q161" s="192"/>
      <c r="R161" s="192"/>
      <c r="S161" s="193">
        <f t="shared" si="14"/>
        <v>0</v>
      </c>
      <c r="T161" s="189"/>
      <c r="U161" s="189"/>
      <c r="V161" s="201"/>
      <c r="W161" s="53"/>
      <c r="Z161">
        <v>0</v>
      </c>
    </row>
    <row r="162" spans="1:26" ht="25.15" customHeight="1" x14ac:dyDescent="0.25">
      <c r="A162" s="179"/>
      <c r="B162" s="216" t="s">
        <v>1587</v>
      </c>
      <c r="C162" s="190" t="s">
        <v>1299</v>
      </c>
      <c r="D162" s="251" t="s">
        <v>1300</v>
      </c>
      <c r="E162" s="251"/>
      <c r="F162" s="184" t="s">
        <v>148</v>
      </c>
      <c r="G162" s="186">
        <v>1</v>
      </c>
      <c r="H162" s="185"/>
      <c r="I162" s="185">
        <f t="shared" si="10"/>
        <v>0</v>
      </c>
      <c r="J162" s="184">
        <f t="shared" si="11"/>
        <v>0.71</v>
      </c>
      <c r="K162" s="189">
        <f t="shared" si="12"/>
        <v>0</v>
      </c>
      <c r="L162" s="189"/>
      <c r="M162" s="189">
        <f t="shared" si="13"/>
        <v>0</v>
      </c>
      <c r="N162" s="189">
        <v>0.71</v>
      </c>
      <c r="O162" s="189"/>
      <c r="P162" s="192"/>
      <c r="Q162" s="192"/>
      <c r="R162" s="192"/>
      <c r="S162" s="193">
        <f t="shared" si="14"/>
        <v>0</v>
      </c>
      <c r="T162" s="189"/>
      <c r="U162" s="189"/>
      <c r="V162" s="201"/>
      <c r="W162" s="53"/>
      <c r="Z162">
        <v>0</v>
      </c>
    </row>
    <row r="163" spans="1:26" ht="25.15" customHeight="1" x14ac:dyDescent="0.25">
      <c r="A163" s="179"/>
      <c r="B163" s="216" t="s">
        <v>1588</v>
      </c>
      <c r="C163" s="190" t="s">
        <v>1301</v>
      </c>
      <c r="D163" s="251" t="s">
        <v>1302</v>
      </c>
      <c r="E163" s="251"/>
      <c r="F163" s="184" t="s">
        <v>148</v>
      </c>
      <c r="G163" s="186">
        <v>3</v>
      </c>
      <c r="H163" s="185"/>
      <c r="I163" s="185">
        <f t="shared" si="10"/>
        <v>0</v>
      </c>
      <c r="J163" s="184">
        <f t="shared" si="11"/>
        <v>45.78</v>
      </c>
      <c r="K163" s="189">
        <f t="shared" si="12"/>
        <v>0</v>
      </c>
      <c r="L163" s="189"/>
      <c r="M163" s="189">
        <f t="shared" si="13"/>
        <v>0</v>
      </c>
      <c r="N163" s="189">
        <v>15.26</v>
      </c>
      <c r="O163" s="189"/>
      <c r="P163" s="192"/>
      <c r="Q163" s="192"/>
      <c r="R163" s="192"/>
      <c r="S163" s="193">
        <f t="shared" si="14"/>
        <v>0</v>
      </c>
      <c r="T163" s="189"/>
      <c r="U163" s="189"/>
      <c r="V163" s="201"/>
      <c r="W163" s="53"/>
      <c r="Z163">
        <v>0</v>
      </c>
    </row>
    <row r="164" spans="1:26" ht="25.15" customHeight="1" x14ac:dyDescent="0.25">
      <c r="A164" s="179"/>
      <c r="B164" s="216" t="s">
        <v>1589</v>
      </c>
      <c r="C164" s="190" t="s">
        <v>1303</v>
      </c>
      <c r="D164" s="251" t="s">
        <v>1304</v>
      </c>
      <c r="E164" s="251"/>
      <c r="F164" s="184" t="s">
        <v>148</v>
      </c>
      <c r="G164" s="186">
        <v>16</v>
      </c>
      <c r="H164" s="185"/>
      <c r="I164" s="185">
        <f t="shared" si="10"/>
        <v>0</v>
      </c>
      <c r="J164" s="184">
        <f t="shared" si="11"/>
        <v>645.76</v>
      </c>
      <c r="K164" s="189">
        <f t="shared" si="12"/>
        <v>0</v>
      </c>
      <c r="L164" s="189"/>
      <c r="M164" s="189">
        <f t="shared" si="13"/>
        <v>0</v>
      </c>
      <c r="N164" s="189">
        <v>40.36</v>
      </c>
      <c r="O164" s="189"/>
      <c r="P164" s="192"/>
      <c r="Q164" s="192"/>
      <c r="R164" s="192"/>
      <c r="S164" s="193">
        <f t="shared" si="14"/>
        <v>0</v>
      </c>
      <c r="T164" s="189"/>
      <c r="U164" s="189"/>
      <c r="V164" s="201"/>
      <c r="W164" s="53"/>
      <c r="Z164">
        <v>0</v>
      </c>
    </row>
    <row r="165" spans="1:26" ht="25.15" customHeight="1" x14ac:dyDescent="0.25">
      <c r="A165" s="179"/>
      <c r="B165" s="216" t="s">
        <v>1590</v>
      </c>
      <c r="C165" s="190" t="s">
        <v>1305</v>
      </c>
      <c r="D165" s="251" t="s">
        <v>1306</v>
      </c>
      <c r="E165" s="251"/>
      <c r="F165" s="184" t="s">
        <v>148</v>
      </c>
      <c r="G165" s="186">
        <v>16</v>
      </c>
      <c r="H165" s="185"/>
      <c r="I165" s="185">
        <f t="shared" si="10"/>
        <v>0</v>
      </c>
      <c r="J165" s="184">
        <f t="shared" si="11"/>
        <v>6706.72</v>
      </c>
      <c r="K165" s="189">
        <f t="shared" si="12"/>
        <v>0</v>
      </c>
      <c r="L165" s="189"/>
      <c r="M165" s="189">
        <f t="shared" si="13"/>
        <v>0</v>
      </c>
      <c r="N165" s="189">
        <v>419.17</v>
      </c>
      <c r="O165" s="189"/>
      <c r="P165" s="192"/>
      <c r="Q165" s="192"/>
      <c r="R165" s="192"/>
      <c r="S165" s="193">
        <f t="shared" si="14"/>
        <v>0</v>
      </c>
      <c r="T165" s="189"/>
      <c r="U165" s="189"/>
      <c r="V165" s="201"/>
      <c r="W165" s="53"/>
      <c r="Z165">
        <v>0</v>
      </c>
    </row>
    <row r="166" spans="1:26" ht="25.15" customHeight="1" x14ac:dyDescent="0.25">
      <c r="A166" s="179"/>
      <c r="B166" s="216" t="s">
        <v>1591</v>
      </c>
      <c r="C166" s="190" t="s">
        <v>1307</v>
      </c>
      <c r="D166" s="251" t="s">
        <v>1308</v>
      </c>
      <c r="E166" s="251"/>
      <c r="F166" s="184" t="s">
        <v>372</v>
      </c>
      <c r="G166" s="186">
        <v>5</v>
      </c>
      <c r="H166" s="187"/>
      <c r="I166" s="185">
        <f t="shared" si="10"/>
        <v>0</v>
      </c>
      <c r="J166" s="184">
        <f t="shared" si="11"/>
        <v>52.53</v>
      </c>
      <c r="K166" s="189">
        <f t="shared" si="12"/>
        <v>0</v>
      </c>
      <c r="L166" s="189"/>
      <c r="M166" s="189">
        <f t="shared" si="13"/>
        <v>0</v>
      </c>
      <c r="N166" s="189">
        <v>10.5052496612072</v>
      </c>
      <c r="O166" s="189"/>
      <c r="P166" s="192"/>
      <c r="Q166" s="192"/>
      <c r="R166" s="192"/>
      <c r="S166" s="193">
        <f t="shared" si="14"/>
        <v>0</v>
      </c>
      <c r="T166" s="189"/>
      <c r="U166" s="189"/>
      <c r="V166" s="201"/>
      <c r="W166" s="53"/>
      <c r="Z166">
        <v>0</v>
      </c>
    </row>
    <row r="167" spans="1:26" ht="25.15" customHeight="1" x14ac:dyDescent="0.25">
      <c r="A167" s="179"/>
      <c r="B167" s="216" t="s">
        <v>1592</v>
      </c>
      <c r="C167" s="190" t="s">
        <v>1309</v>
      </c>
      <c r="D167" s="251" t="s">
        <v>1310</v>
      </c>
      <c r="E167" s="251"/>
      <c r="F167" s="184" t="s">
        <v>372</v>
      </c>
      <c r="G167" s="186">
        <v>3</v>
      </c>
      <c r="H167" s="187"/>
      <c r="I167" s="185">
        <f t="shared" si="10"/>
        <v>0</v>
      </c>
      <c r="J167" s="184">
        <f t="shared" si="11"/>
        <v>379.56</v>
      </c>
      <c r="K167" s="189">
        <f t="shared" si="12"/>
        <v>0</v>
      </c>
      <c r="L167" s="189"/>
      <c r="M167" s="189">
        <f t="shared" si="13"/>
        <v>0</v>
      </c>
      <c r="N167" s="189">
        <v>126.5183959197998</v>
      </c>
      <c r="O167" s="189"/>
      <c r="P167" s="192"/>
      <c r="Q167" s="192"/>
      <c r="R167" s="192"/>
      <c r="S167" s="193">
        <f t="shared" si="14"/>
        <v>0</v>
      </c>
      <c r="T167" s="189"/>
      <c r="U167" s="189"/>
      <c r="V167" s="201"/>
      <c r="W167" s="53"/>
      <c r="Z167">
        <v>0</v>
      </c>
    </row>
    <row r="168" spans="1:26" ht="25.15" customHeight="1" x14ac:dyDescent="0.25">
      <c r="A168" s="179"/>
      <c r="B168" s="216" t="s">
        <v>1593</v>
      </c>
      <c r="C168" s="180" t="s">
        <v>1311</v>
      </c>
      <c r="D168" s="249" t="s">
        <v>1312</v>
      </c>
      <c r="E168" s="249"/>
      <c r="F168" s="173" t="s">
        <v>312</v>
      </c>
      <c r="G168" s="175">
        <v>390</v>
      </c>
      <c r="H168" s="174"/>
      <c r="I168" s="174">
        <f t="shared" si="10"/>
        <v>0</v>
      </c>
      <c r="J168" s="173">
        <f t="shared" si="11"/>
        <v>249.6</v>
      </c>
      <c r="K168" s="178">
        <f t="shared" si="12"/>
        <v>0</v>
      </c>
      <c r="L168" s="178">
        <f t="shared" ref="L168:L199" si="15">ROUND(G168*(H168),2)</f>
        <v>0</v>
      </c>
      <c r="M168" s="178"/>
      <c r="N168" s="178">
        <v>0.64</v>
      </c>
      <c r="O168" s="178"/>
      <c r="P168" s="181"/>
      <c r="Q168" s="181"/>
      <c r="R168" s="181"/>
      <c r="S168" s="182">
        <f t="shared" si="14"/>
        <v>0</v>
      </c>
      <c r="T168" s="178"/>
      <c r="U168" s="178"/>
      <c r="V168" s="200"/>
      <c r="W168" s="53"/>
      <c r="Z168">
        <v>0</v>
      </c>
    </row>
    <row r="169" spans="1:26" ht="25.15" customHeight="1" x14ac:dyDescent="0.25">
      <c r="A169" s="179"/>
      <c r="B169" s="216" t="s">
        <v>1594</v>
      </c>
      <c r="C169" s="180" t="s">
        <v>1313</v>
      </c>
      <c r="D169" s="249" t="s">
        <v>1314</v>
      </c>
      <c r="E169" s="249"/>
      <c r="F169" s="173" t="s">
        <v>312</v>
      </c>
      <c r="G169" s="175">
        <v>10</v>
      </c>
      <c r="H169" s="174"/>
      <c r="I169" s="174">
        <f t="shared" si="10"/>
        <v>0</v>
      </c>
      <c r="J169" s="173">
        <f t="shared" si="11"/>
        <v>9</v>
      </c>
      <c r="K169" s="178">
        <f t="shared" si="12"/>
        <v>0</v>
      </c>
      <c r="L169" s="178">
        <f t="shared" si="15"/>
        <v>0</v>
      </c>
      <c r="M169" s="178"/>
      <c r="N169" s="178">
        <v>0.9</v>
      </c>
      <c r="O169" s="178"/>
      <c r="P169" s="181"/>
      <c r="Q169" s="181"/>
      <c r="R169" s="181"/>
      <c r="S169" s="182">
        <f t="shared" si="14"/>
        <v>0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6" t="s">
        <v>1595</v>
      </c>
      <c r="C170" s="180" t="s">
        <v>1315</v>
      </c>
      <c r="D170" s="249" t="s">
        <v>1316</v>
      </c>
      <c r="E170" s="249"/>
      <c r="F170" s="173" t="s">
        <v>148</v>
      </c>
      <c r="G170" s="175">
        <v>168</v>
      </c>
      <c r="H170" s="174"/>
      <c r="I170" s="174">
        <f t="shared" si="10"/>
        <v>0</v>
      </c>
      <c r="J170" s="173">
        <f t="shared" si="11"/>
        <v>107.52</v>
      </c>
      <c r="K170" s="178">
        <f t="shared" si="12"/>
        <v>0</v>
      </c>
      <c r="L170" s="178">
        <f t="shared" si="15"/>
        <v>0</v>
      </c>
      <c r="M170" s="178"/>
      <c r="N170" s="178">
        <v>0.64</v>
      </c>
      <c r="O170" s="178"/>
      <c r="P170" s="181"/>
      <c r="Q170" s="181"/>
      <c r="R170" s="181"/>
      <c r="S170" s="182">
        <f t="shared" si="14"/>
        <v>0</v>
      </c>
      <c r="T170" s="178"/>
      <c r="U170" s="178"/>
      <c r="V170" s="200"/>
      <c r="W170" s="53"/>
      <c r="Z170">
        <v>0</v>
      </c>
    </row>
    <row r="171" spans="1:26" ht="25.15" customHeight="1" x14ac:dyDescent="0.25">
      <c r="A171" s="179"/>
      <c r="B171" s="216" t="s">
        <v>1596</v>
      </c>
      <c r="C171" s="180" t="s">
        <v>1317</v>
      </c>
      <c r="D171" s="249" t="s">
        <v>1318</v>
      </c>
      <c r="E171" s="249"/>
      <c r="F171" s="173" t="s">
        <v>148</v>
      </c>
      <c r="G171" s="175">
        <v>1</v>
      </c>
      <c r="H171" s="174"/>
      <c r="I171" s="174">
        <f t="shared" si="10"/>
        <v>0</v>
      </c>
      <c r="J171" s="173">
        <f t="shared" si="11"/>
        <v>3.06</v>
      </c>
      <c r="K171" s="178">
        <f t="shared" si="12"/>
        <v>0</v>
      </c>
      <c r="L171" s="178">
        <f t="shared" si="15"/>
        <v>0</v>
      </c>
      <c r="M171" s="178"/>
      <c r="N171" s="178">
        <v>3.06</v>
      </c>
      <c r="O171" s="178"/>
      <c r="P171" s="181"/>
      <c r="Q171" s="181"/>
      <c r="R171" s="181"/>
      <c r="S171" s="182">
        <f t="shared" si="14"/>
        <v>0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6" t="s">
        <v>1597</v>
      </c>
      <c r="C172" s="180" t="s">
        <v>1319</v>
      </c>
      <c r="D172" s="249" t="s">
        <v>1320</v>
      </c>
      <c r="E172" s="249"/>
      <c r="F172" s="173" t="s">
        <v>148</v>
      </c>
      <c r="G172" s="175">
        <v>111</v>
      </c>
      <c r="H172" s="174"/>
      <c r="I172" s="174">
        <f t="shared" si="10"/>
        <v>0</v>
      </c>
      <c r="J172" s="173">
        <f t="shared" si="11"/>
        <v>467.31</v>
      </c>
      <c r="K172" s="178">
        <f t="shared" si="12"/>
        <v>0</v>
      </c>
      <c r="L172" s="178">
        <f t="shared" si="15"/>
        <v>0</v>
      </c>
      <c r="M172" s="178"/>
      <c r="N172" s="178">
        <v>4.21</v>
      </c>
      <c r="O172" s="178"/>
      <c r="P172" s="181"/>
      <c r="Q172" s="181"/>
      <c r="R172" s="181"/>
      <c r="S172" s="182">
        <f t="shared" si="14"/>
        <v>0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6" t="s">
        <v>1598</v>
      </c>
      <c r="C173" s="180" t="s">
        <v>1321</v>
      </c>
      <c r="D173" s="249" t="s">
        <v>1322</v>
      </c>
      <c r="E173" s="249"/>
      <c r="F173" s="173" t="s">
        <v>148</v>
      </c>
      <c r="G173" s="175">
        <v>2</v>
      </c>
      <c r="H173" s="174"/>
      <c r="I173" s="174">
        <f t="shared" ref="I173:I204" si="16">ROUND(G173*(H173),2)</f>
        <v>0</v>
      </c>
      <c r="J173" s="173">
        <f t="shared" ref="J173:J204" si="17">ROUND(G173*(N173),2)</f>
        <v>3.98</v>
      </c>
      <c r="K173" s="178">
        <f t="shared" ref="K173:K204" si="18">ROUND(G173*(O173),2)</f>
        <v>0</v>
      </c>
      <c r="L173" s="178">
        <f t="shared" si="15"/>
        <v>0</v>
      </c>
      <c r="M173" s="178"/>
      <c r="N173" s="178">
        <v>1.99</v>
      </c>
      <c r="O173" s="178"/>
      <c r="P173" s="181"/>
      <c r="Q173" s="181"/>
      <c r="R173" s="181"/>
      <c r="S173" s="182">
        <f t="shared" ref="S173:S204" si="19">ROUND(G173*(P173),3)</f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6" t="s">
        <v>1599</v>
      </c>
      <c r="C174" s="180" t="s">
        <v>1323</v>
      </c>
      <c r="D174" s="249" t="s">
        <v>1324</v>
      </c>
      <c r="E174" s="249"/>
      <c r="F174" s="173" t="s">
        <v>148</v>
      </c>
      <c r="G174" s="175">
        <v>138</v>
      </c>
      <c r="H174" s="174"/>
      <c r="I174" s="174">
        <f t="shared" si="16"/>
        <v>0</v>
      </c>
      <c r="J174" s="173">
        <f t="shared" si="17"/>
        <v>62.1</v>
      </c>
      <c r="K174" s="178">
        <f t="shared" si="18"/>
        <v>0</v>
      </c>
      <c r="L174" s="178">
        <f t="shared" si="15"/>
        <v>0</v>
      </c>
      <c r="M174" s="178"/>
      <c r="N174" s="178">
        <v>0.45</v>
      </c>
      <c r="O174" s="178"/>
      <c r="P174" s="181"/>
      <c r="Q174" s="181"/>
      <c r="R174" s="181"/>
      <c r="S174" s="182">
        <f t="shared" si="19"/>
        <v>0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6" t="s">
        <v>1600</v>
      </c>
      <c r="C175" s="180" t="s">
        <v>1325</v>
      </c>
      <c r="D175" s="249" t="s">
        <v>1326</v>
      </c>
      <c r="E175" s="249"/>
      <c r="F175" s="173" t="s">
        <v>148</v>
      </c>
      <c r="G175" s="175">
        <v>42</v>
      </c>
      <c r="H175" s="174"/>
      <c r="I175" s="174">
        <f t="shared" si="16"/>
        <v>0</v>
      </c>
      <c r="J175" s="173">
        <f t="shared" si="17"/>
        <v>18.899999999999999</v>
      </c>
      <c r="K175" s="178">
        <f t="shared" si="18"/>
        <v>0</v>
      </c>
      <c r="L175" s="178">
        <f t="shared" si="15"/>
        <v>0</v>
      </c>
      <c r="M175" s="178"/>
      <c r="N175" s="178">
        <v>0.45</v>
      </c>
      <c r="O175" s="178"/>
      <c r="P175" s="181"/>
      <c r="Q175" s="181"/>
      <c r="R175" s="181"/>
      <c r="S175" s="182">
        <f t="shared" si="19"/>
        <v>0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6" t="s">
        <v>1601</v>
      </c>
      <c r="C176" s="180" t="s">
        <v>1327</v>
      </c>
      <c r="D176" s="249" t="s">
        <v>1328</v>
      </c>
      <c r="E176" s="249"/>
      <c r="F176" s="173" t="s">
        <v>148</v>
      </c>
      <c r="G176" s="175">
        <v>6</v>
      </c>
      <c r="H176" s="174"/>
      <c r="I176" s="174">
        <f t="shared" si="16"/>
        <v>0</v>
      </c>
      <c r="J176" s="173">
        <f t="shared" si="17"/>
        <v>18.36</v>
      </c>
      <c r="K176" s="178">
        <f t="shared" si="18"/>
        <v>0</v>
      </c>
      <c r="L176" s="178">
        <f t="shared" si="15"/>
        <v>0</v>
      </c>
      <c r="M176" s="178"/>
      <c r="N176" s="178">
        <v>3.06</v>
      </c>
      <c r="O176" s="178"/>
      <c r="P176" s="181"/>
      <c r="Q176" s="181"/>
      <c r="R176" s="181"/>
      <c r="S176" s="182">
        <f t="shared" si="19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6" t="s">
        <v>1602</v>
      </c>
      <c r="C177" s="180" t="s">
        <v>1329</v>
      </c>
      <c r="D177" s="249" t="s">
        <v>1330</v>
      </c>
      <c r="E177" s="249"/>
      <c r="F177" s="173" t="s">
        <v>148</v>
      </c>
      <c r="G177" s="175">
        <v>11</v>
      </c>
      <c r="H177" s="174"/>
      <c r="I177" s="174">
        <f t="shared" si="16"/>
        <v>0</v>
      </c>
      <c r="J177" s="173">
        <f t="shared" si="17"/>
        <v>12.76</v>
      </c>
      <c r="K177" s="178">
        <f t="shared" si="18"/>
        <v>0</v>
      </c>
      <c r="L177" s="178">
        <f t="shared" si="15"/>
        <v>0</v>
      </c>
      <c r="M177" s="178"/>
      <c r="N177" s="178">
        <v>1.1599999999999999</v>
      </c>
      <c r="O177" s="178"/>
      <c r="P177" s="181"/>
      <c r="Q177" s="181"/>
      <c r="R177" s="181"/>
      <c r="S177" s="182">
        <f t="shared" si="19"/>
        <v>0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6" t="s">
        <v>1603</v>
      </c>
      <c r="C178" s="180" t="s">
        <v>1331</v>
      </c>
      <c r="D178" s="249" t="s">
        <v>1332</v>
      </c>
      <c r="E178" s="249"/>
      <c r="F178" s="173" t="s">
        <v>148</v>
      </c>
      <c r="G178" s="175">
        <v>1</v>
      </c>
      <c r="H178" s="174"/>
      <c r="I178" s="174">
        <f t="shared" si="16"/>
        <v>0</v>
      </c>
      <c r="J178" s="173">
        <f t="shared" si="17"/>
        <v>1.32</v>
      </c>
      <c r="K178" s="178">
        <f t="shared" si="18"/>
        <v>0</v>
      </c>
      <c r="L178" s="178">
        <f t="shared" si="15"/>
        <v>0</v>
      </c>
      <c r="M178" s="178"/>
      <c r="N178" s="178">
        <v>1.32</v>
      </c>
      <c r="O178" s="178"/>
      <c r="P178" s="181"/>
      <c r="Q178" s="181"/>
      <c r="R178" s="181"/>
      <c r="S178" s="182">
        <f t="shared" si="19"/>
        <v>0</v>
      </c>
      <c r="T178" s="178"/>
      <c r="U178" s="178"/>
      <c r="V178" s="200"/>
      <c r="W178" s="53"/>
      <c r="Z178">
        <v>0</v>
      </c>
    </row>
    <row r="179" spans="1:26" ht="25.15" customHeight="1" x14ac:dyDescent="0.25">
      <c r="A179" s="179"/>
      <c r="B179" s="216" t="s">
        <v>1604</v>
      </c>
      <c r="C179" s="180" t="s">
        <v>1333</v>
      </c>
      <c r="D179" s="249" t="s">
        <v>1334</v>
      </c>
      <c r="E179" s="249"/>
      <c r="F179" s="173" t="s">
        <v>148</v>
      </c>
      <c r="G179" s="175">
        <v>27</v>
      </c>
      <c r="H179" s="174"/>
      <c r="I179" s="174">
        <f t="shared" si="16"/>
        <v>0</v>
      </c>
      <c r="J179" s="173">
        <f t="shared" si="17"/>
        <v>35.64</v>
      </c>
      <c r="K179" s="178">
        <f t="shared" si="18"/>
        <v>0</v>
      </c>
      <c r="L179" s="178">
        <f t="shared" si="15"/>
        <v>0</v>
      </c>
      <c r="M179" s="178"/>
      <c r="N179" s="178">
        <v>1.32</v>
      </c>
      <c r="O179" s="178"/>
      <c r="P179" s="181"/>
      <c r="Q179" s="181"/>
      <c r="R179" s="181"/>
      <c r="S179" s="182">
        <f t="shared" si="19"/>
        <v>0</v>
      </c>
      <c r="T179" s="178"/>
      <c r="U179" s="178"/>
      <c r="V179" s="200"/>
      <c r="W179" s="53"/>
      <c r="Z179">
        <v>0</v>
      </c>
    </row>
    <row r="180" spans="1:26" ht="25.15" customHeight="1" x14ac:dyDescent="0.25">
      <c r="A180" s="179"/>
      <c r="B180" s="216" t="s">
        <v>1605</v>
      </c>
      <c r="C180" s="180" t="s">
        <v>1335</v>
      </c>
      <c r="D180" s="249" t="s">
        <v>1336</v>
      </c>
      <c r="E180" s="249"/>
      <c r="F180" s="173" t="s">
        <v>148</v>
      </c>
      <c r="G180" s="175">
        <v>6</v>
      </c>
      <c r="H180" s="174"/>
      <c r="I180" s="174">
        <f t="shared" si="16"/>
        <v>0</v>
      </c>
      <c r="J180" s="173">
        <f t="shared" si="17"/>
        <v>7.92</v>
      </c>
      <c r="K180" s="178">
        <f t="shared" si="18"/>
        <v>0</v>
      </c>
      <c r="L180" s="178">
        <f t="shared" si="15"/>
        <v>0</v>
      </c>
      <c r="M180" s="178"/>
      <c r="N180" s="178">
        <v>1.32</v>
      </c>
      <c r="O180" s="178"/>
      <c r="P180" s="181"/>
      <c r="Q180" s="181"/>
      <c r="R180" s="181"/>
      <c r="S180" s="182">
        <f t="shared" si="19"/>
        <v>0</v>
      </c>
      <c r="T180" s="178"/>
      <c r="U180" s="178"/>
      <c r="V180" s="200"/>
      <c r="W180" s="53"/>
      <c r="Z180">
        <v>0</v>
      </c>
    </row>
    <row r="181" spans="1:26" ht="25.15" customHeight="1" x14ac:dyDescent="0.25">
      <c r="A181" s="179"/>
      <c r="B181" s="216" t="s">
        <v>1606</v>
      </c>
      <c r="C181" s="180" t="s">
        <v>1337</v>
      </c>
      <c r="D181" s="249" t="s">
        <v>1214</v>
      </c>
      <c r="E181" s="249"/>
      <c r="F181" s="173" t="s">
        <v>148</v>
      </c>
      <c r="G181" s="175">
        <v>6</v>
      </c>
      <c r="H181" s="174"/>
      <c r="I181" s="174">
        <f t="shared" si="16"/>
        <v>0</v>
      </c>
      <c r="J181" s="173">
        <f t="shared" si="17"/>
        <v>6.96</v>
      </c>
      <c r="K181" s="178">
        <f t="shared" si="18"/>
        <v>0</v>
      </c>
      <c r="L181" s="178">
        <f t="shared" si="15"/>
        <v>0</v>
      </c>
      <c r="M181" s="178"/>
      <c r="N181" s="178">
        <v>1.1599999999999999</v>
      </c>
      <c r="O181" s="178"/>
      <c r="P181" s="181"/>
      <c r="Q181" s="181"/>
      <c r="R181" s="181"/>
      <c r="S181" s="182">
        <f t="shared" si="19"/>
        <v>0</v>
      </c>
      <c r="T181" s="178"/>
      <c r="U181" s="178"/>
      <c r="V181" s="200"/>
      <c r="W181" s="53"/>
      <c r="Z181">
        <v>0</v>
      </c>
    </row>
    <row r="182" spans="1:26" ht="25.15" customHeight="1" x14ac:dyDescent="0.25">
      <c r="A182" s="179"/>
      <c r="B182" s="216" t="s">
        <v>1607</v>
      </c>
      <c r="C182" s="180" t="s">
        <v>1338</v>
      </c>
      <c r="D182" s="249" t="s">
        <v>1304</v>
      </c>
      <c r="E182" s="249"/>
      <c r="F182" s="173" t="s">
        <v>148</v>
      </c>
      <c r="G182" s="175">
        <v>16</v>
      </c>
      <c r="H182" s="174"/>
      <c r="I182" s="174">
        <f t="shared" si="16"/>
        <v>0</v>
      </c>
      <c r="J182" s="173">
        <f t="shared" si="17"/>
        <v>70.56</v>
      </c>
      <c r="K182" s="178">
        <f t="shared" si="18"/>
        <v>0</v>
      </c>
      <c r="L182" s="178">
        <f t="shared" si="15"/>
        <v>0</v>
      </c>
      <c r="M182" s="178"/>
      <c r="N182" s="178">
        <v>4.41</v>
      </c>
      <c r="O182" s="178"/>
      <c r="P182" s="181"/>
      <c r="Q182" s="181"/>
      <c r="R182" s="181"/>
      <c r="S182" s="182">
        <f t="shared" si="19"/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6" t="s">
        <v>1608</v>
      </c>
      <c r="C183" s="180" t="s">
        <v>1339</v>
      </c>
      <c r="D183" s="249" t="s">
        <v>1340</v>
      </c>
      <c r="E183" s="249"/>
      <c r="F183" s="173" t="s">
        <v>148</v>
      </c>
      <c r="G183" s="175">
        <v>4</v>
      </c>
      <c r="H183" s="174"/>
      <c r="I183" s="174">
        <f t="shared" si="16"/>
        <v>0</v>
      </c>
      <c r="J183" s="173">
        <f t="shared" si="17"/>
        <v>14</v>
      </c>
      <c r="K183" s="178">
        <f t="shared" si="18"/>
        <v>0</v>
      </c>
      <c r="L183" s="178">
        <f t="shared" si="15"/>
        <v>0</v>
      </c>
      <c r="M183" s="178"/>
      <c r="N183" s="178">
        <v>3.5</v>
      </c>
      <c r="O183" s="178"/>
      <c r="P183" s="181"/>
      <c r="Q183" s="181"/>
      <c r="R183" s="181"/>
      <c r="S183" s="182">
        <f t="shared" si="19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6" t="s">
        <v>1609</v>
      </c>
      <c r="C184" s="180" t="s">
        <v>1341</v>
      </c>
      <c r="D184" s="249" t="s">
        <v>1342</v>
      </c>
      <c r="E184" s="249"/>
      <c r="F184" s="173" t="s">
        <v>148</v>
      </c>
      <c r="G184" s="175">
        <v>103</v>
      </c>
      <c r="H184" s="174"/>
      <c r="I184" s="174">
        <f t="shared" si="16"/>
        <v>0</v>
      </c>
      <c r="J184" s="173">
        <f t="shared" si="17"/>
        <v>265.74</v>
      </c>
      <c r="K184" s="178">
        <f t="shared" si="18"/>
        <v>0</v>
      </c>
      <c r="L184" s="178">
        <f t="shared" si="15"/>
        <v>0</v>
      </c>
      <c r="M184" s="178"/>
      <c r="N184" s="178">
        <v>2.58</v>
      </c>
      <c r="O184" s="178"/>
      <c r="P184" s="181"/>
      <c r="Q184" s="181"/>
      <c r="R184" s="181"/>
      <c r="S184" s="182">
        <f t="shared" si="19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6" t="s">
        <v>1610</v>
      </c>
      <c r="C185" s="180" t="s">
        <v>1343</v>
      </c>
      <c r="D185" s="249" t="s">
        <v>1344</v>
      </c>
      <c r="E185" s="249"/>
      <c r="F185" s="173" t="s">
        <v>148</v>
      </c>
      <c r="G185" s="175">
        <v>18</v>
      </c>
      <c r="H185" s="174"/>
      <c r="I185" s="174">
        <f t="shared" si="16"/>
        <v>0</v>
      </c>
      <c r="J185" s="173">
        <f t="shared" si="17"/>
        <v>65.7</v>
      </c>
      <c r="K185" s="178">
        <f t="shared" si="18"/>
        <v>0</v>
      </c>
      <c r="L185" s="178">
        <f t="shared" si="15"/>
        <v>0</v>
      </c>
      <c r="M185" s="178"/>
      <c r="N185" s="178">
        <v>3.65</v>
      </c>
      <c r="O185" s="178"/>
      <c r="P185" s="181"/>
      <c r="Q185" s="181"/>
      <c r="R185" s="181"/>
      <c r="S185" s="182">
        <f t="shared" si="19"/>
        <v>0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6" t="s">
        <v>1611</v>
      </c>
      <c r="C186" s="180" t="s">
        <v>1345</v>
      </c>
      <c r="D186" s="249" t="s">
        <v>1346</v>
      </c>
      <c r="E186" s="249"/>
      <c r="F186" s="173" t="s">
        <v>148</v>
      </c>
      <c r="G186" s="175">
        <v>6</v>
      </c>
      <c r="H186" s="174"/>
      <c r="I186" s="174">
        <f t="shared" si="16"/>
        <v>0</v>
      </c>
      <c r="J186" s="173">
        <f t="shared" si="17"/>
        <v>23.88</v>
      </c>
      <c r="K186" s="178">
        <f t="shared" si="18"/>
        <v>0</v>
      </c>
      <c r="L186" s="178">
        <f t="shared" si="15"/>
        <v>0</v>
      </c>
      <c r="M186" s="178"/>
      <c r="N186" s="178">
        <v>3.98</v>
      </c>
      <c r="O186" s="178"/>
      <c r="P186" s="181"/>
      <c r="Q186" s="181"/>
      <c r="R186" s="181"/>
      <c r="S186" s="182">
        <f t="shared" si="19"/>
        <v>0</v>
      </c>
      <c r="T186" s="178"/>
      <c r="U186" s="178"/>
      <c r="V186" s="200"/>
      <c r="W186" s="53"/>
      <c r="Z186">
        <v>0</v>
      </c>
    </row>
    <row r="187" spans="1:26" ht="25.15" customHeight="1" x14ac:dyDescent="0.25">
      <c r="A187" s="179"/>
      <c r="B187" s="216" t="s">
        <v>1612</v>
      </c>
      <c r="C187" s="180" t="s">
        <v>1347</v>
      </c>
      <c r="D187" s="249" t="s">
        <v>1348</v>
      </c>
      <c r="E187" s="249"/>
      <c r="F187" s="173" t="s">
        <v>148</v>
      </c>
      <c r="G187" s="175">
        <v>1</v>
      </c>
      <c r="H187" s="174"/>
      <c r="I187" s="174">
        <f t="shared" si="16"/>
        <v>0</v>
      </c>
      <c r="J187" s="173">
        <f t="shared" si="17"/>
        <v>2.99</v>
      </c>
      <c r="K187" s="178">
        <f t="shared" si="18"/>
        <v>0</v>
      </c>
      <c r="L187" s="178">
        <f t="shared" si="15"/>
        <v>0</v>
      </c>
      <c r="M187" s="178"/>
      <c r="N187" s="178">
        <v>2.99</v>
      </c>
      <c r="O187" s="178"/>
      <c r="P187" s="181"/>
      <c r="Q187" s="181"/>
      <c r="R187" s="181"/>
      <c r="S187" s="182">
        <f t="shared" si="19"/>
        <v>0</v>
      </c>
      <c r="T187" s="178"/>
      <c r="U187" s="178"/>
      <c r="V187" s="200"/>
      <c r="W187" s="53"/>
      <c r="Z187">
        <v>0</v>
      </c>
    </row>
    <row r="188" spans="1:26" ht="25.15" customHeight="1" x14ac:dyDescent="0.25">
      <c r="A188" s="179"/>
      <c r="B188" s="216" t="s">
        <v>1613</v>
      </c>
      <c r="C188" s="180" t="s">
        <v>1349</v>
      </c>
      <c r="D188" s="249" t="s">
        <v>1350</v>
      </c>
      <c r="E188" s="249"/>
      <c r="F188" s="173" t="s">
        <v>148</v>
      </c>
      <c r="G188" s="175">
        <v>8</v>
      </c>
      <c r="H188" s="174"/>
      <c r="I188" s="174">
        <f t="shared" si="16"/>
        <v>0</v>
      </c>
      <c r="J188" s="173">
        <f t="shared" si="17"/>
        <v>58.32</v>
      </c>
      <c r="K188" s="178">
        <f t="shared" si="18"/>
        <v>0</v>
      </c>
      <c r="L188" s="178">
        <f t="shared" si="15"/>
        <v>0</v>
      </c>
      <c r="M188" s="178"/>
      <c r="N188" s="178">
        <v>7.29</v>
      </c>
      <c r="O188" s="178"/>
      <c r="P188" s="181"/>
      <c r="Q188" s="181"/>
      <c r="R188" s="181"/>
      <c r="S188" s="182">
        <f t="shared" si="19"/>
        <v>0</v>
      </c>
      <c r="T188" s="178"/>
      <c r="U188" s="178"/>
      <c r="V188" s="200"/>
      <c r="W188" s="53"/>
      <c r="Z188">
        <v>0</v>
      </c>
    </row>
    <row r="189" spans="1:26" ht="25.15" customHeight="1" x14ac:dyDescent="0.25">
      <c r="A189" s="179"/>
      <c r="B189" s="216" t="s">
        <v>1614</v>
      </c>
      <c r="C189" s="180" t="s">
        <v>1351</v>
      </c>
      <c r="D189" s="249" t="s">
        <v>1352</v>
      </c>
      <c r="E189" s="249"/>
      <c r="F189" s="173" t="s">
        <v>148</v>
      </c>
      <c r="G189" s="175">
        <v>16</v>
      </c>
      <c r="H189" s="174"/>
      <c r="I189" s="174">
        <f t="shared" si="16"/>
        <v>0</v>
      </c>
      <c r="J189" s="173">
        <f t="shared" si="17"/>
        <v>227.84</v>
      </c>
      <c r="K189" s="178">
        <f t="shared" si="18"/>
        <v>0</v>
      </c>
      <c r="L189" s="178">
        <f t="shared" si="15"/>
        <v>0</v>
      </c>
      <c r="M189" s="178"/>
      <c r="N189" s="178">
        <v>14.24</v>
      </c>
      <c r="O189" s="178"/>
      <c r="P189" s="181"/>
      <c r="Q189" s="181"/>
      <c r="R189" s="181"/>
      <c r="S189" s="182">
        <f t="shared" si="19"/>
        <v>0</v>
      </c>
      <c r="T189" s="178"/>
      <c r="U189" s="178"/>
      <c r="V189" s="200"/>
      <c r="W189" s="53"/>
      <c r="Z189">
        <v>0</v>
      </c>
    </row>
    <row r="190" spans="1:26" ht="25.15" customHeight="1" x14ac:dyDescent="0.25">
      <c r="A190" s="179"/>
      <c r="B190" s="216" t="s">
        <v>1615</v>
      </c>
      <c r="C190" s="180" t="s">
        <v>1353</v>
      </c>
      <c r="D190" s="249" t="s">
        <v>1354</v>
      </c>
      <c r="E190" s="249"/>
      <c r="F190" s="173" t="s">
        <v>148</v>
      </c>
      <c r="G190" s="175">
        <v>17</v>
      </c>
      <c r="H190" s="174"/>
      <c r="I190" s="174">
        <f t="shared" si="16"/>
        <v>0</v>
      </c>
      <c r="J190" s="173">
        <f t="shared" si="17"/>
        <v>85.51</v>
      </c>
      <c r="K190" s="178">
        <f t="shared" si="18"/>
        <v>0</v>
      </c>
      <c r="L190" s="178">
        <f t="shared" si="15"/>
        <v>0</v>
      </c>
      <c r="M190" s="178"/>
      <c r="N190" s="178">
        <v>5.03</v>
      </c>
      <c r="O190" s="178"/>
      <c r="P190" s="181"/>
      <c r="Q190" s="181"/>
      <c r="R190" s="181"/>
      <c r="S190" s="182">
        <f t="shared" si="19"/>
        <v>0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216" t="s">
        <v>1616</v>
      </c>
      <c r="C191" s="180" t="s">
        <v>1355</v>
      </c>
      <c r="D191" s="249" t="s">
        <v>1356</v>
      </c>
      <c r="E191" s="249"/>
      <c r="F191" s="173" t="s">
        <v>148</v>
      </c>
      <c r="G191" s="175">
        <v>8</v>
      </c>
      <c r="H191" s="174"/>
      <c r="I191" s="174">
        <f t="shared" si="16"/>
        <v>0</v>
      </c>
      <c r="J191" s="173">
        <f t="shared" si="17"/>
        <v>50.24</v>
      </c>
      <c r="K191" s="178">
        <f t="shared" si="18"/>
        <v>0</v>
      </c>
      <c r="L191" s="178">
        <f t="shared" si="15"/>
        <v>0</v>
      </c>
      <c r="M191" s="178"/>
      <c r="N191" s="178">
        <v>6.28</v>
      </c>
      <c r="O191" s="178"/>
      <c r="P191" s="181"/>
      <c r="Q191" s="181"/>
      <c r="R191" s="181"/>
      <c r="S191" s="182">
        <f t="shared" si="19"/>
        <v>0</v>
      </c>
      <c r="T191" s="178"/>
      <c r="U191" s="178"/>
      <c r="V191" s="200"/>
      <c r="W191" s="53"/>
      <c r="Z191">
        <v>0</v>
      </c>
    </row>
    <row r="192" spans="1:26" ht="25.15" customHeight="1" x14ac:dyDescent="0.25">
      <c r="A192" s="179"/>
      <c r="B192" s="216" t="s">
        <v>1617</v>
      </c>
      <c r="C192" s="180" t="s">
        <v>1357</v>
      </c>
      <c r="D192" s="249" t="s">
        <v>1358</v>
      </c>
      <c r="E192" s="249"/>
      <c r="F192" s="173" t="s">
        <v>148</v>
      </c>
      <c r="G192" s="175">
        <v>6</v>
      </c>
      <c r="H192" s="174"/>
      <c r="I192" s="174">
        <f t="shared" si="16"/>
        <v>0</v>
      </c>
      <c r="J192" s="173">
        <f t="shared" si="17"/>
        <v>27.18</v>
      </c>
      <c r="K192" s="178">
        <f t="shared" si="18"/>
        <v>0</v>
      </c>
      <c r="L192" s="178">
        <f t="shared" si="15"/>
        <v>0</v>
      </c>
      <c r="M192" s="178"/>
      <c r="N192" s="178">
        <v>4.53</v>
      </c>
      <c r="O192" s="178"/>
      <c r="P192" s="181"/>
      <c r="Q192" s="181"/>
      <c r="R192" s="181"/>
      <c r="S192" s="182">
        <f t="shared" si="19"/>
        <v>0</v>
      </c>
      <c r="T192" s="178"/>
      <c r="U192" s="178"/>
      <c r="V192" s="200"/>
      <c r="W192" s="53"/>
      <c r="Z192">
        <v>0</v>
      </c>
    </row>
    <row r="193" spans="1:26" ht="25.15" customHeight="1" x14ac:dyDescent="0.25">
      <c r="A193" s="179"/>
      <c r="B193" s="216" t="s">
        <v>1618</v>
      </c>
      <c r="C193" s="180" t="s">
        <v>1359</v>
      </c>
      <c r="D193" s="249" t="s">
        <v>1360</v>
      </c>
      <c r="E193" s="249"/>
      <c r="F193" s="173" t="s">
        <v>148</v>
      </c>
      <c r="G193" s="175">
        <v>6</v>
      </c>
      <c r="H193" s="174"/>
      <c r="I193" s="174">
        <f t="shared" si="16"/>
        <v>0</v>
      </c>
      <c r="J193" s="173">
        <f t="shared" si="17"/>
        <v>40.799999999999997</v>
      </c>
      <c r="K193" s="178">
        <f t="shared" si="18"/>
        <v>0</v>
      </c>
      <c r="L193" s="178">
        <f t="shared" si="15"/>
        <v>0</v>
      </c>
      <c r="M193" s="178"/>
      <c r="N193" s="178">
        <v>6.8</v>
      </c>
      <c r="O193" s="178"/>
      <c r="P193" s="181"/>
      <c r="Q193" s="181"/>
      <c r="R193" s="181"/>
      <c r="S193" s="182">
        <f t="shared" si="19"/>
        <v>0</v>
      </c>
      <c r="T193" s="178"/>
      <c r="U193" s="178"/>
      <c r="V193" s="200"/>
      <c r="W193" s="53"/>
      <c r="Z193">
        <v>0</v>
      </c>
    </row>
    <row r="194" spans="1:26" ht="25.15" customHeight="1" x14ac:dyDescent="0.25">
      <c r="A194" s="179"/>
      <c r="B194" s="216" t="s">
        <v>1619</v>
      </c>
      <c r="C194" s="180" t="s">
        <v>1361</v>
      </c>
      <c r="D194" s="249" t="s">
        <v>1362</v>
      </c>
      <c r="E194" s="249"/>
      <c r="F194" s="173" t="s">
        <v>312</v>
      </c>
      <c r="G194" s="175">
        <v>4</v>
      </c>
      <c r="H194" s="174"/>
      <c r="I194" s="174">
        <f t="shared" si="16"/>
        <v>0</v>
      </c>
      <c r="J194" s="173">
        <f t="shared" si="17"/>
        <v>2.48</v>
      </c>
      <c r="K194" s="178">
        <f t="shared" si="18"/>
        <v>0</v>
      </c>
      <c r="L194" s="178">
        <f t="shared" si="15"/>
        <v>0</v>
      </c>
      <c r="M194" s="178"/>
      <c r="N194" s="178">
        <v>0.62</v>
      </c>
      <c r="O194" s="178"/>
      <c r="P194" s="181"/>
      <c r="Q194" s="181"/>
      <c r="R194" s="181"/>
      <c r="S194" s="182">
        <f t="shared" si="19"/>
        <v>0</v>
      </c>
      <c r="T194" s="178"/>
      <c r="U194" s="178"/>
      <c r="V194" s="200"/>
      <c r="W194" s="53"/>
      <c r="Z194">
        <v>0</v>
      </c>
    </row>
    <row r="195" spans="1:26" ht="25.15" customHeight="1" x14ac:dyDescent="0.25">
      <c r="A195" s="179"/>
      <c r="B195" s="216" t="s">
        <v>1620</v>
      </c>
      <c r="C195" s="180" t="s">
        <v>1363</v>
      </c>
      <c r="D195" s="249" t="s">
        <v>1364</v>
      </c>
      <c r="E195" s="249"/>
      <c r="F195" s="173" t="s">
        <v>312</v>
      </c>
      <c r="G195" s="175">
        <v>212</v>
      </c>
      <c r="H195" s="174"/>
      <c r="I195" s="174">
        <f t="shared" si="16"/>
        <v>0</v>
      </c>
      <c r="J195" s="173">
        <f t="shared" si="17"/>
        <v>148.4</v>
      </c>
      <c r="K195" s="178">
        <f t="shared" si="18"/>
        <v>0</v>
      </c>
      <c r="L195" s="178">
        <f t="shared" si="15"/>
        <v>0</v>
      </c>
      <c r="M195" s="178"/>
      <c r="N195" s="178">
        <v>0.7</v>
      </c>
      <c r="O195" s="178"/>
      <c r="P195" s="181"/>
      <c r="Q195" s="181"/>
      <c r="R195" s="181"/>
      <c r="S195" s="182">
        <f t="shared" si="19"/>
        <v>0</v>
      </c>
      <c r="T195" s="178"/>
      <c r="U195" s="178"/>
      <c r="V195" s="200"/>
      <c r="W195" s="53"/>
      <c r="Z195">
        <v>0</v>
      </c>
    </row>
    <row r="196" spans="1:26" ht="25.15" customHeight="1" x14ac:dyDescent="0.25">
      <c r="A196" s="179"/>
      <c r="B196" s="216" t="s">
        <v>1621</v>
      </c>
      <c r="C196" s="180" t="s">
        <v>1365</v>
      </c>
      <c r="D196" s="249" t="s">
        <v>1366</v>
      </c>
      <c r="E196" s="249"/>
      <c r="F196" s="173" t="s">
        <v>148</v>
      </c>
      <c r="G196" s="175">
        <v>4</v>
      </c>
      <c r="H196" s="174"/>
      <c r="I196" s="174">
        <f t="shared" si="16"/>
        <v>0</v>
      </c>
      <c r="J196" s="173">
        <f t="shared" si="17"/>
        <v>11.08</v>
      </c>
      <c r="K196" s="178">
        <f t="shared" si="18"/>
        <v>0</v>
      </c>
      <c r="L196" s="178">
        <f t="shared" si="15"/>
        <v>0</v>
      </c>
      <c r="M196" s="178"/>
      <c r="N196" s="178">
        <v>2.77</v>
      </c>
      <c r="O196" s="178"/>
      <c r="P196" s="181"/>
      <c r="Q196" s="181"/>
      <c r="R196" s="181"/>
      <c r="S196" s="182">
        <f t="shared" si="19"/>
        <v>0</v>
      </c>
      <c r="T196" s="178"/>
      <c r="U196" s="178"/>
      <c r="V196" s="200"/>
      <c r="W196" s="53"/>
      <c r="Z196">
        <v>0</v>
      </c>
    </row>
    <row r="197" spans="1:26" ht="25.15" customHeight="1" x14ac:dyDescent="0.25">
      <c r="A197" s="179"/>
      <c r="B197" s="216" t="s">
        <v>1622</v>
      </c>
      <c r="C197" s="180" t="s">
        <v>1367</v>
      </c>
      <c r="D197" s="249" t="s">
        <v>1368</v>
      </c>
      <c r="E197" s="249"/>
      <c r="F197" s="173" t="s">
        <v>148</v>
      </c>
      <c r="G197" s="175">
        <v>14</v>
      </c>
      <c r="H197" s="174"/>
      <c r="I197" s="174">
        <f t="shared" si="16"/>
        <v>0</v>
      </c>
      <c r="J197" s="173">
        <f t="shared" si="17"/>
        <v>21.98</v>
      </c>
      <c r="K197" s="178">
        <f t="shared" si="18"/>
        <v>0</v>
      </c>
      <c r="L197" s="178">
        <f t="shared" si="15"/>
        <v>0</v>
      </c>
      <c r="M197" s="178"/>
      <c r="N197" s="178">
        <v>1.5699999999999998</v>
      </c>
      <c r="O197" s="178"/>
      <c r="P197" s="181"/>
      <c r="Q197" s="181"/>
      <c r="R197" s="181"/>
      <c r="S197" s="182">
        <f t="shared" si="19"/>
        <v>0</v>
      </c>
      <c r="T197" s="178"/>
      <c r="U197" s="178"/>
      <c r="V197" s="200"/>
      <c r="W197" s="53"/>
      <c r="Z197">
        <v>0</v>
      </c>
    </row>
    <row r="198" spans="1:26" ht="25.15" customHeight="1" x14ac:dyDescent="0.25">
      <c r="A198" s="179"/>
      <c r="B198" s="216" t="s">
        <v>1623</v>
      </c>
      <c r="C198" s="180" t="s">
        <v>1369</v>
      </c>
      <c r="D198" s="249" t="s">
        <v>1370</v>
      </c>
      <c r="E198" s="249"/>
      <c r="F198" s="173" t="s">
        <v>148</v>
      </c>
      <c r="G198" s="175">
        <v>6</v>
      </c>
      <c r="H198" s="174"/>
      <c r="I198" s="174">
        <f t="shared" si="16"/>
        <v>0</v>
      </c>
      <c r="J198" s="173">
        <f t="shared" si="17"/>
        <v>5.76</v>
      </c>
      <c r="K198" s="178">
        <f t="shared" si="18"/>
        <v>0</v>
      </c>
      <c r="L198" s="178">
        <f t="shared" si="15"/>
        <v>0</v>
      </c>
      <c r="M198" s="178"/>
      <c r="N198" s="178">
        <v>0.96</v>
      </c>
      <c r="O198" s="178"/>
      <c r="P198" s="181"/>
      <c r="Q198" s="181"/>
      <c r="R198" s="181"/>
      <c r="S198" s="182">
        <f t="shared" si="19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6" t="s">
        <v>1624</v>
      </c>
      <c r="C199" s="180" t="s">
        <v>1371</v>
      </c>
      <c r="D199" s="249" t="s">
        <v>1372</v>
      </c>
      <c r="E199" s="249"/>
      <c r="F199" s="173" t="s">
        <v>148</v>
      </c>
      <c r="G199" s="175">
        <v>80</v>
      </c>
      <c r="H199" s="174"/>
      <c r="I199" s="174">
        <f t="shared" si="16"/>
        <v>0</v>
      </c>
      <c r="J199" s="173">
        <f t="shared" si="17"/>
        <v>90.4</v>
      </c>
      <c r="K199" s="178">
        <f t="shared" si="18"/>
        <v>0</v>
      </c>
      <c r="L199" s="178">
        <f t="shared" si="15"/>
        <v>0</v>
      </c>
      <c r="M199" s="178"/>
      <c r="N199" s="178">
        <v>1.1299999999999999</v>
      </c>
      <c r="O199" s="178"/>
      <c r="P199" s="181"/>
      <c r="Q199" s="181"/>
      <c r="R199" s="181"/>
      <c r="S199" s="182">
        <f t="shared" si="19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6" t="s">
        <v>1625</v>
      </c>
      <c r="C200" s="180" t="s">
        <v>1373</v>
      </c>
      <c r="D200" s="249" t="s">
        <v>1374</v>
      </c>
      <c r="E200" s="249"/>
      <c r="F200" s="173" t="s">
        <v>148</v>
      </c>
      <c r="G200" s="175">
        <v>5</v>
      </c>
      <c r="H200" s="174"/>
      <c r="I200" s="174">
        <f t="shared" si="16"/>
        <v>0</v>
      </c>
      <c r="J200" s="173">
        <f t="shared" si="17"/>
        <v>20.2</v>
      </c>
      <c r="K200" s="178">
        <f t="shared" si="18"/>
        <v>0</v>
      </c>
      <c r="L200" s="178">
        <f t="shared" ref="L200:L234" si="20">ROUND(G200*(H200),2)</f>
        <v>0</v>
      </c>
      <c r="M200" s="178"/>
      <c r="N200" s="178">
        <v>4.04</v>
      </c>
      <c r="O200" s="178"/>
      <c r="P200" s="181"/>
      <c r="Q200" s="181"/>
      <c r="R200" s="181"/>
      <c r="S200" s="182">
        <f t="shared" si="19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216" t="s">
        <v>1626</v>
      </c>
      <c r="C201" s="180" t="s">
        <v>1375</v>
      </c>
      <c r="D201" s="249" t="s">
        <v>1376</v>
      </c>
      <c r="E201" s="249"/>
      <c r="F201" s="173" t="s">
        <v>148</v>
      </c>
      <c r="G201" s="175">
        <v>10</v>
      </c>
      <c r="H201" s="174"/>
      <c r="I201" s="174">
        <f t="shared" si="16"/>
        <v>0</v>
      </c>
      <c r="J201" s="173">
        <f t="shared" si="17"/>
        <v>46.4</v>
      </c>
      <c r="K201" s="178">
        <f t="shared" si="18"/>
        <v>0</v>
      </c>
      <c r="L201" s="178">
        <f t="shared" si="20"/>
        <v>0</v>
      </c>
      <c r="M201" s="178"/>
      <c r="N201" s="178">
        <v>4.6399999999999997</v>
      </c>
      <c r="O201" s="178"/>
      <c r="P201" s="181"/>
      <c r="Q201" s="181"/>
      <c r="R201" s="181"/>
      <c r="S201" s="182">
        <f t="shared" si="19"/>
        <v>0</v>
      </c>
      <c r="T201" s="178"/>
      <c r="U201" s="178"/>
      <c r="V201" s="200"/>
      <c r="W201" s="53"/>
      <c r="Z201">
        <v>0</v>
      </c>
    </row>
    <row r="202" spans="1:26" ht="25.15" customHeight="1" x14ac:dyDescent="0.25">
      <c r="A202" s="179"/>
      <c r="B202" s="216" t="s">
        <v>1627</v>
      </c>
      <c r="C202" s="180" t="s">
        <v>1377</v>
      </c>
      <c r="D202" s="249" t="s">
        <v>1378</v>
      </c>
      <c r="E202" s="249"/>
      <c r="F202" s="173" t="s">
        <v>148</v>
      </c>
      <c r="G202" s="175">
        <v>7</v>
      </c>
      <c r="H202" s="174"/>
      <c r="I202" s="174">
        <f t="shared" si="16"/>
        <v>0</v>
      </c>
      <c r="J202" s="173">
        <f t="shared" si="17"/>
        <v>11.27</v>
      </c>
      <c r="K202" s="178">
        <f t="shared" si="18"/>
        <v>0</v>
      </c>
      <c r="L202" s="178">
        <f t="shared" si="20"/>
        <v>0</v>
      </c>
      <c r="M202" s="178"/>
      <c r="N202" s="178">
        <v>1.6099999999999999</v>
      </c>
      <c r="O202" s="178"/>
      <c r="P202" s="181"/>
      <c r="Q202" s="181"/>
      <c r="R202" s="181"/>
      <c r="S202" s="182">
        <f t="shared" si="19"/>
        <v>0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6" t="s">
        <v>1628</v>
      </c>
      <c r="C203" s="180" t="s">
        <v>1379</v>
      </c>
      <c r="D203" s="249" t="s">
        <v>1380</v>
      </c>
      <c r="E203" s="249"/>
      <c r="F203" s="173" t="s">
        <v>148</v>
      </c>
      <c r="G203" s="175">
        <v>54</v>
      </c>
      <c r="H203" s="174"/>
      <c r="I203" s="174">
        <f t="shared" si="16"/>
        <v>0</v>
      </c>
      <c r="J203" s="173">
        <f t="shared" si="17"/>
        <v>61.02</v>
      </c>
      <c r="K203" s="178">
        <f t="shared" si="18"/>
        <v>0</v>
      </c>
      <c r="L203" s="178">
        <f t="shared" si="20"/>
        <v>0</v>
      </c>
      <c r="M203" s="178"/>
      <c r="N203" s="178">
        <v>1.1299999999999999</v>
      </c>
      <c r="O203" s="178"/>
      <c r="P203" s="181"/>
      <c r="Q203" s="181"/>
      <c r="R203" s="181"/>
      <c r="S203" s="182">
        <f t="shared" si="19"/>
        <v>0</v>
      </c>
      <c r="T203" s="178"/>
      <c r="U203" s="178"/>
      <c r="V203" s="200"/>
      <c r="W203" s="53"/>
      <c r="Z203">
        <v>0</v>
      </c>
    </row>
    <row r="204" spans="1:26" ht="25.15" customHeight="1" x14ac:dyDescent="0.25">
      <c r="A204" s="179"/>
      <c r="B204" s="216" t="s">
        <v>1629</v>
      </c>
      <c r="C204" s="180" t="s">
        <v>1381</v>
      </c>
      <c r="D204" s="249" t="s">
        <v>1382</v>
      </c>
      <c r="E204" s="249"/>
      <c r="F204" s="173" t="s">
        <v>148</v>
      </c>
      <c r="G204" s="175">
        <v>7</v>
      </c>
      <c r="H204" s="174"/>
      <c r="I204" s="174">
        <f t="shared" si="16"/>
        <v>0</v>
      </c>
      <c r="J204" s="173">
        <f t="shared" si="17"/>
        <v>11.27</v>
      </c>
      <c r="K204" s="178">
        <f t="shared" si="18"/>
        <v>0</v>
      </c>
      <c r="L204" s="178">
        <f t="shared" si="20"/>
        <v>0</v>
      </c>
      <c r="M204" s="178"/>
      <c r="N204" s="178">
        <v>1.6099999999999999</v>
      </c>
      <c r="O204" s="178"/>
      <c r="P204" s="181"/>
      <c r="Q204" s="181"/>
      <c r="R204" s="181"/>
      <c r="S204" s="182">
        <f t="shared" si="19"/>
        <v>0</v>
      </c>
      <c r="T204" s="178"/>
      <c r="U204" s="178"/>
      <c r="V204" s="200"/>
      <c r="W204" s="53"/>
      <c r="Z204">
        <v>0</v>
      </c>
    </row>
    <row r="205" spans="1:26" ht="25.15" customHeight="1" x14ac:dyDescent="0.25">
      <c r="A205" s="179"/>
      <c r="B205" s="216" t="s">
        <v>1630</v>
      </c>
      <c r="C205" s="180" t="s">
        <v>1383</v>
      </c>
      <c r="D205" s="249" t="s">
        <v>1384</v>
      </c>
      <c r="E205" s="249"/>
      <c r="F205" s="173" t="s">
        <v>148</v>
      </c>
      <c r="G205" s="175">
        <v>7</v>
      </c>
      <c r="H205" s="174"/>
      <c r="I205" s="174">
        <f t="shared" ref="I205:I234" si="21">ROUND(G205*(H205),2)</f>
        <v>0</v>
      </c>
      <c r="J205" s="173">
        <f t="shared" ref="J205:J234" si="22">ROUND(G205*(N205),2)</f>
        <v>11.27</v>
      </c>
      <c r="K205" s="178">
        <f t="shared" ref="K205:K234" si="23">ROUND(G205*(O205),2)</f>
        <v>0</v>
      </c>
      <c r="L205" s="178">
        <f t="shared" si="20"/>
        <v>0</v>
      </c>
      <c r="M205" s="178"/>
      <c r="N205" s="178">
        <v>1.6099999999999999</v>
      </c>
      <c r="O205" s="178"/>
      <c r="P205" s="181"/>
      <c r="Q205" s="181"/>
      <c r="R205" s="181"/>
      <c r="S205" s="182">
        <f t="shared" ref="S205:S234" si="24">ROUND(G205*(P205),3)</f>
        <v>0</v>
      </c>
      <c r="T205" s="178"/>
      <c r="U205" s="178"/>
      <c r="V205" s="200"/>
      <c r="W205" s="53"/>
      <c r="Z205">
        <v>0</v>
      </c>
    </row>
    <row r="206" spans="1:26" ht="25.15" customHeight="1" x14ac:dyDescent="0.25">
      <c r="A206" s="179"/>
      <c r="B206" s="216" t="s">
        <v>1631</v>
      </c>
      <c r="C206" s="180" t="s">
        <v>1385</v>
      </c>
      <c r="D206" s="249" t="s">
        <v>1386</v>
      </c>
      <c r="E206" s="249"/>
      <c r="F206" s="173" t="s">
        <v>148</v>
      </c>
      <c r="G206" s="175">
        <v>36</v>
      </c>
      <c r="H206" s="174"/>
      <c r="I206" s="174">
        <f t="shared" si="21"/>
        <v>0</v>
      </c>
      <c r="J206" s="173">
        <f t="shared" si="22"/>
        <v>87.12</v>
      </c>
      <c r="K206" s="178">
        <f t="shared" si="23"/>
        <v>0</v>
      </c>
      <c r="L206" s="178">
        <f t="shared" si="20"/>
        <v>0</v>
      </c>
      <c r="M206" s="178"/>
      <c r="N206" s="178">
        <v>2.42</v>
      </c>
      <c r="O206" s="178"/>
      <c r="P206" s="181"/>
      <c r="Q206" s="181"/>
      <c r="R206" s="181"/>
      <c r="S206" s="182">
        <f t="shared" si="24"/>
        <v>0</v>
      </c>
      <c r="T206" s="178"/>
      <c r="U206" s="178"/>
      <c r="V206" s="200"/>
      <c r="W206" s="53"/>
      <c r="Z206">
        <v>0</v>
      </c>
    </row>
    <row r="207" spans="1:26" ht="25.15" customHeight="1" x14ac:dyDescent="0.25">
      <c r="A207" s="179"/>
      <c r="B207" s="216" t="s">
        <v>1632</v>
      </c>
      <c r="C207" s="180" t="s">
        <v>1387</v>
      </c>
      <c r="D207" s="249" t="s">
        <v>1388</v>
      </c>
      <c r="E207" s="249"/>
      <c r="F207" s="173" t="s">
        <v>148</v>
      </c>
      <c r="G207" s="175">
        <v>7</v>
      </c>
      <c r="H207" s="174"/>
      <c r="I207" s="174">
        <f t="shared" si="21"/>
        <v>0</v>
      </c>
      <c r="J207" s="173">
        <f t="shared" si="22"/>
        <v>11.27</v>
      </c>
      <c r="K207" s="178">
        <f t="shared" si="23"/>
        <v>0</v>
      </c>
      <c r="L207" s="178">
        <f t="shared" si="20"/>
        <v>0</v>
      </c>
      <c r="M207" s="178"/>
      <c r="N207" s="178">
        <v>1.6099999999999999</v>
      </c>
      <c r="O207" s="178"/>
      <c r="P207" s="181"/>
      <c r="Q207" s="181"/>
      <c r="R207" s="181"/>
      <c r="S207" s="182">
        <f t="shared" si="24"/>
        <v>0</v>
      </c>
      <c r="T207" s="178"/>
      <c r="U207" s="178"/>
      <c r="V207" s="200"/>
      <c r="W207" s="53"/>
      <c r="Z207">
        <v>0</v>
      </c>
    </row>
    <row r="208" spans="1:26" ht="25.15" customHeight="1" x14ac:dyDescent="0.25">
      <c r="A208" s="179"/>
      <c r="B208" s="216" t="s">
        <v>1633</v>
      </c>
      <c r="C208" s="180" t="s">
        <v>1389</v>
      </c>
      <c r="D208" s="249" t="s">
        <v>1390</v>
      </c>
      <c r="E208" s="249"/>
      <c r="F208" s="173" t="s">
        <v>148</v>
      </c>
      <c r="G208" s="175">
        <v>7</v>
      </c>
      <c r="H208" s="174"/>
      <c r="I208" s="174">
        <f t="shared" si="21"/>
        <v>0</v>
      </c>
      <c r="J208" s="173">
        <f t="shared" si="22"/>
        <v>48.02</v>
      </c>
      <c r="K208" s="178">
        <f t="shared" si="23"/>
        <v>0</v>
      </c>
      <c r="L208" s="178">
        <f t="shared" si="20"/>
        <v>0</v>
      </c>
      <c r="M208" s="178"/>
      <c r="N208" s="178">
        <v>6.86</v>
      </c>
      <c r="O208" s="178"/>
      <c r="P208" s="181"/>
      <c r="Q208" s="181"/>
      <c r="R208" s="181"/>
      <c r="S208" s="182">
        <f t="shared" si="24"/>
        <v>0</v>
      </c>
      <c r="T208" s="178"/>
      <c r="U208" s="178"/>
      <c r="V208" s="200"/>
      <c r="W208" s="53"/>
      <c r="Z208">
        <v>0</v>
      </c>
    </row>
    <row r="209" spans="1:26" ht="25.15" customHeight="1" x14ac:dyDescent="0.25">
      <c r="A209" s="179"/>
      <c r="B209" s="216" t="s">
        <v>1634</v>
      </c>
      <c r="C209" s="180" t="s">
        <v>1391</v>
      </c>
      <c r="D209" s="249" t="s">
        <v>1392</v>
      </c>
      <c r="E209" s="249"/>
      <c r="F209" s="173" t="s">
        <v>312</v>
      </c>
      <c r="G209" s="175">
        <v>70</v>
      </c>
      <c r="H209" s="174"/>
      <c r="I209" s="174">
        <f t="shared" si="21"/>
        <v>0</v>
      </c>
      <c r="J209" s="173">
        <f t="shared" si="22"/>
        <v>36.4</v>
      </c>
      <c r="K209" s="178">
        <f t="shared" si="23"/>
        <v>0</v>
      </c>
      <c r="L209" s="178">
        <f t="shared" si="20"/>
        <v>0</v>
      </c>
      <c r="M209" s="178"/>
      <c r="N209" s="178">
        <v>0.52</v>
      </c>
      <c r="O209" s="178"/>
      <c r="P209" s="181"/>
      <c r="Q209" s="181"/>
      <c r="R209" s="181"/>
      <c r="S209" s="182">
        <f t="shared" si="24"/>
        <v>0</v>
      </c>
      <c r="T209" s="178"/>
      <c r="U209" s="178"/>
      <c r="V209" s="200"/>
      <c r="W209" s="53"/>
      <c r="Z209">
        <v>0</v>
      </c>
    </row>
    <row r="210" spans="1:26" ht="25.15" customHeight="1" x14ac:dyDescent="0.25">
      <c r="A210" s="179"/>
      <c r="B210" s="216" t="s">
        <v>1635</v>
      </c>
      <c r="C210" s="180" t="s">
        <v>1393</v>
      </c>
      <c r="D210" s="249" t="s">
        <v>1394</v>
      </c>
      <c r="E210" s="249"/>
      <c r="F210" s="173" t="s">
        <v>148</v>
      </c>
      <c r="G210" s="175">
        <v>1</v>
      </c>
      <c r="H210" s="174"/>
      <c r="I210" s="174">
        <f t="shared" si="21"/>
        <v>0</v>
      </c>
      <c r="J210" s="173">
        <f t="shared" si="22"/>
        <v>7.64</v>
      </c>
      <c r="K210" s="178">
        <f t="shared" si="23"/>
        <v>0</v>
      </c>
      <c r="L210" s="178">
        <f t="shared" si="20"/>
        <v>0</v>
      </c>
      <c r="M210" s="178"/>
      <c r="N210" s="178">
        <v>7.64</v>
      </c>
      <c r="O210" s="178"/>
      <c r="P210" s="181"/>
      <c r="Q210" s="181"/>
      <c r="R210" s="181"/>
      <c r="S210" s="182">
        <f t="shared" si="24"/>
        <v>0</v>
      </c>
      <c r="T210" s="178"/>
      <c r="U210" s="178"/>
      <c r="V210" s="200"/>
      <c r="W210" s="53"/>
      <c r="Z210">
        <v>0</v>
      </c>
    </row>
    <row r="211" spans="1:26" ht="25.15" customHeight="1" x14ac:dyDescent="0.25">
      <c r="A211" s="179"/>
      <c r="B211" s="216" t="s">
        <v>1636</v>
      </c>
      <c r="C211" s="180" t="s">
        <v>1395</v>
      </c>
      <c r="D211" s="249" t="s">
        <v>1396</v>
      </c>
      <c r="E211" s="249"/>
      <c r="F211" s="173" t="s">
        <v>312</v>
      </c>
      <c r="G211" s="175">
        <v>117</v>
      </c>
      <c r="H211" s="174"/>
      <c r="I211" s="174">
        <f t="shared" si="21"/>
        <v>0</v>
      </c>
      <c r="J211" s="173">
        <f t="shared" si="22"/>
        <v>56.16</v>
      </c>
      <c r="K211" s="178">
        <f t="shared" si="23"/>
        <v>0</v>
      </c>
      <c r="L211" s="178">
        <f t="shared" si="20"/>
        <v>0</v>
      </c>
      <c r="M211" s="178"/>
      <c r="N211" s="178">
        <v>0.48</v>
      </c>
      <c r="O211" s="178"/>
      <c r="P211" s="181"/>
      <c r="Q211" s="181"/>
      <c r="R211" s="181"/>
      <c r="S211" s="182">
        <f t="shared" si="24"/>
        <v>0</v>
      </c>
      <c r="T211" s="178"/>
      <c r="U211" s="178"/>
      <c r="V211" s="200"/>
      <c r="W211" s="53"/>
      <c r="Z211">
        <v>0</v>
      </c>
    </row>
    <row r="212" spans="1:26" ht="25.15" customHeight="1" x14ac:dyDescent="0.25">
      <c r="A212" s="179"/>
      <c r="B212" s="216" t="s">
        <v>1637</v>
      </c>
      <c r="C212" s="180" t="s">
        <v>1397</v>
      </c>
      <c r="D212" s="249" t="s">
        <v>1398</v>
      </c>
      <c r="E212" s="249"/>
      <c r="F212" s="173" t="s">
        <v>312</v>
      </c>
      <c r="G212" s="175">
        <v>308</v>
      </c>
      <c r="H212" s="174"/>
      <c r="I212" s="174">
        <f t="shared" si="21"/>
        <v>0</v>
      </c>
      <c r="J212" s="173">
        <f t="shared" si="22"/>
        <v>147.84</v>
      </c>
      <c r="K212" s="178">
        <f t="shared" si="23"/>
        <v>0</v>
      </c>
      <c r="L212" s="178">
        <f t="shared" si="20"/>
        <v>0</v>
      </c>
      <c r="M212" s="178"/>
      <c r="N212" s="178">
        <v>0.48</v>
      </c>
      <c r="O212" s="178"/>
      <c r="P212" s="181"/>
      <c r="Q212" s="181"/>
      <c r="R212" s="181"/>
      <c r="S212" s="182">
        <f t="shared" si="24"/>
        <v>0</v>
      </c>
      <c r="T212" s="178"/>
      <c r="U212" s="178"/>
      <c r="V212" s="200"/>
      <c r="W212" s="53"/>
      <c r="Z212">
        <v>0</v>
      </c>
    </row>
    <row r="213" spans="1:26" ht="25.15" customHeight="1" x14ac:dyDescent="0.25">
      <c r="A213" s="179"/>
      <c r="B213" s="216" t="s">
        <v>1638</v>
      </c>
      <c r="C213" s="180" t="s">
        <v>1399</v>
      </c>
      <c r="D213" s="249" t="s">
        <v>1400</v>
      </c>
      <c r="E213" s="249"/>
      <c r="F213" s="173" t="s">
        <v>312</v>
      </c>
      <c r="G213" s="175">
        <v>252</v>
      </c>
      <c r="H213" s="174"/>
      <c r="I213" s="174">
        <f t="shared" si="21"/>
        <v>0</v>
      </c>
      <c r="J213" s="173">
        <f t="shared" si="22"/>
        <v>136.08000000000001</v>
      </c>
      <c r="K213" s="178">
        <f t="shared" si="23"/>
        <v>0</v>
      </c>
      <c r="L213" s="178">
        <f t="shared" si="20"/>
        <v>0</v>
      </c>
      <c r="M213" s="178"/>
      <c r="N213" s="178">
        <v>0.54</v>
      </c>
      <c r="O213" s="178"/>
      <c r="P213" s="181"/>
      <c r="Q213" s="181"/>
      <c r="R213" s="181"/>
      <c r="S213" s="182">
        <f t="shared" si="24"/>
        <v>0</v>
      </c>
      <c r="T213" s="178"/>
      <c r="U213" s="178"/>
      <c r="V213" s="200"/>
      <c r="W213" s="53"/>
      <c r="Z213">
        <v>0</v>
      </c>
    </row>
    <row r="214" spans="1:26" ht="25.15" customHeight="1" x14ac:dyDescent="0.25">
      <c r="A214" s="179"/>
      <c r="B214" s="216" t="s">
        <v>1639</v>
      </c>
      <c r="C214" s="180" t="s">
        <v>1401</v>
      </c>
      <c r="D214" s="249" t="s">
        <v>1402</v>
      </c>
      <c r="E214" s="249"/>
      <c r="F214" s="173" t="s">
        <v>312</v>
      </c>
      <c r="G214" s="175">
        <v>48</v>
      </c>
      <c r="H214" s="174"/>
      <c r="I214" s="174">
        <f t="shared" si="21"/>
        <v>0</v>
      </c>
      <c r="J214" s="173">
        <f t="shared" si="22"/>
        <v>27.36</v>
      </c>
      <c r="K214" s="178">
        <f t="shared" si="23"/>
        <v>0</v>
      </c>
      <c r="L214" s="178">
        <f t="shared" si="20"/>
        <v>0</v>
      </c>
      <c r="M214" s="178"/>
      <c r="N214" s="178">
        <v>0.56999999999999995</v>
      </c>
      <c r="O214" s="178"/>
      <c r="P214" s="181"/>
      <c r="Q214" s="181"/>
      <c r="R214" s="181"/>
      <c r="S214" s="182">
        <f t="shared" si="24"/>
        <v>0</v>
      </c>
      <c r="T214" s="178"/>
      <c r="U214" s="178"/>
      <c r="V214" s="200"/>
      <c r="W214" s="53"/>
      <c r="Z214">
        <v>0</v>
      </c>
    </row>
    <row r="215" spans="1:26" ht="25.15" customHeight="1" x14ac:dyDescent="0.25">
      <c r="A215" s="179"/>
      <c r="B215" s="216" t="s">
        <v>1640</v>
      </c>
      <c r="C215" s="180" t="s">
        <v>1403</v>
      </c>
      <c r="D215" s="249" t="s">
        <v>1404</v>
      </c>
      <c r="E215" s="249"/>
      <c r="F215" s="173" t="s">
        <v>312</v>
      </c>
      <c r="G215" s="175">
        <v>60</v>
      </c>
      <c r="H215" s="174"/>
      <c r="I215" s="174">
        <f t="shared" si="21"/>
        <v>0</v>
      </c>
      <c r="J215" s="173">
        <f t="shared" si="22"/>
        <v>31.2</v>
      </c>
      <c r="K215" s="178">
        <f t="shared" si="23"/>
        <v>0</v>
      </c>
      <c r="L215" s="178">
        <f t="shared" si="20"/>
        <v>0</v>
      </c>
      <c r="M215" s="178"/>
      <c r="N215" s="178">
        <v>0.52</v>
      </c>
      <c r="O215" s="178"/>
      <c r="P215" s="181"/>
      <c r="Q215" s="181"/>
      <c r="R215" s="181"/>
      <c r="S215" s="182">
        <f t="shared" si="24"/>
        <v>0</v>
      </c>
      <c r="T215" s="178"/>
      <c r="U215" s="178"/>
      <c r="V215" s="200"/>
      <c r="W215" s="53"/>
      <c r="Z215">
        <v>0</v>
      </c>
    </row>
    <row r="216" spans="1:26" ht="25.15" customHeight="1" x14ac:dyDescent="0.25">
      <c r="A216" s="179"/>
      <c r="B216" s="216" t="s">
        <v>1641</v>
      </c>
      <c r="C216" s="180" t="s">
        <v>1405</v>
      </c>
      <c r="D216" s="249" t="s">
        <v>1406</v>
      </c>
      <c r="E216" s="249"/>
      <c r="F216" s="173" t="s">
        <v>312</v>
      </c>
      <c r="G216" s="175">
        <v>320</v>
      </c>
      <c r="H216" s="174"/>
      <c r="I216" s="174">
        <f t="shared" si="21"/>
        <v>0</v>
      </c>
      <c r="J216" s="173">
        <f t="shared" si="22"/>
        <v>54.4</v>
      </c>
      <c r="K216" s="178">
        <f t="shared" si="23"/>
        <v>0</v>
      </c>
      <c r="L216" s="178">
        <f t="shared" si="20"/>
        <v>0</v>
      </c>
      <c r="M216" s="178"/>
      <c r="N216" s="178">
        <v>0.17</v>
      </c>
      <c r="O216" s="178"/>
      <c r="P216" s="181"/>
      <c r="Q216" s="181"/>
      <c r="R216" s="181"/>
      <c r="S216" s="182">
        <f t="shared" si="24"/>
        <v>0</v>
      </c>
      <c r="T216" s="178"/>
      <c r="U216" s="178"/>
      <c r="V216" s="200"/>
      <c r="W216" s="53"/>
      <c r="Z216">
        <v>0</v>
      </c>
    </row>
    <row r="217" spans="1:26" ht="25.15" customHeight="1" x14ac:dyDescent="0.25">
      <c r="A217" s="179"/>
      <c r="B217" s="216" t="s">
        <v>1642</v>
      </c>
      <c r="C217" s="180" t="s">
        <v>1407</v>
      </c>
      <c r="D217" s="249" t="s">
        <v>1408</v>
      </c>
      <c r="E217" s="249"/>
      <c r="F217" s="173" t="s">
        <v>312</v>
      </c>
      <c r="G217" s="175">
        <v>12</v>
      </c>
      <c r="H217" s="174"/>
      <c r="I217" s="174">
        <f t="shared" si="21"/>
        <v>0</v>
      </c>
      <c r="J217" s="173">
        <f t="shared" si="22"/>
        <v>4.92</v>
      </c>
      <c r="K217" s="178">
        <f t="shared" si="23"/>
        <v>0</v>
      </c>
      <c r="L217" s="178">
        <f t="shared" si="20"/>
        <v>0</v>
      </c>
      <c r="M217" s="178"/>
      <c r="N217" s="178">
        <v>0.41</v>
      </c>
      <c r="O217" s="178"/>
      <c r="P217" s="181"/>
      <c r="Q217" s="181"/>
      <c r="R217" s="181"/>
      <c r="S217" s="182">
        <f t="shared" si="24"/>
        <v>0</v>
      </c>
      <c r="T217" s="178"/>
      <c r="U217" s="178"/>
      <c r="V217" s="200"/>
      <c r="W217" s="53"/>
      <c r="Z217">
        <v>0</v>
      </c>
    </row>
    <row r="218" spans="1:26" ht="25.15" customHeight="1" x14ac:dyDescent="0.25">
      <c r="A218" s="179"/>
      <c r="B218" s="216" t="s">
        <v>1643</v>
      </c>
      <c r="C218" s="180" t="s">
        <v>1409</v>
      </c>
      <c r="D218" s="249" t="s">
        <v>1410</v>
      </c>
      <c r="E218" s="249"/>
      <c r="F218" s="173" t="s">
        <v>312</v>
      </c>
      <c r="G218" s="175">
        <v>115</v>
      </c>
      <c r="H218" s="174"/>
      <c r="I218" s="174">
        <f t="shared" si="21"/>
        <v>0</v>
      </c>
      <c r="J218" s="173">
        <f t="shared" si="22"/>
        <v>48.3</v>
      </c>
      <c r="K218" s="178">
        <f t="shared" si="23"/>
        <v>0</v>
      </c>
      <c r="L218" s="178">
        <f t="shared" si="20"/>
        <v>0</v>
      </c>
      <c r="M218" s="178"/>
      <c r="N218" s="178">
        <v>0.42</v>
      </c>
      <c r="O218" s="178"/>
      <c r="P218" s="181"/>
      <c r="Q218" s="181"/>
      <c r="R218" s="181"/>
      <c r="S218" s="182">
        <f t="shared" si="24"/>
        <v>0</v>
      </c>
      <c r="T218" s="178"/>
      <c r="U218" s="178"/>
      <c r="V218" s="200"/>
      <c r="W218" s="53"/>
      <c r="Z218">
        <v>0</v>
      </c>
    </row>
    <row r="219" spans="1:26" ht="25.15" customHeight="1" x14ac:dyDescent="0.25">
      <c r="A219" s="179"/>
      <c r="B219" s="216" t="s">
        <v>1644</v>
      </c>
      <c r="C219" s="180" t="s">
        <v>1411</v>
      </c>
      <c r="D219" s="249" t="s">
        <v>1412</v>
      </c>
      <c r="E219" s="249"/>
      <c r="F219" s="173" t="s">
        <v>312</v>
      </c>
      <c r="G219" s="175">
        <v>200</v>
      </c>
      <c r="H219" s="174"/>
      <c r="I219" s="174">
        <f t="shared" si="21"/>
        <v>0</v>
      </c>
      <c r="J219" s="173">
        <f t="shared" si="22"/>
        <v>106</v>
      </c>
      <c r="K219" s="178">
        <f t="shared" si="23"/>
        <v>0</v>
      </c>
      <c r="L219" s="178">
        <f t="shared" si="20"/>
        <v>0</v>
      </c>
      <c r="M219" s="178"/>
      <c r="N219" s="178">
        <v>0.53</v>
      </c>
      <c r="O219" s="178"/>
      <c r="P219" s="181"/>
      <c r="Q219" s="181"/>
      <c r="R219" s="181"/>
      <c r="S219" s="182">
        <f t="shared" si="24"/>
        <v>0</v>
      </c>
      <c r="T219" s="178"/>
      <c r="U219" s="178"/>
      <c r="V219" s="200"/>
      <c r="W219" s="53"/>
      <c r="Z219">
        <v>0</v>
      </c>
    </row>
    <row r="220" spans="1:26" ht="25.15" customHeight="1" x14ac:dyDescent="0.25">
      <c r="A220" s="179"/>
      <c r="B220" s="216" t="s">
        <v>1645</v>
      </c>
      <c r="C220" s="180" t="s">
        <v>1413</v>
      </c>
      <c r="D220" s="249" t="s">
        <v>1414</v>
      </c>
      <c r="E220" s="249"/>
      <c r="F220" s="173" t="s">
        <v>312</v>
      </c>
      <c r="G220" s="175">
        <v>400</v>
      </c>
      <c r="H220" s="174"/>
      <c r="I220" s="174">
        <f t="shared" si="21"/>
        <v>0</v>
      </c>
      <c r="J220" s="173">
        <f t="shared" si="22"/>
        <v>68</v>
      </c>
      <c r="K220" s="178">
        <f t="shared" si="23"/>
        <v>0</v>
      </c>
      <c r="L220" s="178">
        <f t="shared" si="20"/>
        <v>0</v>
      </c>
      <c r="M220" s="178"/>
      <c r="N220" s="178">
        <v>0.17</v>
      </c>
      <c r="O220" s="178"/>
      <c r="P220" s="181"/>
      <c r="Q220" s="181"/>
      <c r="R220" s="181"/>
      <c r="S220" s="182">
        <f t="shared" si="24"/>
        <v>0</v>
      </c>
      <c r="T220" s="178"/>
      <c r="U220" s="178"/>
      <c r="V220" s="200"/>
      <c r="W220" s="53"/>
      <c r="Z220">
        <v>0</v>
      </c>
    </row>
    <row r="221" spans="1:26" ht="25.15" customHeight="1" x14ac:dyDescent="0.25">
      <c r="A221" s="179"/>
      <c r="B221" s="216" t="s">
        <v>1646</v>
      </c>
      <c r="C221" s="180" t="s">
        <v>1415</v>
      </c>
      <c r="D221" s="249" t="s">
        <v>1416</v>
      </c>
      <c r="E221" s="249"/>
      <c r="F221" s="173" t="s">
        <v>880</v>
      </c>
      <c r="G221" s="175">
        <v>6</v>
      </c>
      <c r="H221" s="174"/>
      <c r="I221" s="174">
        <f t="shared" si="21"/>
        <v>0</v>
      </c>
      <c r="J221" s="173">
        <f t="shared" si="22"/>
        <v>49.92</v>
      </c>
      <c r="K221" s="178">
        <f t="shared" si="23"/>
        <v>0</v>
      </c>
      <c r="L221" s="178">
        <f t="shared" si="20"/>
        <v>0</v>
      </c>
      <c r="M221" s="178"/>
      <c r="N221" s="178">
        <v>8.32</v>
      </c>
      <c r="O221" s="178"/>
      <c r="P221" s="181"/>
      <c r="Q221" s="181"/>
      <c r="R221" s="181"/>
      <c r="S221" s="182">
        <f t="shared" si="24"/>
        <v>0</v>
      </c>
      <c r="T221" s="178"/>
      <c r="U221" s="178"/>
      <c r="V221" s="200"/>
      <c r="W221" s="53"/>
      <c r="Z221">
        <v>0</v>
      </c>
    </row>
    <row r="222" spans="1:26" ht="25.15" customHeight="1" x14ac:dyDescent="0.25">
      <c r="A222" s="179"/>
      <c r="B222" s="216" t="s">
        <v>1647</v>
      </c>
      <c r="C222" s="180" t="s">
        <v>1417</v>
      </c>
      <c r="D222" s="249" t="s">
        <v>1418</v>
      </c>
      <c r="E222" s="249"/>
      <c r="F222" s="173" t="s">
        <v>148</v>
      </c>
      <c r="G222" s="175">
        <v>3</v>
      </c>
      <c r="H222" s="174"/>
      <c r="I222" s="174">
        <f t="shared" si="21"/>
        <v>0</v>
      </c>
      <c r="J222" s="173">
        <f t="shared" si="22"/>
        <v>11.43</v>
      </c>
      <c r="K222" s="178">
        <f t="shared" si="23"/>
        <v>0</v>
      </c>
      <c r="L222" s="178">
        <f t="shared" si="20"/>
        <v>0</v>
      </c>
      <c r="M222" s="178"/>
      <c r="N222" s="178">
        <v>3.81</v>
      </c>
      <c r="O222" s="178"/>
      <c r="P222" s="181"/>
      <c r="Q222" s="181"/>
      <c r="R222" s="181"/>
      <c r="S222" s="182">
        <f t="shared" si="24"/>
        <v>0</v>
      </c>
      <c r="T222" s="178"/>
      <c r="U222" s="178"/>
      <c r="V222" s="200"/>
      <c r="W222" s="53"/>
      <c r="Z222">
        <v>0</v>
      </c>
    </row>
    <row r="223" spans="1:26" ht="25.15" customHeight="1" x14ac:dyDescent="0.25">
      <c r="A223" s="179"/>
      <c r="B223" s="216" t="s">
        <v>1648</v>
      </c>
      <c r="C223" s="180" t="s">
        <v>1419</v>
      </c>
      <c r="D223" s="249" t="s">
        <v>1420</v>
      </c>
      <c r="E223" s="249"/>
      <c r="F223" s="173" t="s">
        <v>148</v>
      </c>
      <c r="G223" s="175">
        <v>6</v>
      </c>
      <c r="H223" s="174"/>
      <c r="I223" s="174">
        <f t="shared" si="21"/>
        <v>0</v>
      </c>
      <c r="J223" s="173">
        <f t="shared" si="22"/>
        <v>18.96</v>
      </c>
      <c r="K223" s="178">
        <f t="shared" si="23"/>
        <v>0</v>
      </c>
      <c r="L223" s="178">
        <f t="shared" si="20"/>
        <v>0</v>
      </c>
      <c r="M223" s="178"/>
      <c r="N223" s="178">
        <v>3.16</v>
      </c>
      <c r="O223" s="178"/>
      <c r="P223" s="181"/>
      <c r="Q223" s="181"/>
      <c r="R223" s="181"/>
      <c r="S223" s="182">
        <f t="shared" si="24"/>
        <v>0</v>
      </c>
      <c r="T223" s="178"/>
      <c r="U223" s="178"/>
      <c r="V223" s="200"/>
      <c r="W223" s="53"/>
      <c r="Z223">
        <v>0</v>
      </c>
    </row>
    <row r="224" spans="1:26" ht="25.15" customHeight="1" x14ac:dyDescent="0.25">
      <c r="A224" s="179"/>
      <c r="B224" s="216" t="s">
        <v>1649</v>
      </c>
      <c r="C224" s="180" t="s">
        <v>1421</v>
      </c>
      <c r="D224" s="249" t="s">
        <v>1422</v>
      </c>
      <c r="E224" s="249"/>
      <c r="F224" s="173" t="s">
        <v>148</v>
      </c>
      <c r="G224" s="175">
        <v>2</v>
      </c>
      <c r="H224" s="174"/>
      <c r="I224" s="174">
        <f t="shared" si="21"/>
        <v>0</v>
      </c>
      <c r="J224" s="173">
        <f t="shared" si="22"/>
        <v>5.84</v>
      </c>
      <c r="K224" s="178">
        <f t="shared" si="23"/>
        <v>0</v>
      </c>
      <c r="L224" s="178">
        <f t="shared" si="20"/>
        <v>0</v>
      </c>
      <c r="M224" s="178"/>
      <c r="N224" s="178">
        <v>2.92</v>
      </c>
      <c r="O224" s="178"/>
      <c r="P224" s="181"/>
      <c r="Q224" s="181"/>
      <c r="R224" s="181"/>
      <c r="S224" s="182">
        <f t="shared" si="24"/>
        <v>0</v>
      </c>
      <c r="T224" s="178"/>
      <c r="U224" s="178"/>
      <c r="V224" s="200"/>
      <c r="W224" s="53"/>
      <c r="Z224">
        <v>0</v>
      </c>
    </row>
    <row r="225" spans="1:26" ht="25.15" customHeight="1" x14ac:dyDescent="0.25">
      <c r="A225" s="179"/>
      <c r="B225" s="216" t="s">
        <v>1650</v>
      </c>
      <c r="C225" s="180" t="s">
        <v>1423</v>
      </c>
      <c r="D225" s="249" t="s">
        <v>1424</v>
      </c>
      <c r="E225" s="249"/>
      <c r="F225" s="173" t="s">
        <v>148</v>
      </c>
      <c r="G225" s="175">
        <v>1</v>
      </c>
      <c r="H225" s="174"/>
      <c r="I225" s="174">
        <f t="shared" si="21"/>
        <v>0</v>
      </c>
      <c r="J225" s="173">
        <f t="shared" si="22"/>
        <v>3.98</v>
      </c>
      <c r="K225" s="178">
        <f t="shared" si="23"/>
        <v>0</v>
      </c>
      <c r="L225" s="178">
        <f t="shared" si="20"/>
        <v>0</v>
      </c>
      <c r="M225" s="178"/>
      <c r="N225" s="178">
        <v>3.98</v>
      </c>
      <c r="O225" s="178"/>
      <c r="P225" s="181"/>
      <c r="Q225" s="181"/>
      <c r="R225" s="181"/>
      <c r="S225" s="182">
        <f t="shared" si="24"/>
        <v>0</v>
      </c>
      <c r="T225" s="178"/>
      <c r="U225" s="178"/>
      <c r="V225" s="200"/>
      <c r="W225" s="53"/>
      <c r="Z225">
        <v>0</v>
      </c>
    </row>
    <row r="226" spans="1:26" ht="25.15" customHeight="1" x14ac:dyDescent="0.25">
      <c r="A226" s="179"/>
      <c r="B226" s="216" t="s">
        <v>1651</v>
      </c>
      <c r="C226" s="180" t="s">
        <v>1425</v>
      </c>
      <c r="D226" s="249" t="s">
        <v>1426</v>
      </c>
      <c r="E226" s="249"/>
      <c r="F226" s="173" t="s">
        <v>148</v>
      </c>
      <c r="G226" s="175">
        <v>1</v>
      </c>
      <c r="H226" s="174"/>
      <c r="I226" s="174">
        <f t="shared" si="21"/>
        <v>0</v>
      </c>
      <c r="J226" s="173">
        <f t="shared" si="22"/>
        <v>12.13</v>
      </c>
      <c r="K226" s="178">
        <f t="shared" si="23"/>
        <v>0</v>
      </c>
      <c r="L226" s="178">
        <f t="shared" si="20"/>
        <v>0</v>
      </c>
      <c r="M226" s="178"/>
      <c r="N226" s="178">
        <v>12.13</v>
      </c>
      <c r="O226" s="178"/>
      <c r="P226" s="181"/>
      <c r="Q226" s="181"/>
      <c r="R226" s="181"/>
      <c r="S226" s="182">
        <f t="shared" si="24"/>
        <v>0</v>
      </c>
      <c r="T226" s="178"/>
      <c r="U226" s="178"/>
      <c r="V226" s="200"/>
      <c r="W226" s="53"/>
      <c r="Z226">
        <v>0</v>
      </c>
    </row>
    <row r="227" spans="1:26" ht="25.15" customHeight="1" x14ac:dyDescent="0.25">
      <c r="A227" s="179"/>
      <c r="B227" s="216" t="s">
        <v>1652</v>
      </c>
      <c r="C227" s="180" t="s">
        <v>1427</v>
      </c>
      <c r="D227" s="249" t="s">
        <v>1428</v>
      </c>
      <c r="E227" s="249"/>
      <c r="F227" s="173" t="s">
        <v>148</v>
      </c>
      <c r="G227" s="175">
        <v>6</v>
      </c>
      <c r="H227" s="174"/>
      <c r="I227" s="174">
        <f t="shared" si="21"/>
        <v>0</v>
      </c>
      <c r="J227" s="173">
        <f t="shared" si="22"/>
        <v>30.96</v>
      </c>
      <c r="K227" s="178">
        <f t="shared" si="23"/>
        <v>0</v>
      </c>
      <c r="L227" s="178">
        <f t="shared" si="20"/>
        <v>0</v>
      </c>
      <c r="M227" s="178"/>
      <c r="N227" s="178">
        <v>5.16</v>
      </c>
      <c r="O227" s="178"/>
      <c r="P227" s="181"/>
      <c r="Q227" s="181"/>
      <c r="R227" s="181"/>
      <c r="S227" s="182">
        <f t="shared" si="24"/>
        <v>0</v>
      </c>
      <c r="T227" s="178"/>
      <c r="U227" s="178"/>
      <c r="V227" s="200"/>
      <c r="W227" s="53"/>
      <c r="Z227">
        <v>0</v>
      </c>
    </row>
    <row r="228" spans="1:26" ht="25.15" customHeight="1" x14ac:dyDescent="0.25">
      <c r="A228" s="179"/>
      <c r="B228" s="216" t="s">
        <v>1653</v>
      </c>
      <c r="C228" s="180" t="s">
        <v>1429</v>
      </c>
      <c r="D228" s="249" t="s">
        <v>1430</v>
      </c>
      <c r="E228" s="249"/>
      <c r="F228" s="173" t="s">
        <v>148</v>
      </c>
      <c r="G228" s="175">
        <v>36</v>
      </c>
      <c r="H228" s="174"/>
      <c r="I228" s="174">
        <f t="shared" si="21"/>
        <v>0</v>
      </c>
      <c r="J228" s="173">
        <f t="shared" si="22"/>
        <v>33.119999999999997</v>
      </c>
      <c r="K228" s="178">
        <f t="shared" si="23"/>
        <v>0</v>
      </c>
      <c r="L228" s="178">
        <f t="shared" si="20"/>
        <v>0</v>
      </c>
      <c r="M228" s="178"/>
      <c r="N228" s="178">
        <v>0.92</v>
      </c>
      <c r="O228" s="178"/>
      <c r="P228" s="181"/>
      <c r="Q228" s="181"/>
      <c r="R228" s="181"/>
      <c r="S228" s="182">
        <f t="shared" si="24"/>
        <v>0</v>
      </c>
      <c r="T228" s="178"/>
      <c r="U228" s="178"/>
      <c r="V228" s="200"/>
      <c r="W228" s="53"/>
      <c r="Z228">
        <v>0</v>
      </c>
    </row>
    <row r="229" spans="1:26" ht="25.15" customHeight="1" x14ac:dyDescent="0.25">
      <c r="A229" s="179"/>
      <c r="B229" s="216" t="s">
        <v>1654</v>
      </c>
      <c r="C229" s="180" t="s">
        <v>1431</v>
      </c>
      <c r="D229" s="249" t="s">
        <v>1432</v>
      </c>
      <c r="E229" s="249"/>
      <c r="F229" s="173" t="s">
        <v>148</v>
      </c>
      <c r="G229" s="175">
        <v>7</v>
      </c>
      <c r="H229" s="174"/>
      <c r="I229" s="174">
        <f t="shared" si="21"/>
        <v>0</v>
      </c>
      <c r="J229" s="173">
        <f t="shared" si="22"/>
        <v>14.98</v>
      </c>
      <c r="K229" s="178">
        <f t="shared" si="23"/>
        <v>0</v>
      </c>
      <c r="L229" s="178">
        <f t="shared" si="20"/>
        <v>0</v>
      </c>
      <c r="M229" s="178"/>
      <c r="N229" s="178">
        <v>2.14</v>
      </c>
      <c r="O229" s="178"/>
      <c r="P229" s="181"/>
      <c r="Q229" s="181"/>
      <c r="R229" s="181"/>
      <c r="S229" s="182">
        <f t="shared" si="24"/>
        <v>0</v>
      </c>
      <c r="T229" s="178"/>
      <c r="U229" s="178"/>
      <c r="V229" s="200"/>
      <c r="W229" s="53"/>
      <c r="Z229">
        <v>0</v>
      </c>
    </row>
    <row r="230" spans="1:26" ht="25.15" customHeight="1" x14ac:dyDescent="0.25">
      <c r="A230" s="179"/>
      <c r="B230" s="216" t="s">
        <v>1655</v>
      </c>
      <c r="C230" s="180" t="s">
        <v>1433</v>
      </c>
      <c r="D230" s="249" t="s">
        <v>1434</v>
      </c>
      <c r="E230" s="249"/>
      <c r="F230" s="173" t="s">
        <v>148</v>
      </c>
      <c r="G230" s="175">
        <v>300</v>
      </c>
      <c r="H230" s="174"/>
      <c r="I230" s="174">
        <f t="shared" si="21"/>
        <v>0</v>
      </c>
      <c r="J230" s="173">
        <f t="shared" si="22"/>
        <v>1215</v>
      </c>
      <c r="K230" s="178">
        <f t="shared" si="23"/>
        <v>0</v>
      </c>
      <c r="L230" s="178">
        <f t="shared" si="20"/>
        <v>0</v>
      </c>
      <c r="M230" s="178"/>
      <c r="N230" s="178">
        <v>4.05</v>
      </c>
      <c r="O230" s="178"/>
      <c r="P230" s="181"/>
      <c r="Q230" s="181"/>
      <c r="R230" s="181"/>
      <c r="S230" s="182">
        <f t="shared" si="24"/>
        <v>0</v>
      </c>
      <c r="T230" s="178"/>
      <c r="U230" s="178"/>
      <c r="V230" s="200"/>
      <c r="W230" s="53"/>
      <c r="Z230">
        <v>0</v>
      </c>
    </row>
    <row r="231" spans="1:26" ht="25.15" customHeight="1" x14ac:dyDescent="0.25">
      <c r="A231" s="179"/>
      <c r="B231" s="216" t="s">
        <v>1656</v>
      </c>
      <c r="C231" s="180" t="s">
        <v>1435</v>
      </c>
      <c r="D231" s="249" t="s">
        <v>1436</v>
      </c>
      <c r="E231" s="249"/>
      <c r="F231" s="173" t="s">
        <v>312</v>
      </c>
      <c r="G231" s="175">
        <v>620</v>
      </c>
      <c r="H231" s="174"/>
      <c r="I231" s="174">
        <f t="shared" si="21"/>
        <v>0</v>
      </c>
      <c r="J231" s="173">
        <f t="shared" si="22"/>
        <v>347.2</v>
      </c>
      <c r="K231" s="178">
        <f t="shared" si="23"/>
        <v>0</v>
      </c>
      <c r="L231" s="178">
        <f t="shared" si="20"/>
        <v>0</v>
      </c>
      <c r="M231" s="178"/>
      <c r="N231" s="178">
        <v>0.56000000000000005</v>
      </c>
      <c r="O231" s="178"/>
      <c r="P231" s="181"/>
      <c r="Q231" s="181"/>
      <c r="R231" s="181"/>
      <c r="S231" s="182">
        <f t="shared" si="24"/>
        <v>0</v>
      </c>
      <c r="T231" s="178"/>
      <c r="U231" s="178"/>
      <c r="V231" s="200"/>
      <c r="W231" s="53"/>
      <c r="Z231">
        <v>0</v>
      </c>
    </row>
    <row r="232" spans="1:26" ht="25.15" customHeight="1" x14ac:dyDescent="0.25">
      <c r="A232" s="179"/>
      <c r="B232" s="216" t="s">
        <v>1657</v>
      </c>
      <c r="C232" s="180" t="s">
        <v>1437</v>
      </c>
      <c r="D232" s="249" t="s">
        <v>1438</v>
      </c>
      <c r="E232" s="249"/>
      <c r="F232" s="173" t="s">
        <v>880</v>
      </c>
      <c r="G232" s="175">
        <v>20</v>
      </c>
      <c r="H232" s="174"/>
      <c r="I232" s="174">
        <f t="shared" si="21"/>
        <v>0</v>
      </c>
      <c r="J232" s="173">
        <f t="shared" si="22"/>
        <v>207</v>
      </c>
      <c r="K232" s="178">
        <f t="shared" si="23"/>
        <v>0</v>
      </c>
      <c r="L232" s="178">
        <f t="shared" si="20"/>
        <v>0</v>
      </c>
      <c r="M232" s="178"/>
      <c r="N232" s="178">
        <v>10.35</v>
      </c>
      <c r="O232" s="178"/>
      <c r="P232" s="181"/>
      <c r="Q232" s="181"/>
      <c r="R232" s="181"/>
      <c r="S232" s="182">
        <f t="shared" si="24"/>
        <v>0</v>
      </c>
      <c r="T232" s="178"/>
      <c r="U232" s="178"/>
      <c r="V232" s="200"/>
      <c r="W232" s="53"/>
      <c r="Z232">
        <v>0</v>
      </c>
    </row>
    <row r="233" spans="1:26" ht="25.15" customHeight="1" x14ac:dyDescent="0.25">
      <c r="A233" s="179"/>
      <c r="B233" s="216" t="s">
        <v>1658</v>
      </c>
      <c r="C233" s="180" t="s">
        <v>1439</v>
      </c>
      <c r="D233" s="249" t="s">
        <v>1440</v>
      </c>
      <c r="E233" s="249"/>
      <c r="F233" s="173" t="s">
        <v>880</v>
      </c>
      <c r="G233" s="175">
        <v>30</v>
      </c>
      <c r="H233" s="174"/>
      <c r="I233" s="174">
        <f t="shared" si="21"/>
        <v>0</v>
      </c>
      <c r="J233" s="173">
        <f t="shared" si="22"/>
        <v>496.8</v>
      </c>
      <c r="K233" s="178">
        <f t="shared" si="23"/>
        <v>0</v>
      </c>
      <c r="L233" s="178">
        <f t="shared" si="20"/>
        <v>0</v>
      </c>
      <c r="M233" s="178"/>
      <c r="N233" s="178">
        <v>16.559999999999999</v>
      </c>
      <c r="O233" s="178"/>
      <c r="P233" s="181"/>
      <c r="Q233" s="181"/>
      <c r="R233" s="181"/>
      <c r="S233" s="182">
        <f t="shared" si="24"/>
        <v>0</v>
      </c>
      <c r="T233" s="178"/>
      <c r="U233" s="178"/>
      <c r="V233" s="200"/>
      <c r="W233" s="53"/>
      <c r="Z233">
        <v>0</v>
      </c>
    </row>
    <row r="234" spans="1:26" ht="25.15" customHeight="1" x14ac:dyDescent="0.25">
      <c r="A234" s="179"/>
      <c r="B234" s="216" t="s">
        <v>1659</v>
      </c>
      <c r="C234" s="180" t="s">
        <v>1441</v>
      </c>
      <c r="D234" s="249" t="s">
        <v>1441</v>
      </c>
      <c r="E234" s="249"/>
      <c r="F234" s="173" t="s">
        <v>372</v>
      </c>
      <c r="G234" s="175">
        <v>2</v>
      </c>
      <c r="H234" s="176"/>
      <c r="I234" s="174">
        <f t="shared" si="21"/>
        <v>0</v>
      </c>
      <c r="J234" s="173">
        <f t="shared" si="22"/>
        <v>113.81</v>
      </c>
      <c r="K234" s="178">
        <f t="shared" si="23"/>
        <v>0</v>
      </c>
      <c r="L234" s="178">
        <f t="shared" si="20"/>
        <v>0</v>
      </c>
      <c r="M234" s="178"/>
      <c r="N234" s="178">
        <v>56.904298164844512</v>
      </c>
      <c r="O234" s="178"/>
      <c r="P234" s="181"/>
      <c r="Q234" s="181"/>
      <c r="R234" s="181"/>
      <c r="S234" s="182">
        <f t="shared" si="24"/>
        <v>0</v>
      </c>
      <c r="T234" s="178"/>
      <c r="U234" s="178"/>
      <c r="V234" s="200"/>
      <c r="W234" s="53"/>
      <c r="Z234">
        <v>0</v>
      </c>
    </row>
    <row r="235" spans="1:26" x14ac:dyDescent="0.25">
      <c r="A235" s="10"/>
      <c r="B235" s="214"/>
      <c r="C235" s="172">
        <v>921</v>
      </c>
      <c r="D235" s="248" t="s">
        <v>1127</v>
      </c>
      <c r="E235" s="248"/>
      <c r="F235" s="10"/>
      <c r="G235" s="171"/>
      <c r="H235" s="138"/>
      <c r="I235" s="140">
        <f>ROUND((SUM(I76:I234))/1,2)</f>
        <v>0</v>
      </c>
      <c r="J235" s="10"/>
      <c r="K235" s="10"/>
      <c r="L235" s="10">
        <f>ROUND((SUM(L76:L234))/1,2)</f>
        <v>0</v>
      </c>
      <c r="M235" s="10">
        <f>ROUND((SUM(M76:M234))/1,2)</f>
        <v>0</v>
      </c>
      <c r="N235" s="10"/>
      <c r="O235" s="10"/>
      <c r="P235" s="10"/>
      <c r="Q235" s="10"/>
      <c r="R235" s="10"/>
      <c r="S235" s="10">
        <f>ROUND((SUM(S76:S234))/1,2)</f>
        <v>0</v>
      </c>
      <c r="T235" s="10"/>
      <c r="U235" s="10"/>
      <c r="V235" s="202">
        <f>ROUND((SUM(V76:V234))/1,2)</f>
        <v>0</v>
      </c>
      <c r="W235" s="219"/>
      <c r="X235" s="137"/>
      <c r="Y235" s="137"/>
      <c r="Z235" s="137"/>
    </row>
    <row r="236" spans="1:26" x14ac:dyDescent="0.25">
      <c r="A236" s="1"/>
      <c r="B236" s="210"/>
      <c r="C236" s="1"/>
      <c r="D236" s="1"/>
      <c r="E236" s="1"/>
      <c r="F236" s="1"/>
      <c r="G236" s="165"/>
      <c r="H236" s="131"/>
      <c r="I236" s="13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03"/>
      <c r="W236" s="53"/>
    </row>
    <row r="237" spans="1:26" x14ac:dyDescent="0.25">
      <c r="A237" s="10"/>
      <c r="B237" s="214"/>
      <c r="C237" s="172">
        <v>946</v>
      </c>
      <c r="D237" s="248" t="s">
        <v>1128</v>
      </c>
      <c r="E237" s="248"/>
      <c r="F237" s="10"/>
      <c r="G237" s="171"/>
      <c r="H237" s="138"/>
      <c r="I237" s="13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99"/>
      <c r="W237" s="219"/>
      <c r="X237" s="137"/>
      <c r="Y237" s="137"/>
      <c r="Z237" s="137"/>
    </row>
    <row r="238" spans="1:26" ht="25.15" customHeight="1" x14ac:dyDescent="0.25">
      <c r="A238" s="179"/>
      <c r="B238" s="215" t="s">
        <v>1660</v>
      </c>
      <c r="C238" s="180" t="s">
        <v>1442</v>
      </c>
      <c r="D238" s="249" t="s">
        <v>1443</v>
      </c>
      <c r="E238" s="249"/>
      <c r="F238" s="173" t="s">
        <v>312</v>
      </c>
      <c r="G238" s="175">
        <v>7</v>
      </c>
      <c r="H238" s="174"/>
      <c r="I238" s="174">
        <f t="shared" ref="I238:I245" si="25">ROUND(G238*(H238),2)</f>
        <v>0</v>
      </c>
      <c r="J238" s="173">
        <f t="shared" ref="J238:J245" si="26">ROUND(G238*(N238),2)</f>
        <v>39.06</v>
      </c>
      <c r="K238" s="178">
        <f t="shared" ref="K238:K245" si="27">ROUND(G238*(O238),2)</f>
        <v>0</v>
      </c>
      <c r="L238" s="178">
        <f t="shared" ref="L238:L245" si="28">ROUND(G238*(H238),2)</f>
        <v>0</v>
      </c>
      <c r="M238" s="178"/>
      <c r="N238" s="178">
        <v>5.58</v>
      </c>
      <c r="O238" s="178"/>
      <c r="P238" s="181"/>
      <c r="Q238" s="181"/>
      <c r="R238" s="181"/>
      <c r="S238" s="182">
        <f t="shared" ref="S238:S245" si="29">ROUND(G238*(P238),3)</f>
        <v>0</v>
      </c>
      <c r="T238" s="178"/>
      <c r="U238" s="178"/>
      <c r="V238" s="200"/>
      <c r="W238" s="53"/>
      <c r="Z238">
        <v>0</v>
      </c>
    </row>
    <row r="239" spans="1:26" ht="25.15" customHeight="1" x14ac:dyDescent="0.25">
      <c r="A239" s="179"/>
      <c r="B239" s="215" t="s">
        <v>1661</v>
      </c>
      <c r="C239" s="180" t="s">
        <v>1444</v>
      </c>
      <c r="D239" s="249" t="s">
        <v>1445</v>
      </c>
      <c r="E239" s="249"/>
      <c r="F239" s="173" t="s">
        <v>312</v>
      </c>
      <c r="G239" s="175">
        <v>1</v>
      </c>
      <c r="H239" s="174"/>
      <c r="I239" s="174">
        <f t="shared" si="25"/>
        <v>0</v>
      </c>
      <c r="J239" s="173">
        <f t="shared" si="26"/>
        <v>6.64</v>
      </c>
      <c r="K239" s="178">
        <f t="shared" si="27"/>
        <v>0</v>
      </c>
      <c r="L239" s="178">
        <f t="shared" si="28"/>
        <v>0</v>
      </c>
      <c r="M239" s="178"/>
      <c r="N239" s="178">
        <v>6.64</v>
      </c>
      <c r="O239" s="178"/>
      <c r="P239" s="181"/>
      <c r="Q239" s="181"/>
      <c r="R239" s="181"/>
      <c r="S239" s="182">
        <f t="shared" si="29"/>
        <v>0</v>
      </c>
      <c r="T239" s="178"/>
      <c r="U239" s="178"/>
      <c r="V239" s="200"/>
      <c r="W239" s="53"/>
      <c r="Z239">
        <v>0</v>
      </c>
    </row>
    <row r="240" spans="1:26" ht="25.15" customHeight="1" x14ac:dyDescent="0.25">
      <c r="A240" s="179"/>
      <c r="B240" s="215" t="s">
        <v>1662</v>
      </c>
      <c r="C240" s="180" t="s">
        <v>1446</v>
      </c>
      <c r="D240" s="249" t="s">
        <v>1447</v>
      </c>
      <c r="E240" s="249"/>
      <c r="F240" s="173" t="s">
        <v>312</v>
      </c>
      <c r="G240" s="175">
        <v>1</v>
      </c>
      <c r="H240" s="174"/>
      <c r="I240" s="174">
        <f t="shared" si="25"/>
        <v>0</v>
      </c>
      <c r="J240" s="173">
        <f t="shared" si="26"/>
        <v>0.21</v>
      </c>
      <c r="K240" s="178">
        <f t="shared" si="27"/>
        <v>0</v>
      </c>
      <c r="L240" s="178">
        <f t="shared" si="28"/>
        <v>0</v>
      </c>
      <c r="M240" s="178"/>
      <c r="N240" s="178">
        <v>0.21</v>
      </c>
      <c r="O240" s="178"/>
      <c r="P240" s="181"/>
      <c r="Q240" s="181"/>
      <c r="R240" s="181"/>
      <c r="S240" s="182">
        <f t="shared" si="29"/>
        <v>0</v>
      </c>
      <c r="T240" s="178"/>
      <c r="U240" s="178"/>
      <c r="V240" s="200"/>
      <c r="W240" s="53"/>
      <c r="Z240">
        <v>0</v>
      </c>
    </row>
    <row r="241" spans="1:26" ht="25.15" customHeight="1" x14ac:dyDescent="0.25">
      <c r="A241" s="179"/>
      <c r="B241" s="215" t="s">
        <v>1663</v>
      </c>
      <c r="C241" s="180" t="s">
        <v>1448</v>
      </c>
      <c r="D241" s="249" t="s">
        <v>1449</v>
      </c>
      <c r="E241" s="249"/>
      <c r="F241" s="173" t="s">
        <v>312</v>
      </c>
      <c r="G241" s="175">
        <v>7</v>
      </c>
      <c r="H241" s="174"/>
      <c r="I241" s="174">
        <f t="shared" si="25"/>
        <v>0</v>
      </c>
      <c r="J241" s="173">
        <f t="shared" si="26"/>
        <v>8.5399999999999991</v>
      </c>
      <c r="K241" s="178">
        <f t="shared" si="27"/>
        <v>0</v>
      </c>
      <c r="L241" s="178">
        <f t="shared" si="28"/>
        <v>0</v>
      </c>
      <c r="M241" s="178"/>
      <c r="N241" s="178">
        <v>1.22</v>
      </c>
      <c r="O241" s="178"/>
      <c r="P241" s="181"/>
      <c r="Q241" s="181"/>
      <c r="R241" s="181"/>
      <c r="S241" s="182">
        <f t="shared" si="29"/>
        <v>0</v>
      </c>
      <c r="T241" s="178"/>
      <c r="U241" s="178"/>
      <c r="V241" s="200"/>
      <c r="W241" s="53"/>
      <c r="Z241">
        <v>0</v>
      </c>
    </row>
    <row r="242" spans="1:26" ht="25.15" customHeight="1" x14ac:dyDescent="0.25">
      <c r="A242" s="179"/>
      <c r="B242" s="215" t="s">
        <v>1664</v>
      </c>
      <c r="C242" s="180" t="s">
        <v>1450</v>
      </c>
      <c r="D242" s="249" t="s">
        <v>1451</v>
      </c>
      <c r="E242" s="249"/>
      <c r="F242" s="173" t="s">
        <v>312</v>
      </c>
      <c r="G242" s="175">
        <v>1</v>
      </c>
      <c r="H242" s="174"/>
      <c r="I242" s="174">
        <f t="shared" si="25"/>
        <v>0</v>
      </c>
      <c r="J242" s="173">
        <f t="shared" si="26"/>
        <v>1.42</v>
      </c>
      <c r="K242" s="178">
        <f t="shared" si="27"/>
        <v>0</v>
      </c>
      <c r="L242" s="178">
        <f t="shared" si="28"/>
        <v>0</v>
      </c>
      <c r="M242" s="178"/>
      <c r="N242" s="178">
        <v>1.42</v>
      </c>
      <c r="O242" s="178"/>
      <c r="P242" s="181"/>
      <c r="Q242" s="181"/>
      <c r="R242" s="181"/>
      <c r="S242" s="182">
        <f t="shared" si="29"/>
        <v>0</v>
      </c>
      <c r="T242" s="178"/>
      <c r="U242" s="178"/>
      <c r="V242" s="200"/>
      <c r="W242" s="53"/>
      <c r="Z242">
        <v>0</v>
      </c>
    </row>
    <row r="243" spans="1:26" ht="25.15" customHeight="1" x14ac:dyDescent="0.25">
      <c r="A243" s="179"/>
      <c r="B243" s="215" t="s">
        <v>1665</v>
      </c>
      <c r="C243" s="180" t="s">
        <v>1452</v>
      </c>
      <c r="D243" s="249" t="s">
        <v>1453</v>
      </c>
      <c r="E243" s="249"/>
      <c r="F243" s="173" t="s">
        <v>171</v>
      </c>
      <c r="G243" s="175">
        <v>4</v>
      </c>
      <c r="H243" s="174"/>
      <c r="I243" s="174">
        <f t="shared" si="25"/>
        <v>0</v>
      </c>
      <c r="J243" s="173">
        <f t="shared" si="26"/>
        <v>3.96</v>
      </c>
      <c r="K243" s="178">
        <f t="shared" si="27"/>
        <v>0</v>
      </c>
      <c r="L243" s="178">
        <f t="shared" si="28"/>
        <v>0</v>
      </c>
      <c r="M243" s="178"/>
      <c r="N243" s="178">
        <v>0.99</v>
      </c>
      <c r="O243" s="178"/>
      <c r="P243" s="181"/>
      <c r="Q243" s="181"/>
      <c r="R243" s="181"/>
      <c r="S243" s="182">
        <f t="shared" si="29"/>
        <v>0</v>
      </c>
      <c r="T243" s="178"/>
      <c r="U243" s="178"/>
      <c r="V243" s="200"/>
      <c r="W243" s="53"/>
      <c r="Z243">
        <v>0</v>
      </c>
    </row>
    <row r="244" spans="1:26" ht="25.15" customHeight="1" x14ac:dyDescent="0.25">
      <c r="A244" s="179"/>
      <c r="B244" s="215" t="s">
        <v>1666</v>
      </c>
      <c r="C244" s="180" t="s">
        <v>1454</v>
      </c>
      <c r="D244" s="249" t="s">
        <v>1455</v>
      </c>
      <c r="E244" s="249"/>
      <c r="F244" s="173" t="s">
        <v>171</v>
      </c>
      <c r="G244" s="175">
        <v>2</v>
      </c>
      <c r="H244" s="174"/>
      <c r="I244" s="174">
        <f t="shared" si="25"/>
        <v>0</v>
      </c>
      <c r="J244" s="173">
        <f t="shared" si="26"/>
        <v>2.12</v>
      </c>
      <c r="K244" s="178">
        <f t="shared" si="27"/>
        <v>0</v>
      </c>
      <c r="L244" s="178">
        <f t="shared" si="28"/>
        <v>0</v>
      </c>
      <c r="M244" s="178"/>
      <c r="N244" s="178">
        <v>1.06</v>
      </c>
      <c r="O244" s="178"/>
      <c r="P244" s="181"/>
      <c r="Q244" s="181"/>
      <c r="R244" s="181"/>
      <c r="S244" s="182">
        <f t="shared" si="29"/>
        <v>0</v>
      </c>
      <c r="T244" s="178"/>
      <c r="U244" s="178"/>
      <c r="V244" s="200"/>
      <c r="W244" s="53"/>
      <c r="Z244">
        <v>0</v>
      </c>
    </row>
    <row r="245" spans="1:26" ht="25.15" customHeight="1" x14ac:dyDescent="0.25">
      <c r="A245" s="179"/>
      <c r="B245" s="215" t="s">
        <v>1667</v>
      </c>
      <c r="C245" s="180" t="s">
        <v>1456</v>
      </c>
      <c r="D245" s="249" t="s">
        <v>1457</v>
      </c>
      <c r="E245" s="249"/>
      <c r="F245" s="173" t="s">
        <v>171</v>
      </c>
      <c r="G245" s="175">
        <v>2</v>
      </c>
      <c r="H245" s="174"/>
      <c r="I245" s="174">
        <f t="shared" si="25"/>
        <v>0</v>
      </c>
      <c r="J245" s="173">
        <f t="shared" si="26"/>
        <v>13.22</v>
      </c>
      <c r="K245" s="178">
        <f t="shared" si="27"/>
        <v>0</v>
      </c>
      <c r="L245" s="178">
        <f t="shared" si="28"/>
        <v>0</v>
      </c>
      <c r="M245" s="178"/>
      <c r="N245" s="178">
        <v>6.61</v>
      </c>
      <c r="O245" s="178"/>
      <c r="P245" s="181"/>
      <c r="Q245" s="181"/>
      <c r="R245" s="181"/>
      <c r="S245" s="182">
        <f t="shared" si="29"/>
        <v>0</v>
      </c>
      <c r="T245" s="178"/>
      <c r="U245" s="178"/>
      <c r="V245" s="200"/>
      <c r="W245" s="53"/>
      <c r="Z245">
        <v>0</v>
      </c>
    </row>
    <row r="246" spans="1:26" x14ac:dyDescent="0.25">
      <c r="A246" s="10"/>
      <c r="B246" s="214"/>
      <c r="C246" s="172">
        <v>946</v>
      </c>
      <c r="D246" s="248" t="s">
        <v>1128</v>
      </c>
      <c r="E246" s="248"/>
      <c r="F246" s="10"/>
      <c r="G246" s="171"/>
      <c r="H246" s="138"/>
      <c r="I246" s="140">
        <f>ROUND((SUM(I237:I245))/1,2)</f>
        <v>0</v>
      </c>
      <c r="J246" s="10"/>
      <c r="K246" s="10"/>
      <c r="L246" s="10">
        <f>ROUND((SUM(L237:L245))/1,2)</f>
        <v>0</v>
      </c>
      <c r="M246" s="10">
        <f>ROUND((SUM(M237:M245))/1,2)</f>
        <v>0</v>
      </c>
      <c r="N246" s="10"/>
      <c r="O246" s="10"/>
      <c r="P246" s="194"/>
      <c r="Q246" s="1"/>
      <c r="R246" s="1"/>
      <c r="S246" s="194">
        <f>ROUND((SUM(S237:S245))/1,2)</f>
        <v>0</v>
      </c>
      <c r="T246" s="2"/>
      <c r="U246" s="2"/>
      <c r="V246" s="202">
        <f>ROUND((SUM(V237:V245))/1,2)</f>
        <v>0</v>
      </c>
      <c r="W246" s="53"/>
    </row>
    <row r="247" spans="1:26" x14ac:dyDescent="0.25">
      <c r="A247" s="1"/>
      <c r="B247" s="210"/>
      <c r="C247" s="1"/>
      <c r="D247" s="1"/>
      <c r="E247" s="1"/>
      <c r="F247" s="1"/>
      <c r="G247" s="165"/>
      <c r="H247" s="131"/>
      <c r="I247" s="13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03"/>
      <c r="W247" s="53"/>
    </row>
    <row r="248" spans="1:26" x14ac:dyDescent="0.25">
      <c r="A248" s="10"/>
      <c r="B248" s="214"/>
      <c r="C248" s="10"/>
      <c r="D248" s="247" t="s">
        <v>89</v>
      </c>
      <c r="E248" s="247"/>
      <c r="F248" s="10"/>
      <c r="G248" s="171"/>
      <c r="H248" s="138"/>
      <c r="I248" s="140">
        <f>ROUND((SUM(I75:I247))/2,2)</f>
        <v>0</v>
      </c>
      <c r="J248" s="10"/>
      <c r="K248" s="10"/>
      <c r="L248" s="10">
        <f>ROUND((SUM(L75:L247))/2,2)</f>
        <v>0</v>
      </c>
      <c r="M248" s="10">
        <f>ROUND((SUM(M75:M247))/2,2)</f>
        <v>0</v>
      </c>
      <c r="N248" s="10"/>
      <c r="O248" s="10"/>
      <c r="P248" s="194"/>
      <c r="Q248" s="1"/>
      <c r="R248" s="1"/>
      <c r="S248" s="194">
        <f>ROUND((SUM(S75:S247))/2,2)</f>
        <v>0</v>
      </c>
      <c r="T248" s="1"/>
      <c r="U248" s="1"/>
      <c r="V248" s="202">
        <f>ROUND((SUM(V75:V247))/2,2)</f>
        <v>0</v>
      </c>
      <c r="W248" s="53"/>
    </row>
    <row r="249" spans="1:26" x14ac:dyDescent="0.25">
      <c r="A249" s="1"/>
      <c r="B249" s="217"/>
      <c r="C249" s="195"/>
      <c r="D249" s="250" t="s">
        <v>91</v>
      </c>
      <c r="E249" s="250"/>
      <c r="F249" s="195"/>
      <c r="G249" s="196"/>
      <c r="H249" s="197"/>
      <c r="I249" s="197">
        <f>ROUND((SUM(I75:I248))/3,2)</f>
        <v>0</v>
      </c>
      <c r="J249" s="195"/>
      <c r="K249" s="195">
        <f>ROUND((SUM(K75:K248))/3,2)</f>
        <v>0</v>
      </c>
      <c r="L249" s="195">
        <f>ROUND((SUM(L75:L248))/3,2)</f>
        <v>0</v>
      </c>
      <c r="M249" s="195">
        <f>ROUND((SUM(M75:M248))/3,2)</f>
        <v>0</v>
      </c>
      <c r="N249" s="195"/>
      <c r="O249" s="195"/>
      <c r="P249" s="196"/>
      <c r="Q249" s="195"/>
      <c r="R249" s="195"/>
      <c r="S249" s="196">
        <f>ROUND((SUM(S75:S248))/3,2)</f>
        <v>0</v>
      </c>
      <c r="T249" s="195"/>
      <c r="U249" s="195"/>
      <c r="V249" s="204">
        <f>ROUND((SUM(V75:V248))/3,2)</f>
        <v>0</v>
      </c>
      <c r="W249" s="53"/>
      <c r="Z249">
        <f>(SUM(Z75:Z248))</f>
        <v>0</v>
      </c>
    </row>
  </sheetData>
  <mergeCells count="218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I66:P66"/>
    <mergeCell ref="D75:E75"/>
    <mergeCell ref="D76:E76"/>
    <mergeCell ref="B55:D55"/>
    <mergeCell ref="B56:D56"/>
    <mergeCell ref="B57:D57"/>
    <mergeCell ref="B58:D58"/>
    <mergeCell ref="B60:D60"/>
    <mergeCell ref="B64:V64"/>
    <mergeCell ref="D77:E77"/>
    <mergeCell ref="D78:E78"/>
    <mergeCell ref="D79:E79"/>
    <mergeCell ref="D80:E80"/>
    <mergeCell ref="D81:E81"/>
    <mergeCell ref="D82:E82"/>
    <mergeCell ref="B66:E66"/>
    <mergeCell ref="B67:E67"/>
    <mergeCell ref="B68:E68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113:E113"/>
    <mergeCell ref="D114:E114"/>
    <mergeCell ref="D115:E115"/>
    <mergeCell ref="D116:E116"/>
    <mergeCell ref="D117:E117"/>
    <mergeCell ref="D118:E118"/>
    <mergeCell ref="D107:E107"/>
    <mergeCell ref="D108:E108"/>
    <mergeCell ref="D109:E109"/>
    <mergeCell ref="D110:E110"/>
    <mergeCell ref="D111:E111"/>
    <mergeCell ref="D112:E112"/>
    <mergeCell ref="D125:E125"/>
    <mergeCell ref="D126:E126"/>
    <mergeCell ref="D127:E127"/>
    <mergeCell ref="D128:E128"/>
    <mergeCell ref="D129:E129"/>
    <mergeCell ref="D130:E130"/>
    <mergeCell ref="D119:E119"/>
    <mergeCell ref="D120:E120"/>
    <mergeCell ref="D121:E121"/>
    <mergeCell ref="D122:E122"/>
    <mergeCell ref="D123:E123"/>
    <mergeCell ref="D124:E124"/>
    <mergeCell ref="D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D134:E134"/>
    <mergeCell ref="D135:E135"/>
    <mergeCell ref="D136:E136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D158:E158"/>
    <mergeCell ref="D159:E159"/>
    <mergeCell ref="D160:E160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85:E185"/>
    <mergeCell ref="D186:E186"/>
    <mergeCell ref="D187:E187"/>
    <mergeCell ref="D188:E188"/>
    <mergeCell ref="D189:E189"/>
    <mergeCell ref="D190:E190"/>
    <mergeCell ref="D179:E179"/>
    <mergeCell ref="D180:E180"/>
    <mergeCell ref="D181:E181"/>
    <mergeCell ref="D182:E182"/>
    <mergeCell ref="D183:E183"/>
    <mergeCell ref="D184:E184"/>
    <mergeCell ref="D197:E197"/>
    <mergeCell ref="D198:E198"/>
    <mergeCell ref="D199:E199"/>
    <mergeCell ref="D200:E200"/>
    <mergeCell ref="D201:E201"/>
    <mergeCell ref="D202:E202"/>
    <mergeCell ref="D191:E191"/>
    <mergeCell ref="D192:E192"/>
    <mergeCell ref="D193:E193"/>
    <mergeCell ref="D194:E194"/>
    <mergeCell ref="D195:E195"/>
    <mergeCell ref="D196:E196"/>
    <mergeCell ref="D209:E209"/>
    <mergeCell ref="D210:E210"/>
    <mergeCell ref="D211:E211"/>
    <mergeCell ref="D212:E212"/>
    <mergeCell ref="D213:E213"/>
    <mergeCell ref="D214:E214"/>
    <mergeCell ref="D203:E203"/>
    <mergeCell ref="D204:E204"/>
    <mergeCell ref="D205:E205"/>
    <mergeCell ref="D206:E206"/>
    <mergeCell ref="D207:E207"/>
    <mergeCell ref="D208:E208"/>
    <mergeCell ref="D221:E221"/>
    <mergeCell ref="D222:E222"/>
    <mergeCell ref="D223:E223"/>
    <mergeCell ref="D224:E224"/>
    <mergeCell ref="D225:E225"/>
    <mergeCell ref="D226:E226"/>
    <mergeCell ref="D215:E215"/>
    <mergeCell ref="D216:E216"/>
    <mergeCell ref="D217:E217"/>
    <mergeCell ref="D218:E218"/>
    <mergeCell ref="D219:E219"/>
    <mergeCell ref="D220:E220"/>
    <mergeCell ref="D233:E233"/>
    <mergeCell ref="D234:E234"/>
    <mergeCell ref="D235:E235"/>
    <mergeCell ref="D237:E237"/>
    <mergeCell ref="D238:E238"/>
    <mergeCell ref="D239:E239"/>
    <mergeCell ref="D227:E227"/>
    <mergeCell ref="D228:E228"/>
    <mergeCell ref="D229:E229"/>
    <mergeCell ref="D230:E230"/>
    <mergeCell ref="D231:E231"/>
    <mergeCell ref="D232:E232"/>
    <mergeCell ref="D246:E246"/>
    <mergeCell ref="D248:E248"/>
    <mergeCell ref="D249:E249"/>
    <mergeCell ref="D240:E240"/>
    <mergeCell ref="D241:E241"/>
    <mergeCell ref="D242:E242"/>
    <mergeCell ref="D243:E243"/>
    <mergeCell ref="D244:E244"/>
    <mergeCell ref="D245:E245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4:B7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05 - ELI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"/>
  <sheetViews>
    <sheetView workbookViewId="0">
      <pane ySplit="1" topLeftCell="A2" activePane="bottomLeft" state="frozen"/>
      <selection pane="bottomLeft" activeCell="H109" sqref="H77:H109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316" t="s">
        <v>18</v>
      </c>
      <c r="C1" s="267"/>
      <c r="D1" s="12"/>
      <c r="E1" s="317" t="s">
        <v>0</v>
      </c>
      <c r="F1" s="318"/>
      <c r="G1" s="13"/>
      <c r="H1" s="266" t="s">
        <v>92</v>
      </c>
      <c r="I1" s="26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319" t="s">
        <v>18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1"/>
      <c r="R2" s="321"/>
      <c r="S2" s="321"/>
      <c r="T2" s="321"/>
      <c r="U2" s="321"/>
      <c r="V2" s="322"/>
      <c r="W2" s="53"/>
    </row>
    <row r="3" spans="1:23" ht="18" customHeight="1" x14ac:dyDescent="0.25">
      <c r="A3" s="15"/>
      <c r="B3" s="323" t="s">
        <v>1</v>
      </c>
      <c r="C3" s="324"/>
      <c r="D3" s="324"/>
      <c r="E3" s="324"/>
      <c r="F3" s="324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6"/>
      <c r="W3" s="53"/>
    </row>
    <row r="4" spans="1:23" ht="18" customHeight="1" x14ac:dyDescent="0.25">
      <c r="A4" s="15"/>
      <c r="B4" s="43" t="s">
        <v>1458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327" t="s">
        <v>26</v>
      </c>
      <c r="C7" s="328"/>
      <c r="D7" s="328"/>
      <c r="E7" s="328"/>
      <c r="F7" s="328"/>
      <c r="G7" s="328"/>
      <c r="H7" s="32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307" t="s">
        <v>27</v>
      </c>
      <c r="C9" s="308"/>
      <c r="D9" s="308"/>
      <c r="E9" s="308"/>
      <c r="F9" s="308"/>
      <c r="G9" s="308"/>
      <c r="H9" s="309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307" t="s">
        <v>28</v>
      </c>
      <c r="C11" s="308"/>
      <c r="D11" s="308"/>
      <c r="E11" s="308"/>
      <c r="F11" s="308"/>
      <c r="G11" s="308"/>
      <c r="H11" s="309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310" t="s">
        <v>36</v>
      </c>
      <c r="G14" s="311"/>
      <c r="H14" s="302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/>
      <c r="D15" s="58"/>
      <c r="E15" s="67"/>
      <c r="F15" s="312" t="s">
        <v>37</v>
      </c>
      <c r="G15" s="304"/>
      <c r="H15" s="287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/>
      <c r="D16" s="93"/>
      <c r="E16" s="94"/>
      <c r="F16" s="313" t="s">
        <v>38</v>
      </c>
      <c r="G16" s="304"/>
      <c r="H16" s="287"/>
      <c r="I16" s="25"/>
      <c r="J16" s="25"/>
      <c r="K16" s="26"/>
      <c r="L16" s="26"/>
      <c r="M16" s="26"/>
      <c r="N16" s="26"/>
      <c r="O16" s="74"/>
      <c r="P16" s="83">
        <f>(SUM(Z75:Z111))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14689'!E58</f>
        <v>0</v>
      </c>
      <c r="D17" s="58">
        <f>'SO 14689'!F58</f>
        <v>0</v>
      </c>
      <c r="E17" s="67">
        <f>'SO 14689'!G58</f>
        <v>0</v>
      </c>
      <c r="F17" s="314" t="s">
        <v>39</v>
      </c>
      <c r="G17" s="304"/>
      <c r="H17" s="287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315"/>
      <c r="G18" s="306"/>
      <c r="H18" s="287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99" t="s">
        <v>35</v>
      </c>
      <c r="G19" s="286"/>
      <c r="H19" s="300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88" t="s">
        <v>45</v>
      </c>
      <c r="G20" s="301"/>
      <c r="H20" s="302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303" t="s">
        <v>49</v>
      </c>
      <c r="G21" s="304"/>
      <c r="H21" s="287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303" t="s">
        <v>50</v>
      </c>
      <c r="G22" s="304"/>
      <c r="H22" s="287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303" t="s">
        <v>51</v>
      </c>
      <c r="G23" s="304"/>
      <c r="H23" s="287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305"/>
      <c r="G24" s="306"/>
      <c r="H24" s="287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85" t="s">
        <v>35</v>
      </c>
      <c r="G25" s="286"/>
      <c r="H25" s="287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88" t="s">
        <v>40</v>
      </c>
      <c r="G26" s="289"/>
      <c r="H26" s="290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91" t="s">
        <v>41</v>
      </c>
      <c r="G27" s="274"/>
      <c r="H27" s="292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93" t="s">
        <v>42</v>
      </c>
      <c r="G28" s="294"/>
      <c r="H28" s="220">
        <f>P27-SUM('SO 14689'!K75:'SO 14689'!K111)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95" t="s">
        <v>43</v>
      </c>
      <c r="G29" s="296"/>
      <c r="H29" s="33">
        <f>SUM('SO 14689'!K75:'SO 14689'!K111)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97" t="s">
        <v>44</v>
      </c>
      <c r="G30" s="298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4"/>
      <c r="G31" s="275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78" t="s">
        <v>0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80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54" t="s">
        <v>26</v>
      </c>
      <c r="C46" s="255"/>
      <c r="D46" s="255"/>
      <c r="E46" s="256"/>
      <c r="F46" s="281" t="s">
        <v>23</v>
      </c>
      <c r="G46" s="255"/>
      <c r="H46" s="256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54" t="s">
        <v>27</v>
      </c>
      <c r="C47" s="255"/>
      <c r="D47" s="255"/>
      <c r="E47" s="256"/>
      <c r="F47" s="281" t="s">
        <v>21</v>
      </c>
      <c r="G47" s="255"/>
      <c r="H47" s="256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54" t="s">
        <v>28</v>
      </c>
      <c r="C48" s="255"/>
      <c r="D48" s="255"/>
      <c r="E48" s="256"/>
      <c r="F48" s="281" t="s">
        <v>61</v>
      </c>
      <c r="G48" s="255"/>
      <c r="H48" s="256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82" t="s">
        <v>1</v>
      </c>
      <c r="C49" s="283"/>
      <c r="D49" s="283"/>
      <c r="E49" s="283"/>
      <c r="F49" s="283"/>
      <c r="G49" s="283"/>
      <c r="H49" s="283"/>
      <c r="I49" s="284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1458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76" t="s">
        <v>58</v>
      </c>
      <c r="C54" s="277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73" t="s">
        <v>89</v>
      </c>
      <c r="C55" s="260"/>
      <c r="D55" s="26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271" t="s">
        <v>1127</v>
      </c>
      <c r="C56" s="272"/>
      <c r="D56" s="272"/>
      <c r="E56" s="138">
        <f>'SO 14689'!L96</f>
        <v>0</v>
      </c>
      <c r="F56" s="138">
        <f>'SO 14689'!M96</f>
        <v>0</v>
      </c>
      <c r="G56" s="138">
        <f>'SO 14689'!I96</f>
        <v>0</v>
      </c>
      <c r="H56" s="139">
        <f>'SO 14689'!S96</f>
        <v>0</v>
      </c>
      <c r="I56" s="139">
        <f>'SO 14689'!V96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271" t="s">
        <v>1128</v>
      </c>
      <c r="C57" s="272"/>
      <c r="D57" s="272"/>
      <c r="E57" s="138">
        <f>'SO 14689'!L109</f>
        <v>0</v>
      </c>
      <c r="F57" s="138">
        <f>'SO 14689'!M109</f>
        <v>0</v>
      </c>
      <c r="G57" s="138">
        <f>'SO 14689'!I109</f>
        <v>0</v>
      </c>
      <c r="H57" s="139">
        <f>'SO 14689'!S109</f>
        <v>0</v>
      </c>
      <c r="I57" s="139">
        <f>'SO 14689'!V109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261" t="s">
        <v>89</v>
      </c>
      <c r="C58" s="247"/>
      <c r="D58" s="247"/>
      <c r="E58" s="140">
        <f>'SO 14689'!L111</f>
        <v>0</v>
      </c>
      <c r="F58" s="140">
        <f>'SO 14689'!M111</f>
        <v>0</v>
      </c>
      <c r="G58" s="140">
        <f>'SO 14689'!I111</f>
        <v>0</v>
      </c>
      <c r="H58" s="141">
        <f>'SO 14689'!S111</f>
        <v>0</v>
      </c>
      <c r="I58" s="141">
        <f>'SO 14689'!V111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"/>
      <c r="B59" s="21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42"/>
      <c r="B60" s="262" t="s">
        <v>91</v>
      </c>
      <c r="C60" s="263"/>
      <c r="D60" s="263"/>
      <c r="E60" s="144">
        <f>'SO 14689'!L112</f>
        <v>0</v>
      </c>
      <c r="F60" s="144">
        <f>'SO 14689'!M112</f>
        <v>0</v>
      </c>
      <c r="G60" s="144">
        <f>'SO 14689'!I112</f>
        <v>0</v>
      </c>
      <c r="H60" s="145">
        <f>'SO 14689'!S112</f>
        <v>0</v>
      </c>
      <c r="I60" s="145">
        <f>'SO 14689'!V112</f>
        <v>0</v>
      </c>
      <c r="J60" s="146"/>
      <c r="K60" s="146"/>
      <c r="L60" s="146"/>
      <c r="M60" s="146"/>
      <c r="N60" s="146"/>
      <c r="O60" s="146"/>
      <c r="P60" s="146"/>
      <c r="Q60" s="147"/>
      <c r="R60" s="147"/>
      <c r="S60" s="147"/>
      <c r="T60" s="147"/>
      <c r="U60" s="147"/>
      <c r="V60" s="152"/>
      <c r="W60" s="219"/>
      <c r="X60" s="143"/>
      <c r="Y60" s="143"/>
      <c r="Z60" s="143"/>
    </row>
    <row r="61" spans="1:26" x14ac:dyDescent="0.25">
      <c r="A61" s="15"/>
      <c r="B61" s="42"/>
      <c r="C61" s="3"/>
      <c r="D61" s="3"/>
      <c r="E61" s="14"/>
      <c r="F61" s="14"/>
      <c r="G61" s="14"/>
      <c r="H61" s="153"/>
      <c r="I61" s="153"/>
      <c r="J61" s="153"/>
      <c r="K61" s="153"/>
      <c r="L61" s="153"/>
      <c r="M61" s="153"/>
      <c r="N61" s="153"/>
      <c r="O61" s="153"/>
      <c r="P61" s="153"/>
      <c r="Q61" s="11"/>
      <c r="R61" s="11"/>
      <c r="S61" s="11"/>
      <c r="T61" s="11"/>
      <c r="U61" s="11"/>
      <c r="V61" s="11"/>
      <c r="W61" s="53"/>
    </row>
    <row r="62" spans="1:26" x14ac:dyDescent="0.25">
      <c r="A62" s="15"/>
      <c r="B62" s="42"/>
      <c r="C62" s="3"/>
      <c r="D62" s="3"/>
      <c r="E62" s="14"/>
      <c r="F62" s="14"/>
      <c r="G62" s="14"/>
      <c r="H62" s="153"/>
      <c r="I62" s="153"/>
      <c r="J62" s="153"/>
      <c r="K62" s="153"/>
      <c r="L62" s="153"/>
      <c r="M62" s="153"/>
      <c r="N62" s="153"/>
      <c r="O62" s="153"/>
      <c r="P62" s="153"/>
      <c r="Q62" s="11"/>
      <c r="R62" s="11"/>
      <c r="S62" s="11"/>
      <c r="T62" s="11"/>
      <c r="U62" s="11"/>
      <c r="V62" s="11"/>
      <c r="W62" s="53"/>
    </row>
    <row r="63" spans="1:26" x14ac:dyDescent="0.25">
      <c r="A63" s="15"/>
      <c r="B63" s="38"/>
      <c r="C63" s="8"/>
      <c r="D63" s="8"/>
      <c r="E63" s="27"/>
      <c r="F63" s="27"/>
      <c r="G63" s="27"/>
      <c r="H63" s="154"/>
      <c r="I63" s="154"/>
      <c r="J63" s="154"/>
      <c r="K63" s="154"/>
      <c r="L63" s="154"/>
      <c r="M63" s="154"/>
      <c r="N63" s="154"/>
      <c r="O63" s="154"/>
      <c r="P63" s="154"/>
      <c r="Q63" s="16"/>
      <c r="R63" s="16"/>
      <c r="S63" s="16"/>
      <c r="T63" s="16"/>
      <c r="U63" s="16"/>
      <c r="V63" s="16"/>
      <c r="W63" s="53"/>
    </row>
    <row r="64" spans="1:26" ht="34.9" customHeight="1" x14ac:dyDescent="0.25">
      <c r="A64" s="1"/>
      <c r="B64" s="264" t="s">
        <v>92</v>
      </c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53"/>
    </row>
    <row r="65" spans="1:26" x14ac:dyDescent="0.25">
      <c r="A65" s="15"/>
      <c r="B65" s="97"/>
      <c r="C65" s="19"/>
      <c r="D65" s="19"/>
      <c r="E65" s="99"/>
      <c r="F65" s="99"/>
      <c r="G65" s="99"/>
      <c r="H65" s="168"/>
      <c r="I65" s="168"/>
      <c r="J65" s="168"/>
      <c r="K65" s="168"/>
      <c r="L65" s="168"/>
      <c r="M65" s="168"/>
      <c r="N65" s="168"/>
      <c r="O65" s="168"/>
      <c r="P65" s="168"/>
      <c r="Q65" s="20"/>
      <c r="R65" s="20"/>
      <c r="S65" s="20"/>
      <c r="T65" s="20"/>
      <c r="U65" s="20"/>
      <c r="V65" s="20"/>
      <c r="W65" s="53"/>
    </row>
    <row r="66" spans="1:26" ht="19.899999999999999" customHeight="1" x14ac:dyDescent="0.25">
      <c r="A66" s="205"/>
      <c r="B66" s="268" t="s">
        <v>26</v>
      </c>
      <c r="C66" s="269"/>
      <c r="D66" s="269"/>
      <c r="E66" s="270"/>
      <c r="F66" s="166"/>
      <c r="G66" s="166"/>
      <c r="H66" s="167" t="s">
        <v>103</v>
      </c>
      <c r="I66" s="257" t="s">
        <v>104</v>
      </c>
      <c r="J66" s="258"/>
      <c r="K66" s="258"/>
      <c r="L66" s="258"/>
      <c r="M66" s="258"/>
      <c r="N66" s="258"/>
      <c r="O66" s="258"/>
      <c r="P66" s="259"/>
      <c r="Q66" s="18"/>
      <c r="R66" s="18"/>
      <c r="S66" s="18"/>
      <c r="T66" s="18"/>
      <c r="U66" s="18"/>
      <c r="V66" s="18"/>
      <c r="W66" s="53"/>
    </row>
    <row r="67" spans="1:26" ht="19.899999999999999" customHeight="1" x14ac:dyDescent="0.25">
      <c r="A67" s="205"/>
      <c r="B67" s="254" t="s">
        <v>27</v>
      </c>
      <c r="C67" s="255"/>
      <c r="D67" s="255"/>
      <c r="E67" s="256"/>
      <c r="F67" s="162"/>
      <c r="G67" s="162"/>
      <c r="H67" s="163" t="s">
        <v>21</v>
      </c>
      <c r="I67" s="16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ht="19.899999999999999" customHeight="1" x14ac:dyDescent="0.25">
      <c r="A68" s="205"/>
      <c r="B68" s="254" t="s">
        <v>28</v>
      </c>
      <c r="C68" s="255"/>
      <c r="D68" s="255"/>
      <c r="E68" s="256"/>
      <c r="F68" s="162"/>
      <c r="G68" s="162"/>
      <c r="H68" s="163" t="s">
        <v>105</v>
      </c>
      <c r="I68" s="163" t="s">
        <v>25</v>
      </c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ht="19.899999999999999" customHeight="1" x14ac:dyDescent="0.25">
      <c r="A69" s="15"/>
      <c r="B69" s="209" t="s">
        <v>106</v>
      </c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15"/>
      <c r="B70" s="209" t="s">
        <v>1458</v>
      </c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11" t="s">
        <v>62</v>
      </c>
      <c r="C73" s="164"/>
      <c r="D73" s="164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x14ac:dyDescent="0.25">
      <c r="A74" s="2"/>
      <c r="B74" s="212" t="s">
        <v>93</v>
      </c>
      <c r="C74" s="128" t="s">
        <v>94</v>
      </c>
      <c r="D74" s="128" t="s">
        <v>95</v>
      </c>
      <c r="E74" s="155"/>
      <c r="F74" s="155" t="s">
        <v>96</v>
      </c>
      <c r="G74" s="155" t="s">
        <v>97</v>
      </c>
      <c r="H74" s="156" t="s">
        <v>98</v>
      </c>
      <c r="I74" s="156" t="s">
        <v>99</v>
      </c>
      <c r="J74" s="156"/>
      <c r="K74" s="156"/>
      <c r="L74" s="156"/>
      <c r="M74" s="156"/>
      <c r="N74" s="156"/>
      <c r="O74" s="156"/>
      <c r="P74" s="156" t="s">
        <v>100</v>
      </c>
      <c r="Q74" s="157"/>
      <c r="R74" s="157"/>
      <c r="S74" s="128" t="s">
        <v>101</v>
      </c>
      <c r="T74" s="158"/>
      <c r="U74" s="158"/>
      <c r="V74" s="128" t="s">
        <v>102</v>
      </c>
      <c r="W74" s="53"/>
    </row>
    <row r="75" spans="1:26" x14ac:dyDescent="0.25">
      <c r="A75" s="10"/>
      <c r="B75" s="213"/>
      <c r="C75" s="169"/>
      <c r="D75" s="260" t="s">
        <v>89</v>
      </c>
      <c r="E75" s="260"/>
      <c r="F75" s="134"/>
      <c r="G75" s="170"/>
      <c r="H75" s="134"/>
      <c r="I75" s="134"/>
      <c r="J75" s="135"/>
      <c r="K75" s="135"/>
      <c r="L75" s="135"/>
      <c r="M75" s="135"/>
      <c r="N75" s="135"/>
      <c r="O75" s="135"/>
      <c r="P75" s="135"/>
      <c r="Q75" s="133"/>
      <c r="R75" s="133"/>
      <c r="S75" s="133"/>
      <c r="T75" s="133"/>
      <c r="U75" s="133"/>
      <c r="V75" s="198"/>
      <c r="W75" s="219"/>
      <c r="X75" s="137"/>
      <c r="Y75" s="137"/>
      <c r="Z75" s="137"/>
    </row>
    <row r="76" spans="1:26" x14ac:dyDescent="0.25">
      <c r="A76" s="10"/>
      <c r="B76" s="214"/>
      <c r="C76" s="172">
        <v>921</v>
      </c>
      <c r="D76" s="248" t="s">
        <v>1127</v>
      </c>
      <c r="E76" s="248"/>
      <c r="F76" s="138"/>
      <c r="G76" s="171"/>
      <c r="H76" s="138"/>
      <c r="I76" s="138"/>
      <c r="J76" s="139"/>
      <c r="K76" s="139"/>
      <c r="L76" s="139"/>
      <c r="M76" s="139"/>
      <c r="N76" s="139"/>
      <c r="O76" s="139"/>
      <c r="P76" s="139"/>
      <c r="Q76" s="10"/>
      <c r="R76" s="10"/>
      <c r="S76" s="10"/>
      <c r="T76" s="10"/>
      <c r="U76" s="10"/>
      <c r="V76" s="199"/>
      <c r="W76" s="219"/>
      <c r="X76" s="137"/>
      <c r="Y76" s="137"/>
      <c r="Z76" s="137"/>
    </row>
    <row r="77" spans="1:26" ht="25.15" customHeight="1" x14ac:dyDescent="0.25">
      <c r="A77" s="179"/>
      <c r="B77" s="216" t="s">
        <v>1502</v>
      </c>
      <c r="C77" s="190" t="s">
        <v>1459</v>
      </c>
      <c r="D77" s="251" t="s">
        <v>1460</v>
      </c>
      <c r="E77" s="251"/>
      <c r="F77" s="185" t="s">
        <v>312</v>
      </c>
      <c r="G77" s="186">
        <v>82</v>
      </c>
      <c r="H77" s="185"/>
      <c r="I77" s="185">
        <f t="shared" ref="I77:I95" si="0">ROUND(G77*(H77),2)</f>
        <v>0</v>
      </c>
      <c r="J77" s="187">
        <f t="shared" ref="J77:J95" si="1">ROUND(G77*(N77),2)</f>
        <v>190.24</v>
      </c>
      <c r="K77" s="188">
        <f t="shared" ref="K77:K95" si="2">ROUND(G77*(O77),2)</f>
        <v>0</v>
      </c>
      <c r="L77" s="188"/>
      <c r="M77" s="188">
        <f t="shared" ref="M77:M85" si="3">ROUND(G77*(H77),2)</f>
        <v>0</v>
      </c>
      <c r="N77" s="188">
        <v>2.3199999999999998</v>
      </c>
      <c r="O77" s="188"/>
      <c r="P77" s="192"/>
      <c r="Q77" s="192"/>
      <c r="R77" s="192"/>
      <c r="S77" s="193">
        <f t="shared" ref="S77:S95" si="4">ROUND(G77*(P77),3)</f>
        <v>0</v>
      </c>
      <c r="T77" s="189"/>
      <c r="U77" s="189"/>
      <c r="V77" s="201"/>
      <c r="W77" s="53"/>
      <c r="Z77">
        <v>0</v>
      </c>
    </row>
    <row r="78" spans="1:26" ht="25.15" customHeight="1" x14ac:dyDescent="0.25">
      <c r="A78" s="179"/>
      <c r="B78" s="216" t="s">
        <v>1503</v>
      </c>
      <c r="C78" s="190" t="s">
        <v>1139</v>
      </c>
      <c r="D78" s="251" t="s">
        <v>1238</v>
      </c>
      <c r="E78" s="251"/>
      <c r="F78" s="185" t="s">
        <v>312</v>
      </c>
      <c r="G78" s="186">
        <v>76</v>
      </c>
      <c r="H78" s="185"/>
      <c r="I78" s="185">
        <f t="shared" si="0"/>
        <v>0</v>
      </c>
      <c r="J78" s="187">
        <f t="shared" si="1"/>
        <v>6.08</v>
      </c>
      <c r="K78" s="188">
        <f t="shared" si="2"/>
        <v>0</v>
      </c>
      <c r="L78" s="188"/>
      <c r="M78" s="188">
        <f t="shared" si="3"/>
        <v>0</v>
      </c>
      <c r="N78" s="188">
        <v>0.08</v>
      </c>
      <c r="O78" s="188"/>
      <c r="P78" s="192"/>
      <c r="Q78" s="192"/>
      <c r="R78" s="192"/>
      <c r="S78" s="193">
        <f t="shared" si="4"/>
        <v>0</v>
      </c>
      <c r="T78" s="189"/>
      <c r="U78" s="189"/>
      <c r="V78" s="201"/>
      <c r="W78" s="53"/>
      <c r="Z78">
        <v>0</v>
      </c>
    </row>
    <row r="79" spans="1:26" ht="25.15" customHeight="1" x14ac:dyDescent="0.25">
      <c r="A79" s="179"/>
      <c r="B79" s="216" t="s">
        <v>1504</v>
      </c>
      <c r="C79" s="190" t="s">
        <v>1235</v>
      </c>
      <c r="D79" s="251" t="s">
        <v>1461</v>
      </c>
      <c r="E79" s="251"/>
      <c r="F79" s="185" t="s">
        <v>312</v>
      </c>
      <c r="G79" s="186">
        <v>78</v>
      </c>
      <c r="H79" s="185"/>
      <c r="I79" s="185">
        <f t="shared" si="0"/>
        <v>0</v>
      </c>
      <c r="J79" s="187">
        <f t="shared" si="1"/>
        <v>106.08</v>
      </c>
      <c r="K79" s="188">
        <f t="shared" si="2"/>
        <v>0</v>
      </c>
      <c r="L79" s="188"/>
      <c r="M79" s="188">
        <f t="shared" si="3"/>
        <v>0</v>
      </c>
      <c r="N79" s="188">
        <v>1.3599999999999999</v>
      </c>
      <c r="O79" s="188"/>
      <c r="P79" s="192"/>
      <c r="Q79" s="192"/>
      <c r="R79" s="192"/>
      <c r="S79" s="193">
        <f t="shared" si="4"/>
        <v>0</v>
      </c>
      <c r="T79" s="189"/>
      <c r="U79" s="189"/>
      <c r="V79" s="201"/>
      <c r="W79" s="53"/>
      <c r="Z79">
        <v>0</v>
      </c>
    </row>
    <row r="80" spans="1:26" ht="25.15" customHeight="1" x14ac:dyDescent="0.25">
      <c r="A80" s="179"/>
      <c r="B80" s="216" t="s">
        <v>1505</v>
      </c>
      <c r="C80" s="190" t="s">
        <v>1462</v>
      </c>
      <c r="D80" s="251" t="s">
        <v>1463</v>
      </c>
      <c r="E80" s="251"/>
      <c r="F80" s="185" t="s">
        <v>148</v>
      </c>
      <c r="G80" s="186">
        <v>1</v>
      </c>
      <c r="H80" s="185"/>
      <c r="I80" s="185">
        <f t="shared" si="0"/>
        <v>0</v>
      </c>
      <c r="J80" s="187">
        <f t="shared" si="1"/>
        <v>3.56</v>
      </c>
      <c r="K80" s="188">
        <f t="shared" si="2"/>
        <v>0</v>
      </c>
      <c r="L80" s="188"/>
      <c r="M80" s="188">
        <f t="shared" si="3"/>
        <v>0</v>
      </c>
      <c r="N80" s="188">
        <v>3.56</v>
      </c>
      <c r="O80" s="188"/>
      <c r="P80" s="192"/>
      <c r="Q80" s="192"/>
      <c r="R80" s="192"/>
      <c r="S80" s="193">
        <f t="shared" si="4"/>
        <v>0</v>
      </c>
      <c r="T80" s="189"/>
      <c r="U80" s="189"/>
      <c r="V80" s="201"/>
      <c r="W80" s="53"/>
      <c r="Z80">
        <v>0</v>
      </c>
    </row>
    <row r="81" spans="1:26" ht="25.15" customHeight="1" x14ac:dyDescent="0.25">
      <c r="A81" s="179"/>
      <c r="B81" s="216" t="s">
        <v>1506</v>
      </c>
      <c r="C81" s="190" t="s">
        <v>1464</v>
      </c>
      <c r="D81" s="251" t="s">
        <v>1465</v>
      </c>
      <c r="E81" s="251"/>
      <c r="F81" s="185" t="s">
        <v>148</v>
      </c>
      <c r="G81" s="186">
        <v>3</v>
      </c>
      <c r="H81" s="185"/>
      <c r="I81" s="185">
        <f t="shared" si="0"/>
        <v>0</v>
      </c>
      <c r="J81" s="187">
        <f t="shared" si="1"/>
        <v>9.81</v>
      </c>
      <c r="K81" s="188">
        <f t="shared" si="2"/>
        <v>0</v>
      </c>
      <c r="L81" s="188"/>
      <c r="M81" s="188">
        <f t="shared" si="3"/>
        <v>0</v>
      </c>
      <c r="N81" s="188">
        <v>3.27</v>
      </c>
      <c r="O81" s="188"/>
      <c r="P81" s="192"/>
      <c r="Q81" s="192"/>
      <c r="R81" s="192"/>
      <c r="S81" s="193">
        <f t="shared" si="4"/>
        <v>0</v>
      </c>
      <c r="T81" s="189"/>
      <c r="U81" s="189"/>
      <c r="V81" s="201"/>
      <c r="W81" s="53"/>
      <c r="Z81">
        <v>0</v>
      </c>
    </row>
    <row r="82" spans="1:26" ht="25.15" customHeight="1" x14ac:dyDescent="0.25">
      <c r="A82" s="179"/>
      <c r="B82" s="216" t="s">
        <v>1507</v>
      </c>
      <c r="C82" s="190" t="s">
        <v>1466</v>
      </c>
      <c r="D82" s="251" t="s">
        <v>1467</v>
      </c>
      <c r="E82" s="251"/>
      <c r="F82" s="185" t="s">
        <v>148</v>
      </c>
      <c r="G82" s="186">
        <v>2</v>
      </c>
      <c r="H82" s="185"/>
      <c r="I82" s="185">
        <f t="shared" si="0"/>
        <v>0</v>
      </c>
      <c r="J82" s="187">
        <f t="shared" si="1"/>
        <v>18.8</v>
      </c>
      <c r="K82" s="188">
        <f t="shared" si="2"/>
        <v>0</v>
      </c>
      <c r="L82" s="188"/>
      <c r="M82" s="188">
        <f t="shared" si="3"/>
        <v>0</v>
      </c>
      <c r="N82" s="188">
        <v>9.4</v>
      </c>
      <c r="O82" s="188"/>
      <c r="P82" s="192"/>
      <c r="Q82" s="192"/>
      <c r="R82" s="192"/>
      <c r="S82" s="193">
        <f t="shared" si="4"/>
        <v>0</v>
      </c>
      <c r="T82" s="189"/>
      <c r="U82" s="189"/>
      <c r="V82" s="201"/>
      <c r="W82" s="53"/>
      <c r="Z82">
        <v>0</v>
      </c>
    </row>
    <row r="83" spans="1:26" ht="25.15" customHeight="1" x14ac:dyDescent="0.25">
      <c r="A83" s="179"/>
      <c r="B83" s="216" t="s">
        <v>1508</v>
      </c>
      <c r="C83" s="190" t="s">
        <v>1468</v>
      </c>
      <c r="D83" s="251" t="s">
        <v>1469</v>
      </c>
      <c r="E83" s="251"/>
      <c r="F83" s="185" t="s">
        <v>148</v>
      </c>
      <c r="G83" s="186">
        <v>1</v>
      </c>
      <c r="H83" s="185"/>
      <c r="I83" s="185">
        <f t="shared" si="0"/>
        <v>0</v>
      </c>
      <c r="J83" s="187">
        <f t="shared" si="1"/>
        <v>812.47</v>
      </c>
      <c r="K83" s="188">
        <f t="shared" si="2"/>
        <v>0</v>
      </c>
      <c r="L83" s="188"/>
      <c r="M83" s="188">
        <f t="shared" si="3"/>
        <v>0</v>
      </c>
      <c r="N83" s="188">
        <v>812.47</v>
      </c>
      <c r="O83" s="188"/>
      <c r="P83" s="192"/>
      <c r="Q83" s="192"/>
      <c r="R83" s="192"/>
      <c r="S83" s="193">
        <f t="shared" si="4"/>
        <v>0</v>
      </c>
      <c r="T83" s="189"/>
      <c r="U83" s="189"/>
      <c r="V83" s="201"/>
      <c r="W83" s="53"/>
      <c r="Z83">
        <v>0</v>
      </c>
    </row>
    <row r="84" spans="1:26" ht="25.15" customHeight="1" x14ac:dyDescent="0.25">
      <c r="A84" s="179"/>
      <c r="B84" s="216" t="s">
        <v>1509</v>
      </c>
      <c r="C84" s="190" t="s">
        <v>1307</v>
      </c>
      <c r="D84" s="251" t="s">
        <v>1308</v>
      </c>
      <c r="E84" s="251"/>
      <c r="F84" s="185" t="s">
        <v>372</v>
      </c>
      <c r="G84" s="186">
        <v>5</v>
      </c>
      <c r="H84" s="187"/>
      <c r="I84" s="185">
        <f t="shared" si="0"/>
        <v>0</v>
      </c>
      <c r="J84" s="187">
        <f t="shared" si="1"/>
        <v>15.11</v>
      </c>
      <c r="K84" s="188">
        <f t="shared" si="2"/>
        <v>0</v>
      </c>
      <c r="L84" s="188"/>
      <c r="M84" s="188">
        <f t="shared" si="3"/>
        <v>0</v>
      </c>
      <c r="N84" s="188">
        <v>3.022199902534485</v>
      </c>
      <c r="O84" s="188"/>
      <c r="P84" s="192"/>
      <c r="Q84" s="192"/>
      <c r="R84" s="192"/>
      <c r="S84" s="193">
        <f t="shared" si="4"/>
        <v>0</v>
      </c>
      <c r="T84" s="189"/>
      <c r="U84" s="189"/>
      <c r="V84" s="201"/>
      <c r="W84" s="53"/>
      <c r="Z84">
        <v>0</v>
      </c>
    </row>
    <row r="85" spans="1:26" ht="25.15" customHeight="1" x14ac:dyDescent="0.25">
      <c r="A85" s="179"/>
      <c r="B85" s="216" t="s">
        <v>1510</v>
      </c>
      <c r="C85" s="190" t="s">
        <v>1309</v>
      </c>
      <c r="D85" s="251" t="s">
        <v>1310</v>
      </c>
      <c r="E85" s="251"/>
      <c r="F85" s="185" t="s">
        <v>372</v>
      </c>
      <c r="G85" s="186">
        <v>3</v>
      </c>
      <c r="H85" s="187"/>
      <c r="I85" s="185">
        <f t="shared" si="0"/>
        <v>0</v>
      </c>
      <c r="J85" s="187">
        <f t="shared" si="1"/>
        <v>34.4</v>
      </c>
      <c r="K85" s="188">
        <f t="shared" si="2"/>
        <v>0</v>
      </c>
      <c r="L85" s="188"/>
      <c r="M85" s="188">
        <f t="shared" si="3"/>
        <v>0</v>
      </c>
      <c r="N85" s="188">
        <v>11.4677996301651</v>
      </c>
      <c r="O85" s="188"/>
      <c r="P85" s="192"/>
      <c r="Q85" s="192"/>
      <c r="R85" s="192"/>
      <c r="S85" s="193">
        <f t="shared" si="4"/>
        <v>0</v>
      </c>
      <c r="T85" s="189"/>
      <c r="U85" s="189"/>
      <c r="V85" s="201"/>
      <c r="W85" s="53"/>
      <c r="Z85">
        <v>0</v>
      </c>
    </row>
    <row r="86" spans="1:26" ht="25.15" customHeight="1" x14ac:dyDescent="0.25">
      <c r="A86" s="179"/>
      <c r="B86" s="216" t="s">
        <v>1511</v>
      </c>
      <c r="C86" s="180" t="s">
        <v>1470</v>
      </c>
      <c r="D86" s="249" t="s">
        <v>1471</v>
      </c>
      <c r="E86" s="249"/>
      <c r="F86" s="174" t="s">
        <v>312</v>
      </c>
      <c r="G86" s="175">
        <v>78</v>
      </c>
      <c r="H86" s="174"/>
      <c r="I86" s="174">
        <f t="shared" si="0"/>
        <v>0</v>
      </c>
      <c r="J86" s="176">
        <f t="shared" si="1"/>
        <v>99.84</v>
      </c>
      <c r="K86" s="177">
        <f t="shared" si="2"/>
        <v>0</v>
      </c>
      <c r="L86" s="177">
        <f t="shared" ref="L86:L95" si="5">ROUND(G86*(H86),2)</f>
        <v>0</v>
      </c>
      <c r="M86" s="177"/>
      <c r="N86" s="177">
        <v>1.28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200"/>
      <c r="W86" s="53"/>
      <c r="Z86">
        <v>0</v>
      </c>
    </row>
    <row r="87" spans="1:26" ht="25.15" customHeight="1" x14ac:dyDescent="0.25">
      <c r="A87" s="179"/>
      <c r="B87" s="216" t="s">
        <v>1512</v>
      </c>
      <c r="C87" s="180" t="s">
        <v>1472</v>
      </c>
      <c r="D87" s="249" t="s">
        <v>1473</v>
      </c>
      <c r="E87" s="249"/>
      <c r="F87" s="174" t="s">
        <v>148</v>
      </c>
      <c r="G87" s="175">
        <v>8</v>
      </c>
      <c r="H87" s="174"/>
      <c r="I87" s="174">
        <f t="shared" si="0"/>
        <v>0</v>
      </c>
      <c r="J87" s="176">
        <f t="shared" si="1"/>
        <v>14.24</v>
      </c>
      <c r="K87" s="177">
        <f t="shared" si="2"/>
        <v>0</v>
      </c>
      <c r="L87" s="177">
        <f t="shared" si="5"/>
        <v>0</v>
      </c>
      <c r="M87" s="177"/>
      <c r="N87" s="177">
        <v>1.78</v>
      </c>
      <c r="O87" s="177"/>
      <c r="P87" s="181"/>
      <c r="Q87" s="181"/>
      <c r="R87" s="181"/>
      <c r="S87" s="182">
        <f t="shared" si="4"/>
        <v>0</v>
      </c>
      <c r="T87" s="178"/>
      <c r="U87" s="178"/>
      <c r="V87" s="200"/>
      <c r="W87" s="53"/>
      <c r="Z87">
        <v>0</v>
      </c>
    </row>
    <row r="88" spans="1:26" ht="25.15" customHeight="1" x14ac:dyDescent="0.25">
      <c r="A88" s="179"/>
      <c r="B88" s="216" t="s">
        <v>1513</v>
      </c>
      <c r="C88" s="180" t="s">
        <v>1474</v>
      </c>
      <c r="D88" s="249" t="s">
        <v>1475</v>
      </c>
      <c r="E88" s="249"/>
      <c r="F88" s="174" t="s">
        <v>148</v>
      </c>
      <c r="G88" s="175">
        <v>1</v>
      </c>
      <c r="H88" s="174"/>
      <c r="I88" s="174">
        <f t="shared" si="0"/>
        <v>0</v>
      </c>
      <c r="J88" s="176">
        <f t="shared" si="1"/>
        <v>4.67</v>
      </c>
      <c r="K88" s="177">
        <f t="shared" si="2"/>
        <v>0</v>
      </c>
      <c r="L88" s="177">
        <f t="shared" si="5"/>
        <v>0</v>
      </c>
      <c r="M88" s="177"/>
      <c r="N88" s="177">
        <v>4.67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200"/>
      <c r="W88" s="53"/>
      <c r="Z88">
        <v>0</v>
      </c>
    </row>
    <row r="89" spans="1:26" ht="25.15" customHeight="1" x14ac:dyDescent="0.25">
      <c r="A89" s="179"/>
      <c r="B89" s="216" t="s">
        <v>1514</v>
      </c>
      <c r="C89" s="180" t="s">
        <v>1476</v>
      </c>
      <c r="D89" s="249" t="s">
        <v>1477</v>
      </c>
      <c r="E89" s="249"/>
      <c r="F89" s="174" t="s">
        <v>148</v>
      </c>
      <c r="G89" s="175">
        <v>1</v>
      </c>
      <c r="H89" s="174"/>
      <c r="I89" s="174">
        <f t="shared" si="0"/>
        <v>0</v>
      </c>
      <c r="J89" s="176">
        <f t="shared" si="1"/>
        <v>21.61</v>
      </c>
      <c r="K89" s="177">
        <f t="shared" si="2"/>
        <v>0</v>
      </c>
      <c r="L89" s="177">
        <f t="shared" si="5"/>
        <v>0</v>
      </c>
      <c r="M89" s="177"/>
      <c r="N89" s="177">
        <v>21.61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200"/>
      <c r="W89" s="53"/>
      <c r="Z89">
        <v>0</v>
      </c>
    </row>
    <row r="90" spans="1:26" ht="25.15" customHeight="1" x14ac:dyDescent="0.25">
      <c r="A90" s="179"/>
      <c r="B90" s="216" t="s">
        <v>1515</v>
      </c>
      <c r="C90" s="180" t="s">
        <v>1478</v>
      </c>
      <c r="D90" s="249" t="s">
        <v>1479</v>
      </c>
      <c r="E90" s="249"/>
      <c r="F90" s="174" t="s">
        <v>312</v>
      </c>
      <c r="G90" s="175">
        <v>82</v>
      </c>
      <c r="H90" s="174"/>
      <c r="I90" s="174">
        <f t="shared" si="0"/>
        <v>0</v>
      </c>
      <c r="J90" s="176">
        <f t="shared" si="1"/>
        <v>112.34</v>
      </c>
      <c r="K90" s="177">
        <f t="shared" si="2"/>
        <v>0</v>
      </c>
      <c r="L90" s="177">
        <f t="shared" si="5"/>
        <v>0</v>
      </c>
      <c r="M90" s="177"/>
      <c r="N90" s="177">
        <v>1.37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6" t="s">
        <v>1516</v>
      </c>
      <c r="C91" s="180" t="s">
        <v>1480</v>
      </c>
      <c r="D91" s="249" t="s">
        <v>1481</v>
      </c>
      <c r="E91" s="249"/>
      <c r="F91" s="174" t="s">
        <v>148</v>
      </c>
      <c r="G91" s="175">
        <v>2</v>
      </c>
      <c r="H91" s="174"/>
      <c r="I91" s="174">
        <f t="shared" si="0"/>
        <v>0</v>
      </c>
      <c r="J91" s="176">
        <f t="shared" si="1"/>
        <v>0.4</v>
      </c>
      <c r="K91" s="177">
        <f t="shared" si="2"/>
        <v>0</v>
      </c>
      <c r="L91" s="177">
        <f t="shared" si="5"/>
        <v>0</v>
      </c>
      <c r="M91" s="177"/>
      <c r="N91" s="177">
        <v>0.2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6" t="s">
        <v>1517</v>
      </c>
      <c r="C92" s="180" t="s">
        <v>1413</v>
      </c>
      <c r="D92" s="249" t="s">
        <v>1414</v>
      </c>
      <c r="E92" s="249"/>
      <c r="F92" s="174" t="s">
        <v>312</v>
      </c>
      <c r="G92" s="175">
        <v>82</v>
      </c>
      <c r="H92" s="174"/>
      <c r="I92" s="174">
        <f t="shared" si="0"/>
        <v>0</v>
      </c>
      <c r="J92" s="176">
        <f t="shared" si="1"/>
        <v>16.399999999999999</v>
      </c>
      <c r="K92" s="177">
        <f t="shared" si="2"/>
        <v>0</v>
      </c>
      <c r="L92" s="177">
        <f t="shared" si="5"/>
        <v>0</v>
      </c>
      <c r="M92" s="177"/>
      <c r="N92" s="177">
        <v>0.2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6" t="s">
        <v>1518</v>
      </c>
      <c r="C93" s="180" t="s">
        <v>1437</v>
      </c>
      <c r="D93" s="249" t="s">
        <v>1438</v>
      </c>
      <c r="E93" s="249"/>
      <c r="F93" s="174" t="s">
        <v>880</v>
      </c>
      <c r="G93" s="175">
        <v>3</v>
      </c>
      <c r="H93" s="174"/>
      <c r="I93" s="174">
        <f t="shared" si="0"/>
        <v>0</v>
      </c>
      <c r="J93" s="176">
        <f t="shared" si="1"/>
        <v>31.05</v>
      </c>
      <c r="K93" s="177">
        <f t="shared" si="2"/>
        <v>0</v>
      </c>
      <c r="L93" s="177">
        <f t="shared" si="5"/>
        <v>0</v>
      </c>
      <c r="M93" s="177"/>
      <c r="N93" s="177">
        <v>10.35</v>
      </c>
      <c r="O93" s="177"/>
      <c r="P93" s="181"/>
      <c r="Q93" s="181"/>
      <c r="R93" s="181"/>
      <c r="S93" s="182">
        <f t="shared" si="4"/>
        <v>0</v>
      </c>
      <c r="T93" s="178"/>
      <c r="U93" s="178"/>
      <c r="V93" s="200"/>
      <c r="W93" s="53"/>
      <c r="Z93">
        <v>0</v>
      </c>
    </row>
    <row r="94" spans="1:26" ht="25.15" customHeight="1" x14ac:dyDescent="0.25">
      <c r="A94" s="179"/>
      <c r="B94" s="216" t="s">
        <v>1519</v>
      </c>
      <c r="C94" s="180" t="s">
        <v>1439</v>
      </c>
      <c r="D94" s="249" t="s">
        <v>1440</v>
      </c>
      <c r="E94" s="249"/>
      <c r="F94" s="174" t="s">
        <v>880</v>
      </c>
      <c r="G94" s="175">
        <v>6</v>
      </c>
      <c r="H94" s="174"/>
      <c r="I94" s="174">
        <f t="shared" si="0"/>
        <v>0</v>
      </c>
      <c r="J94" s="176">
        <f t="shared" si="1"/>
        <v>99.36</v>
      </c>
      <c r="K94" s="177">
        <f t="shared" si="2"/>
        <v>0</v>
      </c>
      <c r="L94" s="177">
        <f t="shared" si="5"/>
        <v>0</v>
      </c>
      <c r="M94" s="177"/>
      <c r="N94" s="177">
        <v>16.559999999999999</v>
      </c>
      <c r="O94" s="177"/>
      <c r="P94" s="181"/>
      <c r="Q94" s="181"/>
      <c r="R94" s="181"/>
      <c r="S94" s="182">
        <f t="shared" si="4"/>
        <v>0</v>
      </c>
      <c r="T94" s="178"/>
      <c r="U94" s="178"/>
      <c r="V94" s="200"/>
      <c r="W94" s="53"/>
      <c r="Z94">
        <v>0</v>
      </c>
    </row>
    <row r="95" spans="1:26" ht="25.15" customHeight="1" x14ac:dyDescent="0.25">
      <c r="A95" s="179"/>
      <c r="B95" s="216" t="s">
        <v>1520</v>
      </c>
      <c r="C95" s="180" t="s">
        <v>1441</v>
      </c>
      <c r="D95" s="249" t="s">
        <v>1441</v>
      </c>
      <c r="E95" s="249"/>
      <c r="F95" s="174" t="s">
        <v>372</v>
      </c>
      <c r="G95" s="175">
        <v>2</v>
      </c>
      <c r="H95" s="176"/>
      <c r="I95" s="174">
        <f t="shared" si="0"/>
        <v>0</v>
      </c>
      <c r="J95" s="176">
        <f t="shared" si="1"/>
        <v>7.99</v>
      </c>
      <c r="K95" s="177">
        <f t="shared" si="2"/>
        <v>0</v>
      </c>
      <c r="L95" s="177">
        <f t="shared" si="5"/>
        <v>0</v>
      </c>
      <c r="M95" s="177"/>
      <c r="N95" s="177">
        <v>3.9950998711585997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200"/>
      <c r="W95" s="53"/>
      <c r="Z95">
        <v>0</v>
      </c>
    </row>
    <row r="96" spans="1:26" x14ac:dyDescent="0.25">
      <c r="A96" s="10"/>
      <c r="B96" s="214"/>
      <c r="C96" s="172">
        <v>921</v>
      </c>
      <c r="D96" s="248" t="s">
        <v>1127</v>
      </c>
      <c r="E96" s="248"/>
      <c r="F96" s="138"/>
      <c r="G96" s="171"/>
      <c r="H96" s="138"/>
      <c r="I96" s="140">
        <f>ROUND((SUM(I76:I95))/1,2)</f>
        <v>0</v>
      </c>
      <c r="J96" s="139"/>
      <c r="K96" s="139"/>
      <c r="L96" s="139">
        <f>ROUND((SUM(L76:L95))/1,2)</f>
        <v>0</v>
      </c>
      <c r="M96" s="139">
        <f>ROUND((SUM(M76:M95))/1,2)</f>
        <v>0</v>
      </c>
      <c r="N96" s="139"/>
      <c r="O96" s="139"/>
      <c r="P96" s="139"/>
      <c r="Q96" s="10"/>
      <c r="R96" s="10"/>
      <c r="S96" s="10">
        <f>ROUND((SUM(S76:S95))/1,2)</f>
        <v>0</v>
      </c>
      <c r="T96" s="10"/>
      <c r="U96" s="10"/>
      <c r="V96" s="202">
        <f>ROUND((SUM(V76:V95))/1,2)</f>
        <v>0</v>
      </c>
      <c r="W96" s="219"/>
      <c r="X96" s="137"/>
      <c r="Y96" s="137"/>
      <c r="Z96" s="137"/>
    </row>
    <row r="97" spans="1:26" x14ac:dyDescent="0.25">
      <c r="A97" s="1"/>
      <c r="B97" s="210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203"/>
      <c r="W97" s="53"/>
    </row>
    <row r="98" spans="1:26" x14ac:dyDescent="0.25">
      <c r="A98" s="10"/>
      <c r="B98" s="214"/>
      <c r="C98" s="172">
        <v>946</v>
      </c>
      <c r="D98" s="248" t="s">
        <v>1128</v>
      </c>
      <c r="E98" s="248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10"/>
      <c r="R98" s="10"/>
      <c r="S98" s="10"/>
      <c r="T98" s="10"/>
      <c r="U98" s="10"/>
      <c r="V98" s="199"/>
      <c r="W98" s="219"/>
      <c r="X98" s="137"/>
      <c r="Y98" s="137"/>
      <c r="Z98" s="137"/>
    </row>
    <row r="99" spans="1:26" ht="25.15" customHeight="1" x14ac:dyDescent="0.25">
      <c r="A99" s="179"/>
      <c r="B99" s="215" t="s">
        <v>1521</v>
      </c>
      <c r="C99" s="180" t="s">
        <v>1482</v>
      </c>
      <c r="D99" s="249" t="s">
        <v>1483</v>
      </c>
      <c r="E99" s="249"/>
      <c r="F99" s="174" t="s">
        <v>109</v>
      </c>
      <c r="G99" s="175">
        <v>3</v>
      </c>
      <c r="H99" s="174"/>
      <c r="I99" s="174">
        <f t="shared" ref="I99:I108" si="6">ROUND(G99*(H99),2)</f>
        <v>0</v>
      </c>
      <c r="J99" s="176">
        <f t="shared" ref="J99:J108" si="7">ROUND(G99*(N99),2)</f>
        <v>80.790000000000006</v>
      </c>
      <c r="K99" s="177">
        <f t="shared" ref="K99:K108" si="8">ROUND(G99*(O99),2)</f>
        <v>0</v>
      </c>
      <c r="L99" s="177">
        <f t="shared" ref="L99:L108" si="9">ROUND(G99*(H99),2)</f>
        <v>0</v>
      </c>
      <c r="M99" s="177"/>
      <c r="N99" s="177">
        <v>26.93</v>
      </c>
      <c r="O99" s="177"/>
      <c r="P99" s="181"/>
      <c r="Q99" s="181"/>
      <c r="R99" s="181"/>
      <c r="S99" s="182">
        <f t="shared" ref="S99:S108" si="10">ROUND(G99*(P99),3)</f>
        <v>0</v>
      </c>
      <c r="T99" s="178"/>
      <c r="U99" s="178"/>
      <c r="V99" s="200"/>
      <c r="W99" s="53"/>
      <c r="Z99">
        <v>0</v>
      </c>
    </row>
    <row r="100" spans="1:26" ht="25.15" customHeight="1" x14ac:dyDescent="0.25">
      <c r="A100" s="179"/>
      <c r="B100" s="215" t="s">
        <v>1522</v>
      </c>
      <c r="C100" s="180" t="s">
        <v>1484</v>
      </c>
      <c r="D100" s="249" t="s">
        <v>1485</v>
      </c>
      <c r="E100" s="249"/>
      <c r="F100" s="174" t="s">
        <v>109</v>
      </c>
      <c r="G100" s="175">
        <v>3</v>
      </c>
      <c r="H100" s="174"/>
      <c r="I100" s="174">
        <f t="shared" si="6"/>
        <v>0</v>
      </c>
      <c r="J100" s="176">
        <f t="shared" si="7"/>
        <v>20.010000000000002</v>
      </c>
      <c r="K100" s="177">
        <f t="shared" si="8"/>
        <v>0</v>
      </c>
      <c r="L100" s="177">
        <f t="shared" si="9"/>
        <v>0</v>
      </c>
      <c r="M100" s="177"/>
      <c r="N100" s="177">
        <v>6.67</v>
      </c>
      <c r="O100" s="177"/>
      <c r="P100" s="181"/>
      <c r="Q100" s="181"/>
      <c r="R100" s="181"/>
      <c r="S100" s="182">
        <f t="shared" si="10"/>
        <v>0</v>
      </c>
      <c r="T100" s="178"/>
      <c r="U100" s="178"/>
      <c r="V100" s="200"/>
      <c r="W100" s="53"/>
      <c r="Z100">
        <v>0</v>
      </c>
    </row>
    <row r="101" spans="1:26" ht="25.15" customHeight="1" x14ac:dyDescent="0.25">
      <c r="A101" s="179"/>
      <c r="B101" s="215" t="s">
        <v>1523</v>
      </c>
      <c r="C101" s="180" t="s">
        <v>1444</v>
      </c>
      <c r="D101" s="249" t="s">
        <v>1486</v>
      </c>
      <c r="E101" s="249"/>
      <c r="F101" s="174" t="s">
        <v>312</v>
      </c>
      <c r="G101" s="175">
        <v>76</v>
      </c>
      <c r="H101" s="174"/>
      <c r="I101" s="174">
        <f t="shared" si="6"/>
        <v>0</v>
      </c>
      <c r="J101" s="176">
        <f t="shared" si="7"/>
        <v>603.44000000000005</v>
      </c>
      <c r="K101" s="177">
        <f t="shared" si="8"/>
        <v>0</v>
      </c>
      <c r="L101" s="177">
        <f t="shared" si="9"/>
        <v>0</v>
      </c>
      <c r="M101" s="177"/>
      <c r="N101" s="177">
        <v>7.9399999999999995</v>
      </c>
      <c r="O101" s="177"/>
      <c r="P101" s="181"/>
      <c r="Q101" s="181"/>
      <c r="R101" s="181"/>
      <c r="S101" s="182">
        <f t="shared" si="10"/>
        <v>0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1524</v>
      </c>
      <c r="C102" s="180" t="s">
        <v>1487</v>
      </c>
      <c r="D102" s="249" t="s">
        <v>1488</v>
      </c>
      <c r="E102" s="249"/>
      <c r="F102" s="174" t="s">
        <v>109</v>
      </c>
      <c r="G102" s="175">
        <v>5.5</v>
      </c>
      <c r="H102" s="174"/>
      <c r="I102" s="174">
        <f t="shared" si="6"/>
        <v>0</v>
      </c>
      <c r="J102" s="176">
        <f t="shared" si="7"/>
        <v>0.94</v>
      </c>
      <c r="K102" s="177">
        <f t="shared" si="8"/>
        <v>0</v>
      </c>
      <c r="L102" s="177">
        <f t="shared" si="9"/>
        <v>0</v>
      </c>
      <c r="M102" s="177"/>
      <c r="N102" s="177">
        <v>0.17</v>
      </c>
      <c r="O102" s="177"/>
      <c r="P102" s="181"/>
      <c r="Q102" s="181"/>
      <c r="R102" s="181"/>
      <c r="S102" s="182">
        <f t="shared" si="10"/>
        <v>0</v>
      </c>
      <c r="T102" s="178"/>
      <c r="U102" s="178"/>
      <c r="V102" s="200"/>
      <c r="W102" s="53"/>
      <c r="Z102">
        <v>0</v>
      </c>
    </row>
    <row r="103" spans="1:26" ht="25.15" customHeight="1" x14ac:dyDescent="0.25">
      <c r="A103" s="179"/>
      <c r="B103" s="215" t="s">
        <v>1525</v>
      </c>
      <c r="C103" s="180" t="s">
        <v>1489</v>
      </c>
      <c r="D103" s="249" t="s">
        <v>1490</v>
      </c>
      <c r="E103" s="249"/>
      <c r="F103" s="174" t="s">
        <v>312</v>
      </c>
      <c r="G103" s="175">
        <v>6</v>
      </c>
      <c r="H103" s="174"/>
      <c r="I103" s="174">
        <f t="shared" si="6"/>
        <v>0</v>
      </c>
      <c r="J103" s="176">
        <f t="shared" si="7"/>
        <v>55.86</v>
      </c>
      <c r="K103" s="177">
        <f t="shared" si="8"/>
        <v>0</v>
      </c>
      <c r="L103" s="177">
        <f t="shared" si="9"/>
        <v>0</v>
      </c>
      <c r="M103" s="177"/>
      <c r="N103" s="177">
        <v>9.31</v>
      </c>
      <c r="O103" s="177"/>
      <c r="P103" s="181"/>
      <c r="Q103" s="181"/>
      <c r="R103" s="181"/>
      <c r="S103" s="182">
        <f t="shared" si="10"/>
        <v>0</v>
      </c>
      <c r="T103" s="178"/>
      <c r="U103" s="178"/>
      <c r="V103" s="200"/>
      <c r="W103" s="53"/>
      <c r="Z103">
        <v>0</v>
      </c>
    </row>
    <row r="104" spans="1:26" ht="25.15" customHeight="1" x14ac:dyDescent="0.25">
      <c r="A104" s="179"/>
      <c r="B104" s="215" t="s">
        <v>1526</v>
      </c>
      <c r="C104" s="180" t="s">
        <v>1446</v>
      </c>
      <c r="D104" s="249" t="s">
        <v>1447</v>
      </c>
      <c r="E104" s="249"/>
      <c r="F104" s="174" t="s">
        <v>312</v>
      </c>
      <c r="G104" s="175">
        <v>76</v>
      </c>
      <c r="H104" s="174"/>
      <c r="I104" s="174">
        <f t="shared" si="6"/>
        <v>0</v>
      </c>
      <c r="J104" s="176">
        <f t="shared" si="7"/>
        <v>19</v>
      </c>
      <c r="K104" s="177">
        <f t="shared" si="8"/>
        <v>0</v>
      </c>
      <c r="L104" s="177">
        <f t="shared" si="9"/>
        <v>0</v>
      </c>
      <c r="M104" s="177"/>
      <c r="N104" s="177">
        <v>0.25</v>
      </c>
      <c r="O104" s="177"/>
      <c r="P104" s="181"/>
      <c r="Q104" s="181"/>
      <c r="R104" s="181"/>
      <c r="S104" s="182">
        <f t="shared" si="10"/>
        <v>0</v>
      </c>
      <c r="T104" s="178"/>
      <c r="U104" s="178"/>
      <c r="V104" s="200"/>
      <c r="W104" s="53"/>
      <c r="Z104">
        <v>0</v>
      </c>
    </row>
    <row r="105" spans="1:26" ht="25.15" customHeight="1" x14ac:dyDescent="0.25">
      <c r="A105" s="179"/>
      <c r="B105" s="215" t="s">
        <v>1527</v>
      </c>
      <c r="C105" s="180" t="s">
        <v>1491</v>
      </c>
      <c r="D105" s="249" t="s">
        <v>1492</v>
      </c>
      <c r="E105" s="249"/>
      <c r="F105" s="174" t="s">
        <v>312</v>
      </c>
      <c r="G105" s="175">
        <v>6</v>
      </c>
      <c r="H105" s="174"/>
      <c r="I105" s="174">
        <f t="shared" si="6"/>
        <v>0</v>
      </c>
      <c r="J105" s="176">
        <f t="shared" si="7"/>
        <v>27.3</v>
      </c>
      <c r="K105" s="177">
        <f t="shared" si="8"/>
        <v>0</v>
      </c>
      <c r="L105" s="177">
        <f t="shared" si="9"/>
        <v>0</v>
      </c>
      <c r="M105" s="177"/>
      <c r="N105" s="177">
        <v>4.55</v>
      </c>
      <c r="O105" s="177"/>
      <c r="P105" s="181"/>
      <c r="Q105" s="181"/>
      <c r="R105" s="181"/>
      <c r="S105" s="182">
        <f t="shared" si="10"/>
        <v>0</v>
      </c>
      <c r="T105" s="178"/>
      <c r="U105" s="178"/>
      <c r="V105" s="200"/>
      <c r="W105" s="53"/>
      <c r="Z105">
        <v>0</v>
      </c>
    </row>
    <row r="106" spans="1:26" ht="25.15" customHeight="1" x14ac:dyDescent="0.25">
      <c r="A106" s="179"/>
      <c r="B106" s="215" t="s">
        <v>1528</v>
      </c>
      <c r="C106" s="180" t="s">
        <v>1450</v>
      </c>
      <c r="D106" s="249" t="s">
        <v>1493</v>
      </c>
      <c r="E106" s="249"/>
      <c r="F106" s="174" t="s">
        <v>312</v>
      </c>
      <c r="G106" s="175">
        <v>76</v>
      </c>
      <c r="H106" s="174"/>
      <c r="I106" s="174">
        <f t="shared" si="6"/>
        <v>0</v>
      </c>
      <c r="J106" s="176">
        <f t="shared" si="7"/>
        <v>129.19999999999999</v>
      </c>
      <c r="K106" s="177">
        <f t="shared" si="8"/>
        <v>0</v>
      </c>
      <c r="L106" s="177">
        <f t="shared" si="9"/>
        <v>0</v>
      </c>
      <c r="M106" s="177"/>
      <c r="N106" s="177">
        <v>1.7</v>
      </c>
      <c r="O106" s="177"/>
      <c r="P106" s="181"/>
      <c r="Q106" s="181"/>
      <c r="R106" s="181"/>
      <c r="S106" s="182">
        <f t="shared" si="10"/>
        <v>0</v>
      </c>
      <c r="T106" s="178"/>
      <c r="U106" s="178"/>
      <c r="V106" s="200"/>
      <c r="W106" s="53"/>
      <c r="Z106">
        <v>0</v>
      </c>
    </row>
    <row r="107" spans="1:26" ht="25.15" customHeight="1" x14ac:dyDescent="0.25">
      <c r="A107" s="179"/>
      <c r="B107" s="215" t="s">
        <v>1529</v>
      </c>
      <c r="C107" s="180" t="s">
        <v>1494</v>
      </c>
      <c r="D107" s="249" t="s">
        <v>1495</v>
      </c>
      <c r="E107" s="249"/>
      <c r="F107" s="174" t="s">
        <v>171</v>
      </c>
      <c r="G107" s="175">
        <v>28</v>
      </c>
      <c r="H107" s="174"/>
      <c r="I107" s="174">
        <f t="shared" si="6"/>
        <v>0</v>
      </c>
      <c r="J107" s="176">
        <f t="shared" si="7"/>
        <v>45.92</v>
      </c>
      <c r="K107" s="177">
        <f t="shared" si="8"/>
        <v>0</v>
      </c>
      <c r="L107" s="177">
        <f t="shared" si="9"/>
        <v>0</v>
      </c>
      <c r="M107" s="177"/>
      <c r="N107" s="177">
        <v>1.6400000000000001</v>
      </c>
      <c r="O107" s="177"/>
      <c r="P107" s="181"/>
      <c r="Q107" s="181"/>
      <c r="R107" s="181"/>
      <c r="S107" s="182">
        <f t="shared" si="10"/>
        <v>0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1530</v>
      </c>
      <c r="C108" s="180" t="s">
        <v>1496</v>
      </c>
      <c r="D108" s="249" t="s">
        <v>1497</v>
      </c>
      <c r="E108" s="249"/>
      <c r="F108" s="174" t="s">
        <v>109</v>
      </c>
      <c r="G108" s="175">
        <v>0.2</v>
      </c>
      <c r="H108" s="174"/>
      <c r="I108" s="174">
        <f t="shared" si="6"/>
        <v>0</v>
      </c>
      <c r="J108" s="176">
        <f t="shared" si="7"/>
        <v>1.37</v>
      </c>
      <c r="K108" s="177">
        <f t="shared" si="8"/>
        <v>0</v>
      </c>
      <c r="L108" s="177">
        <f t="shared" si="9"/>
        <v>0</v>
      </c>
      <c r="M108" s="177"/>
      <c r="N108" s="177">
        <v>6.84</v>
      </c>
      <c r="O108" s="177"/>
      <c r="P108" s="181"/>
      <c r="Q108" s="181"/>
      <c r="R108" s="181"/>
      <c r="S108" s="182">
        <f t="shared" si="10"/>
        <v>0</v>
      </c>
      <c r="T108" s="178"/>
      <c r="U108" s="178"/>
      <c r="V108" s="200"/>
      <c r="W108" s="53"/>
      <c r="Z108">
        <v>0</v>
      </c>
    </row>
    <row r="109" spans="1:26" x14ac:dyDescent="0.25">
      <c r="A109" s="10"/>
      <c r="B109" s="214"/>
      <c r="C109" s="172">
        <v>946</v>
      </c>
      <c r="D109" s="248" t="s">
        <v>1128</v>
      </c>
      <c r="E109" s="248"/>
      <c r="F109" s="138"/>
      <c r="G109" s="171"/>
      <c r="H109" s="138"/>
      <c r="I109" s="140">
        <f>ROUND((SUM(I98:I108))/1,2)</f>
        <v>0</v>
      </c>
      <c r="J109" s="139"/>
      <c r="K109" s="139"/>
      <c r="L109" s="139">
        <f>ROUND((SUM(L98:L108))/1,2)</f>
        <v>0</v>
      </c>
      <c r="M109" s="139">
        <f>ROUND((SUM(M98:M108))/1,2)</f>
        <v>0</v>
      </c>
      <c r="N109" s="139"/>
      <c r="O109" s="139"/>
      <c r="P109" s="194"/>
      <c r="Q109" s="1"/>
      <c r="R109" s="1"/>
      <c r="S109" s="194">
        <f>ROUND((SUM(S98:S108))/1,2)</f>
        <v>0</v>
      </c>
      <c r="T109" s="2"/>
      <c r="U109" s="2"/>
      <c r="V109" s="202">
        <f>ROUND((SUM(V98:V108))/1,2)</f>
        <v>0</v>
      </c>
      <c r="W109" s="53"/>
    </row>
    <row r="110" spans="1:26" x14ac:dyDescent="0.25">
      <c r="A110" s="1"/>
      <c r="B110" s="210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203"/>
      <c r="W110" s="53"/>
    </row>
    <row r="111" spans="1:26" x14ac:dyDescent="0.25">
      <c r="A111" s="10"/>
      <c r="B111" s="214"/>
      <c r="C111" s="10"/>
      <c r="D111" s="247" t="s">
        <v>89</v>
      </c>
      <c r="E111" s="247"/>
      <c r="F111" s="138"/>
      <c r="G111" s="171"/>
      <c r="H111" s="138"/>
      <c r="I111" s="140">
        <f>ROUND((SUM(I75:I110))/2,2)</f>
        <v>0</v>
      </c>
      <c r="J111" s="139"/>
      <c r="K111" s="139"/>
      <c r="L111" s="139">
        <f>ROUND((SUM(L75:L110))/2,2)</f>
        <v>0</v>
      </c>
      <c r="M111" s="139">
        <f>ROUND((SUM(M75:M110))/2,2)</f>
        <v>0</v>
      </c>
      <c r="N111" s="139"/>
      <c r="O111" s="139"/>
      <c r="P111" s="194"/>
      <c r="Q111" s="1"/>
      <c r="R111" s="1"/>
      <c r="S111" s="194">
        <f>ROUND((SUM(S75:S110))/2,2)</f>
        <v>0</v>
      </c>
      <c r="T111" s="1"/>
      <c r="U111" s="1"/>
      <c r="V111" s="202">
        <f>ROUND((SUM(V75:V110))/2,2)</f>
        <v>0</v>
      </c>
      <c r="W111" s="53"/>
    </row>
    <row r="112" spans="1:26" x14ac:dyDescent="0.25">
      <c r="A112" s="1"/>
      <c r="B112" s="217"/>
      <c r="C112" s="195"/>
      <c r="D112" s="250" t="s">
        <v>91</v>
      </c>
      <c r="E112" s="250"/>
      <c r="F112" s="197"/>
      <c r="G112" s="196"/>
      <c r="H112" s="197"/>
      <c r="I112" s="197">
        <f>ROUND((SUM(I75:I111))/3,2)</f>
        <v>0</v>
      </c>
      <c r="J112" s="221"/>
      <c r="K112" s="221">
        <f>ROUND((SUM(K75:K111))/3,2)</f>
        <v>0</v>
      </c>
      <c r="L112" s="221">
        <f>ROUND((SUM(L75:L111))/3,2)</f>
        <v>0</v>
      </c>
      <c r="M112" s="221">
        <f>ROUND((SUM(M75:M111))/3,2)</f>
        <v>0</v>
      </c>
      <c r="N112" s="221"/>
      <c r="O112" s="221"/>
      <c r="P112" s="196"/>
      <c r="Q112" s="195"/>
      <c r="R112" s="195"/>
      <c r="S112" s="196">
        <f>ROUND((SUM(S75:S111))/3,2)</f>
        <v>0</v>
      </c>
      <c r="T112" s="195"/>
      <c r="U112" s="195"/>
      <c r="V112" s="204">
        <f>ROUND((SUM(V75:V111))/3,2)</f>
        <v>0</v>
      </c>
      <c r="W112" s="53"/>
      <c r="Z112">
        <f>(SUM(Z75:Z111))</f>
        <v>0</v>
      </c>
    </row>
  </sheetData>
  <mergeCells count="81">
    <mergeCell ref="F18:H18"/>
    <mergeCell ref="B1:C1"/>
    <mergeCell ref="E1:F1"/>
    <mergeCell ref="B2:V2"/>
    <mergeCell ref="B3:V3"/>
    <mergeCell ref="B7:H7"/>
    <mergeCell ref="B9:H9"/>
    <mergeCell ref="H1:I1"/>
    <mergeCell ref="B11:H11"/>
    <mergeCell ref="F14:H14"/>
    <mergeCell ref="F15:H15"/>
    <mergeCell ref="F16:H16"/>
    <mergeCell ref="F17:H17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D76:E76"/>
    <mergeCell ref="B55:D55"/>
    <mergeCell ref="B56:D56"/>
    <mergeCell ref="B57:D57"/>
    <mergeCell ref="B58:D58"/>
    <mergeCell ref="B60:D60"/>
    <mergeCell ref="B64:V64"/>
    <mergeCell ref="B66:E66"/>
    <mergeCell ref="B67:E67"/>
    <mergeCell ref="B68:E68"/>
    <mergeCell ref="I66:P66"/>
    <mergeCell ref="D75:E7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101:E101"/>
    <mergeCell ref="D89:E89"/>
    <mergeCell ref="D90:E90"/>
    <mergeCell ref="D91:E91"/>
    <mergeCell ref="D92:E92"/>
    <mergeCell ref="D93:E93"/>
    <mergeCell ref="D94:E94"/>
    <mergeCell ref="D95:E95"/>
    <mergeCell ref="D96:E96"/>
    <mergeCell ref="D98:E98"/>
    <mergeCell ref="D99:E99"/>
    <mergeCell ref="D100:E100"/>
    <mergeCell ref="D108:E108"/>
    <mergeCell ref="D109:E109"/>
    <mergeCell ref="D111:E111"/>
    <mergeCell ref="D112:E112"/>
    <mergeCell ref="D102:E102"/>
    <mergeCell ref="D103:E103"/>
    <mergeCell ref="D104:E104"/>
    <mergeCell ref="D105:E105"/>
    <mergeCell ref="D106:E106"/>
    <mergeCell ref="D107:E10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4:B7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06 - OEZ - Odberné el. zariadenie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Rekapitulácia</vt:lpstr>
      <vt:lpstr>SO 14684</vt:lpstr>
      <vt:lpstr>SO 14685</vt:lpstr>
      <vt:lpstr>SO 14686</vt:lpstr>
      <vt:lpstr>SO 14687</vt:lpstr>
      <vt:lpstr>SO 14688</vt:lpstr>
      <vt:lpstr>SO 14689</vt:lpstr>
      <vt:lpstr>'SO 14684'!Oblasť_tlače</vt:lpstr>
      <vt:lpstr>'SO 14685'!Oblasť_tlače</vt:lpstr>
      <vt:lpstr>'SO 14686'!Oblasť_tlače</vt:lpstr>
      <vt:lpstr>'SO 14687'!Oblasť_tlače</vt:lpstr>
      <vt:lpstr>'SO 14688'!Oblasť_tlače</vt:lpstr>
      <vt:lpstr>'SO 14689'!Oblasť_tlače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Ján Halgaš</cp:lastModifiedBy>
  <cp:lastPrinted>2020-11-10T18:56:08Z</cp:lastPrinted>
  <dcterms:created xsi:type="dcterms:W3CDTF">2020-04-08T17:50:43Z</dcterms:created>
  <dcterms:modified xsi:type="dcterms:W3CDTF">2020-11-10T18:56:54Z</dcterms:modified>
</cp:coreProperties>
</file>