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10560"/>
  </bookViews>
  <sheets>
    <sheet name="Rekapitulácia" sheetId="1" r:id="rId1"/>
    <sheet name="Krycí list stavby" sheetId="2" r:id="rId2"/>
    <sheet name="Kryci_list 6782" sheetId="3" r:id="rId3"/>
    <sheet name="Rekap 6782" sheetId="4" r:id="rId4"/>
    <sheet name="SO 6782" sheetId="5" r:id="rId5"/>
  </sheets>
  <definedNames>
    <definedName name="_xlnm.Print_Titles" localSheetId="3">'Rekap 6782'!$9:$9</definedName>
    <definedName name="_xlnm.Print_Titles" localSheetId="4">'SO 6782'!$8:$8</definedName>
  </definedNames>
  <calcPr calcId="125725"/>
</workbook>
</file>

<file path=xl/calcChain.xml><?xml version="1.0" encoding="utf-8"?>
<calcChain xmlns="http://schemas.openxmlformats.org/spreadsheetml/2006/main">
  <c r="J26" i="2"/>
  <c r="J28" s="1"/>
  <c r="J30"/>
  <c r="J29"/>
  <c r="I30"/>
  <c r="I29"/>
  <c r="J24"/>
  <c r="F24"/>
  <c r="J23"/>
  <c r="F23"/>
  <c r="J22"/>
  <c r="F22"/>
  <c r="J20"/>
  <c r="J18"/>
  <c r="J17"/>
  <c r="J16"/>
  <c r="F20"/>
  <c r="F19"/>
  <c r="E19"/>
  <c r="D19"/>
  <c r="F18"/>
  <c r="E18"/>
  <c r="D18"/>
  <c r="F17"/>
  <c r="E17"/>
  <c r="D17"/>
  <c r="F16"/>
  <c r="E16"/>
  <c r="D16"/>
  <c r="G11" i="1"/>
  <c r="B10"/>
  <c r="G10" s="1"/>
  <c r="G9"/>
  <c r="B9"/>
  <c r="G8"/>
  <c r="F8"/>
  <c r="E8"/>
  <c r="D8"/>
  <c r="C8"/>
  <c r="B8"/>
  <c r="G7"/>
  <c r="C7"/>
  <c r="E7"/>
  <c r="J17" i="3"/>
  <c r="K7" i="1"/>
  <c r="B7"/>
  <c r="J30" i="3"/>
  <c r="I30"/>
  <c r="Z73" i="5"/>
  <c r="V70"/>
  <c r="V72" s="1"/>
  <c r="F25" i="4" s="1"/>
  <c r="K69" i="5"/>
  <c r="J69"/>
  <c r="S69"/>
  <c r="M69"/>
  <c r="L69"/>
  <c r="I69"/>
  <c r="K68"/>
  <c r="J68"/>
  <c r="S68"/>
  <c r="S70" s="1"/>
  <c r="E24" i="4" s="1"/>
  <c r="M68" i="5"/>
  <c r="L68"/>
  <c r="I68"/>
  <c r="V62"/>
  <c r="F20" i="4" s="1"/>
  <c r="K61" i="5"/>
  <c r="J61"/>
  <c r="S61"/>
  <c r="S62" s="1"/>
  <c r="E20" i="4" s="1"/>
  <c r="M61" i="5"/>
  <c r="H62" s="1"/>
  <c r="L61"/>
  <c r="G62" s="1"/>
  <c r="I61"/>
  <c r="I62" s="1"/>
  <c r="D20" i="4" s="1"/>
  <c r="V58" i="5"/>
  <c r="F19" i="4" s="1"/>
  <c r="K57" i="5"/>
  <c r="J57"/>
  <c r="S57"/>
  <c r="M57"/>
  <c r="L57"/>
  <c r="I57"/>
  <c r="K56"/>
  <c r="J56"/>
  <c r="S56"/>
  <c r="S58" s="1"/>
  <c r="E19" i="4" s="1"/>
  <c r="M56" i="5"/>
  <c r="H58" s="1"/>
  <c r="L56"/>
  <c r="G58" s="1"/>
  <c r="I56"/>
  <c r="I58" s="1"/>
  <c r="D19" i="4" s="1"/>
  <c r="V53" i="5"/>
  <c r="F18" i="4" s="1"/>
  <c r="K52" i="5"/>
  <c r="J52"/>
  <c r="S52"/>
  <c r="S53" s="1"/>
  <c r="E18" i="4" s="1"/>
  <c r="M52" i="5"/>
  <c r="H53" s="1"/>
  <c r="L52"/>
  <c r="G53" s="1"/>
  <c r="I52"/>
  <c r="I53" s="1"/>
  <c r="D18" i="4" s="1"/>
  <c r="V49" i="5"/>
  <c r="V64" s="1"/>
  <c r="F21" i="4" s="1"/>
  <c r="K48" i="5"/>
  <c r="J48"/>
  <c r="S48"/>
  <c r="M48"/>
  <c r="L48"/>
  <c r="I48"/>
  <c r="K47"/>
  <c r="J47"/>
  <c r="S47"/>
  <c r="M47"/>
  <c r="L47"/>
  <c r="I47"/>
  <c r="K46"/>
  <c r="J46"/>
  <c r="S46"/>
  <c r="M46"/>
  <c r="L46"/>
  <c r="I46"/>
  <c r="K45"/>
  <c r="J45"/>
  <c r="S45"/>
  <c r="M45"/>
  <c r="L45"/>
  <c r="I45"/>
  <c r="K44"/>
  <c r="J44"/>
  <c r="S44"/>
  <c r="M44"/>
  <c r="L44"/>
  <c r="I44"/>
  <c r="K43"/>
  <c r="J43"/>
  <c r="S43"/>
  <c r="M43"/>
  <c r="L43"/>
  <c r="I43"/>
  <c r="K42"/>
  <c r="J42"/>
  <c r="S42"/>
  <c r="M42"/>
  <c r="L42"/>
  <c r="I42"/>
  <c r="K41"/>
  <c r="J41"/>
  <c r="S41"/>
  <c r="M41"/>
  <c r="L41"/>
  <c r="I41"/>
  <c r="K40"/>
  <c r="J40"/>
  <c r="S40"/>
  <c r="M40"/>
  <c r="L40"/>
  <c r="I40"/>
  <c r="K39"/>
  <c r="J39"/>
  <c r="S39"/>
  <c r="M39"/>
  <c r="L39"/>
  <c r="I39"/>
  <c r="K38"/>
  <c r="J38"/>
  <c r="S38"/>
  <c r="M38"/>
  <c r="L38"/>
  <c r="I38"/>
  <c r="K37"/>
  <c r="J37"/>
  <c r="S37"/>
  <c r="M37"/>
  <c r="L37"/>
  <c r="I37"/>
  <c r="K36"/>
  <c r="J36"/>
  <c r="S36"/>
  <c r="M36"/>
  <c r="L36"/>
  <c r="I36"/>
  <c r="K35"/>
  <c r="J35"/>
  <c r="S35"/>
  <c r="M35"/>
  <c r="L35"/>
  <c r="I35"/>
  <c r="K34"/>
  <c r="J34"/>
  <c r="S34"/>
  <c r="M34"/>
  <c r="L34"/>
  <c r="I34"/>
  <c r="K33"/>
  <c r="J33"/>
  <c r="S33"/>
  <c r="M33"/>
  <c r="L33"/>
  <c r="I33"/>
  <c r="V27"/>
  <c r="F13" i="4" s="1"/>
  <c r="K26" i="5"/>
  <c r="J26"/>
  <c r="S26"/>
  <c r="S27" s="1"/>
  <c r="E13" i="4" s="1"/>
  <c r="M26" i="5"/>
  <c r="H27" s="1"/>
  <c r="L26"/>
  <c r="G27" s="1"/>
  <c r="I26"/>
  <c r="I27" s="1"/>
  <c r="D13" i="4" s="1"/>
  <c r="V23" i="5"/>
  <c r="F12" i="4" s="1"/>
  <c r="K22" i="5"/>
  <c r="J22"/>
  <c r="S22"/>
  <c r="M22"/>
  <c r="L22"/>
  <c r="I22"/>
  <c r="K21"/>
  <c r="J21"/>
  <c r="S21"/>
  <c r="M21"/>
  <c r="L21"/>
  <c r="I21"/>
  <c r="K20"/>
  <c r="J20"/>
  <c r="S20"/>
  <c r="M20"/>
  <c r="L20"/>
  <c r="I20"/>
  <c r="K19"/>
  <c r="J19"/>
  <c r="S19"/>
  <c r="M19"/>
  <c r="L19"/>
  <c r="I19"/>
  <c r="K18"/>
  <c r="J18"/>
  <c r="S18"/>
  <c r="M18"/>
  <c r="L18"/>
  <c r="I18"/>
  <c r="K17"/>
  <c r="J17"/>
  <c r="S17"/>
  <c r="M17"/>
  <c r="L17"/>
  <c r="I17"/>
  <c r="K16"/>
  <c r="J16"/>
  <c r="S16"/>
  <c r="M16"/>
  <c r="L16"/>
  <c r="I16"/>
  <c r="K15"/>
  <c r="J15"/>
  <c r="S15"/>
  <c r="S23" s="1"/>
  <c r="E12" i="4" s="1"/>
  <c r="M15" i="5"/>
  <c r="H23" s="1"/>
  <c r="L15"/>
  <c r="G23" s="1"/>
  <c r="I15"/>
  <c r="I23" s="1"/>
  <c r="D12" i="4" s="1"/>
  <c r="V12" i="5"/>
  <c r="K11"/>
  <c r="K73" s="1"/>
  <c r="J11"/>
  <c r="S11"/>
  <c r="M11"/>
  <c r="L11"/>
  <c r="I11"/>
  <c r="J20" i="3"/>
  <c r="J31" i="2" l="1"/>
  <c r="L12" i="5"/>
  <c r="B11" i="4" s="1"/>
  <c r="G12" i="5"/>
  <c r="F11" i="4"/>
  <c r="L23" i="5"/>
  <c r="B12" i="4" s="1"/>
  <c r="L27" i="5"/>
  <c r="B13" i="4" s="1"/>
  <c r="G29" i="5"/>
  <c r="L29"/>
  <c r="B14" i="4" s="1"/>
  <c r="V29" i="5"/>
  <c r="F14" i="4" s="1"/>
  <c r="L49" i="5"/>
  <c r="B17" i="4" s="1"/>
  <c r="G49" i="5"/>
  <c r="F17" i="4"/>
  <c r="L53" i="5"/>
  <c r="B18" i="4" s="1"/>
  <c r="L58" i="5"/>
  <c r="B19" i="4" s="1"/>
  <c r="L62" i="5"/>
  <c r="B20" i="4" s="1"/>
  <c r="G70" i="5"/>
  <c r="L70"/>
  <c r="B24" i="4" s="1"/>
  <c r="F24"/>
  <c r="G72" i="5"/>
  <c r="S72"/>
  <c r="E25" i="4" s="1"/>
  <c r="I12" i="5"/>
  <c r="D11" i="4" s="1"/>
  <c r="M12" i="5"/>
  <c r="C11" i="4" s="1"/>
  <c r="H12" i="5"/>
  <c r="S12"/>
  <c r="E11" i="4" s="1"/>
  <c r="M23" i="5"/>
  <c r="C12" i="4" s="1"/>
  <c r="M27" i="5"/>
  <c r="C13" i="4" s="1"/>
  <c r="I29" i="5"/>
  <c r="D14" i="4" s="1"/>
  <c r="H29" i="5"/>
  <c r="M29"/>
  <c r="C14" i="4" s="1"/>
  <c r="I49" i="5"/>
  <c r="D17" i="4" s="1"/>
  <c r="M49" i="5"/>
  <c r="C17" i="4" s="1"/>
  <c r="H49" i="5"/>
  <c r="S49"/>
  <c r="E17" i="4" s="1"/>
  <c r="M53" i="5"/>
  <c r="C18" i="4" s="1"/>
  <c r="M58" i="5"/>
  <c r="C19" i="4" s="1"/>
  <c r="M62" i="5"/>
  <c r="C20" i="4" s="1"/>
  <c r="H64" i="5"/>
  <c r="I70"/>
  <c r="D24" i="4" s="1"/>
  <c r="H70" i="5"/>
  <c r="M70"/>
  <c r="C24" i="4" s="1"/>
  <c r="H72" i="5"/>
  <c r="F16" i="3"/>
  <c r="E16"/>
  <c r="D16"/>
  <c r="G64" i="5" l="1"/>
  <c r="I72"/>
  <c r="D25" i="4" s="1"/>
  <c r="I64" i="5"/>
  <c r="D21" i="4" s="1"/>
  <c r="F17" i="3" s="1"/>
  <c r="F24" s="1"/>
  <c r="L72" i="5"/>
  <c r="B25" i="4" s="1"/>
  <c r="L64" i="5"/>
  <c r="L73"/>
  <c r="B27" i="4" s="1"/>
  <c r="J23" i="3"/>
  <c r="M72" i="5"/>
  <c r="C25" i="4" s="1"/>
  <c r="M64" i="5"/>
  <c r="S29"/>
  <c r="E14" i="4" s="1"/>
  <c r="S64" i="5"/>
  <c r="E21" i="4" s="1"/>
  <c r="V73" i="5"/>
  <c r="F27" i="4" s="1"/>
  <c r="I73" i="5"/>
  <c r="D27" i="4" s="1"/>
  <c r="F22" i="3"/>
  <c r="J22"/>
  <c r="F23"/>
  <c r="J24"/>
  <c r="C21" i="4" l="1"/>
  <c r="E17" i="3" s="1"/>
  <c r="H73" i="5"/>
  <c r="S73"/>
  <c r="E27" i="4" s="1"/>
  <c r="M73" i="5"/>
  <c r="C27" i="4" s="1"/>
  <c r="F20" i="3"/>
  <c r="B21" i="4"/>
  <c r="D17" i="3" s="1"/>
  <c r="G73" i="5"/>
  <c r="J26" i="3"/>
  <c r="J28" s="1"/>
  <c r="I29" l="1"/>
  <c r="J29" s="1"/>
  <c r="J31" s="1"/>
</calcChain>
</file>

<file path=xl/sharedStrings.xml><?xml version="1.0" encoding="utf-8"?>
<sst xmlns="http://schemas.openxmlformats.org/spreadsheetml/2006/main" count="336" uniqueCount="182">
  <si>
    <t>Rekapitulácia rozpočtu</t>
  </si>
  <si>
    <t>Stavba Oprava strešného plášťa pavilónu B v MŠ Dénešova 53, Košice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</si>
  <si>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</si>
  <si>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</si>
  <si>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</si>
  <si>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</si>
  <si>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</si>
  <si>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</si>
  <si>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</si>
  <si>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</si>
  <si>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Ost. náklady</t>
  </si>
  <si>
    <t>Cena</t>
  </si>
  <si>
    <t>Pavilón B</t>
  </si>
  <si>
    <t>Krycí list rozpočtu</t>
  </si>
  <si>
    <t xml:space="preserve">Miesto:  </t>
  </si>
  <si>
    <t>Objekt Pavilón B</t>
  </si>
  <si>
    <t xml:space="preserve">Ks: </t>
  </si>
  <si>
    <t xml:space="preserve">Zákazka: </t>
  </si>
  <si>
    <t>Spracoval: Tomko</t>
  </si>
  <si>
    <t xml:space="preserve">Dňa </t>
  </si>
  <si>
    <t>20.10.2020</t>
  </si>
  <si>
    <t>Odberateľ: Magistrát mesta Košice</t>
  </si>
  <si>
    <t xml:space="preserve">Projektant: </t>
  </si>
  <si>
    <t xml:space="preserve">Dodávateľ: </t>
  </si>
  <si>
    <t xml:space="preserve">IČO: </t>
  </si>
  <si>
    <t xml:space="preserve">DIČ: </t>
  </si>
  <si>
    <t xml:space="preserve">A </t>
  </si>
  <si>
    <t xml:space="preserve">HSV </t>
  </si>
  <si>
    <t xml:space="preserve">PSV </t>
  </si>
  <si>
    <t xml:space="preserve">MONT </t>
  </si>
  <si>
    <t xml:space="preserve">VRN </t>
  </si>
  <si>
    <t>Spolu</t>
  </si>
  <si>
    <t xml:space="preserve">B </t>
  </si>
  <si>
    <t>Ďalšie náklady</t>
  </si>
  <si>
    <t>Ostatné náklady</t>
  </si>
  <si>
    <t xml:space="preserve">Kompletačná činnosť </t>
  </si>
  <si>
    <t xml:space="preserve">HZS </t>
  </si>
  <si>
    <t xml:space="preserve">E </t>
  </si>
  <si>
    <t>Celkové náklady</t>
  </si>
  <si>
    <t>Súčet riadkov 5,10,15,20</t>
  </si>
  <si>
    <t xml:space="preserve">DPH 20% z </t>
  </si>
  <si>
    <t xml:space="preserve">DPH 0% z </t>
  </si>
  <si>
    <t>Spolu v EUR</t>
  </si>
  <si>
    <t xml:space="preserve">F </t>
  </si>
  <si>
    <t xml:space="preserve">C </t>
  </si>
  <si>
    <t>VRN</t>
  </si>
  <si>
    <t>Zariadenie staveniska</t>
  </si>
  <si>
    <t>Sťažené výrobné podmienky</t>
  </si>
  <si>
    <t>Prevádzkové vplyvy</t>
  </si>
  <si>
    <t>0% z [H+P+M]</t>
  </si>
  <si>
    <t>0% z [H+P]</t>
  </si>
  <si>
    <t xml:space="preserve">D </t>
  </si>
  <si>
    <t>Sťažené podmienky dopravy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</si>
  <si>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</si>
  <si>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</si>
  <si>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</si>
  <si>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</si>
  <si>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</si>
  <si>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</si>
  <si>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</si>
  <si>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</si>
  <si>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</si>
  <si>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</si>
  <si>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</si>
  <si>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20.10.2020</t>
  </si>
  <si>
    <t>Prehľad rozpočtových nákladov</t>
  </si>
  <si>
    <t>Práce HSV</t>
  </si>
  <si>
    <t>POVRCHOVÉ ÚPRAVY</t>
  </si>
  <si>
    <t>OSTATNÉ PRÁCE</t>
  </si>
  <si>
    <t>PRESUNY HMÔT</t>
  </si>
  <si>
    <t>Práce PSV</t>
  </si>
  <si>
    <t>POVLAKOVÉ KRYTINY</t>
  </si>
  <si>
    <t>ZTI - VNÚTORNA KANALIZÁCIA</t>
  </si>
  <si>
    <t>ZTI - VNÚTORNÝ VODOVOD</t>
  </si>
  <si>
    <t>KONŠTRUKCIE KLAMPIARSKE</t>
  </si>
  <si>
    <t>HZS ZA SKÚŠKY A REVÍZIE</t>
  </si>
  <si>
    <t>Celkom v EUR</t>
  </si>
  <si>
    <t>Por.č.</t>
  </si>
  <si>
    <t>Cenník</t>
  </si>
  <si>
    <t>Kód položky</t>
  </si>
  <si>
    <t>Názov</t>
  </si>
  <si>
    <t>Mj</t>
  </si>
  <si>
    <t>Množstvo</t>
  </si>
  <si>
    <t>Cena celkom</t>
  </si>
  <si>
    <t>Hmotnosť/Mj</t>
  </si>
  <si>
    <t>Hmotnosť</t>
  </si>
  <si>
    <t>Suť</t>
  </si>
  <si>
    <t xml:space="preserve">Spracoval: </t>
  </si>
  <si>
    <t>Tomko</t>
  </si>
  <si>
    <t xml:space="preserve">Dátum: </t>
  </si>
  <si>
    <t>Zákazka Oprava strešného plášťa pavilónu B v MŠ Dénešova 53, Košice</t>
  </si>
  <si>
    <t>R/R 0</t>
  </si>
  <si>
    <t xml:space="preserve"> 6226217701</t>
  </si>
  <si>
    <t>Tmelenie PU tmelom s dodaním tmelu</t>
  </si>
  <si>
    <t xml:space="preserve">m </t>
  </si>
  <si>
    <t xml:space="preserve"> 9529081111</t>
  </si>
  <si>
    <t>Vyčistenie strechy a objektov pred čistou montážou</t>
  </si>
  <si>
    <t xml:space="preserve">m2 </t>
  </si>
  <si>
    <t xml:space="preserve"> 9529011221</t>
  </si>
  <si>
    <t>Realizácia lokálneho prerovnania nerovností na streche materiálom - napr. Liapor</t>
  </si>
  <si>
    <t>m2</t>
  </si>
  <si>
    <t xml:space="preserve"> 13/B 1</t>
  </si>
  <si>
    <t xml:space="preserve"> 979081111</t>
  </si>
  <si>
    <t>Odvoz sutiny a vybúraných hmôt na skládku do 1 km</t>
  </si>
  <si>
    <t>t</t>
  </si>
  <si>
    <t xml:space="preserve"> 979081121</t>
  </si>
  <si>
    <t>Odvoz sutiny a vybúraných hmôt na skládku za každý ďalší 1 km</t>
  </si>
  <si>
    <t xml:space="preserve"> 979082111</t>
  </si>
  <si>
    <t>Vnútrostavenisková doprava sutiny a vybúraných hmôt do 10 m</t>
  </si>
  <si>
    <t xml:space="preserve"> 979011111</t>
  </si>
  <si>
    <t>Zvislá doprava sutiny a vybúraných hmôt za 1. podlažie nad alebo pod základným podlažím</t>
  </si>
  <si>
    <t xml:space="preserve"> 979011121</t>
  </si>
  <si>
    <t>Zvislá doprava sutiny a vybúraných hmôt za každé ďalšie podlažie</t>
  </si>
  <si>
    <t xml:space="preserve"> 979089002</t>
  </si>
  <si>
    <t>Poplatok za skládku odpadov zo stavieb a demolácií - betón, tehly, obkladačky, dlaždice, keramika kategórie O - ostatné 17 01 ..</t>
  </si>
  <si>
    <t xml:space="preserve"> 14/C 1</t>
  </si>
  <si>
    <t xml:space="preserve"> 999281111</t>
  </si>
  <si>
    <t>Presun hmôt pre opravy a údržbu v objektoch do výšky 25 m</t>
  </si>
  <si>
    <t xml:space="preserve"> 7123008321</t>
  </si>
  <si>
    <t>Odstránenie pôvodného oplechovania okraja striech vrátane asfaltovej lepenky odrezaním, vrátane demontáže</t>
  </si>
  <si>
    <t>m</t>
  </si>
  <si>
    <t xml:space="preserve"> 7123911741</t>
  </si>
  <si>
    <t>Realizácia príponiek pre pripevnenie povlakovej krytiny na plochých strechách na atike vrátane príponiek, kotviaceho materiálu a príslušenstva</t>
  </si>
  <si>
    <t>ks</t>
  </si>
  <si>
    <t xml:space="preserve"> 7123022472</t>
  </si>
  <si>
    <t>Oprava vydutých, poškodených a zdegradovaných plôch pôvodnej asfaltovej krytiny</t>
  </si>
  <si>
    <t>sub.</t>
  </si>
  <si>
    <t>711/A 2</t>
  </si>
  <si>
    <t xml:space="preserve"> 712370070</t>
  </si>
  <si>
    <t>Zhotovenie povlakovej krytiny striech plochých so sklonom do 10° PVC-P fóliou pripevnenou kotviacimi terčami so zvarením spoja</t>
  </si>
  <si>
    <t>S/S90</t>
  </si>
  <si>
    <t xml:space="preserve"> 628183090301</t>
  </si>
  <si>
    <t>Viacvrstvová syntetická strešná hydroizolačná fólia vystužená polyesterom a skleným rúnom hr. 18 mm</t>
  </si>
  <si>
    <t>M2</t>
  </si>
  <si>
    <t xml:space="preserve"> 712370401</t>
  </si>
  <si>
    <t>Pripevnenie povlakovej krytiny striech plochých so sklonom do 10° z termoplastu kotviacim terčom</t>
  </si>
  <si>
    <t>S/S20</t>
  </si>
  <si>
    <t xml:space="preserve"> 2832901000</t>
  </si>
  <si>
    <t>Kotviaca technika - rozperné kotviace podložky a kotvy 90 mm</t>
  </si>
  <si>
    <t xml:space="preserve"> 712990040</t>
  </si>
  <si>
    <t xml:space="preserve">Položenie geotextílie vodorovne alebo zvislo na strechy ploché so sklonom do 10° </t>
  </si>
  <si>
    <t xml:space="preserve"> 693183094904</t>
  </si>
  <si>
    <t xml:space="preserve">Geotextília netkaná 300mg/m2 </t>
  </si>
  <si>
    <t xml:space="preserve"> 712391175</t>
  </si>
  <si>
    <t xml:space="preserve">Pripevnenie izolácie kotviacimi pásikmi pri zhotovení povlakovej krytiny na plochej streche so sklonom do 10° </t>
  </si>
  <si>
    <t xml:space="preserve"> 712391177</t>
  </si>
  <si>
    <t xml:space="preserve">Pripevnenie izolácie kotviacimi uholníkmi pri zhotovení povlakovej krytiny na plochej streche so sklonom do 10° </t>
  </si>
  <si>
    <t xml:space="preserve"> 712391178</t>
  </si>
  <si>
    <t>Pripevnenie povlakovej krytiny na plochej streche so sklonom do 10° okapová tvarovka - atika</t>
  </si>
  <si>
    <t>S/S10</t>
  </si>
  <si>
    <t xml:space="preserve"> 138183091401</t>
  </si>
  <si>
    <t xml:space="preserve">Pofóliovaný plech pre PVC  svetlošedý </t>
  </si>
  <si>
    <t xml:space="preserve"> 712973222</t>
  </si>
  <si>
    <t>Zhotovenie detailov z detajlovej fólie priemeru 100 - 150 mm so zváraným spojom</t>
  </si>
  <si>
    <t>kus</t>
  </si>
  <si>
    <t xml:space="preserve"> 998712202</t>
  </si>
  <si>
    <t>Presun hmôt pre izoláciu povlakovej krytiny v objekte výšky do 12 m</t>
  </si>
  <si>
    <t xml:space="preserve"> %</t>
  </si>
  <si>
    <t>711/B 2</t>
  </si>
  <si>
    <t xml:space="preserve"> 712990812</t>
  </si>
  <si>
    <t xml:space="preserve">Odstránenie násypu alebo nánosu hrúbky do 50 mm z povlakovej krytiny na streche so sklonom do 10° </t>
  </si>
  <si>
    <t>R/RE</t>
  </si>
  <si>
    <t xml:space="preserve"> 721210823.1</t>
  </si>
  <si>
    <t>Demontáž strešných vtokov DN 125, vrátane vysekania</t>
  </si>
  <si>
    <t xml:space="preserve">ks </t>
  </si>
  <si>
    <t xml:space="preserve"> 7223214451</t>
  </si>
  <si>
    <t>Montáž a osadenie strešnej sanačnej vpuste s ochranným košom a rúrov dĺžky do 1 m /napr. Topwet /</t>
  </si>
  <si>
    <t xml:space="preserve"> 7225441112</t>
  </si>
  <si>
    <t>Demontáž kanalizačného prestupu nad strechou s montážou nového PVC odvetrávacieho komínka s dodaním hlavice s klobúkom</t>
  </si>
  <si>
    <t xml:space="preserve"> 764430216</t>
  </si>
  <si>
    <t>Výroba, dodávka a montáž oplechovania muriva a atík vrátane rohov z pozinkovaného Pz plechu rš 250 mm</t>
  </si>
  <si>
    <t>HZS/HZS</t>
  </si>
  <si>
    <t xml:space="preserve"> HZS000214</t>
  </si>
  <si>
    <t xml:space="preserve">Demontáž pôvodného bleskozvodu, dodávka s montážou nového bleskozvodu vrátane lana, podpier a ostatného pomocného materiálu s uložením na streche </t>
  </si>
  <si>
    <t>hod</t>
  </si>
  <si>
    <t xml:space="preserve"> HZS000114</t>
  </si>
  <si>
    <t>Revizna správa čiastková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</si>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</sst>
</file>

<file path=xl/styles.xml><?xml version="1.0" encoding="utf-8"?>
<styleSheet xmlns="http://schemas.openxmlformats.org/spreadsheetml/2006/main">
  <numFmts count="3">
    <numFmt numFmtId="164" formatCode="###\ ###\ ##0.00"/>
    <numFmt numFmtId="165" formatCode="###\ ###\ ##0.0000"/>
    <numFmt numFmtId="166" formatCode="###\ ###\ ##0.000"/>
  </numFmts>
  <fonts count="21">
    <font>
      <sz val="11"/>
      <color theme="1"/>
      <name val="Calibri"/>
      <family val="2"/>
      <charset val="238"/>
      <scheme val="minor"/>
    </font>
    <font>
      <sz val="11"/>
      <color theme="1"/>
      <name val="Arial CE"/>
      <family val="2"/>
      <charset val="238"/>
    </font>
    <font>
      <b/>
      <sz val="11"/>
      <color theme="1"/>
      <name val="Arial CE"/>
      <family val="2"/>
      <charset val="238"/>
    </font>
    <font>
      <b/>
      <sz val="10"/>
      <color theme="1"/>
      <name val="Arial CE"/>
      <family val="2"/>
      <charset val="238"/>
    </font>
    <font>
      <b/>
      <sz val="8"/>
      <color theme="1"/>
      <name val="Arial CE"/>
      <family val="2"/>
      <charset val="238"/>
    </font>
    <font>
      <sz val="8"/>
      <color theme="1"/>
      <name val="Arial CE"/>
      <family val="2"/>
      <charset val="238"/>
    </font>
    <font>
      <sz val="9"/>
      <color theme="1"/>
      <name val="Arial CE"/>
      <family val="2"/>
      <charset val="238"/>
    </font>
    <font>
      <sz val="9"/>
      <color rgb="FF0000FF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Arial CE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9"/>
      <color theme="1"/>
      <name val="Arial CE"/>
      <family val="2"/>
      <charset val="238"/>
    </font>
    <font>
      <sz val="8"/>
      <color rgb="FF000000"/>
      <name val="Arial CE"/>
      <family val="2"/>
      <charset val="238"/>
    </font>
    <font>
      <sz val="11"/>
      <color rgb="FF000000"/>
      <name val="Arial CE"/>
      <family val="2"/>
      <charset val="238"/>
    </font>
    <font>
      <sz val="11"/>
      <color rgb="FF000000"/>
      <name val="Calibri"/>
      <family val="2"/>
      <charset val="238"/>
      <scheme val="minor"/>
    </font>
    <font>
      <sz val="8"/>
      <color rgb="FF0000FF"/>
      <name val="Arial CE"/>
      <family val="2"/>
      <charset val="238"/>
    </font>
    <font>
      <sz val="11"/>
      <color rgb="FF0000FF"/>
      <name val="Arial CE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Arial CE"/>
      <family val="2"/>
      <charset val="238"/>
    </font>
    <font>
      <b/>
      <sz val="8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AA"/>
        <bgColor indexed="64"/>
      </patternFill>
    </fill>
  </fills>
  <borders count="9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808080"/>
      </bottom>
      <diagonal/>
    </border>
    <border>
      <left/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double">
        <color rgb="FF000000"/>
      </right>
      <top style="thin">
        <color rgb="FF80808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0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Fill="1" applyBorder="1"/>
    <xf numFmtId="0" fontId="3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Alignment="1">
      <alignment wrapText="1"/>
    </xf>
    <xf numFmtId="0" fontId="4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3" xfId="0" applyFont="1" applyFill="1" applyBorder="1"/>
    <xf numFmtId="0" fontId="1" fillId="0" borderId="4" xfId="0" applyFont="1" applyFill="1" applyBorder="1"/>
    <xf numFmtId="0" fontId="3" fillId="0" borderId="4" xfId="0" applyFont="1" applyFill="1" applyBorder="1"/>
    <xf numFmtId="0" fontId="1" fillId="0" borderId="5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164" fontId="1" fillId="0" borderId="9" xfId="0" applyNumberFormat="1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25" xfId="0" applyFont="1" applyFill="1" applyBorder="1"/>
    <xf numFmtId="164" fontId="1" fillId="0" borderId="26" xfId="0" applyNumberFormat="1" applyFont="1" applyFill="1" applyBorder="1"/>
    <xf numFmtId="0" fontId="1" fillId="0" borderId="27" xfId="0" applyFont="1" applyFill="1" applyBorder="1"/>
    <xf numFmtId="0" fontId="1" fillId="0" borderId="28" xfId="0" applyFont="1" applyFill="1" applyBorder="1"/>
    <xf numFmtId="0" fontId="6" fillId="0" borderId="15" xfId="0" applyFont="1" applyFill="1" applyBorder="1"/>
    <xf numFmtId="0" fontId="6" fillId="0" borderId="11" xfId="0" applyFont="1" applyFill="1" applyBorder="1"/>
    <xf numFmtId="0" fontId="6" fillId="0" borderId="8" xfId="0" applyFont="1" applyFill="1" applyBorder="1"/>
    <xf numFmtId="0" fontId="7" fillId="0" borderId="29" xfId="0" applyFont="1" applyFill="1" applyBorder="1" applyAlignment="1">
      <alignment wrapText="1"/>
    </xf>
    <xf numFmtId="0" fontId="7" fillId="0" borderId="30" xfId="0" applyFont="1" applyFill="1" applyBorder="1" applyAlignment="1">
      <alignment wrapText="1"/>
    </xf>
    <xf numFmtId="0" fontId="7" fillId="0" borderId="31" xfId="0" applyFont="1" applyFill="1" applyBorder="1" applyAlignment="1">
      <alignment wrapText="1"/>
    </xf>
    <xf numFmtId="0" fontId="5" fillId="0" borderId="20" xfId="0" applyFont="1" applyFill="1" applyBorder="1"/>
    <xf numFmtId="0" fontId="5" fillId="0" borderId="15" xfId="0" applyFont="1" applyFill="1" applyBorder="1"/>
    <xf numFmtId="0" fontId="5" fillId="0" borderId="8" xfId="0" applyFont="1" applyFill="1" applyBorder="1"/>
    <xf numFmtId="0" fontId="5" fillId="0" borderId="25" xfId="0" applyFont="1" applyFill="1" applyBorder="1"/>
    <xf numFmtId="0" fontId="1" fillId="0" borderId="32" xfId="0" applyFont="1" applyFill="1" applyBorder="1"/>
    <xf numFmtId="0" fontId="1" fillId="0" borderId="33" xfId="0" applyFont="1" applyFill="1" applyBorder="1"/>
    <xf numFmtId="0" fontId="1" fillId="0" borderId="26" xfId="0" applyFont="1" applyFill="1" applyBorder="1"/>
    <xf numFmtId="0" fontId="1" fillId="0" borderId="34" xfId="0" applyFont="1" applyFill="1" applyBorder="1"/>
    <xf numFmtId="0" fontId="1" fillId="0" borderId="35" xfId="0" applyFont="1" applyFill="1" applyBorder="1"/>
    <xf numFmtId="0" fontId="1" fillId="0" borderId="36" xfId="0" applyFont="1" applyFill="1" applyBorder="1"/>
    <xf numFmtId="0" fontId="1" fillId="0" borderId="37" xfId="0" applyFont="1" applyFill="1" applyBorder="1"/>
    <xf numFmtId="0" fontId="1" fillId="0" borderId="38" xfId="0" applyFont="1" applyFill="1" applyBorder="1"/>
    <xf numFmtId="0" fontId="1" fillId="0" borderId="30" xfId="0" applyFont="1" applyFill="1" applyBorder="1" applyAlignment="1">
      <alignment wrapText="1"/>
    </xf>
    <xf numFmtId="0" fontId="1" fillId="0" borderId="31" xfId="0" applyFont="1" applyFill="1" applyBorder="1" applyAlignment="1">
      <alignment wrapText="1"/>
    </xf>
    <xf numFmtId="0" fontId="1" fillId="0" borderId="40" xfId="0" applyFont="1" applyFill="1" applyBorder="1" applyAlignment="1">
      <alignment wrapText="1"/>
    </xf>
    <xf numFmtId="0" fontId="1" fillId="0" borderId="41" xfId="0" applyFont="1" applyFill="1" applyBorder="1" applyAlignment="1">
      <alignment wrapText="1"/>
    </xf>
    <xf numFmtId="0" fontId="5" fillId="0" borderId="29" xfId="0" applyFont="1" applyFill="1" applyBorder="1" applyAlignment="1">
      <alignment wrapText="1"/>
    </xf>
    <xf numFmtId="0" fontId="5" fillId="0" borderId="39" xfId="0" applyFont="1" applyFill="1" applyBorder="1" applyAlignment="1">
      <alignment wrapText="1"/>
    </xf>
    <xf numFmtId="0" fontId="5" fillId="0" borderId="32" xfId="0" applyFont="1" applyFill="1" applyBorder="1"/>
    <xf numFmtId="0" fontId="5" fillId="0" borderId="9" xfId="0" applyFont="1" applyFill="1" applyBorder="1"/>
    <xf numFmtId="0" fontId="4" fillId="0" borderId="42" xfId="0" applyFont="1" applyFill="1" applyBorder="1" applyAlignment="1">
      <alignment horizontal="center"/>
    </xf>
    <xf numFmtId="0" fontId="5" fillId="0" borderId="43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35" xfId="0" applyFont="1" applyFill="1" applyBorder="1"/>
    <xf numFmtId="0" fontId="5" fillId="0" borderId="33" xfId="0" applyFont="1" applyFill="1" applyBorder="1"/>
    <xf numFmtId="0" fontId="5" fillId="0" borderId="11" xfId="0" applyFont="1" applyFill="1" applyBorder="1"/>
    <xf numFmtId="0" fontId="5" fillId="0" borderId="42" xfId="0" applyFont="1" applyFill="1" applyBorder="1" applyAlignment="1">
      <alignment horizontal="center"/>
    </xf>
    <xf numFmtId="164" fontId="1" fillId="0" borderId="20" xfId="0" applyNumberFormat="1" applyFont="1" applyFill="1" applyBorder="1"/>
    <xf numFmtId="0" fontId="5" fillId="0" borderId="46" xfId="0" applyFont="1" applyFill="1" applyBorder="1" applyAlignment="1">
      <alignment horizontal="center"/>
    </xf>
    <xf numFmtId="0" fontId="5" fillId="0" borderId="47" xfId="0" applyFont="1" applyFill="1" applyBorder="1" applyAlignment="1">
      <alignment horizontal="center"/>
    </xf>
    <xf numFmtId="0" fontId="5" fillId="0" borderId="48" xfId="0" applyFont="1" applyFill="1" applyBorder="1"/>
    <xf numFmtId="0" fontId="5" fillId="0" borderId="50" xfId="0" applyFont="1" applyFill="1" applyBorder="1"/>
    <xf numFmtId="0" fontId="5" fillId="0" borderId="51" xfId="0" applyFont="1" applyFill="1" applyBorder="1"/>
    <xf numFmtId="0" fontId="5" fillId="0" borderId="52" xfId="0" applyFont="1" applyFill="1" applyBorder="1"/>
    <xf numFmtId="0" fontId="5" fillId="0" borderId="53" xfId="0" applyFont="1" applyFill="1" applyBorder="1"/>
    <xf numFmtId="164" fontId="1" fillId="0" borderId="54" xfId="0" applyNumberFormat="1" applyFont="1" applyFill="1" applyBorder="1"/>
    <xf numFmtId="164" fontId="5" fillId="0" borderId="49" xfId="0" applyNumberFormat="1" applyFont="1" applyFill="1" applyBorder="1"/>
    <xf numFmtId="164" fontId="5" fillId="0" borderId="50" xfId="0" applyNumberFormat="1" applyFont="1" applyFill="1" applyBorder="1"/>
    <xf numFmtId="164" fontId="5" fillId="0" borderId="51" xfId="0" applyNumberFormat="1" applyFont="1" applyFill="1" applyBorder="1"/>
    <xf numFmtId="164" fontId="5" fillId="0" borderId="52" xfId="0" applyNumberFormat="1" applyFont="1" applyFill="1" applyBorder="1"/>
    <xf numFmtId="164" fontId="1" fillId="0" borderId="53" xfId="0" applyNumberFormat="1" applyFont="1" applyFill="1" applyBorder="1"/>
    <xf numFmtId="164" fontId="5" fillId="0" borderId="0" xfId="0" applyNumberFormat="1" applyFont="1" applyFill="1" applyBorder="1"/>
    <xf numFmtId="164" fontId="5" fillId="0" borderId="55" xfId="0" applyNumberFormat="1" applyFont="1" applyFill="1" applyBorder="1"/>
    <xf numFmtId="0" fontId="1" fillId="0" borderId="56" xfId="0" applyFont="1" applyFill="1" applyBorder="1"/>
    <xf numFmtId="0" fontId="1" fillId="0" borderId="57" xfId="0" applyFont="1" applyFill="1" applyBorder="1"/>
    <xf numFmtId="0" fontId="1" fillId="0" borderId="58" xfId="0" applyFont="1" applyFill="1" applyBorder="1"/>
    <xf numFmtId="0" fontId="1" fillId="0" borderId="59" xfId="0" applyFont="1" applyFill="1" applyBorder="1"/>
    <xf numFmtId="0" fontId="1" fillId="0" borderId="7" xfId="0" applyFont="1" applyFill="1" applyBorder="1"/>
    <xf numFmtId="164" fontId="1" fillId="0" borderId="21" xfId="0" applyNumberFormat="1" applyFont="1" applyFill="1" applyBorder="1"/>
    <xf numFmtId="164" fontId="1" fillId="0" borderId="55" xfId="0" applyNumberFormat="1" applyFont="1" applyFill="1" applyBorder="1"/>
    <xf numFmtId="164" fontId="5" fillId="0" borderId="61" xfId="0" applyNumberFormat="1" applyFont="1" applyFill="1" applyBorder="1"/>
    <xf numFmtId="164" fontId="1" fillId="0" borderId="61" xfId="0" applyNumberFormat="1" applyFont="1" applyFill="1" applyBorder="1"/>
    <xf numFmtId="0" fontId="4" fillId="0" borderId="63" xfId="0" applyFont="1" applyFill="1" applyBorder="1" applyAlignment="1">
      <alignment horizontal="center"/>
    </xf>
    <xf numFmtId="0" fontId="5" fillId="0" borderId="64" xfId="0" applyFont="1" applyFill="1" applyBorder="1"/>
    <xf numFmtId="0" fontId="5" fillId="0" borderId="65" xfId="0" applyFont="1" applyFill="1" applyBorder="1"/>
    <xf numFmtId="0" fontId="5" fillId="0" borderId="66" xfId="0" applyFont="1" applyFill="1" applyBorder="1" applyAlignment="1">
      <alignment horizontal="center"/>
    </xf>
    <xf numFmtId="0" fontId="5" fillId="0" borderId="67" xfId="0" applyFont="1" applyFill="1" applyBorder="1"/>
    <xf numFmtId="164" fontId="5" fillId="0" borderId="67" xfId="0" applyNumberFormat="1" applyFont="1" applyFill="1" applyBorder="1"/>
    <xf numFmtId="164" fontId="5" fillId="0" borderId="68" xfId="0" applyNumberFormat="1" applyFont="1" applyFill="1" applyBorder="1"/>
    <xf numFmtId="164" fontId="5" fillId="0" borderId="69" xfId="0" applyNumberFormat="1" applyFont="1" applyFill="1" applyBorder="1"/>
    <xf numFmtId="164" fontId="1" fillId="0" borderId="70" xfId="0" applyNumberFormat="1" applyFont="1" applyFill="1" applyBorder="1"/>
    <xf numFmtId="164" fontId="4" fillId="0" borderId="71" xfId="0" applyNumberFormat="1" applyFont="1" applyFill="1" applyBorder="1"/>
    <xf numFmtId="164" fontId="1" fillId="0" borderId="72" xfId="0" applyNumberFormat="1" applyFont="1" applyFill="1" applyBorder="1"/>
    <xf numFmtId="0" fontId="1" fillId="0" borderId="14" xfId="0" applyFont="1" applyFill="1" applyBorder="1"/>
    <xf numFmtId="0" fontId="1" fillId="0" borderId="73" xfId="0" applyFont="1" applyFill="1" applyBorder="1"/>
    <xf numFmtId="0" fontId="1" fillId="0" borderId="74" xfId="0" applyFont="1" applyFill="1" applyBorder="1"/>
    <xf numFmtId="0" fontId="5" fillId="0" borderId="10" xfId="0" applyFont="1" applyFill="1" applyBorder="1"/>
    <xf numFmtId="0" fontId="1" fillId="0" borderId="19" xfId="0" applyFont="1" applyFill="1" applyBorder="1"/>
    <xf numFmtId="0" fontId="5" fillId="0" borderId="75" xfId="0" applyFont="1" applyFill="1" applyBorder="1"/>
    <xf numFmtId="164" fontId="5" fillId="0" borderId="76" xfId="0" applyNumberFormat="1" applyFont="1" applyFill="1" applyBorder="1"/>
    <xf numFmtId="164" fontId="4" fillId="0" borderId="77" xfId="0" applyNumberFormat="1" applyFont="1" applyFill="1" applyBorder="1"/>
    <xf numFmtId="164" fontId="4" fillId="0" borderId="78" xfId="0" applyNumberFormat="1" applyFont="1" applyFill="1" applyBorder="1"/>
    <xf numFmtId="0" fontId="4" fillId="0" borderId="79" xfId="0" applyFont="1" applyFill="1" applyBorder="1" applyAlignment="1">
      <alignment horizontal="center"/>
    </xf>
    <xf numFmtId="0" fontId="5" fillId="0" borderId="45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64" fontId="1" fillId="0" borderId="24" xfId="0" applyNumberFormat="1" applyFont="1" applyFill="1" applyBorder="1"/>
    <xf numFmtId="164" fontId="1" fillId="0" borderId="22" xfId="0" applyNumberFormat="1" applyFont="1" applyFill="1" applyBorder="1"/>
    <xf numFmtId="0" fontId="5" fillId="0" borderId="76" xfId="0" applyFont="1" applyFill="1" applyBorder="1"/>
    <xf numFmtId="0" fontId="5" fillId="0" borderId="0" xfId="0" applyFont="1" applyFill="1" applyBorder="1"/>
    <xf numFmtId="0" fontId="5" fillId="0" borderId="55" xfId="0" applyFont="1" applyFill="1" applyBorder="1"/>
    <xf numFmtId="0" fontId="1" fillId="0" borderId="0" xfId="0" applyFont="1" applyFill="1" applyBorder="1"/>
    <xf numFmtId="164" fontId="5" fillId="0" borderId="80" xfId="0" applyNumberFormat="1" applyFont="1" applyFill="1" applyBorder="1"/>
    <xf numFmtId="164" fontId="5" fillId="0" borderId="81" xfId="0" applyNumberFormat="1" applyFont="1" applyFill="1" applyBorder="1"/>
    <xf numFmtId="164" fontId="1" fillId="0" borderId="80" xfId="0" applyNumberFormat="1" applyFont="1" applyFill="1" applyBorder="1"/>
    <xf numFmtId="0" fontId="1" fillId="0" borderId="82" xfId="0" applyFont="1" applyFill="1" applyBorder="1"/>
    <xf numFmtId="164" fontId="5" fillId="0" borderId="83" xfId="0" applyNumberFormat="1" applyFont="1" applyFill="1" applyBorder="1"/>
    <xf numFmtId="0" fontId="1" fillId="0" borderId="84" xfId="0" applyFont="1" applyFill="1" applyBorder="1"/>
    <xf numFmtId="0" fontId="1" fillId="0" borderId="55" xfId="0" applyFont="1" applyFill="1" applyBorder="1"/>
    <xf numFmtId="164" fontId="1" fillId="0" borderId="81" xfId="0" applyNumberFormat="1" applyFont="1" applyFill="1" applyBorder="1"/>
    <xf numFmtId="0" fontId="1" fillId="0" borderId="61" xfId="0" applyFont="1" applyFill="1" applyBorder="1"/>
    <xf numFmtId="0" fontId="5" fillId="0" borderId="61" xfId="0" applyFont="1" applyFill="1" applyBorder="1"/>
    <xf numFmtId="0" fontId="1" fillId="0" borderId="85" xfId="0" applyFont="1" applyFill="1" applyBorder="1"/>
    <xf numFmtId="164" fontId="1" fillId="0" borderId="86" xfId="0" applyNumberFormat="1" applyFont="1" applyFill="1" applyBorder="1"/>
    <xf numFmtId="164" fontId="4" fillId="0" borderId="87" xfId="0" applyNumberFormat="1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91" xfId="0" applyFont="1" applyFill="1" applyBorder="1"/>
    <xf numFmtId="0" fontId="1" fillId="0" borderId="92" xfId="0" applyFont="1" applyFill="1" applyBorder="1"/>
    <xf numFmtId="0" fontId="1" fillId="0" borderId="93" xfId="0" applyFont="1" applyFill="1" applyBorder="1"/>
    <xf numFmtId="0" fontId="1" fillId="0" borderId="60" xfId="0" applyFont="1" applyFill="1" applyBorder="1"/>
    <xf numFmtId="0" fontId="1" fillId="0" borderId="62" xfId="0" applyFont="1" applyFill="1" applyBorder="1"/>
    <xf numFmtId="0" fontId="5" fillId="0" borderId="5" xfId="0" applyFont="1" applyFill="1" applyBorder="1"/>
    <xf numFmtId="0" fontId="5" fillId="0" borderId="7" xfId="0" applyFont="1" applyFill="1" applyBorder="1"/>
    <xf numFmtId="0" fontId="5" fillId="0" borderId="88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89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3" fillId="0" borderId="1" xfId="0" applyFont="1" applyBorder="1"/>
    <xf numFmtId="0" fontId="4" fillId="2" borderId="4" xfId="0" applyFont="1" applyFill="1" applyBorder="1" applyAlignment="1">
      <alignment horizontal="center"/>
    </xf>
    <xf numFmtId="165" fontId="1" fillId="0" borderId="0" xfId="0" applyNumberFormat="1" applyFont="1"/>
    <xf numFmtId="164" fontId="1" fillId="0" borderId="0" xfId="0" applyNumberFormat="1" applyFont="1"/>
    <xf numFmtId="0" fontId="5" fillId="0" borderId="94" xfId="0" applyFont="1" applyBorder="1"/>
    <xf numFmtId="164" fontId="5" fillId="0" borderId="94" xfId="0" applyNumberFormat="1" applyFont="1" applyBorder="1"/>
    <xf numFmtId="165" fontId="5" fillId="0" borderId="94" xfId="0" applyNumberFormat="1" applyFont="1" applyBorder="1"/>
    <xf numFmtId="0" fontId="8" fillId="0" borderId="0" xfId="0" applyFont="1"/>
    <xf numFmtId="0" fontId="4" fillId="0" borderId="94" xfId="0" applyFont="1" applyBorder="1"/>
    <xf numFmtId="164" fontId="4" fillId="0" borderId="94" xfId="0" applyNumberFormat="1" applyFont="1" applyBorder="1"/>
    <xf numFmtId="0" fontId="5" fillId="0" borderId="0" xfId="0" applyFont="1"/>
    <xf numFmtId="164" fontId="5" fillId="0" borderId="0" xfId="0" applyNumberFormat="1" applyFont="1"/>
    <xf numFmtId="165" fontId="5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10" fillId="0" borderId="0" xfId="0" applyFont="1"/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" fillId="0" borderId="89" xfId="0" applyFont="1" applyFill="1" applyBorder="1" applyAlignment="1">
      <alignment wrapText="1"/>
    </xf>
    <xf numFmtId="0" fontId="1" fillId="0" borderId="13" xfId="0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11" fillId="0" borderId="1" xfId="0" applyFont="1" applyFill="1" applyBorder="1"/>
    <xf numFmtId="166" fontId="1" fillId="0" borderId="0" xfId="0" applyNumberFormat="1" applyFont="1"/>
    <xf numFmtId="0" fontId="4" fillId="2" borderId="94" xfId="0" applyFont="1" applyFill="1" applyBorder="1" applyAlignment="1">
      <alignment horizontal="center"/>
    </xf>
    <xf numFmtId="49" fontId="5" fillId="0" borderId="94" xfId="0" applyNumberFormat="1" applyFont="1" applyBorder="1"/>
    <xf numFmtId="166" fontId="5" fillId="0" borderId="94" xfId="0" applyNumberFormat="1" applyFont="1" applyBorder="1"/>
    <xf numFmtId="166" fontId="5" fillId="0" borderId="0" xfId="0" applyNumberFormat="1" applyFont="1"/>
    <xf numFmtId="0" fontId="4" fillId="0" borderId="0" xfId="0" applyFont="1" applyAlignment="1">
      <alignment horizontal="left"/>
    </xf>
    <xf numFmtId="0" fontId="12" fillId="0" borderId="0" xfId="0" applyFont="1" applyAlignment="1">
      <alignment wrapText="1"/>
    </xf>
    <xf numFmtId="166" fontId="12" fillId="0" borderId="0" xfId="0" applyNumberFormat="1" applyFont="1" applyAlignment="1">
      <alignment wrapText="1"/>
    </xf>
    <xf numFmtId="164" fontId="12" fillId="0" borderId="0" xfId="0" applyNumberFormat="1" applyFont="1" applyAlignment="1">
      <alignment wrapText="1"/>
    </xf>
    <xf numFmtId="0" fontId="13" fillId="0" borderId="0" xfId="0" applyFont="1"/>
    <xf numFmtId="0" fontId="14" fillId="0" borderId="0" xfId="0" applyFont="1"/>
    <xf numFmtId="0" fontId="12" fillId="0" borderId="0" xfId="0" applyFont="1" applyAlignment="1">
      <alignment horizontal="center" wrapText="1"/>
    </xf>
    <xf numFmtId="49" fontId="12" fillId="0" borderId="0" xfId="0" applyNumberFormat="1" applyFont="1" applyAlignment="1">
      <alignment horizontal="left" wrapText="1"/>
    </xf>
    <xf numFmtId="166" fontId="13" fillId="0" borderId="0" xfId="0" applyNumberFormat="1" applyFont="1"/>
    <xf numFmtId="0" fontId="12" fillId="0" borderId="0" xfId="0" applyFont="1"/>
    <xf numFmtId="166" fontId="12" fillId="0" borderId="0" xfId="0" applyNumberFormat="1" applyFont="1"/>
    <xf numFmtId="166" fontId="4" fillId="0" borderId="0" xfId="0" applyNumberFormat="1" applyFont="1"/>
    <xf numFmtId="0" fontId="15" fillId="0" borderId="0" xfId="0" applyFont="1" applyAlignment="1">
      <alignment wrapText="1"/>
    </xf>
    <xf numFmtId="166" fontId="15" fillId="0" borderId="0" xfId="0" applyNumberFormat="1" applyFont="1" applyAlignment="1">
      <alignment wrapText="1"/>
    </xf>
    <xf numFmtId="164" fontId="15" fillId="0" borderId="0" xfId="0" applyNumberFormat="1" applyFont="1" applyAlignment="1">
      <alignment wrapText="1"/>
    </xf>
    <xf numFmtId="0" fontId="16" fillId="0" borderId="0" xfId="0" applyFont="1"/>
    <xf numFmtId="0" fontId="17" fillId="0" borderId="0" xfId="0" applyFont="1"/>
    <xf numFmtId="49" fontId="15" fillId="0" borderId="0" xfId="0" applyNumberFormat="1" applyFont="1" applyAlignment="1">
      <alignment horizontal="left" wrapText="1"/>
    </xf>
    <xf numFmtId="166" fontId="16" fillId="0" borderId="0" xfId="0" applyNumberFormat="1" applyFont="1"/>
    <xf numFmtId="0" fontId="15" fillId="0" borderId="0" xfId="0" applyFont="1"/>
    <xf numFmtId="166" fontId="15" fillId="0" borderId="0" xfId="0" applyNumberFormat="1" applyFont="1"/>
    <xf numFmtId="0" fontId="18" fillId="0" borderId="0" xfId="0" applyFont="1"/>
    <xf numFmtId="0" fontId="19" fillId="0" borderId="94" xfId="0" applyFont="1" applyBorder="1"/>
    <xf numFmtId="164" fontId="19" fillId="0" borderId="94" xfId="0" applyNumberFormat="1" applyFont="1" applyBorder="1"/>
    <xf numFmtId="166" fontId="19" fillId="0" borderId="94" xfId="0" applyNumberFormat="1" applyFont="1" applyBorder="1"/>
    <xf numFmtId="0" fontId="20" fillId="0" borderId="94" xfId="0" applyFont="1" applyBorder="1"/>
    <xf numFmtId="164" fontId="0" fillId="0" borderId="0" xfId="0" applyNumberFormat="1"/>
    <xf numFmtId="164" fontId="4" fillId="0" borderId="1" xfId="0" applyNumberFormat="1" applyFont="1" applyFill="1" applyBorder="1"/>
    <xf numFmtId="164" fontId="2" fillId="0" borderId="1" xfId="0" applyNumberFormat="1" applyFont="1" applyFill="1" applyBorder="1"/>
    <xf numFmtId="0" fontId="4" fillId="0" borderId="5" xfId="0" applyFont="1" applyFill="1" applyBorder="1"/>
    <xf numFmtId="164" fontId="4" fillId="0" borderId="5" xfId="0" applyNumberFormat="1" applyFont="1" applyFill="1" applyBorder="1"/>
    <xf numFmtId="0" fontId="4" fillId="0" borderId="6" xfId="0" applyFont="1" applyFill="1" applyBorder="1"/>
    <xf numFmtId="164" fontId="4" fillId="0" borderId="6" xfId="0" applyNumberFormat="1" applyFont="1" applyFill="1" applyBorder="1"/>
    <xf numFmtId="0" fontId="6" fillId="0" borderId="29" xfId="0" applyFont="1" applyFill="1" applyBorder="1" applyAlignment="1">
      <alignment wrapText="1"/>
    </xf>
    <xf numFmtId="0" fontId="6" fillId="0" borderId="30" xfId="0" applyFont="1" applyFill="1" applyBorder="1" applyAlignment="1">
      <alignment wrapText="1"/>
    </xf>
    <xf numFmtId="0" fontId="6" fillId="0" borderId="31" xfId="0" applyFont="1" applyFill="1" applyBorder="1" applyAlignment="1">
      <alignment wrapText="1"/>
    </xf>
    <xf numFmtId="0" fontId="5" fillId="0" borderId="95" xfId="0" applyFont="1" applyFill="1" applyBorder="1" applyAlignment="1">
      <alignment horizontal="center"/>
    </xf>
    <xf numFmtId="0" fontId="1" fillId="0" borderId="77" xfId="0" applyFont="1" applyFill="1" applyBorder="1"/>
    <xf numFmtId="0" fontId="1" fillId="0" borderId="96" xfId="0" applyFont="1" applyFill="1" applyBorder="1"/>
    <xf numFmtId="164" fontId="1" fillId="0" borderId="97" xfId="0" applyNumberFormat="1" applyFont="1" applyFill="1" applyBorder="1"/>
    <xf numFmtId="164" fontId="4" fillId="0" borderId="98" xfId="0" applyNumberFormat="1" applyFont="1" applyFill="1" applyBorder="1"/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3"/>
  <sheetViews>
    <sheetView tabSelected="1" workbookViewId="0"/>
  </sheetViews>
  <sheetFormatPr defaultColWidth="0" defaultRowHeight="15"/>
  <cols>
    <col min="1" max="1" width="35.7109375" customWidth="1"/>
    <col min="2" max="3" width="15.7109375" customWidth="1"/>
    <col min="4" max="6" width="8.7109375" customWidth="1"/>
    <col min="7" max="7" width="15.7109375" customWidth="1"/>
    <col min="8" max="8" width="3.7109375" customWidth="1"/>
    <col min="27" max="16384" width="9.140625" hidden="1"/>
  </cols>
  <sheetData>
    <row r="1" spans="1:26">
      <c r="A1" s="3"/>
      <c r="B1" s="3"/>
      <c r="C1" s="3"/>
      <c r="D1" s="3"/>
      <c r="E1" s="3"/>
      <c r="F1" s="3"/>
      <c r="G1" s="3"/>
    </row>
    <row r="2" spans="1:26">
      <c r="A2" s="4" t="s">
        <v>0</v>
      </c>
      <c r="B2" s="3"/>
      <c r="C2" s="3"/>
      <c r="D2" s="3"/>
      <c r="E2" s="3"/>
      <c r="F2" s="7" t="s">
        <v>2</v>
      </c>
      <c r="G2" s="7"/>
    </row>
    <row r="3" spans="1:26">
      <c r="A3" s="6" t="s">
        <v>1</v>
      </c>
      <c r="B3" s="6"/>
      <c r="C3" s="6"/>
      <c r="D3" s="6"/>
      <c r="E3" s="6"/>
      <c r="F3" s="8" t="s">
        <v>3</v>
      </c>
      <c r="G3" s="8" t="s">
        <v>4</v>
      </c>
    </row>
    <row r="4" spans="1:26">
      <c r="A4" s="6"/>
      <c r="B4" s="6"/>
      <c r="C4" s="6"/>
      <c r="D4" s="6"/>
      <c r="E4" s="6"/>
      <c r="F4" s="9">
        <v>0.2</v>
      </c>
      <c r="G4" s="9">
        <v>0</v>
      </c>
    </row>
    <row r="5" spans="1:26">
      <c r="A5" s="3"/>
      <c r="B5" s="3"/>
      <c r="C5" s="3"/>
      <c r="D5" s="3"/>
      <c r="E5" s="3"/>
      <c r="F5" s="3"/>
      <c r="G5" s="3"/>
    </row>
    <row r="6" spans="1:26">
      <c r="A6" s="10" t="s">
        <v>5</v>
      </c>
      <c r="B6" s="10" t="s">
        <v>6</v>
      </c>
      <c r="C6" s="10" t="s">
        <v>7</v>
      </c>
      <c r="D6" s="10" t="s">
        <v>8</v>
      </c>
      <c r="E6" s="10" t="s">
        <v>9</v>
      </c>
      <c r="F6" s="10" t="s">
        <v>10</v>
      </c>
      <c r="G6" s="10" t="s">
        <v>11</v>
      </c>
    </row>
    <row r="7" spans="1:26">
      <c r="A7" s="71" t="s">
        <v>12</v>
      </c>
      <c r="B7" s="77">
        <f>'SO 6782'!I73-Rekapitulácia!D7</f>
        <v>0</v>
      </c>
      <c r="C7" s="77">
        <f>'Kryci_list 6782'!J26</f>
        <v>0</v>
      </c>
      <c r="D7" s="77">
        <v>0</v>
      </c>
      <c r="E7" s="77">
        <f>'Kryci_list 6782'!J17</f>
        <v>0</v>
      </c>
      <c r="F7" s="77">
        <v>0</v>
      </c>
      <c r="G7" s="77">
        <f>B7+C7+D7+E7+F7</f>
        <v>0</v>
      </c>
      <c r="K7">
        <f>'SO 6782'!K73</f>
        <v>0</v>
      </c>
      <c r="Q7">
        <v>30.126000000000001</v>
      </c>
    </row>
    <row r="8" spans="1:26">
      <c r="A8" s="210" t="s">
        <v>177</v>
      </c>
      <c r="B8" s="211">
        <f>SUM(B7:B7)</f>
        <v>0</v>
      </c>
      <c r="C8" s="211">
        <f>SUM(C7:C7)</f>
        <v>0</v>
      </c>
      <c r="D8" s="211">
        <f>SUM(D7:D7)</f>
        <v>0</v>
      </c>
      <c r="E8" s="211">
        <f>SUM(E7:E7)</f>
        <v>0</v>
      </c>
      <c r="F8" s="211">
        <f>SUM(F7:F7)</f>
        <v>0</v>
      </c>
      <c r="G8" s="211">
        <f>SUM(G7:G7)-SUM(Z7:Z7)</f>
        <v>0</v>
      </c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</row>
    <row r="9" spans="1:26">
      <c r="A9" s="208" t="s">
        <v>178</v>
      </c>
      <c r="B9" s="209">
        <f>G8-SUM(Rekapitulácia!K7:'Rekapitulácia'!K7)*1</f>
        <v>0</v>
      </c>
      <c r="C9" s="209"/>
      <c r="D9" s="209"/>
      <c r="E9" s="209"/>
      <c r="F9" s="209"/>
      <c r="G9" s="209">
        <f>ROUND(((ROUND(B9,2)*20)/100),2)*1</f>
        <v>0</v>
      </c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</row>
    <row r="10" spans="1:26">
      <c r="A10" s="5" t="s">
        <v>179</v>
      </c>
      <c r="B10" s="206">
        <f>(G8-B9)</f>
        <v>0</v>
      </c>
      <c r="C10" s="206"/>
      <c r="D10" s="206"/>
      <c r="E10" s="206"/>
      <c r="F10" s="206"/>
      <c r="G10" s="206">
        <f>ROUND(((ROUND(B10,2)*0)/100),2)</f>
        <v>0</v>
      </c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</row>
    <row r="11" spans="1:26">
      <c r="A11" s="5" t="s">
        <v>180</v>
      </c>
      <c r="B11" s="206"/>
      <c r="C11" s="206"/>
      <c r="D11" s="206"/>
      <c r="E11" s="206"/>
      <c r="F11" s="206"/>
      <c r="G11" s="206">
        <f>SUM(G8:G10)</f>
        <v>0</v>
      </c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</row>
    <row r="12" spans="1:26">
      <c r="A12" s="11"/>
      <c r="B12" s="207"/>
      <c r="C12" s="207"/>
      <c r="D12" s="207"/>
      <c r="E12" s="207"/>
      <c r="F12" s="207"/>
      <c r="G12" s="207"/>
    </row>
    <row r="13" spans="1:26">
      <c r="A13" s="11"/>
      <c r="B13" s="207"/>
      <c r="C13" s="207"/>
      <c r="D13" s="207"/>
      <c r="E13" s="207"/>
      <c r="F13" s="207"/>
      <c r="G13" s="207"/>
    </row>
    <row r="14" spans="1:26">
      <c r="A14" s="11"/>
      <c r="B14" s="207"/>
      <c r="C14" s="207"/>
      <c r="D14" s="207"/>
      <c r="E14" s="207"/>
      <c r="F14" s="207"/>
      <c r="G14" s="207"/>
    </row>
    <row r="15" spans="1:26">
      <c r="A15" s="11"/>
      <c r="B15" s="207"/>
      <c r="C15" s="207"/>
      <c r="D15" s="207"/>
      <c r="E15" s="207"/>
      <c r="F15" s="207"/>
      <c r="G15" s="207"/>
    </row>
    <row r="16" spans="1:26">
      <c r="A16" s="11"/>
      <c r="B16" s="207"/>
      <c r="C16" s="207"/>
      <c r="D16" s="207"/>
      <c r="E16" s="207"/>
      <c r="F16" s="207"/>
      <c r="G16" s="207"/>
    </row>
    <row r="17" spans="1:7">
      <c r="A17" s="11"/>
      <c r="B17" s="207"/>
      <c r="C17" s="207"/>
      <c r="D17" s="207"/>
      <c r="E17" s="207"/>
      <c r="F17" s="207"/>
      <c r="G17" s="207"/>
    </row>
    <row r="18" spans="1:7">
      <c r="A18" s="11"/>
      <c r="B18" s="207"/>
      <c r="C18" s="207"/>
      <c r="D18" s="207"/>
      <c r="E18" s="207"/>
      <c r="F18" s="207"/>
      <c r="G18" s="207"/>
    </row>
    <row r="19" spans="1:7">
      <c r="A19" s="11"/>
      <c r="B19" s="207"/>
      <c r="C19" s="207"/>
      <c r="D19" s="207"/>
      <c r="E19" s="207"/>
      <c r="F19" s="207"/>
      <c r="G19" s="207"/>
    </row>
    <row r="20" spans="1:7">
      <c r="A20" s="11"/>
      <c r="B20" s="207"/>
      <c r="C20" s="207"/>
      <c r="D20" s="207"/>
      <c r="E20" s="207"/>
      <c r="F20" s="207"/>
      <c r="G20" s="207"/>
    </row>
    <row r="21" spans="1:7">
      <c r="A21" s="11"/>
      <c r="B21" s="207"/>
      <c r="C21" s="207"/>
      <c r="D21" s="207"/>
      <c r="E21" s="207"/>
      <c r="F21" s="207"/>
      <c r="G21" s="207"/>
    </row>
    <row r="22" spans="1:7">
      <c r="A22" s="11"/>
      <c r="B22" s="207"/>
      <c r="C22" s="207"/>
      <c r="D22" s="207"/>
      <c r="E22" s="207"/>
      <c r="F22" s="207"/>
      <c r="G22" s="207"/>
    </row>
    <row r="23" spans="1:7">
      <c r="A23" s="11"/>
      <c r="B23" s="207"/>
      <c r="C23" s="207"/>
      <c r="D23" s="207"/>
      <c r="E23" s="207"/>
      <c r="F23" s="207"/>
      <c r="G23" s="207"/>
    </row>
    <row r="24" spans="1:7">
      <c r="A24" s="11"/>
      <c r="B24" s="207"/>
      <c r="C24" s="207"/>
      <c r="D24" s="207"/>
      <c r="E24" s="207"/>
      <c r="F24" s="207"/>
      <c r="G24" s="207"/>
    </row>
    <row r="25" spans="1:7">
      <c r="A25" s="11"/>
      <c r="B25" s="207"/>
      <c r="C25" s="207"/>
      <c r="D25" s="207"/>
      <c r="E25" s="207"/>
      <c r="F25" s="207"/>
      <c r="G25" s="207"/>
    </row>
    <row r="26" spans="1:7">
      <c r="A26" s="11"/>
      <c r="B26" s="207"/>
      <c r="C26" s="207"/>
      <c r="D26" s="207"/>
      <c r="E26" s="207"/>
      <c r="F26" s="207"/>
      <c r="G26" s="207"/>
    </row>
    <row r="27" spans="1:7">
      <c r="A27" s="11"/>
      <c r="B27" s="207"/>
      <c r="C27" s="207"/>
      <c r="D27" s="207"/>
      <c r="E27" s="207"/>
      <c r="F27" s="207"/>
      <c r="G27" s="207"/>
    </row>
    <row r="28" spans="1:7">
      <c r="A28" s="11"/>
      <c r="B28" s="207"/>
      <c r="C28" s="207"/>
      <c r="D28" s="207"/>
      <c r="E28" s="207"/>
      <c r="F28" s="207"/>
      <c r="G28" s="207"/>
    </row>
    <row r="29" spans="1:7">
      <c r="A29" s="11"/>
      <c r="B29" s="207"/>
      <c r="C29" s="207"/>
      <c r="D29" s="207"/>
      <c r="E29" s="207"/>
      <c r="F29" s="207"/>
      <c r="G29" s="207"/>
    </row>
    <row r="30" spans="1:7">
      <c r="A30" s="11"/>
      <c r="B30" s="207"/>
      <c r="C30" s="207"/>
      <c r="D30" s="207"/>
      <c r="E30" s="207"/>
      <c r="F30" s="207"/>
      <c r="G30" s="207"/>
    </row>
    <row r="31" spans="1:7">
      <c r="A31" s="11"/>
      <c r="B31" s="207"/>
      <c r="C31" s="207"/>
      <c r="D31" s="207"/>
      <c r="E31" s="207"/>
      <c r="F31" s="207"/>
      <c r="G31" s="207"/>
    </row>
    <row r="32" spans="1:7">
      <c r="A32" s="11"/>
      <c r="B32" s="207"/>
      <c r="C32" s="207"/>
      <c r="D32" s="207"/>
      <c r="E32" s="207"/>
      <c r="F32" s="207"/>
      <c r="G32" s="207"/>
    </row>
    <row r="33" spans="1:7">
      <c r="A33" s="11"/>
      <c r="B33" s="207"/>
      <c r="C33" s="207"/>
      <c r="D33" s="207"/>
      <c r="E33" s="207"/>
      <c r="F33" s="207"/>
      <c r="G33" s="207"/>
    </row>
    <row r="34" spans="1:7">
      <c r="A34" s="1"/>
      <c r="B34" s="154"/>
      <c r="C34" s="154"/>
      <c r="D34" s="154"/>
      <c r="E34" s="154"/>
      <c r="F34" s="154"/>
      <c r="G34" s="154"/>
    </row>
    <row r="35" spans="1:7">
      <c r="A35" s="1"/>
      <c r="B35" s="154"/>
      <c r="C35" s="154"/>
      <c r="D35" s="154"/>
      <c r="E35" s="154"/>
      <c r="F35" s="154"/>
      <c r="G35" s="154"/>
    </row>
    <row r="36" spans="1:7">
      <c r="A36" s="1"/>
      <c r="B36" s="154"/>
      <c r="C36" s="154"/>
      <c r="D36" s="154"/>
      <c r="E36" s="154"/>
      <c r="F36" s="154"/>
      <c r="G36" s="154"/>
    </row>
    <row r="37" spans="1:7">
      <c r="A37" s="1"/>
      <c r="B37" s="154"/>
      <c r="C37" s="154"/>
      <c r="D37" s="154"/>
      <c r="E37" s="154"/>
      <c r="F37" s="154"/>
      <c r="G37" s="154"/>
    </row>
    <row r="38" spans="1:7">
      <c r="A38" s="1"/>
      <c r="B38" s="154"/>
      <c r="C38" s="154"/>
      <c r="D38" s="154"/>
      <c r="E38" s="154"/>
      <c r="F38" s="154"/>
      <c r="G38" s="154"/>
    </row>
    <row r="39" spans="1:7">
      <c r="A39" s="1"/>
      <c r="B39" s="154"/>
      <c r="C39" s="154"/>
      <c r="D39" s="154"/>
      <c r="E39" s="154"/>
      <c r="F39" s="154"/>
      <c r="G39" s="154"/>
    </row>
    <row r="40" spans="1:7">
      <c r="A40" s="1"/>
      <c r="B40" s="154"/>
      <c r="C40" s="154"/>
      <c r="D40" s="154"/>
      <c r="E40" s="154"/>
      <c r="F40" s="154"/>
      <c r="G40" s="154"/>
    </row>
    <row r="41" spans="1:7">
      <c r="A41" s="1"/>
      <c r="B41" s="154"/>
      <c r="C41" s="154"/>
      <c r="D41" s="154"/>
      <c r="E41" s="154"/>
      <c r="F41" s="154"/>
      <c r="G41" s="154"/>
    </row>
    <row r="42" spans="1:7">
      <c r="A42" s="1"/>
      <c r="B42" s="154"/>
      <c r="C42" s="154"/>
      <c r="D42" s="154"/>
      <c r="E42" s="154"/>
      <c r="F42" s="154"/>
      <c r="G42" s="154"/>
    </row>
    <row r="43" spans="1:7">
      <c r="A43" s="1"/>
      <c r="B43" s="154"/>
      <c r="C43" s="154"/>
      <c r="D43" s="154"/>
      <c r="E43" s="154"/>
      <c r="F43" s="154"/>
      <c r="G43" s="154"/>
    </row>
    <row r="44" spans="1:7">
      <c r="A44" s="1"/>
      <c r="B44" s="154"/>
      <c r="C44" s="154"/>
      <c r="D44" s="154"/>
      <c r="E44" s="154"/>
      <c r="F44" s="154"/>
      <c r="G44" s="154"/>
    </row>
    <row r="45" spans="1:7">
      <c r="A45" s="1"/>
      <c r="B45" s="154"/>
      <c r="C45" s="154"/>
      <c r="D45" s="154"/>
      <c r="E45" s="154"/>
      <c r="F45" s="154"/>
      <c r="G45" s="154"/>
    </row>
    <row r="46" spans="1:7">
      <c r="A46" s="1"/>
      <c r="B46" s="154"/>
      <c r="C46" s="154"/>
      <c r="D46" s="154"/>
      <c r="E46" s="154"/>
      <c r="F46" s="154"/>
      <c r="G46" s="154"/>
    </row>
    <row r="47" spans="1:7">
      <c r="A47" s="1"/>
      <c r="B47" s="154"/>
      <c r="C47" s="154"/>
      <c r="D47" s="154"/>
      <c r="E47" s="154"/>
      <c r="F47" s="154"/>
      <c r="G47" s="154"/>
    </row>
    <row r="48" spans="1:7">
      <c r="A48" s="1"/>
      <c r="B48" s="154"/>
      <c r="C48" s="154"/>
      <c r="D48" s="154"/>
      <c r="E48" s="154"/>
      <c r="F48" s="154"/>
      <c r="G48" s="154"/>
    </row>
    <row r="49" spans="1:7">
      <c r="A49" s="1"/>
      <c r="B49" s="154"/>
      <c r="C49" s="154"/>
      <c r="D49" s="154"/>
      <c r="E49" s="154"/>
      <c r="F49" s="154"/>
      <c r="G49" s="154"/>
    </row>
    <row r="50" spans="1:7">
      <c r="A50" s="1"/>
      <c r="B50" s="154"/>
      <c r="C50" s="154"/>
      <c r="D50" s="154"/>
      <c r="E50" s="154"/>
      <c r="F50" s="154"/>
      <c r="G50" s="154"/>
    </row>
    <row r="51" spans="1:7">
      <c r="B51" s="205"/>
      <c r="C51" s="205"/>
      <c r="D51" s="205"/>
      <c r="E51" s="205"/>
      <c r="F51" s="205"/>
      <c r="G51" s="205"/>
    </row>
    <row r="52" spans="1:7">
      <c r="B52" s="205"/>
      <c r="C52" s="205"/>
      <c r="D52" s="205"/>
      <c r="E52" s="205"/>
      <c r="F52" s="205"/>
      <c r="G52" s="205"/>
    </row>
    <row r="53" spans="1:7">
      <c r="B53" s="205"/>
      <c r="C53" s="205"/>
      <c r="D53" s="205"/>
      <c r="E53" s="205"/>
      <c r="F53" s="205"/>
      <c r="G53" s="205"/>
    </row>
    <row r="54" spans="1:7">
      <c r="B54" s="205"/>
      <c r="C54" s="205"/>
      <c r="D54" s="205"/>
      <c r="E54" s="205"/>
      <c r="F54" s="205"/>
      <c r="G54" s="205"/>
    </row>
    <row r="55" spans="1:7">
      <c r="B55" s="205"/>
      <c r="C55" s="205"/>
      <c r="D55" s="205"/>
      <c r="E55" s="205"/>
      <c r="F55" s="205"/>
      <c r="G55" s="205"/>
    </row>
    <row r="56" spans="1:7">
      <c r="B56" s="205"/>
      <c r="C56" s="205"/>
      <c r="D56" s="205"/>
      <c r="E56" s="205"/>
      <c r="F56" s="205"/>
      <c r="G56" s="205"/>
    </row>
    <row r="57" spans="1:7">
      <c r="B57" s="205"/>
      <c r="C57" s="205"/>
      <c r="D57" s="205"/>
      <c r="E57" s="205"/>
      <c r="F57" s="205"/>
      <c r="G57" s="205"/>
    </row>
    <row r="58" spans="1:7">
      <c r="B58" s="205"/>
      <c r="C58" s="205"/>
      <c r="D58" s="205"/>
      <c r="E58" s="205"/>
      <c r="F58" s="205"/>
      <c r="G58" s="205"/>
    </row>
    <row r="59" spans="1:7">
      <c r="B59" s="205"/>
      <c r="C59" s="205"/>
      <c r="D59" s="205"/>
      <c r="E59" s="205"/>
      <c r="F59" s="205"/>
      <c r="G59" s="205"/>
    </row>
    <row r="60" spans="1:7">
      <c r="B60" s="205"/>
      <c r="C60" s="205"/>
      <c r="D60" s="205"/>
      <c r="E60" s="205"/>
      <c r="F60" s="205"/>
      <c r="G60" s="205"/>
    </row>
    <row r="61" spans="1:7">
      <c r="B61" s="205"/>
      <c r="C61" s="205"/>
      <c r="D61" s="205"/>
      <c r="E61" s="205"/>
      <c r="F61" s="205"/>
      <c r="G61" s="205"/>
    </row>
    <row r="62" spans="1:7">
      <c r="B62" s="205"/>
      <c r="C62" s="205"/>
      <c r="D62" s="205"/>
      <c r="E62" s="205"/>
      <c r="F62" s="205"/>
      <c r="G62" s="205"/>
    </row>
    <row r="63" spans="1:7">
      <c r="B63" s="205"/>
      <c r="C63" s="205"/>
      <c r="D63" s="205"/>
      <c r="E63" s="205"/>
      <c r="F63" s="205"/>
      <c r="G63" s="205"/>
    </row>
    <row r="64" spans="1:7">
      <c r="B64" s="205"/>
      <c r="C64" s="205"/>
      <c r="D64" s="205"/>
      <c r="E64" s="205"/>
      <c r="F64" s="205"/>
      <c r="G64" s="205"/>
    </row>
    <row r="65" spans="2:7">
      <c r="B65" s="205"/>
      <c r="C65" s="205"/>
      <c r="D65" s="205"/>
      <c r="E65" s="205"/>
      <c r="F65" s="205"/>
      <c r="G65" s="205"/>
    </row>
    <row r="66" spans="2:7">
      <c r="B66" s="205"/>
      <c r="C66" s="205"/>
      <c r="D66" s="205"/>
      <c r="E66" s="205"/>
      <c r="F66" s="205"/>
      <c r="G66" s="205"/>
    </row>
    <row r="67" spans="2:7">
      <c r="B67" s="205"/>
      <c r="C67" s="205"/>
      <c r="D67" s="205"/>
      <c r="E67" s="205"/>
      <c r="F67" s="205"/>
      <c r="G67" s="205"/>
    </row>
    <row r="68" spans="2:7">
      <c r="B68" s="205"/>
      <c r="C68" s="205"/>
      <c r="D68" s="205"/>
      <c r="E68" s="205"/>
      <c r="F68" s="205"/>
      <c r="G68" s="205"/>
    </row>
    <row r="69" spans="2:7">
      <c r="B69" s="205"/>
      <c r="C69" s="205"/>
      <c r="D69" s="205"/>
      <c r="E69" s="205"/>
      <c r="F69" s="205"/>
      <c r="G69" s="205"/>
    </row>
    <row r="70" spans="2:7">
      <c r="B70" s="205"/>
      <c r="C70" s="205"/>
      <c r="D70" s="205"/>
      <c r="E70" s="205"/>
      <c r="F70" s="205"/>
      <c r="G70" s="205"/>
    </row>
    <row r="71" spans="2:7">
      <c r="B71" s="205"/>
      <c r="C71" s="205"/>
      <c r="D71" s="205"/>
      <c r="E71" s="205"/>
      <c r="F71" s="205"/>
      <c r="G71" s="205"/>
    </row>
    <row r="72" spans="2:7">
      <c r="B72" s="205"/>
      <c r="C72" s="205"/>
      <c r="D72" s="205"/>
      <c r="E72" s="205"/>
      <c r="F72" s="205"/>
      <c r="G72" s="205"/>
    </row>
    <row r="73" spans="2:7">
      <c r="B73" s="205"/>
      <c r="C73" s="205"/>
      <c r="D73" s="205"/>
      <c r="E73" s="205"/>
      <c r="F73" s="205"/>
      <c r="G73" s="205"/>
    </row>
    <row r="74" spans="2:7">
      <c r="B74" s="205"/>
      <c r="C74" s="205"/>
      <c r="D74" s="205"/>
      <c r="E74" s="205"/>
      <c r="F74" s="205"/>
      <c r="G74" s="205"/>
    </row>
    <row r="75" spans="2:7">
      <c r="B75" s="205"/>
      <c r="C75" s="205"/>
      <c r="D75" s="205"/>
      <c r="E75" s="205"/>
      <c r="F75" s="205"/>
      <c r="G75" s="205"/>
    </row>
    <row r="76" spans="2:7">
      <c r="B76" s="205"/>
      <c r="C76" s="205"/>
      <c r="D76" s="205"/>
      <c r="E76" s="205"/>
      <c r="F76" s="205"/>
      <c r="G76" s="205"/>
    </row>
    <row r="77" spans="2:7">
      <c r="B77" s="205"/>
      <c r="C77" s="205"/>
      <c r="D77" s="205"/>
      <c r="E77" s="205"/>
      <c r="F77" s="205"/>
      <c r="G77" s="205"/>
    </row>
    <row r="78" spans="2:7">
      <c r="B78" s="205"/>
      <c r="C78" s="205"/>
      <c r="D78" s="205"/>
      <c r="E78" s="205"/>
      <c r="F78" s="205"/>
      <c r="G78" s="205"/>
    </row>
    <row r="79" spans="2:7">
      <c r="B79" s="205"/>
      <c r="C79" s="205"/>
      <c r="D79" s="205"/>
      <c r="E79" s="205"/>
      <c r="F79" s="205"/>
      <c r="G79" s="205"/>
    </row>
    <row r="80" spans="2:7">
      <c r="B80" s="205"/>
      <c r="C80" s="205"/>
      <c r="D80" s="205"/>
      <c r="E80" s="205"/>
      <c r="F80" s="205"/>
      <c r="G80" s="205"/>
    </row>
    <row r="81" spans="2:7">
      <c r="B81" s="205"/>
      <c r="C81" s="205"/>
      <c r="D81" s="205"/>
      <c r="E81" s="205"/>
      <c r="F81" s="205"/>
      <c r="G81" s="205"/>
    </row>
    <row r="82" spans="2:7">
      <c r="B82" s="205"/>
      <c r="C82" s="205"/>
      <c r="D82" s="205"/>
      <c r="E82" s="205"/>
      <c r="F82" s="205"/>
      <c r="G82" s="205"/>
    </row>
    <row r="83" spans="2:7">
      <c r="B83" s="205"/>
      <c r="C83" s="205"/>
      <c r="D83" s="205"/>
      <c r="E83" s="205"/>
      <c r="F83" s="205"/>
      <c r="G83" s="205"/>
    </row>
    <row r="84" spans="2:7">
      <c r="B84" s="205"/>
      <c r="C84" s="205"/>
      <c r="D84" s="205"/>
      <c r="E84" s="205"/>
      <c r="F84" s="205"/>
      <c r="G84" s="205"/>
    </row>
    <row r="85" spans="2:7">
      <c r="B85" s="205"/>
      <c r="C85" s="205"/>
      <c r="D85" s="205"/>
      <c r="E85" s="205"/>
      <c r="F85" s="205"/>
      <c r="G85" s="205"/>
    </row>
    <row r="86" spans="2:7">
      <c r="B86" s="205"/>
      <c r="C86" s="205"/>
      <c r="D86" s="205"/>
      <c r="E86" s="205"/>
      <c r="F86" s="205"/>
      <c r="G86" s="205"/>
    </row>
    <row r="87" spans="2:7">
      <c r="B87" s="205"/>
      <c r="C87" s="205"/>
      <c r="D87" s="205"/>
      <c r="E87" s="205"/>
      <c r="F87" s="205"/>
      <c r="G87" s="205"/>
    </row>
    <row r="88" spans="2:7">
      <c r="B88" s="205"/>
      <c r="C88" s="205"/>
      <c r="D88" s="205"/>
      <c r="E88" s="205"/>
      <c r="F88" s="205"/>
      <c r="G88" s="205"/>
    </row>
    <row r="89" spans="2:7">
      <c r="B89" s="205"/>
      <c r="C89" s="205"/>
      <c r="D89" s="205"/>
      <c r="E89" s="205"/>
      <c r="F89" s="205"/>
      <c r="G89" s="205"/>
    </row>
    <row r="90" spans="2:7">
      <c r="B90" s="205"/>
      <c r="C90" s="205"/>
      <c r="D90" s="205"/>
      <c r="E90" s="205"/>
      <c r="F90" s="205"/>
      <c r="G90" s="205"/>
    </row>
    <row r="91" spans="2:7">
      <c r="B91" s="205"/>
      <c r="C91" s="205"/>
      <c r="D91" s="205"/>
      <c r="E91" s="205"/>
      <c r="F91" s="205"/>
      <c r="G91" s="205"/>
    </row>
    <row r="92" spans="2:7">
      <c r="B92" s="205"/>
      <c r="C92" s="205"/>
      <c r="D92" s="205"/>
      <c r="E92" s="205"/>
      <c r="F92" s="205"/>
      <c r="G92" s="205"/>
    </row>
    <row r="93" spans="2:7">
      <c r="B93" s="205"/>
      <c r="C93" s="205"/>
      <c r="D93" s="205"/>
      <c r="E93" s="205"/>
      <c r="F93" s="205"/>
      <c r="G93" s="205"/>
    </row>
    <row r="94" spans="2:7">
      <c r="B94" s="205"/>
      <c r="C94" s="205"/>
      <c r="D94" s="205"/>
      <c r="E94" s="205"/>
      <c r="F94" s="205"/>
      <c r="G94" s="205"/>
    </row>
    <row r="95" spans="2:7">
      <c r="B95" s="205"/>
      <c r="C95" s="205"/>
      <c r="D95" s="205"/>
      <c r="E95" s="205"/>
      <c r="F95" s="205"/>
      <c r="G95" s="205"/>
    </row>
    <row r="96" spans="2:7">
      <c r="B96" s="205"/>
      <c r="C96" s="205"/>
      <c r="D96" s="205"/>
      <c r="E96" s="205"/>
      <c r="F96" s="205"/>
      <c r="G96" s="205"/>
    </row>
    <row r="97" spans="2:7">
      <c r="B97" s="205"/>
      <c r="C97" s="205"/>
      <c r="D97" s="205"/>
      <c r="E97" s="205"/>
      <c r="F97" s="205"/>
      <c r="G97" s="205"/>
    </row>
    <row r="98" spans="2:7">
      <c r="B98" s="205"/>
      <c r="C98" s="205"/>
      <c r="D98" s="205"/>
      <c r="E98" s="205"/>
      <c r="F98" s="205"/>
      <c r="G98" s="205"/>
    </row>
    <row r="99" spans="2:7">
      <c r="B99" s="205"/>
      <c r="C99" s="205"/>
      <c r="D99" s="205"/>
      <c r="E99" s="205"/>
      <c r="F99" s="205"/>
      <c r="G99" s="205"/>
    </row>
    <row r="100" spans="2:7">
      <c r="B100" s="205"/>
      <c r="C100" s="205"/>
      <c r="D100" s="205"/>
      <c r="E100" s="205"/>
      <c r="F100" s="205"/>
      <c r="G100" s="205"/>
    </row>
    <row r="101" spans="2:7">
      <c r="B101" s="205"/>
      <c r="C101" s="205"/>
      <c r="D101" s="205"/>
      <c r="E101" s="205"/>
      <c r="F101" s="205"/>
      <c r="G101" s="205"/>
    </row>
    <row r="102" spans="2:7">
      <c r="B102" s="205"/>
      <c r="C102" s="205"/>
      <c r="D102" s="205"/>
      <c r="E102" s="205"/>
      <c r="F102" s="205"/>
      <c r="G102" s="205"/>
    </row>
    <row r="103" spans="2:7">
      <c r="B103" s="205"/>
      <c r="C103" s="205"/>
      <c r="D103" s="205"/>
      <c r="E103" s="205"/>
      <c r="F103" s="205"/>
      <c r="G103" s="205"/>
    </row>
  </sheetData>
  <mergeCells count="1">
    <mergeCell ref="A3:E4"/>
  </mergeCells>
  <printOptions horizontalCentered="1"/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41"/>
  <sheetViews>
    <sheetView workbookViewId="0"/>
  </sheetViews>
  <sheetFormatPr defaultColWidth="0" defaultRowHeight="1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>
      <c r="A1" s="3"/>
      <c r="B1" s="14"/>
      <c r="C1" s="14"/>
      <c r="D1" s="14"/>
      <c r="E1" s="14"/>
      <c r="F1" s="15" t="s">
        <v>181</v>
      </c>
      <c r="G1" s="14"/>
      <c r="H1" s="14"/>
      <c r="I1" s="14"/>
      <c r="J1" s="14"/>
      <c r="W1">
        <v>30.126000000000001</v>
      </c>
    </row>
    <row r="2" spans="1:23" ht="30" customHeight="1" thickTop="1">
      <c r="A2" s="13"/>
      <c r="B2" s="212" t="s">
        <v>1</v>
      </c>
      <c r="C2" s="213"/>
      <c r="D2" s="213"/>
      <c r="E2" s="213"/>
      <c r="F2" s="213"/>
      <c r="G2" s="213"/>
      <c r="H2" s="213"/>
      <c r="I2" s="213"/>
      <c r="J2" s="214"/>
    </row>
    <row r="3" spans="1:23" ht="18" customHeight="1">
      <c r="A3" s="13"/>
      <c r="B3" s="23"/>
      <c r="C3" s="20"/>
      <c r="D3" s="17"/>
      <c r="E3" s="17"/>
      <c r="F3" s="17"/>
      <c r="G3" s="17"/>
      <c r="H3" s="17"/>
      <c r="I3" s="40" t="s">
        <v>14</v>
      </c>
      <c r="J3" s="30"/>
    </row>
    <row r="4" spans="1:23" ht="18" customHeight="1">
      <c r="A4" s="13"/>
      <c r="B4" s="23"/>
      <c r="C4" s="20"/>
      <c r="D4" s="17"/>
      <c r="E4" s="17"/>
      <c r="F4" s="17"/>
      <c r="G4" s="17"/>
      <c r="H4" s="17"/>
      <c r="I4" s="40" t="s">
        <v>16</v>
      </c>
      <c r="J4" s="30"/>
    </row>
    <row r="5" spans="1:23" ht="18" customHeight="1" thickBot="1">
      <c r="A5" s="13"/>
      <c r="B5" s="41" t="s">
        <v>17</v>
      </c>
      <c r="C5" s="20"/>
      <c r="D5" s="17"/>
      <c r="E5" s="17"/>
      <c r="F5" s="42" t="s">
        <v>18</v>
      </c>
      <c r="G5" s="17"/>
      <c r="H5" s="17"/>
      <c r="I5" s="40" t="s">
        <v>19</v>
      </c>
      <c r="J5" s="43" t="s">
        <v>20</v>
      </c>
    </row>
    <row r="6" spans="1:23" ht="20.100000000000001" customHeight="1" thickTop="1">
      <c r="A6" s="13"/>
      <c r="B6" s="56" t="s">
        <v>21</v>
      </c>
      <c r="C6" s="52"/>
      <c r="D6" s="52"/>
      <c r="E6" s="52"/>
      <c r="F6" s="52"/>
      <c r="G6" s="52"/>
      <c r="H6" s="52"/>
      <c r="I6" s="52"/>
      <c r="J6" s="53"/>
    </row>
    <row r="7" spans="1:23" ht="18" customHeight="1">
      <c r="A7" s="13"/>
      <c r="B7" s="58" t="s">
        <v>24</v>
      </c>
      <c r="C7" s="45"/>
      <c r="D7" s="18"/>
      <c r="E7" s="18"/>
      <c r="F7" s="18"/>
      <c r="G7" s="59" t="s">
        <v>25</v>
      </c>
      <c r="H7" s="18"/>
      <c r="I7" s="28"/>
      <c r="J7" s="46"/>
    </row>
    <row r="8" spans="1:23" ht="20.100000000000001" customHeight="1">
      <c r="A8" s="13"/>
      <c r="B8" s="57" t="s">
        <v>22</v>
      </c>
      <c r="C8" s="54"/>
      <c r="D8" s="54"/>
      <c r="E8" s="54"/>
      <c r="F8" s="54"/>
      <c r="G8" s="54"/>
      <c r="H8" s="54"/>
      <c r="I8" s="54"/>
      <c r="J8" s="55"/>
    </row>
    <row r="9" spans="1:23" ht="18" customHeight="1">
      <c r="A9" s="13"/>
      <c r="B9" s="41" t="s">
        <v>24</v>
      </c>
      <c r="C9" s="20"/>
      <c r="D9" s="17"/>
      <c r="E9" s="17"/>
      <c r="F9" s="17"/>
      <c r="G9" s="42" t="s">
        <v>25</v>
      </c>
      <c r="H9" s="17"/>
      <c r="I9" s="27"/>
      <c r="J9" s="30"/>
    </row>
    <row r="10" spans="1:23" ht="20.100000000000001" customHeight="1">
      <c r="A10" s="13"/>
      <c r="B10" s="57" t="s">
        <v>23</v>
      </c>
      <c r="C10" s="54"/>
      <c r="D10" s="54"/>
      <c r="E10" s="54"/>
      <c r="F10" s="54"/>
      <c r="G10" s="54"/>
      <c r="H10" s="54"/>
      <c r="I10" s="54"/>
      <c r="J10" s="55"/>
    </row>
    <row r="11" spans="1:23" ht="18" customHeight="1" thickBot="1">
      <c r="A11" s="13"/>
      <c r="B11" s="41" t="s">
        <v>24</v>
      </c>
      <c r="C11" s="20"/>
      <c r="D11" s="17"/>
      <c r="E11" s="17"/>
      <c r="F11" s="17"/>
      <c r="G11" s="42" t="s">
        <v>25</v>
      </c>
      <c r="H11" s="17"/>
      <c r="I11" s="27"/>
      <c r="J11" s="30"/>
    </row>
    <row r="12" spans="1:23" ht="18" customHeight="1" thickTop="1">
      <c r="A12" s="13"/>
      <c r="B12" s="47"/>
      <c r="C12" s="48"/>
      <c r="D12" s="49"/>
      <c r="E12" s="49"/>
      <c r="F12" s="49"/>
      <c r="G12" s="49"/>
      <c r="H12" s="49"/>
      <c r="I12" s="50"/>
      <c r="J12" s="51"/>
    </row>
    <row r="13" spans="1:23" ht="18" customHeight="1">
      <c r="A13" s="13"/>
      <c r="B13" s="44"/>
      <c r="C13" s="45"/>
      <c r="D13" s="18"/>
      <c r="E13" s="18"/>
      <c r="F13" s="18"/>
      <c r="G13" s="18"/>
      <c r="H13" s="18"/>
      <c r="I13" s="28"/>
      <c r="J13" s="46"/>
    </row>
    <row r="14" spans="1:23" ht="18" customHeight="1" thickBot="1">
      <c r="A14" s="13"/>
      <c r="B14" s="23"/>
      <c r="C14" s="20"/>
      <c r="D14" s="17"/>
      <c r="E14" s="17"/>
      <c r="F14" s="17"/>
      <c r="G14" s="17"/>
      <c r="H14" s="17"/>
      <c r="I14" s="27"/>
      <c r="J14" s="30"/>
    </row>
    <row r="15" spans="1:23" ht="18" customHeight="1" thickTop="1">
      <c r="A15" s="13"/>
      <c r="B15" s="92" t="s">
        <v>26</v>
      </c>
      <c r="C15" s="93" t="s">
        <v>6</v>
      </c>
      <c r="D15" s="93" t="s">
        <v>55</v>
      </c>
      <c r="E15" s="94" t="s">
        <v>56</v>
      </c>
      <c r="F15" s="108" t="s">
        <v>57</v>
      </c>
      <c r="G15" s="60" t="s">
        <v>32</v>
      </c>
      <c r="H15" s="63" t="s">
        <v>33</v>
      </c>
      <c r="I15" s="107"/>
      <c r="J15" s="51"/>
    </row>
    <row r="16" spans="1:23" ht="18" customHeight="1">
      <c r="A16" s="13"/>
      <c r="B16" s="95">
        <v>1</v>
      </c>
      <c r="C16" s="96" t="s">
        <v>27</v>
      </c>
      <c r="D16" s="97">
        <f>'Kryci_list 6782'!D16</f>
        <v>0</v>
      </c>
      <c r="E16" s="98">
        <f>'Kryci_list 6782'!E16</f>
        <v>0</v>
      </c>
      <c r="F16" s="109">
        <f>'Kryci_list 6782'!F16</f>
        <v>0</v>
      </c>
      <c r="G16" s="61">
        <v>6</v>
      </c>
      <c r="H16" s="118" t="s">
        <v>34</v>
      </c>
      <c r="I16" s="129"/>
      <c r="J16" s="121">
        <f>Rekapitulácia!F8</f>
        <v>0</v>
      </c>
    </row>
    <row r="17" spans="1:10" ht="18" customHeight="1">
      <c r="A17" s="13"/>
      <c r="B17" s="68">
        <v>2</v>
      </c>
      <c r="C17" s="72" t="s">
        <v>28</v>
      </c>
      <c r="D17" s="78">
        <f>'Kryci_list 6782'!D17</f>
        <v>0</v>
      </c>
      <c r="E17" s="76">
        <f>'Kryci_list 6782'!E17</f>
        <v>0</v>
      </c>
      <c r="F17" s="81">
        <f>'Kryci_list 6782'!F17</f>
        <v>0</v>
      </c>
      <c r="G17" s="62">
        <v>7</v>
      </c>
      <c r="H17" s="119" t="s">
        <v>35</v>
      </c>
      <c r="I17" s="129"/>
      <c r="J17" s="122">
        <f>Rekapitulácia!E8</f>
        <v>0</v>
      </c>
    </row>
    <row r="18" spans="1:10" ht="18" customHeight="1">
      <c r="A18" s="13"/>
      <c r="B18" s="69">
        <v>3</v>
      </c>
      <c r="C18" s="73" t="s">
        <v>29</v>
      </c>
      <c r="D18" s="79">
        <f>'Kryci_list 6782'!D18</f>
        <v>0</v>
      </c>
      <c r="E18" s="77">
        <f>'Kryci_list 6782'!E18</f>
        <v>0</v>
      </c>
      <c r="F18" s="82">
        <f>'Kryci_list 6782'!F18</f>
        <v>0</v>
      </c>
      <c r="G18" s="62">
        <v>8</v>
      </c>
      <c r="H18" s="119" t="s">
        <v>36</v>
      </c>
      <c r="I18" s="129"/>
      <c r="J18" s="122">
        <f>Rekapitulácia!D8</f>
        <v>0</v>
      </c>
    </row>
    <row r="19" spans="1:10" ht="18" customHeight="1">
      <c r="A19" s="13"/>
      <c r="B19" s="69">
        <v>4</v>
      </c>
      <c r="C19" s="73" t="s">
        <v>30</v>
      </c>
      <c r="D19" s="79">
        <f>'Kryci_list 6782'!D19</f>
        <v>0</v>
      </c>
      <c r="E19" s="77">
        <f>'Kryci_list 6782'!E19</f>
        <v>0</v>
      </c>
      <c r="F19" s="82">
        <f>'Kryci_list 6782'!F19</f>
        <v>0</v>
      </c>
      <c r="G19" s="62">
        <v>9</v>
      </c>
      <c r="H19" s="127"/>
      <c r="I19" s="129"/>
      <c r="J19" s="128"/>
    </row>
    <row r="20" spans="1:10" ht="18" customHeight="1" thickBot="1">
      <c r="A20" s="13"/>
      <c r="B20" s="69">
        <v>5</v>
      </c>
      <c r="C20" s="74" t="s">
        <v>31</v>
      </c>
      <c r="D20" s="80"/>
      <c r="E20" s="102"/>
      <c r="F20" s="110">
        <f>SUM(F16:F19)</f>
        <v>0</v>
      </c>
      <c r="G20" s="62">
        <v>10</v>
      </c>
      <c r="H20" s="119" t="s">
        <v>31</v>
      </c>
      <c r="I20" s="131"/>
      <c r="J20" s="101">
        <f>SUM(J16:J19)</f>
        <v>0</v>
      </c>
    </row>
    <row r="21" spans="1:10" ht="18" customHeight="1" thickTop="1">
      <c r="A21" s="13"/>
      <c r="B21" s="66" t="s">
        <v>44</v>
      </c>
      <c r="C21" s="70" t="s">
        <v>45</v>
      </c>
      <c r="D21" s="75"/>
      <c r="E21" s="19"/>
      <c r="F21" s="100"/>
      <c r="G21" s="66" t="s">
        <v>51</v>
      </c>
      <c r="H21" s="63" t="s">
        <v>45</v>
      </c>
      <c r="I21" s="28"/>
      <c r="J21" s="132"/>
    </row>
    <row r="22" spans="1:10" ht="18" customHeight="1">
      <c r="A22" s="13"/>
      <c r="B22" s="61">
        <v>11</v>
      </c>
      <c r="C22" s="64" t="s">
        <v>46</v>
      </c>
      <c r="D22" s="88"/>
      <c r="E22" s="91"/>
      <c r="F22" s="81">
        <f>'Kryci_list 6782'!F22</f>
        <v>0</v>
      </c>
      <c r="G22" s="61">
        <v>16</v>
      </c>
      <c r="H22" s="118" t="s">
        <v>52</v>
      </c>
      <c r="I22" s="129"/>
      <c r="J22" s="121">
        <f>'Kryci_list 6782'!J22</f>
        <v>0</v>
      </c>
    </row>
    <row r="23" spans="1:10" ht="18" customHeight="1">
      <c r="A23" s="13"/>
      <c r="B23" s="62">
        <v>12</v>
      </c>
      <c r="C23" s="65" t="s">
        <v>47</v>
      </c>
      <c r="D23" s="67"/>
      <c r="E23" s="91"/>
      <c r="F23" s="82">
        <f>'Kryci_list 6782'!F23</f>
        <v>0</v>
      </c>
      <c r="G23" s="62">
        <v>17</v>
      </c>
      <c r="H23" s="119" t="s">
        <v>53</v>
      </c>
      <c r="I23" s="129"/>
      <c r="J23" s="122">
        <f>'Kryci_list 6782'!J23</f>
        <v>0</v>
      </c>
    </row>
    <row r="24" spans="1:10" ht="18" customHeight="1">
      <c r="A24" s="13"/>
      <c r="B24" s="62">
        <v>13</v>
      </c>
      <c r="C24" s="65" t="s">
        <v>48</v>
      </c>
      <c r="D24" s="67"/>
      <c r="E24" s="91"/>
      <c r="F24" s="82">
        <f>'Kryci_list 6782'!F24</f>
        <v>0</v>
      </c>
      <c r="G24" s="62">
        <v>18</v>
      </c>
      <c r="H24" s="119" t="s">
        <v>54</v>
      </c>
      <c r="I24" s="129"/>
      <c r="J24" s="122">
        <f>'Kryci_list 6782'!J24</f>
        <v>0</v>
      </c>
    </row>
    <row r="25" spans="1:10" ht="18" customHeight="1">
      <c r="A25" s="13"/>
      <c r="B25" s="62">
        <v>14</v>
      </c>
      <c r="C25" s="20"/>
      <c r="D25" s="67"/>
      <c r="E25" s="91"/>
      <c r="F25" s="89"/>
      <c r="G25" s="62">
        <v>19</v>
      </c>
      <c r="H25" s="127"/>
      <c r="I25" s="129"/>
      <c r="J25" s="122"/>
    </row>
    <row r="26" spans="1:10" ht="18" customHeight="1" thickBot="1">
      <c r="A26" s="13"/>
      <c r="B26" s="62">
        <v>15</v>
      </c>
      <c r="C26" s="65"/>
      <c r="D26" s="67"/>
      <c r="E26" s="67"/>
      <c r="F26" s="111"/>
      <c r="G26" s="62">
        <v>20</v>
      </c>
      <c r="H26" s="119" t="s">
        <v>31</v>
      </c>
      <c r="I26" s="131"/>
      <c r="J26" s="101">
        <f>SUM(J22:J25)+SUM(F22:F25)</f>
        <v>0</v>
      </c>
    </row>
    <row r="27" spans="1:10" ht="18" customHeight="1" thickTop="1">
      <c r="A27" s="13"/>
      <c r="B27" s="103"/>
      <c r="C27" s="143" t="s">
        <v>60</v>
      </c>
      <c r="D27" s="136"/>
      <c r="E27" s="104"/>
      <c r="F27" s="29"/>
      <c r="G27" s="112" t="s">
        <v>37</v>
      </c>
      <c r="H27" s="106" t="s">
        <v>38</v>
      </c>
      <c r="I27" s="28"/>
      <c r="J27" s="31"/>
    </row>
    <row r="28" spans="1:10" ht="18" customHeight="1">
      <c r="A28" s="13"/>
      <c r="B28" s="26"/>
      <c r="C28" s="134"/>
      <c r="D28" s="137"/>
      <c r="E28" s="22"/>
      <c r="F28" s="13"/>
      <c r="G28" s="113">
        <v>21</v>
      </c>
      <c r="H28" s="117" t="s">
        <v>39</v>
      </c>
      <c r="I28" s="124"/>
      <c r="J28" s="99">
        <f>F20+J20+F26+J26</f>
        <v>0</v>
      </c>
    </row>
    <row r="29" spans="1:10" ht="18" customHeight="1">
      <c r="A29" s="13"/>
      <c r="B29" s="83"/>
      <c r="C29" s="135"/>
      <c r="D29" s="138"/>
      <c r="E29" s="22"/>
      <c r="F29" s="13"/>
      <c r="G29" s="61">
        <v>22</v>
      </c>
      <c r="H29" s="118" t="s">
        <v>40</v>
      </c>
      <c r="I29" s="125">
        <f>Rekapitulácia!B9</f>
        <v>0</v>
      </c>
      <c r="J29" s="121">
        <f>ROUND(((ROUND(I29,2)*20)/100),2)*1</f>
        <v>0</v>
      </c>
    </row>
    <row r="30" spans="1:10" ht="18" customHeight="1">
      <c r="A30" s="13"/>
      <c r="B30" s="23"/>
      <c r="C30" s="127"/>
      <c r="D30" s="129"/>
      <c r="E30" s="22"/>
      <c r="F30" s="13"/>
      <c r="G30" s="62">
        <v>23</v>
      </c>
      <c r="H30" s="119" t="s">
        <v>41</v>
      </c>
      <c r="I30" s="90">
        <f>Rekapitulácia!B10</f>
        <v>0</v>
      </c>
      <c r="J30" s="122">
        <f>ROUND(((ROUND(I30,2)*0)/100),2)</f>
        <v>0</v>
      </c>
    </row>
    <row r="31" spans="1:10" ht="18" customHeight="1">
      <c r="A31" s="13"/>
      <c r="B31" s="24"/>
      <c r="C31" s="139"/>
      <c r="D31" s="140"/>
      <c r="E31" s="22"/>
      <c r="F31" s="13"/>
      <c r="G31" s="62">
        <v>24</v>
      </c>
      <c r="H31" s="119" t="s">
        <v>42</v>
      </c>
      <c r="I31" s="27"/>
      <c r="J31" s="219">
        <f>SUM(J28:J30)</f>
        <v>0</v>
      </c>
    </row>
    <row r="32" spans="1:10" ht="18" customHeight="1" thickBot="1">
      <c r="A32" s="13"/>
      <c r="B32" s="44"/>
      <c r="C32" s="120"/>
      <c r="D32" s="126"/>
      <c r="E32" s="84"/>
      <c r="F32" s="85"/>
      <c r="G32" s="215" t="s">
        <v>43</v>
      </c>
      <c r="H32" s="216"/>
      <c r="I32" s="217"/>
      <c r="J32" s="218"/>
    </row>
    <row r="33" spans="1:10" ht="18" customHeight="1" thickTop="1">
      <c r="A33" s="13"/>
      <c r="B33" s="103"/>
      <c r="C33" s="104"/>
      <c r="D33" s="141" t="s">
        <v>58</v>
      </c>
      <c r="E33" s="87"/>
      <c r="F33" s="87"/>
      <c r="G33" s="16"/>
      <c r="H33" s="141" t="s">
        <v>59</v>
      </c>
      <c r="I33" s="29"/>
      <c r="J33" s="32"/>
    </row>
    <row r="34" spans="1:10" ht="18" customHeight="1">
      <c r="A34" s="13"/>
      <c r="B34" s="25"/>
      <c r="C34" s="21"/>
      <c r="D34" s="16"/>
      <c r="E34" s="16"/>
      <c r="F34" s="16"/>
      <c r="G34" s="16"/>
      <c r="H34" s="16"/>
      <c r="I34" s="29"/>
      <c r="J34" s="32"/>
    </row>
    <row r="35" spans="1:10" ht="18" customHeight="1">
      <c r="A35" s="13"/>
      <c r="B35" s="26"/>
      <c r="C35" s="22"/>
      <c r="D35" s="3"/>
      <c r="E35" s="3"/>
      <c r="F35" s="3"/>
      <c r="G35" s="3"/>
      <c r="H35" s="3"/>
      <c r="I35" s="13"/>
      <c r="J35" s="33"/>
    </row>
    <row r="36" spans="1:10" ht="18" customHeight="1">
      <c r="A36" s="13"/>
      <c r="B36" s="26"/>
      <c r="C36" s="22"/>
      <c r="D36" s="3"/>
      <c r="E36" s="3"/>
      <c r="F36" s="3"/>
      <c r="G36" s="3"/>
      <c r="H36" s="3"/>
      <c r="I36" s="13"/>
      <c r="J36" s="33"/>
    </row>
    <row r="37" spans="1:10" ht="18" customHeight="1">
      <c r="A37" s="13"/>
      <c r="B37" s="26"/>
      <c r="C37" s="22"/>
      <c r="D37" s="3"/>
      <c r="E37" s="3"/>
      <c r="F37" s="3"/>
      <c r="G37" s="3"/>
      <c r="H37" s="3"/>
      <c r="I37" s="13"/>
      <c r="J37" s="33"/>
    </row>
    <row r="38" spans="1:10" ht="18" customHeight="1">
      <c r="A38" s="13"/>
      <c r="B38" s="26"/>
      <c r="C38" s="22"/>
      <c r="D38" s="3"/>
      <c r="E38" s="3"/>
      <c r="F38" s="3"/>
      <c r="G38" s="3"/>
      <c r="H38" s="3"/>
      <c r="I38" s="13"/>
      <c r="J38" s="33"/>
    </row>
    <row r="39" spans="1:10" ht="18" customHeight="1">
      <c r="A39" s="13"/>
      <c r="B39" s="26"/>
      <c r="C39" s="22"/>
      <c r="D39" s="3"/>
      <c r="E39" s="3"/>
      <c r="F39" s="3"/>
      <c r="G39" s="3"/>
      <c r="H39" s="3"/>
      <c r="I39" s="13"/>
      <c r="J39" s="33"/>
    </row>
    <row r="40" spans="1:10" ht="18" customHeight="1" thickBot="1">
      <c r="A40" s="13"/>
      <c r="B40" s="83"/>
      <c r="C40" s="84"/>
      <c r="D40" s="14"/>
      <c r="E40" s="14"/>
      <c r="F40" s="14"/>
      <c r="G40" s="14"/>
      <c r="H40" s="14"/>
      <c r="I40" s="85"/>
      <c r="J40" s="86"/>
    </row>
    <row r="41" spans="1:10" ht="15.75" thickTop="1">
      <c r="A41" s="13"/>
      <c r="B41" s="87"/>
      <c r="C41" s="87"/>
      <c r="D41" s="87"/>
      <c r="E41" s="87"/>
      <c r="F41" s="87"/>
      <c r="G41" s="87"/>
      <c r="H41" s="87"/>
      <c r="I41" s="87"/>
      <c r="J41" s="87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41"/>
  <sheetViews>
    <sheetView workbookViewId="0"/>
  </sheetViews>
  <sheetFormatPr defaultColWidth="0" defaultRowHeight="1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>
      <c r="A1" s="3"/>
      <c r="B1" s="14"/>
      <c r="C1" s="14"/>
      <c r="D1" s="14"/>
      <c r="E1" s="14"/>
      <c r="F1" s="15" t="s">
        <v>13</v>
      </c>
      <c r="G1" s="14"/>
      <c r="H1" s="14"/>
      <c r="I1" s="14"/>
      <c r="J1" s="14"/>
      <c r="W1">
        <v>30.126000000000001</v>
      </c>
    </row>
    <row r="2" spans="1:23" ht="30" customHeight="1" thickTop="1">
      <c r="A2" s="13"/>
      <c r="B2" s="37" t="s">
        <v>1</v>
      </c>
      <c r="C2" s="38"/>
      <c r="D2" s="38"/>
      <c r="E2" s="38"/>
      <c r="F2" s="38"/>
      <c r="G2" s="38"/>
      <c r="H2" s="38"/>
      <c r="I2" s="38"/>
      <c r="J2" s="39"/>
    </row>
    <row r="3" spans="1:23" ht="18" customHeight="1">
      <c r="A3" s="13"/>
      <c r="B3" s="34" t="s">
        <v>15</v>
      </c>
      <c r="C3" s="35"/>
      <c r="D3" s="36"/>
      <c r="E3" s="36"/>
      <c r="F3" s="36"/>
      <c r="G3" s="17"/>
      <c r="H3" s="17"/>
      <c r="I3" s="40" t="s">
        <v>14</v>
      </c>
      <c r="J3" s="30"/>
    </row>
    <row r="4" spans="1:23" ht="18" customHeight="1">
      <c r="A4" s="13"/>
      <c r="B4" s="23"/>
      <c r="C4" s="20"/>
      <c r="D4" s="17"/>
      <c r="E4" s="17"/>
      <c r="F4" s="17"/>
      <c r="G4" s="17"/>
      <c r="H4" s="17"/>
      <c r="I4" s="40" t="s">
        <v>16</v>
      </c>
      <c r="J4" s="30"/>
    </row>
    <row r="5" spans="1:23" ht="18" customHeight="1" thickBot="1">
      <c r="A5" s="13"/>
      <c r="B5" s="41" t="s">
        <v>17</v>
      </c>
      <c r="C5" s="20"/>
      <c r="D5" s="17"/>
      <c r="E5" s="17"/>
      <c r="F5" s="42" t="s">
        <v>18</v>
      </c>
      <c r="G5" s="17"/>
      <c r="H5" s="17"/>
      <c r="I5" s="40" t="s">
        <v>19</v>
      </c>
      <c r="J5" s="43" t="s">
        <v>20</v>
      </c>
    </row>
    <row r="6" spans="1:23" ht="20.100000000000001" customHeight="1" thickTop="1">
      <c r="A6" s="13"/>
      <c r="B6" s="56" t="s">
        <v>21</v>
      </c>
      <c r="C6" s="52"/>
      <c r="D6" s="52"/>
      <c r="E6" s="52"/>
      <c r="F6" s="52"/>
      <c r="G6" s="52"/>
      <c r="H6" s="52"/>
      <c r="I6" s="52"/>
      <c r="J6" s="53"/>
    </row>
    <row r="7" spans="1:23" ht="18" customHeight="1">
      <c r="A7" s="13"/>
      <c r="B7" s="58" t="s">
        <v>24</v>
      </c>
      <c r="C7" s="45"/>
      <c r="D7" s="18"/>
      <c r="E7" s="18"/>
      <c r="F7" s="18"/>
      <c r="G7" s="59" t="s">
        <v>25</v>
      </c>
      <c r="H7" s="18"/>
      <c r="I7" s="28"/>
      <c r="J7" s="46"/>
    </row>
    <row r="8" spans="1:23" ht="20.100000000000001" customHeight="1">
      <c r="A8" s="13"/>
      <c r="B8" s="57" t="s">
        <v>22</v>
      </c>
      <c r="C8" s="54"/>
      <c r="D8" s="54"/>
      <c r="E8" s="54"/>
      <c r="F8" s="54"/>
      <c r="G8" s="54"/>
      <c r="H8" s="54"/>
      <c r="I8" s="54"/>
      <c r="J8" s="55"/>
    </row>
    <row r="9" spans="1:23" ht="18" customHeight="1">
      <c r="A9" s="13"/>
      <c r="B9" s="41" t="s">
        <v>24</v>
      </c>
      <c r="C9" s="20"/>
      <c r="D9" s="17"/>
      <c r="E9" s="17"/>
      <c r="F9" s="17"/>
      <c r="G9" s="42" t="s">
        <v>25</v>
      </c>
      <c r="H9" s="17"/>
      <c r="I9" s="27"/>
      <c r="J9" s="30"/>
    </row>
    <row r="10" spans="1:23" ht="20.100000000000001" customHeight="1">
      <c r="A10" s="13"/>
      <c r="B10" s="57" t="s">
        <v>23</v>
      </c>
      <c r="C10" s="54"/>
      <c r="D10" s="54"/>
      <c r="E10" s="54"/>
      <c r="F10" s="54"/>
      <c r="G10" s="54"/>
      <c r="H10" s="54"/>
      <c r="I10" s="54"/>
      <c r="J10" s="55"/>
    </row>
    <row r="11" spans="1:23" ht="18" customHeight="1" thickBot="1">
      <c r="A11" s="13"/>
      <c r="B11" s="41" t="s">
        <v>24</v>
      </c>
      <c r="C11" s="20"/>
      <c r="D11" s="17"/>
      <c r="E11" s="17"/>
      <c r="F11" s="17"/>
      <c r="G11" s="42" t="s">
        <v>25</v>
      </c>
      <c r="H11" s="17"/>
      <c r="I11" s="27"/>
      <c r="J11" s="30"/>
    </row>
    <row r="12" spans="1:23" ht="18" customHeight="1" thickTop="1">
      <c r="A12" s="13"/>
      <c r="B12" s="47"/>
      <c r="C12" s="48"/>
      <c r="D12" s="49"/>
      <c r="E12" s="49"/>
      <c r="F12" s="49"/>
      <c r="G12" s="49"/>
      <c r="H12" s="49"/>
      <c r="I12" s="50"/>
      <c r="J12" s="51"/>
    </row>
    <row r="13" spans="1:23" ht="18" customHeight="1">
      <c r="A13" s="13"/>
      <c r="B13" s="44"/>
      <c r="C13" s="45"/>
      <c r="D13" s="18"/>
      <c r="E13" s="18"/>
      <c r="F13" s="18"/>
      <c r="G13" s="18"/>
      <c r="H13" s="18"/>
      <c r="I13" s="28"/>
      <c r="J13" s="46"/>
    </row>
    <row r="14" spans="1:23" ht="18" customHeight="1" thickBot="1">
      <c r="A14" s="13"/>
      <c r="B14" s="23"/>
      <c r="C14" s="20"/>
      <c r="D14" s="17"/>
      <c r="E14" s="17"/>
      <c r="F14" s="17"/>
      <c r="G14" s="17"/>
      <c r="H14" s="17"/>
      <c r="I14" s="27"/>
      <c r="J14" s="30"/>
    </row>
    <row r="15" spans="1:23" ht="18" customHeight="1" thickTop="1">
      <c r="A15" s="13"/>
      <c r="B15" s="92" t="s">
        <v>26</v>
      </c>
      <c r="C15" s="93" t="s">
        <v>6</v>
      </c>
      <c r="D15" s="93" t="s">
        <v>55</v>
      </c>
      <c r="E15" s="94" t="s">
        <v>56</v>
      </c>
      <c r="F15" s="108" t="s">
        <v>57</v>
      </c>
      <c r="G15" s="60" t="s">
        <v>32</v>
      </c>
      <c r="H15" s="63" t="s">
        <v>33</v>
      </c>
      <c r="I15" s="107"/>
      <c r="J15" s="51"/>
    </row>
    <row r="16" spans="1:23" ht="18" customHeight="1">
      <c r="A16" s="13"/>
      <c r="B16" s="95">
        <v>1</v>
      </c>
      <c r="C16" s="96" t="s">
        <v>27</v>
      </c>
      <c r="D16" s="97">
        <f>'Rekap 6782'!B14</f>
        <v>0</v>
      </c>
      <c r="E16" s="98">
        <f>'Rekap 6782'!C14</f>
        <v>0</v>
      </c>
      <c r="F16" s="109">
        <f>'Rekap 6782'!D14</f>
        <v>0</v>
      </c>
      <c r="G16" s="61">
        <v>6</v>
      </c>
      <c r="H16" s="118" t="s">
        <v>34</v>
      </c>
      <c r="I16" s="129"/>
      <c r="J16" s="121">
        <v>0</v>
      </c>
    </row>
    <row r="17" spans="1:26" ht="18" customHeight="1">
      <c r="A17" s="13"/>
      <c r="B17" s="68">
        <v>2</v>
      </c>
      <c r="C17" s="72" t="s">
        <v>28</v>
      </c>
      <c r="D17" s="78">
        <f>'Rekap 6782'!B21</f>
        <v>0</v>
      </c>
      <c r="E17" s="76">
        <f>'Rekap 6782'!C21</f>
        <v>0</v>
      </c>
      <c r="F17" s="81">
        <f>'Rekap 6782'!D21</f>
        <v>0</v>
      </c>
      <c r="G17" s="62">
        <v>7</v>
      </c>
      <c r="H17" s="119" t="s">
        <v>35</v>
      </c>
      <c r="I17" s="129"/>
      <c r="J17" s="122">
        <f>'SO 6782'!Z73</f>
        <v>0</v>
      </c>
    </row>
    <row r="18" spans="1:26" ht="18" customHeight="1">
      <c r="A18" s="13"/>
      <c r="B18" s="69">
        <v>3</v>
      </c>
      <c r="C18" s="73" t="s">
        <v>29</v>
      </c>
      <c r="D18" s="79"/>
      <c r="E18" s="77"/>
      <c r="F18" s="82"/>
      <c r="G18" s="62">
        <v>8</v>
      </c>
      <c r="H18" s="119" t="s">
        <v>36</v>
      </c>
      <c r="I18" s="129"/>
      <c r="J18" s="122">
        <v>0</v>
      </c>
    </row>
    <row r="19" spans="1:26" ht="18" customHeight="1">
      <c r="A19" s="13"/>
      <c r="B19" s="69">
        <v>4</v>
      </c>
      <c r="C19" s="73" t="s">
        <v>30</v>
      </c>
      <c r="D19" s="79"/>
      <c r="E19" s="77"/>
      <c r="F19" s="82"/>
      <c r="G19" s="62">
        <v>9</v>
      </c>
      <c r="H19" s="127"/>
      <c r="I19" s="129"/>
      <c r="J19" s="128"/>
    </row>
    <row r="20" spans="1:26" ht="18" customHeight="1" thickBot="1">
      <c r="A20" s="13"/>
      <c r="B20" s="69">
        <v>5</v>
      </c>
      <c r="C20" s="74" t="s">
        <v>31</v>
      </c>
      <c r="D20" s="80"/>
      <c r="E20" s="102"/>
      <c r="F20" s="110">
        <f>SUM(F16:F19)</f>
        <v>0</v>
      </c>
      <c r="G20" s="62">
        <v>10</v>
      </c>
      <c r="H20" s="119" t="s">
        <v>31</v>
      </c>
      <c r="I20" s="131"/>
      <c r="J20" s="101">
        <f>SUM(J16:J19)</f>
        <v>0</v>
      </c>
    </row>
    <row r="21" spans="1:26" ht="18" customHeight="1" thickTop="1">
      <c r="A21" s="13"/>
      <c r="B21" s="66" t="s">
        <v>44</v>
      </c>
      <c r="C21" s="70" t="s">
        <v>45</v>
      </c>
      <c r="D21" s="75"/>
      <c r="E21" s="19"/>
      <c r="F21" s="100"/>
      <c r="G21" s="66" t="s">
        <v>51</v>
      </c>
      <c r="H21" s="63" t="s">
        <v>45</v>
      </c>
      <c r="I21" s="28"/>
      <c r="J21" s="132"/>
    </row>
    <row r="22" spans="1:26" ht="18" customHeight="1">
      <c r="A22" s="13"/>
      <c r="B22" s="61">
        <v>11</v>
      </c>
      <c r="C22" s="64" t="s">
        <v>46</v>
      </c>
      <c r="D22" s="88"/>
      <c r="E22" s="90" t="s">
        <v>49</v>
      </c>
      <c r="F22" s="81">
        <f>((F16*U22*0)+(F17*V22*0)+(F18*W22*0))/100</f>
        <v>0</v>
      </c>
      <c r="G22" s="61">
        <v>16</v>
      </c>
      <c r="H22" s="118" t="s">
        <v>52</v>
      </c>
      <c r="I22" s="130" t="s">
        <v>49</v>
      </c>
      <c r="J22" s="121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>
      <c r="A23" s="13"/>
      <c r="B23" s="62">
        <v>12</v>
      </c>
      <c r="C23" s="65" t="s">
        <v>47</v>
      </c>
      <c r="D23" s="67"/>
      <c r="E23" s="90" t="s">
        <v>50</v>
      </c>
      <c r="F23" s="82">
        <f>((F16*U23*0)+(F17*V23*0)+(F18*W23*0))/100</f>
        <v>0</v>
      </c>
      <c r="G23" s="62">
        <v>17</v>
      </c>
      <c r="H23" s="119" t="s">
        <v>53</v>
      </c>
      <c r="I23" s="130" t="s">
        <v>49</v>
      </c>
      <c r="J23" s="122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>
      <c r="A24" s="13"/>
      <c r="B24" s="62">
        <v>13</v>
      </c>
      <c r="C24" s="65" t="s">
        <v>48</v>
      </c>
      <c r="D24" s="67"/>
      <c r="E24" s="90" t="s">
        <v>49</v>
      </c>
      <c r="F24" s="82">
        <f>((F16*U24*0)+(F17*V24*0)+(F18*W24*0))/100</f>
        <v>0</v>
      </c>
      <c r="G24" s="62">
        <v>18</v>
      </c>
      <c r="H24" s="119" t="s">
        <v>54</v>
      </c>
      <c r="I24" s="130" t="s">
        <v>50</v>
      </c>
      <c r="J24" s="122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>
      <c r="A25" s="13"/>
      <c r="B25" s="62">
        <v>14</v>
      </c>
      <c r="C25" s="20"/>
      <c r="D25" s="67"/>
      <c r="E25" s="91"/>
      <c r="F25" s="89"/>
      <c r="G25" s="62">
        <v>19</v>
      </c>
      <c r="H25" s="127"/>
      <c r="I25" s="129"/>
      <c r="J25" s="128"/>
    </row>
    <row r="26" spans="1:26" ht="18" customHeight="1" thickBot="1">
      <c r="A26" s="13"/>
      <c r="B26" s="62">
        <v>15</v>
      </c>
      <c r="C26" s="65"/>
      <c r="D26" s="67"/>
      <c r="E26" s="67"/>
      <c r="F26" s="111"/>
      <c r="G26" s="62">
        <v>20</v>
      </c>
      <c r="H26" s="119" t="s">
        <v>31</v>
      </c>
      <c r="I26" s="131"/>
      <c r="J26" s="101">
        <f>SUM(J22:J25)+SUM(F22:F25)</f>
        <v>0</v>
      </c>
    </row>
    <row r="27" spans="1:26" ht="18" customHeight="1" thickTop="1">
      <c r="A27" s="13"/>
      <c r="B27" s="103"/>
      <c r="C27" s="143" t="s">
        <v>60</v>
      </c>
      <c r="D27" s="136"/>
      <c r="E27" s="104"/>
      <c r="F27" s="29"/>
      <c r="G27" s="112" t="s">
        <v>37</v>
      </c>
      <c r="H27" s="106" t="s">
        <v>38</v>
      </c>
      <c r="I27" s="28"/>
      <c r="J27" s="31"/>
    </row>
    <row r="28" spans="1:26" ht="18" customHeight="1">
      <c r="A28" s="13"/>
      <c r="B28" s="26"/>
      <c r="C28" s="134"/>
      <c r="D28" s="137"/>
      <c r="E28" s="22"/>
      <c r="F28" s="13"/>
      <c r="G28" s="113">
        <v>21</v>
      </c>
      <c r="H28" s="117" t="s">
        <v>39</v>
      </c>
      <c r="I28" s="124"/>
      <c r="J28" s="99">
        <f>F20+J20+F26+J26</f>
        <v>0</v>
      </c>
    </row>
    <row r="29" spans="1:26" ht="18" customHeight="1">
      <c r="A29" s="13"/>
      <c r="B29" s="83"/>
      <c r="C29" s="135"/>
      <c r="D29" s="138"/>
      <c r="E29" s="22"/>
      <c r="F29" s="13"/>
      <c r="G29" s="61">
        <v>22</v>
      </c>
      <c r="H29" s="118" t="s">
        <v>40</v>
      </c>
      <c r="I29" s="125">
        <f>J28-SUM('SO 6782'!K9:'SO 6782'!K72)</f>
        <v>0</v>
      </c>
      <c r="J29" s="121">
        <f>ROUND(((ROUND(I29,2)*20)*1/100),2)</f>
        <v>0</v>
      </c>
    </row>
    <row r="30" spans="1:26" ht="18" customHeight="1">
      <c r="A30" s="13"/>
      <c r="B30" s="23"/>
      <c r="C30" s="127"/>
      <c r="D30" s="129"/>
      <c r="E30" s="22"/>
      <c r="F30" s="13"/>
      <c r="G30" s="62">
        <v>23</v>
      </c>
      <c r="H30" s="119" t="s">
        <v>41</v>
      </c>
      <c r="I30" s="90">
        <f>SUM('SO 6782'!K9:'SO 6782'!K72)</f>
        <v>0</v>
      </c>
      <c r="J30" s="122">
        <f>ROUND(((ROUND(I30,2)*0)/100),2)</f>
        <v>0</v>
      </c>
    </row>
    <row r="31" spans="1:26" ht="18" customHeight="1">
      <c r="A31" s="13"/>
      <c r="B31" s="24"/>
      <c r="C31" s="139"/>
      <c r="D31" s="140"/>
      <c r="E31" s="22"/>
      <c r="F31" s="13"/>
      <c r="G31" s="113">
        <v>24</v>
      </c>
      <c r="H31" s="117" t="s">
        <v>42</v>
      </c>
      <c r="I31" s="116"/>
      <c r="J31" s="133">
        <f>SUM(J28:J30)</f>
        <v>0</v>
      </c>
    </row>
    <row r="32" spans="1:26" ht="18" customHeight="1" thickBot="1">
      <c r="A32" s="13"/>
      <c r="B32" s="44"/>
      <c r="C32" s="120"/>
      <c r="D32" s="126"/>
      <c r="E32" s="84"/>
      <c r="F32" s="85"/>
      <c r="G32" s="61" t="s">
        <v>43</v>
      </c>
      <c r="H32" s="120"/>
      <c r="I32" s="126"/>
      <c r="J32" s="123"/>
    </row>
    <row r="33" spans="1:10" ht="18" customHeight="1" thickTop="1">
      <c r="A33" s="13"/>
      <c r="B33" s="103"/>
      <c r="C33" s="104"/>
      <c r="D33" s="141" t="s">
        <v>58</v>
      </c>
      <c r="E33" s="87"/>
      <c r="F33" s="105"/>
      <c r="G33" s="114">
        <v>26</v>
      </c>
      <c r="H33" s="142" t="s">
        <v>59</v>
      </c>
      <c r="I33" s="29"/>
      <c r="J33" s="115"/>
    </row>
    <row r="34" spans="1:10" ht="18" customHeight="1">
      <c r="A34" s="13"/>
      <c r="B34" s="25"/>
      <c r="C34" s="21"/>
      <c r="D34" s="16"/>
      <c r="E34" s="16"/>
      <c r="F34" s="16"/>
      <c r="G34" s="16"/>
      <c r="H34" s="16"/>
      <c r="I34" s="29"/>
      <c r="J34" s="32"/>
    </row>
    <row r="35" spans="1:10" ht="18" customHeight="1">
      <c r="A35" s="13"/>
      <c r="B35" s="26"/>
      <c r="C35" s="22"/>
      <c r="D35" s="3"/>
      <c r="E35" s="3"/>
      <c r="F35" s="3"/>
      <c r="G35" s="3"/>
      <c r="H35" s="3"/>
      <c r="I35" s="13"/>
      <c r="J35" s="33"/>
    </row>
    <row r="36" spans="1:10" ht="18" customHeight="1">
      <c r="A36" s="13"/>
      <c r="B36" s="26"/>
      <c r="C36" s="22"/>
      <c r="D36" s="3"/>
      <c r="E36" s="3"/>
      <c r="F36" s="3"/>
      <c r="G36" s="3"/>
      <c r="H36" s="3"/>
      <c r="I36" s="13"/>
      <c r="J36" s="33"/>
    </row>
    <row r="37" spans="1:10" ht="18" customHeight="1">
      <c r="A37" s="13"/>
      <c r="B37" s="26"/>
      <c r="C37" s="22"/>
      <c r="D37" s="3"/>
      <c r="E37" s="3"/>
      <c r="F37" s="3"/>
      <c r="G37" s="3"/>
      <c r="H37" s="3"/>
      <c r="I37" s="13"/>
      <c r="J37" s="33"/>
    </row>
    <row r="38" spans="1:10" ht="18" customHeight="1">
      <c r="A38" s="13"/>
      <c r="B38" s="26"/>
      <c r="C38" s="22"/>
      <c r="D38" s="3"/>
      <c r="E38" s="3"/>
      <c r="F38" s="3"/>
      <c r="G38" s="3"/>
      <c r="H38" s="3"/>
      <c r="I38" s="13"/>
      <c r="J38" s="33"/>
    </row>
    <row r="39" spans="1:10" ht="18" customHeight="1">
      <c r="A39" s="13"/>
      <c r="B39" s="26"/>
      <c r="C39" s="22"/>
      <c r="D39" s="3"/>
      <c r="E39" s="3"/>
      <c r="F39" s="3"/>
      <c r="G39" s="3"/>
      <c r="H39" s="3"/>
      <c r="I39" s="13"/>
      <c r="J39" s="33"/>
    </row>
    <row r="40" spans="1:10" ht="18" customHeight="1" thickBot="1">
      <c r="A40" s="13"/>
      <c r="B40" s="83"/>
      <c r="C40" s="84"/>
      <c r="D40" s="14"/>
      <c r="E40" s="14"/>
      <c r="F40" s="14"/>
      <c r="G40" s="14"/>
      <c r="H40" s="14"/>
      <c r="I40" s="85"/>
      <c r="J40" s="86"/>
    </row>
    <row r="41" spans="1:10" ht="15.75" thickTop="1">
      <c r="A41" s="13"/>
      <c r="B41" s="87"/>
      <c r="C41" s="87"/>
      <c r="D41" s="87"/>
      <c r="E41" s="87"/>
      <c r="F41" s="87"/>
      <c r="G41" s="87"/>
      <c r="H41" s="87"/>
      <c r="I41" s="87"/>
      <c r="J41" s="87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Z500"/>
  <sheetViews>
    <sheetView workbookViewId="0"/>
  </sheetViews>
  <sheetFormatPr defaultColWidth="0" defaultRowHeight="1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/>
    <col min="27" max="16384" width="9.140625" hidden="1"/>
  </cols>
  <sheetData>
    <row r="1" spans="1:26" ht="20.100000000000001" customHeight="1">
      <c r="A1" s="148" t="s">
        <v>21</v>
      </c>
      <c r="B1" s="146"/>
      <c r="C1" s="146"/>
      <c r="D1" s="147"/>
      <c r="E1" s="149" t="s">
        <v>18</v>
      </c>
      <c r="F1" s="145"/>
      <c r="W1">
        <v>30.126000000000001</v>
      </c>
    </row>
    <row r="2" spans="1:26" ht="20.100000000000001" customHeight="1">
      <c r="A2" s="148" t="s">
        <v>22</v>
      </c>
      <c r="B2" s="146"/>
      <c r="C2" s="146"/>
      <c r="D2" s="147"/>
      <c r="E2" s="149" t="s">
        <v>16</v>
      </c>
      <c r="F2" s="145"/>
    </row>
    <row r="3" spans="1:26" ht="20.100000000000001" customHeight="1">
      <c r="A3" s="148" t="s">
        <v>23</v>
      </c>
      <c r="B3" s="146"/>
      <c r="C3" s="146"/>
      <c r="D3" s="147"/>
      <c r="E3" s="149" t="s">
        <v>64</v>
      </c>
      <c r="F3" s="145"/>
    </row>
    <row r="4" spans="1:26">
      <c r="A4" s="150" t="s">
        <v>1</v>
      </c>
      <c r="B4" s="144"/>
      <c r="C4" s="144"/>
      <c r="D4" s="144"/>
      <c r="E4" s="144"/>
      <c r="F4" s="144"/>
    </row>
    <row r="5" spans="1:26">
      <c r="A5" s="150" t="s">
        <v>15</v>
      </c>
      <c r="B5" s="144"/>
      <c r="C5" s="144"/>
      <c r="D5" s="144"/>
      <c r="E5" s="144"/>
      <c r="F5" s="144"/>
    </row>
    <row r="6" spans="1:26">
      <c r="A6" s="144"/>
      <c r="B6" s="144"/>
      <c r="C6" s="144"/>
      <c r="D6" s="144"/>
      <c r="E6" s="144"/>
      <c r="F6" s="144"/>
    </row>
    <row r="7" spans="1:26">
      <c r="A7" s="144"/>
      <c r="B7" s="144"/>
      <c r="C7" s="144"/>
      <c r="D7" s="144"/>
      <c r="E7" s="144"/>
      <c r="F7" s="144"/>
    </row>
    <row r="8" spans="1:26">
      <c r="A8" s="151" t="s">
        <v>65</v>
      </c>
      <c r="B8" s="144"/>
      <c r="C8" s="144"/>
      <c r="D8" s="144"/>
      <c r="E8" s="144"/>
      <c r="F8" s="144"/>
    </row>
    <row r="9" spans="1:26">
      <c r="A9" s="152" t="s">
        <v>61</v>
      </c>
      <c r="B9" s="152" t="s">
        <v>55</v>
      </c>
      <c r="C9" s="152" t="s">
        <v>56</v>
      </c>
      <c r="D9" s="152" t="s">
        <v>31</v>
      </c>
      <c r="E9" s="152" t="s">
        <v>62</v>
      </c>
      <c r="F9" s="152" t="s">
        <v>63</v>
      </c>
    </row>
    <row r="10" spans="1:26">
      <c r="A10" s="159" t="s">
        <v>66</v>
      </c>
      <c r="B10" s="160"/>
      <c r="C10" s="156"/>
      <c r="D10" s="156"/>
      <c r="E10" s="157"/>
      <c r="F10" s="157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</row>
    <row r="11" spans="1:26">
      <c r="A11" s="161" t="s">
        <v>67</v>
      </c>
      <c r="B11" s="162">
        <f>'SO 6782'!L12</f>
        <v>0</v>
      </c>
      <c r="C11" s="162">
        <f>'SO 6782'!M12</f>
        <v>0</v>
      </c>
      <c r="D11" s="162">
        <f>'SO 6782'!I12</f>
        <v>0</v>
      </c>
      <c r="E11" s="163">
        <f>'SO 6782'!S12</f>
        <v>0</v>
      </c>
      <c r="F11" s="163">
        <f>'SO 6782'!V12</f>
        <v>0</v>
      </c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</row>
    <row r="12" spans="1:26">
      <c r="A12" s="161" t="s">
        <v>68</v>
      </c>
      <c r="B12" s="162">
        <f>'SO 6782'!L23</f>
        <v>0</v>
      </c>
      <c r="C12" s="162">
        <f>'SO 6782'!M23</f>
        <v>0</v>
      </c>
      <c r="D12" s="162">
        <f>'SO 6782'!I23</f>
        <v>0</v>
      </c>
      <c r="E12" s="163">
        <f>'SO 6782'!S23</f>
        <v>0</v>
      </c>
      <c r="F12" s="163">
        <f>'SO 6782'!V23</f>
        <v>0</v>
      </c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</row>
    <row r="13" spans="1:26">
      <c r="A13" s="161" t="s">
        <v>69</v>
      </c>
      <c r="B13" s="162">
        <f>'SO 6782'!L27</f>
        <v>0</v>
      </c>
      <c r="C13" s="162">
        <f>'SO 6782'!M27</f>
        <v>0</v>
      </c>
      <c r="D13" s="162">
        <f>'SO 6782'!I27</f>
        <v>0</v>
      </c>
      <c r="E13" s="163">
        <f>'SO 6782'!S27</f>
        <v>0</v>
      </c>
      <c r="F13" s="163">
        <f>'SO 6782'!V27</f>
        <v>0</v>
      </c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</row>
    <row r="14" spans="1:26">
      <c r="A14" s="2" t="s">
        <v>66</v>
      </c>
      <c r="B14" s="164">
        <f>'SO 6782'!L29</f>
        <v>0</v>
      </c>
      <c r="C14" s="164">
        <f>'SO 6782'!M29</f>
        <v>0</v>
      </c>
      <c r="D14" s="164">
        <f>'SO 6782'!I29</f>
        <v>0</v>
      </c>
      <c r="E14" s="165">
        <f>'SO 6782'!S29</f>
        <v>0</v>
      </c>
      <c r="F14" s="165">
        <f>'SO 6782'!V29</f>
        <v>0</v>
      </c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</row>
    <row r="15" spans="1:26">
      <c r="A15" s="1"/>
      <c r="B15" s="154"/>
      <c r="C15" s="154"/>
      <c r="D15" s="154"/>
      <c r="E15" s="153"/>
      <c r="F15" s="153"/>
    </row>
    <row r="16" spans="1:26">
      <c r="A16" s="2" t="s">
        <v>70</v>
      </c>
      <c r="B16" s="164"/>
      <c r="C16" s="162"/>
      <c r="D16" s="162"/>
      <c r="E16" s="163"/>
      <c r="F16" s="163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</row>
    <row r="17" spans="1:26">
      <c r="A17" s="161" t="s">
        <v>71</v>
      </c>
      <c r="B17" s="162">
        <f>'SO 6782'!L49</f>
        <v>0</v>
      </c>
      <c r="C17" s="162">
        <f>'SO 6782'!M49</f>
        <v>0</v>
      </c>
      <c r="D17" s="162">
        <f>'SO 6782'!I49</f>
        <v>0</v>
      </c>
      <c r="E17" s="163">
        <f>'SO 6782'!S49</f>
        <v>0.54</v>
      </c>
      <c r="F17" s="163">
        <f>'SO 6782'!V49</f>
        <v>0</v>
      </c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</row>
    <row r="18" spans="1:26">
      <c r="A18" s="161" t="s">
        <v>72</v>
      </c>
      <c r="B18" s="162">
        <f>'SO 6782'!L53</f>
        <v>0</v>
      </c>
      <c r="C18" s="162">
        <f>'SO 6782'!M53</f>
        <v>0</v>
      </c>
      <c r="D18" s="162">
        <f>'SO 6782'!I53</f>
        <v>0</v>
      </c>
      <c r="E18" s="163">
        <f>'SO 6782'!S53</f>
        <v>0</v>
      </c>
      <c r="F18" s="163">
        <f>'SO 6782'!V53</f>
        <v>0</v>
      </c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</row>
    <row r="19" spans="1:26">
      <c r="A19" s="161" t="s">
        <v>73</v>
      </c>
      <c r="B19" s="162">
        <f>'SO 6782'!L58</f>
        <v>0</v>
      </c>
      <c r="C19" s="162">
        <f>'SO 6782'!M58</f>
        <v>0</v>
      </c>
      <c r="D19" s="162">
        <f>'SO 6782'!I58</f>
        <v>0</v>
      </c>
      <c r="E19" s="163">
        <f>'SO 6782'!S58</f>
        <v>0</v>
      </c>
      <c r="F19" s="163">
        <f>'SO 6782'!V58</f>
        <v>0</v>
      </c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</row>
    <row r="20" spans="1:26">
      <c r="A20" s="161" t="s">
        <v>74</v>
      </c>
      <c r="B20" s="162">
        <f>'SO 6782'!L62</f>
        <v>0</v>
      </c>
      <c r="C20" s="162">
        <f>'SO 6782'!M62</f>
        <v>0</v>
      </c>
      <c r="D20" s="162">
        <f>'SO 6782'!I62</f>
        <v>0</v>
      </c>
      <c r="E20" s="163">
        <f>'SO 6782'!S62</f>
        <v>0</v>
      </c>
      <c r="F20" s="163">
        <f>'SO 6782'!V62</f>
        <v>0</v>
      </c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</row>
    <row r="21" spans="1:26">
      <c r="A21" s="2" t="s">
        <v>70</v>
      </c>
      <c r="B21" s="164">
        <f>'SO 6782'!L64</f>
        <v>0</v>
      </c>
      <c r="C21" s="164">
        <f>'SO 6782'!M64</f>
        <v>0</v>
      </c>
      <c r="D21" s="164">
        <f>'SO 6782'!I64</f>
        <v>0</v>
      </c>
      <c r="E21" s="165">
        <f>'SO 6782'!S64</f>
        <v>0.54</v>
      </c>
      <c r="F21" s="165">
        <f>'SO 6782'!V64</f>
        <v>0</v>
      </c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</row>
    <row r="22" spans="1:26">
      <c r="A22" s="1"/>
      <c r="B22" s="154"/>
      <c r="C22" s="154"/>
      <c r="D22" s="154"/>
      <c r="E22" s="153"/>
      <c r="F22" s="153"/>
    </row>
    <row r="23" spans="1:26">
      <c r="A23" s="2" t="s">
        <v>8</v>
      </c>
      <c r="B23" s="164"/>
      <c r="C23" s="162"/>
      <c r="D23" s="162"/>
      <c r="E23" s="163"/>
      <c r="F23" s="163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</row>
    <row r="24" spans="1:26">
      <c r="A24" s="161" t="s">
        <v>75</v>
      </c>
      <c r="B24" s="162">
        <f>'SO 6782'!L70</f>
        <v>0</v>
      </c>
      <c r="C24" s="162">
        <f>'SO 6782'!M70</f>
        <v>0</v>
      </c>
      <c r="D24" s="162">
        <f>'SO 6782'!I70</f>
        <v>0</v>
      </c>
      <c r="E24" s="163">
        <f>'SO 6782'!S70</f>
        <v>0</v>
      </c>
      <c r="F24" s="163">
        <f>'SO 6782'!V70</f>
        <v>0</v>
      </c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</row>
    <row r="25" spans="1:26">
      <c r="A25" s="2" t="s">
        <v>8</v>
      </c>
      <c r="B25" s="164">
        <f>'SO 6782'!L72</f>
        <v>0</v>
      </c>
      <c r="C25" s="164">
        <f>'SO 6782'!M72</f>
        <v>0</v>
      </c>
      <c r="D25" s="164">
        <f>'SO 6782'!I72</f>
        <v>0</v>
      </c>
      <c r="E25" s="165">
        <f>'SO 6782'!S72</f>
        <v>0</v>
      </c>
      <c r="F25" s="165">
        <f>'SO 6782'!V72</f>
        <v>0</v>
      </c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</row>
    <row r="26" spans="1:26">
      <c r="A26" s="1"/>
      <c r="B26" s="154"/>
      <c r="C26" s="154"/>
      <c r="D26" s="154"/>
      <c r="E26" s="153"/>
      <c r="F26" s="153"/>
    </row>
    <row r="27" spans="1:26">
      <c r="A27" s="2" t="s">
        <v>76</v>
      </c>
      <c r="B27" s="164">
        <f>'SO 6782'!L73</f>
        <v>0</v>
      </c>
      <c r="C27" s="164">
        <f>'SO 6782'!M73</f>
        <v>0</v>
      </c>
      <c r="D27" s="164">
        <f>'SO 6782'!I73</f>
        <v>0</v>
      </c>
      <c r="E27" s="165">
        <f>'SO 6782'!S73</f>
        <v>0.54</v>
      </c>
      <c r="F27" s="165">
        <f>'SO 6782'!V73</f>
        <v>0</v>
      </c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</row>
    <row r="28" spans="1:26">
      <c r="A28" s="1"/>
      <c r="B28" s="154"/>
      <c r="C28" s="154"/>
      <c r="D28" s="154"/>
      <c r="E28" s="153"/>
      <c r="F28" s="153"/>
    </row>
    <row r="29" spans="1:26">
      <c r="A29" s="1"/>
      <c r="B29" s="154"/>
      <c r="C29" s="154"/>
      <c r="D29" s="154"/>
      <c r="E29" s="153"/>
      <c r="F29" s="153"/>
    </row>
    <row r="30" spans="1:26">
      <c r="A30" s="1"/>
      <c r="B30" s="154"/>
      <c r="C30" s="154"/>
      <c r="D30" s="154"/>
      <c r="E30" s="153"/>
      <c r="F30" s="153"/>
    </row>
    <row r="31" spans="1:26">
      <c r="A31" s="1"/>
      <c r="B31" s="154"/>
      <c r="C31" s="154"/>
      <c r="D31" s="154"/>
      <c r="E31" s="153"/>
      <c r="F31" s="153"/>
    </row>
    <row r="32" spans="1:26">
      <c r="A32" s="1"/>
      <c r="B32" s="154"/>
      <c r="C32" s="154"/>
      <c r="D32" s="154"/>
      <c r="E32" s="153"/>
      <c r="F32" s="153"/>
    </row>
    <row r="33" spans="1:6">
      <c r="A33" s="1"/>
      <c r="B33" s="154"/>
      <c r="C33" s="154"/>
      <c r="D33" s="154"/>
      <c r="E33" s="153"/>
      <c r="F33" s="153"/>
    </row>
    <row r="34" spans="1:6">
      <c r="A34" s="1"/>
      <c r="B34" s="154"/>
      <c r="C34" s="154"/>
      <c r="D34" s="154"/>
      <c r="E34" s="153"/>
      <c r="F34" s="153"/>
    </row>
    <row r="35" spans="1:6">
      <c r="A35" s="1"/>
      <c r="B35" s="154"/>
      <c r="C35" s="154"/>
      <c r="D35" s="154"/>
      <c r="E35" s="153"/>
      <c r="F35" s="153"/>
    </row>
    <row r="36" spans="1:6">
      <c r="A36" s="1"/>
      <c r="B36" s="154"/>
      <c r="C36" s="154"/>
      <c r="D36" s="154"/>
      <c r="E36" s="153"/>
      <c r="F36" s="153"/>
    </row>
    <row r="37" spans="1:6">
      <c r="A37" s="1"/>
      <c r="B37" s="154"/>
      <c r="C37" s="154"/>
      <c r="D37" s="154"/>
      <c r="E37" s="153"/>
      <c r="F37" s="153"/>
    </row>
    <row r="38" spans="1:6">
      <c r="A38" s="1"/>
      <c r="B38" s="154"/>
      <c r="C38" s="154"/>
      <c r="D38" s="154"/>
      <c r="E38" s="153"/>
      <c r="F38" s="153"/>
    </row>
    <row r="39" spans="1:6">
      <c r="A39" s="1"/>
      <c r="B39" s="154"/>
      <c r="C39" s="154"/>
      <c r="D39" s="154"/>
      <c r="E39" s="153"/>
      <c r="F39" s="153"/>
    </row>
    <row r="40" spans="1:6">
      <c r="A40" s="1"/>
      <c r="B40" s="154"/>
      <c r="C40" s="154"/>
      <c r="D40" s="154"/>
      <c r="E40" s="153"/>
      <c r="F40" s="153"/>
    </row>
    <row r="41" spans="1:6">
      <c r="A41" s="1"/>
      <c r="B41" s="154"/>
      <c r="C41" s="154"/>
      <c r="D41" s="154"/>
      <c r="E41" s="153"/>
      <c r="F41" s="153"/>
    </row>
    <row r="42" spans="1:6">
      <c r="A42" s="1"/>
      <c r="B42" s="154"/>
      <c r="C42" s="154"/>
      <c r="D42" s="154"/>
      <c r="E42" s="153"/>
      <c r="F42" s="153"/>
    </row>
    <row r="43" spans="1:6">
      <c r="A43" s="1"/>
      <c r="B43" s="154"/>
      <c r="C43" s="154"/>
      <c r="D43" s="154"/>
      <c r="E43" s="153"/>
      <c r="F43" s="153"/>
    </row>
    <row r="44" spans="1:6">
      <c r="A44" s="1"/>
      <c r="B44" s="154"/>
      <c r="C44" s="154"/>
      <c r="D44" s="154"/>
      <c r="E44" s="153"/>
      <c r="F44" s="153"/>
    </row>
    <row r="45" spans="1:6">
      <c r="A45" s="1"/>
      <c r="B45" s="154"/>
      <c r="C45" s="154"/>
      <c r="D45" s="154"/>
      <c r="E45" s="153"/>
      <c r="F45" s="153"/>
    </row>
    <row r="46" spans="1:6">
      <c r="A46" s="1"/>
      <c r="B46" s="154"/>
      <c r="C46" s="154"/>
      <c r="D46" s="154"/>
      <c r="E46" s="153"/>
      <c r="F46" s="153"/>
    </row>
    <row r="47" spans="1:6">
      <c r="A47" s="1"/>
      <c r="B47" s="154"/>
      <c r="C47" s="154"/>
      <c r="D47" s="154"/>
      <c r="E47" s="153"/>
      <c r="F47" s="153"/>
    </row>
    <row r="48" spans="1:6">
      <c r="A48" s="1"/>
      <c r="B48" s="154"/>
      <c r="C48" s="154"/>
      <c r="D48" s="154"/>
      <c r="E48" s="153"/>
      <c r="F48" s="153"/>
    </row>
    <row r="49" spans="1:6">
      <c r="A49" s="1"/>
      <c r="B49" s="1"/>
      <c r="C49" s="1"/>
      <c r="D49" s="1"/>
      <c r="E49" s="1"/>
      <c r="F49" s="1"/>
    </row>
    <row r="50" spans="1:6">
      <c r="A50" s="1"/>
      <c r="B50" s="1"/>
      <c r="C50" s="1"/>
      <c r="D50" s="1"/>
      <c r="E50" s="1"/>
      <c r="F50" s="1"/>
    </row>
    <row r="51" spans="1:6">
      <c r="A51" s="1"/>
      <c r="B51" s="1"/>
      <c r="C51" s="1"/>
      <c r="D51" s="1"/>
      <c r="E51" s="1"/>
      <c r="F51" s="1"/>
    </row>
    <row r="52" spans="1:6">
      <c r="A52" s="1"/>
      <c r="B52" s="1"/>
      <c r="C52" s="1"/>
      <c r="D52" s="1"/>
      <c r="E52" s="1"/>
      <c r="F52" s="1"/>
    </row>
    <row r="53" spans="1:6">
      <c r="A53" s="1"/>
      <c r="B53" s="1"/>
      <c r="C53" s="1"/>
      <c r="D53" s="1"/>
      <c r="E53" s="1"/>
      <c r="F53" s="1"/>
    </row>
    <row r="54" spans="1:6">
      <c r="A54" s="1"/>
      <c r="B54" s="1"/>
      <c r="C54" s="1"/>
      <c r="D54" s="1"/>
      <c r="E54" s="1"/>
      <c r="F54" s="1"/>
    </row>
    <row r="55" spans="1:6">
      <c r="A55" s="1"/>
      <c r="B55" s="1"/>
      <c r="C55" s="1"/>
      <c r="D55" s="1"/>
      <c r="E55" s="1"/>
      <c r="F55" s="1"/>
    </row>
    <row r="56" spans="1:6">
      <c r="A56" s="1"/>
      <c r="B56" s="1"/>
      <c r="C56" s="1"/>
      <c r="D56" s="1"/>
      <c r="E56" s="1"/>
      <c r="F56" s="1"/>
    </row>
    <row r="57" spans="1:6">
      <c r="A57" s="1"/>
      <c r="B57" s="1"/>
      <c r="C57" s="1"/>
      <c r="D57" s="1"/>
      <c r="E57" s="1"/>
      <c r="F57" s="1"/>
    </row>
    <row r="58" spans="1:6">
      <c r="A58" s="1"/>
      <c r="B58" s="1"/>
      <c r="C58" s="1"/>
      <c r="D58" s="1"/>
      <c r="E58" s="1"/>
      <c r="F58" s="1"/>
    </row>
    <row r="59" spans="1:6">
      <c r="A59" s="1"/>
      <c r="B59" s="1"/>
      <c r="C59" s="1"/>
      <c r="D59" s="1"/>
      <c r="E59" s="1"/>
      <c r="F59" s="1"/>
    </row>
    <row r="60" spans="1:6">
      <c r="A60" s="1"/>
      <c r="B60" s="1"/>
      <c r="C60" s="1"/>
      <c r="D60" s="1"/>
      <c r="E60" s="1"/>
      <c r="F60" s="1"/>
    </row>
    <row r="61" spans="1:6">
      <c r="A61" s="1"/>
      <c r="B61" s="1"/>
      <c r="C61" s="1"/>
      <c r="D61" s="1"/>
      <c r="E61" s="1"/>
      <c r="F61" s="1"/>
    </row>
    <row r="62" spans="1:6">
      <c r="A62" s="1"/>
      <c r="B62" s="1"/>
      <c r="C62" s="1"/>
      <c r="D62" s="1"/>
      <c r="E62" s="1"/>
      <c r="F62" s="1"/>
    </row>
    <row r="63" spans="1:6">
      <c r="A63" s="1"/>
      <c r="B63" s="1"/>
      <c r="C63" s="1"/>
      <c r="D63" s="1"/>
      <c r="E63" s="1"/>
      <c r="F63" s="1"/>
    </row>
    <row r="64" spans="1:6">
      <c r="A64" s="1"/>
      <c r="B64" s="1"/>
      <c r="C64" s="1"/>
      <c r="D64" s="1"/>
      <c r="E64" s="1"/>
      <c r="F64" s="1"/>
    </row>
    <row r="65" spans="1:6">
      <c r="A65" s="1"/>
      <c r="B65" s="1"/>
      <c r="C65" s="1"/>
      <c r="D65" s="1"/>
      <c r="E65" s="1"/>
      <c r="F65" s="1"/>
    </row>
    <row r="66" spans="1:6">
      <c r="A66" s="1"/>
      <c r="B66" s="1"/>
      <c r="C66" s="1"/>
      <c r="D66" s="1"/>
      <c r="E66" s="1"/>
      <c r="F66" s="1"/>
    </row>
    <row r="67" spans="1:6">
      <c r="A67" s="1"/>
      <c r="B67" s="1"/>
      <c r="C67" s="1"/>
      <c r="D67" s="1"/>
      <c r="E67" s="1"/>
      <c r="F67" s="1"/>
    </row>
    <row r="68" spans="1:6">
      <c r="A68" s="1"/>
      <c r="B68" s="1"/>
      <c r="C68" s="1"/>
      <c r="D68" s="1"/>
      <c r="E68" s="1"/>
      <c r="F68" s="1"/>
    </row>
    <row r="69" spans="1:6">
      <c r="A69" s="1"/>
      <c r="B69" s="1"/>
      <c r="C69" s="1"/>
      <c r="D69" s="1"/>
      <c r="E69" s="1"/>
      <c r="F69" s="1"/>
    </row>
    <row r="70" spans="1:6">
      <c r="A70" s="1"/>
      <c r="B70" s="1"/>
      <c r="C70" s="1"/>
      <c r="D70" s="1"/>
      <c r="E70" s="1"/>
      <c r="F70" s="1"/>
    </row>
    <row r="71" spans="1:6">
      <c r="A71" s="1"/>
      <c r="B71" s="1"/>
      <c r="C71" s="1"/>
      <c r="D71" s="1"/>
      <c r="E71" s="1"/>
      <c r="F71" s="1"/>
    </row>
    <row r="72" spans="1:6">
      <c r="A72" s="1"/>
      <c r="B72" s="1"/>
      <c r="C72" s="1"/>
      <c r="D72" s="1"/>
      <c r="E72" s="1"/>
      <c r="F72" s="1"/>
    </row>
    <row r="73" spans="1:6">
      <c r="A73" s="1"/>
      <c r="B73" s="1"/>
      <c r="C73" s="1"/>
      <c r="D73" s="1"/>
      <c r="E73" s="1"/>
      <c r="F73" s="1"/>
    </row>
    <row r="74" spans="1:6">
      <c r="A74" s="1"/>
      <c r="B74" s="1"/>
      <c r="C74" s="1"/>
      <c r="D74" s="1"/>
      <c r="E74" s="1"/>
      <c r="F74" s="1"/>
    </row>
    <row r="75" spans="1:6">
      <c r="A75" s="1"/>
      <c r="B75" s="1"/>
      <c r="C75" s="1"/>
      <c r="D75" s="1"/>
      <c r="E75" s="1"/>
      <c r="F75" s="1"/>
    </row>
    <row r="76" spans="1:6">
      <c r="A76" s="1"/>
      <c r="B76" s="1"/>
      <c r="C76" s="1"/>
      <c r="D76" s="1"/>
      <c r="E76" s="1"/>
      <c r="F76" s="1"/>
    </row>
    <row r="77" spans="1:6">
      <c r="A77" s="1"/>
      <c r="B77" s="1"/>
      <c r="C77" s="1"/>
      <c r="D77" s="1"/>
      <c r="E77" s="1"/>
      <c r="F77" s="1"/>
    </row>
    <row r="78" spans="1:6">
      <c r="A78" s="1"/>
      <c r="B78" s="1"/>
      <c r="C78" s="1"/>
      <c r="D78" s="1"/>
      <c r="E78" s="1"/>
      <c r="F78" s="1"/>
    </row>
    <row r="79" spans="1:6">
      <c r="A79" s="1"/>
      <c r="B79" s="1"/>
      <c r="C79" s="1"/>
      <c r="D79" s="1"/>
      <c r="E79" s="1"/>
      <c r="F79" s="1"/>
    </row>
    <row r="80" spans="1:6">
      <c r="A80" s="1"/>
      <c r="B80" s="1"/>
      <c r="C80" s="1"/>
      <c r="D80" s="1"/>
      <c r="E80" s="1"/>
      <c r="F80" s="1"/>
    </row>
    <row r="81" spans="1:6">
      <c r="A81" s="1"/>
      <c r="B81" s="1"/>
      <c r="C81" s="1"/>
      <c r="D81" s="1"/>
      <c r="E81" s="1"/>
      <c r="F81" s="1"/>
    </row>
    <row r="82" spans="1:6">
      <c r="A82" s="1"/>
      <c r="B82" s="1"/>
      <c r="C82" s="1"/>
      <c r="D82" s="1"/>
      <c r="E82" s="1"/>
      <c r="F82" s="1"/>
    </row>
    <row r="83" spans="1:6">
      <c r="A83" s="1"/>
      <c r="B83" s="1"/>
      <c r="C83" s="1"/>
      <c r="D83" s="1"/>
      <c r="E83" s="1"/>
      <c r="F83" s="1"/>
    </row>
    <row r="84" spans="1:6">
      <c r="A84" s="1"/>
      <c r="B84" s="1"/>
      <c r="C84" s="1"/>
      <c r="D84" s="1"/>
      <c r="E84" s="1"/>
      <c r="F84" s="1"/>
    </row>
    <row r="85" spans="1:6">
      <c r="A85" s="1"/>
      <c r="B85" s="1"/>
      <c r="C85" s="1"/>
      <c r="D85" s="1"/>
      <c r="E85" s="1"/>
      <c r="F85" s="1"/>
    </row>
    <row r="86" spans="1:6">
      <c r="A86" s="1"/>
      <c r="B86" s="1"/>
      <c r="C86" s="1"/>
      <c r="D86" s="1"/>
      <c r="E86" s="1"/>
      <c r="F86" s="1"/>
    </row>
    <row r="87" spans="1:6">
      <c r="A87" s="1"/>
      <c r="B87" s="1"/>
      <c r="C87" s="1"/>
      <c r="D87" s="1"/>
      <c r="E87" s="1"/>
      <c r="F87" s="1"/>
    </row>
    <row r="88" spans="1:6">
      <c r="A88" s="1"/>
      <c r="B88" s="1"/>
      <c r="C88" s="1"/>
      <c r="D88" s="1"/>
      <c r="E88" s="1"/>
      <c r="F88" s="1"/>
    </row>
    <row r="89" spans="1:6">
      <c r="A89" s="1"/>
      <c r="B89" s="1"/>
      <c r="C89" s="1"/>
      <c r="D89" s="1"/>
      <c r="E89" s="1"/>
      <c r="F89" s="1"/>
    </row>
    <row r="90" spans="1:6">
      <c r="A90" s="1"/>
      <c r="B90" s="1"/>
      <c r="C90" s="1"/>
      <c r="D90" s="1"/>
      <c r="E90" s="1"/>
      <c r="F90" s="1"/>
    </row>
    <row r="91" spans="1:6">
      <c r="A91" s="1"/>
      <c r="B91" s="1"/>
      <c r="C91" s="1"/>
      <c r="D91" s="1"/>
      <c r="E91" s="1"/>
      <c r="F91" s="1"/>
    </row>
    <row r="92" spans="1:6">
      <c r="A92" s="1"/>
      <c r="B92" s="1"/>
      <c r="C92" s="1"/>
      <c r="D92" s="1"/>
      <c r="E92" s="1"/>
      <c r="F92" s="1"/>
    </row>
    <row r="93" spans="1:6">
      <c r="A93" s="1"/>
      <c r="B93" s="1"/>
      <c r="C93" s="1"/>
      <c r="D93" s="1"/>
      <c r="E93" s="1"/>
      <c r="F93" s="1"/>
    </row>
    <row r="94" spans="1:6">
      <c r="A94" s="1"/>
      <c r="B94" s="1"/>
      <c r="C94" s="1"/>
      <c r="D94" s="1"/>
      <c r="E94" s="1"/>
      <c r="F94" s="1"/>
    </row>
    <row r="95" spans="1:6">
      <c r="A95" s="1"/>
      <c r="B95" s="1"/>
      <c r="C95" s="1"/>
      <c r="D95" s="1"/>
      <c r="E95" s="1"/>
      <c r="F95" s="1"/>
    </row>
    <row r="96" spans="1:6">
      <c r="A96" s="1"/>
      <c r="B96" s="1"/>
      <c r="C96" s="1"/>
      <c r="D96" s="1"/>
      <c r="E96" s="1"/>
      <c r="F96" s="1"/>
    </row>
    <row r="97" spans="1:6">
      <c r="A97" s="1"/>
      <c r="B97" s="1"/>
      <c r="C97" s="1"/>
      <c r="D97" s="1"/>
      <c r="E97" s="1"/>
      <c r="F97" s="1"/>
    </row>
    <row r="98" spans="1:6">
      <c r="A98" s="1"/>
      <c r="B98" s="1"/>
      <c r="C98" s="1"/>
      <c r="D98" s="1"/>
      <c r="E98" s="1"/>
      <c r="F98" s="1"/>
    </row>
    <row r="99" spans="1:6">
      <c r="A99" s="1"/>
      <c r="B99" s="1"/>
      <c r="C99" s="1"/>
      <c r="D99" s="1"/>
      <c r="E99" s="1"/>
      <c r="F99" s="1"/>
    </row>
    <row r="100" spans="1:6">
      <c r="A100" s="1"/>
      <c r="B100" s="1"/>
      <c r="C100" s="1"/>
      <c r="D100" s="1"/>
      <c r="E100" s="1"/>
      <c r="F100" s="1"/>
    </row>
    <row r="101" spans="1:6">
      <c r="A101" s="1"/>
      <c r="B101" s="1"/>
      <c r="C101" s="1"/>
      <c r="D101" s="1"/>
      <c r="E101" s="1"/>
      <c r="F101" s="1"/>
    </row>
    <row r="102" spans="1:6">
      <c r="A102" s="1"/>
      <c r="B102" s="1"/>
      <c r="C102" s="1"/>
      <c r="D102" s="1"/>
      <c r="E102" s="1"/>
      <c r="F102" s="1"/>
    </row>
    <row r="103" spans="1:6">
      <c r="A103" s="1"/>
      <c r="B103" s="1"/>
      <c r="C103" s="1"/>
      <c r="D103" s="1"/>
      <c r="E103" s="1"/>
      <c r="F103" s="1"/>
    </row>
    <row r="104" spans="1:6">
      <c r="A104" s="1"/>
      <c r="B104" s="1"/>
      <c r="C104" s="1"/>
      <c r="D104" s="1"/>
      <c r="E104" s="1"/>
      <c r="F104" s="1"/>
    </row>
    <row r="105" spans="1:6">
      <c r="A105" s="1"/>
      <c r="B105" s="1"/>
      <c r="C105" s="1"/>
      <c r="D105" s="1"/>
      <c r="E105" s="1"/>
      <c r="F105" s="1"/>
    </row>
    <row r="106" spans="1:6">
      <c r="A106" s="1"/>
      <c r="B106" s="1"/>
      <c r="C106" s="1"/>
      <c r="D106" s="1"/>
      <c r="E106" s="1"/>
      <c r="F106" s="1"/>
    </row>
    <row r="107" spans="1:6">
      <c r="A107" s="1"/>
      <c r="B107" s="1"/>
      <c r="C107" s="1"/>
      <c r="D107" s="1"/>
      <c r="E107" s="1"/>
      <c r="F107" s="1"/>
    </row>
    <row r="108" spans="1:6">
      <c r="A108" s="1"/>
      <c r="B108" s="1"/>
      <c r="C108" s="1"/>
      <c r="D108" s="1"/>
      <c r="E108" s="1"/>
      <c r="F108" s="1"/>
    </row>
    <row r="109" spans="1:6">
      <c r="A109" s="1"/>
      <c r="B109" s="1"/>
      <c r="C109" s="1"/>
      <c r="D109" s="1"/>
      <c r="E109" s="1"/>
      <c r="F109" s="1"/>
    </row>
    <row r="110" spans="1:6">
      <c r="A110" s="1"/>
      <c r="B110" s="1"/>
      <c r="C110" s="1"/>
      <c r="D110" s="1"/>
      <c r="E110" s="1"/>
      <c r="F110" s="1"/>
    </row>
    <row r="111" spans="1:6">
      <c r="A111" s="1"/>
      <c r="B111" s="1"/>
      <c r="C111" s="1"/>
      <c r="D111" s="1"/>
      <c r="E111" s="1"/>
      <c r="F111" s="1"/>
    </row>
    <row r="112" spans="1:6">
      <c r="A112" s="1"/>
      <c r="B112" s="1"/>
      <c r="C112" s="1"/>
      <c r="D112" s="1"/>
      <c r="E112" s="1"/>
      <c r="F112" s="1"/>
    </row>
    <row r="113" spans="1:6">
      <c r="A113" s="1"/>
      <c r="B113" s="1"/>
      <c r="C113" s="1"/>
      <c r="D113" s="1"/>
      <c r="E113" s="1"/>
      <c r="F113" s="1"/>
    </row>
    <row r="114" spans="1:6">
      <c r="A114" s="1"/>
      <c r="B114" s="1"/>
      <c r="C114" s="1"/>
      <c r="D114" s="1"/>
      <c r="E114" s="1"/>
      <c r="F114" s="1"/>
    </row>
    <row r="115" spans="1:6">
      <c r="A115" s="1"/>
      <c r="B115" s="1"/>
      <c r="C115" s="1"/>
      <c r="D115" s="1"/>
      <c r="E115" s="1"/>
      <c r="F115" s="1"/>
    </row>
    <row r="116" spans="1:6">
      <c r="A116" s="1"/>
      <c r="B116" s="1"/>
      <c r="C116" s="1"/>
      <c r="D116" s="1"/>
      <c r="E116" s="1"/>
      <c r="F116" s="1"/>
    </row>
    <row r="117" spans="1:6">
      <c r="A117" s="1"/>
      <c r="B117" s="1"/>
      <c r="C117" s="1"/>
      <c r="D117" s="1"/>
      <c r="E117" s="1"/>
      <c r="F117" s="1"/>
    </row>
    <row r="118" spans="1:6">
      <c r="A118" s="1"/>
      <c r="B118" s="1"/>
      <c r="C118" s="1"/>
      <c r="D118" s="1"/>
      <c r="E118" s="1"/>
      <c r="F118" s="1"/>
    </row>
    <row r="119" spans="1:6">
      <c r="A119" s="1"/>
      <c r="B119" s="1"/>
      <c r="C119" s="1"/>
      <c r="D119" s="1"/>
      <c r="E119" s="1"/>
      <c r="F119" s="1"/>
    </row>
    <row r="120" spans="1:6">
      <c r="A120" s="1"/>
      <c r="B120" s="1"/>
      <c r="C120" s="1"/>
      <c r="D120" s="1"/>
      <c r="E120" s="1"/>
      <c r="F120" s="1"/>
    </row>
    <row r="121" spans="1:6">
      <c r="A121" s="1"/>
      <c r="B121" s="1"/>
      <c r="C121" s="1"/>
      <c r="D121" s="1"/>
      <c r="E121" s="1"/>
      <c r="F121" s="1"/>
    </row>
    <row r="122" spans="1:6">
      <c r="A122" s="1"/>
      <c r="B122" s="1"/>
      <c r="C122" s="1"/>
      <c r="D122" s="1"/>
      <c r="E122" s="1"/>
      <c r="F122" s="1"/>
    </row>
    <row r="123" spans="1:6">
      <c r="A123" s="1"/>
      <c r="B123" s="1"/>
      <c r="C123" s="1"/>
      <c r="D123" s="1"/>
      <c r="E123" s="1"/>
      <c r="F123" s="1"/>
    </row>
    <row r="124" spans="1:6">
      <c r="A124" s="1"/>
      <c r="B124" s="1"/>
      <c r="C124" s="1"/>
      <c r="D124" s="1"/>
      <c r="E124" s="1"/>
      <c r="F124" s="1"/>
    </row>
    <row r="125" spans="1:6">
      <c r="A125" s="1"/>
      <c r="B125" s="1"/>
      <c r="C125" s="1"/>
      <c r="D125" s="1"/>
      <c r="E125" s="1"/>
      <c r="F125" s="1"/>
    </row>
    <row r="126" spans="1:6">
      <c r="A126" s="1"/>
      <c r="B126" s="1"/>
      <c r="C126" s="1"/>
      <c r="D126" s="1"/>
      <c r="E126" s="1"/>
      <c r="F126" s="1"/>
    </row>
    <row r="127" spans="1:6">
      <c r="A127" s="1"/>
      <c r="B127" s="1"/>
      <c r="C127" s="1"/>
      <c r="D127" s="1"/>
      <c r="E127" s="1"/>
      <c r="F127" s="1"/>
    </row>
    <row r="128" spans="1:6">
      <c r="A128" s="1"/>
      <c r="B128" s="1"/>
      <c r="C128" s="1"/>
      <c r="D128" s="1"/>
      <c r="E128" s="1"/>
      <c r="F128" s="1"/>
    </row>
    <row r="129" spans="1:6">
      <c r="A129" s="1"/>
      <c r="B129" s="1"/>
      <c r="C129" s="1"/>
      <c r="D129" s="1"/>
      <c r="E129" s="1"/>
      <c r="F129" s="1"/>
    </row>
    <row r="130" spans="1:6">
      <c r="A130" s="1"/>
      <c r="B130" s="1"/>
      <c r="C130" s="1"/>
      <c r="D130" s="1"/>
      <c r="E130" s="1"/>
      <c r="F130" s="1"/>
    </row>
    <row r="131" spans="1:6">
      <c r="A131" s="1"/>
      <c r="B131" s="1"/>
      <c r="C131" s="1"/>
      <c r="D131" s="1"/>
      <c r="E131" s="1"/>
      <c r="F131" s="1"/>
    </row>
    <row r="132" spans="1:6">
      <c r="A132" s="1"/>
      <c r="B132" s="1"/>
      <c r="C132" s="1"/>
      <c r="D132" s="1"/>
      <c r="E132" s="1"/>
      <c r="F132" s="1"/>
    </row>
    <row r="133" spans="1:6">
      <c r="A133" s="1"/>
      <c r="B133" s="1"/>
      <c r="C133" s="1"/>
      <c r="D133" s="1"/>
      <c r="E133" s="1"/>
      <c r="F133" s="1"/>
    </row>
    <row r="134" spans="1:6">
      <c r="A134" s="1"/>
      <c r="B134" s="1"/>
      <c r="C134" s="1"/>
      <c r="D134" s="1"/>
      <c r="E134" s="1"/>
      <c r="F134" s="1"/>
    </row>
    <row r="135" spans="1:6">
      <c r="A135" s="1"/>
      <c r="B135" s="1"/>
      <c r="C135" s="1"/>
      <c r="D135" s="1"/>
      <c r="E135" s="1"/>
      <c r="F135" s="1"/>
    </row>
    <row r="136" spans="1:6">
      <c r="A136" s="1"/>
      <c r="B136" s="1"/>
      <c r="C136" s="1"/>
      <c r="D136" s="1"/>
      <c r="E136" s="1"/>
      <c r="F136" s="1"/>
    </row>
    <row r="137" spans="1:6">
      <c r="A137" s="1"/>
      <c r="B137" s="1"/>
      <c r="C137" s="1"/>
      <c r="D137" s="1"/>
      <c r="E137" s="1"/>
      <c r="F137" s="1"/>
    </row>
    <row r="138" spans="1:6">
      <c r="A138" s="1"/>
      <c r="B138" s="1"/>
      <c r="C138" s="1"/>
      <c r="D138" s="1"/>
      <c r="E138" s="1"/>
      <c r="F138" s="1"/>
    </row>
    <row r="139" spans="1:6">
      <c r="A139" s="1"/>
      <c r="B139" s="1"/>
      <c r="C139" s="1"/>
      <c r="D139" s="1"/>
      <c r="E139" s="1"/>
      <c r="F139" s="1"/>
    </row>
    <row r="140" spans="1:6">
      <c r="A140" s="1"/>
      <c r="B140" s="1"/>
      <c r="C140" s="1"/>
      <c r="D140" s="1"/>
      <c r="E140" s="1"/>
      <c r="F140" s="1"/>
    </row>
    <row r="141" spans="1:6">
      <c r="A141" s="1"/>
      <c r="B141" s="1"/>
      <c r="C141" s="1"/>
      <c r="D141" s="1"/>
      <c r="E141" s="1"/>
      <c r="F141" s="1"/>
    </row>
    <row r="142" spans="1:6">
      <c r="A142" s="1"/>
      <c r="B142" s="1"/>
      <c r="C142" s="1"/>
      <c r="D142" s="1"/>
      <c r="E142" s="1"/>
      <c r="F142" s="1"/>
    </row>
    <row r="143" spans="1:6">
      <c r="A143" s="1"/>
      <c r="B143" s="1"/>
      <c r="C143" s="1"/>
      <c r="D143" s="1"/>
      <c r="E143" s="1"/>
      <c r="F143" s="1"/>
    </row>
    <row r="144" spans="1:6">
      <c r="A144" s="1"/>
      <c r="B144" s="1"/>
      <c r="C144" s="1"/>
      <c r="D144" s="1"/>
      <c r="E144" s="1"/>
      <c r="F144" s="1"/>
    </row>
    <row r="145" spans="1:6">
      <c r="A145" s="1"/>
      <c r="B145" s="1"/>
      <c r="C145" s="1"/>
      <c r="D145" s="1"/>
      <c r="E145" s="1"/>
      <c r="F145" s="1"/>
    </row>
    <row r="146" spans="1:6">
      <c r="A146" s="1"/>
      <c r="B146" s="1"/>
      <c r="C146" s="1"/>
      <c r="D146" s="1"/>
      <c r="E146" s="1"/>
      <c r="F146" s="1"/>
    </row>
    <row r="147" spans="1:6">
      <c r="A147" s="1"/>
      <c r="B147" s="1"/>
      <c r="C147" s="1"/>
      <c r="D147" s="1"/>
      <c r="E147" s="1"/>
      <c r="F147" s="1"/>
    </row>
    <row r="148" spans="1:6">
      <c r="A148" s="1"/>
      <c r="B148" s="1"/>
      <c r="C148" s="1"/>
      <c r="D148" s="1"/>
      <c r="E148" s="1"/>
      <c r="F148" s="1"/>
    </row>
    <row r="149" spans="1:6">
      <c r="A149" s="1"/>
      <c r="B149" s="1"/>
      <c r="C149" s="1"/>
      <c r="D149" s="1"/>
      <c r="E149" s="1"/>
      <c r="F149" s="1"/>
    </row>
    <row r="150" spans="1:6">
      <c r="A150" s="1"/>
      <c r="B150" s="1"/>
      <c r="C150" s="1"/>
      <c r="D150" s="1"/>
      <c r="E150" s="1"/>
      <c r="F150" s="1"/>
    </row>
    <row r="151" spans="1:6">
      <c r="A151" s="1"/>
      <c r="B151" s="1"/>
      <c r="C151" s="1"/>
      <c r="D151" s="1"/>
      <c r="E151" s="1"/>
      <c r="F151" s="1"/>
    </row>
    <row r="152" spans="1:6">
      <c r="A152" s="1"/>
      <c r="B152" s="1"/>
      <c r="C152" s="1"/>
      <c r="D152" s="1"/>
      <c r="E152" s="1"/>
      <c r="F152" s="1"/>
    </row>
    <row r="153" spans="1:6">
      <c r="A153" s="1"/>
      <c r="B153" s="1"/>
      <c r="C153" s="1"/>
      <c r="D153" s="1"/>
      <c r="E153" s="1"/>
      <c r="F153" s="1"/>
    </row>
    <row r="154" spans="1:6">
      <c r="A154" s="1"/>
      <c r="B154" s="1"/>
      <c r="C154" s="1"/>
      <c r="D154" s="1"/>
      <c r="E154" s="1"/>
      <c r="F154" s="1"/>
    </row>
    <row r="155" spans="1:6">
      <c r="A155" s="1"/>
      <c r="B155" s="1"/>
      <c r="C155" s="1"/>
      <c r="D155" s="1"/>
      <c r="E155" s="1"/>
      <c r="F155" s="1"/>
    </row>
    <row r="156" spans="1:6">
      <c r="A156" s="1"/>
      <c r="B156" s="1"/>
      <c r="C156" s="1"/>
      <c r="D156" s="1"/>
      <c r="E156" s="1"/>
      <c r="F156" s="1"/>
    </row>
    <row r="157" spans="1:6">
      <c r="A157" s="1"/>
      <c r="B157" s="1"/>
      <c r="C157" s="1"/>
      <c r="D157" s="1"/>
      <c r="E157" s="1"/>
      <c r="F157" s="1"/>
    </row>
    <row r="158" spans="1:6">
      <c r="A158" s="1"/>
      <c r="B158" s="1"/>
      <c r="C158" s="1"/>
      <c r="D158" s="1"/>
      <c r="E158" s="1"/>
      <c r="F158" s="1"/>
    </row>
    <row r="159" spans="1:6">
      <c r="A159" s="1"/>
      <c r="B159" s="1"/>
      <c r="C159" s="1"/>
      <c r="D159" s="1"/>
      <c r="E159" s="1"/>
      <c r="F159" s="1"/>
    </row>
    <row r="160" spans="1:6">
      <c r="A160" s="1"/>
      <c r="B160" s="1"/>
      <c r="C160" s="1"/>
      <c r="D160" s="1"/>
      <c r="E160" s="1"/>
      <c r="F160" s="1"/>
    </row>
    <row r="161" spans="1:6">
      <c r="A161" s="1"/>
      <c r="B161" s="1"/>
      <c r="C161" s="1"/>
      <c r="D161" s="1"/>
      <c r="E161" s="1"/>
      <c r="F161" s="1"/>
    </row>
    <row r="162" spans="1:6">
      <c r="A162" s="1"/>
      <c r="B162" s="1"/>
      <c r="C162" s="1"/>
      <c r="D162" s="1"/>
      <c r="E162" s="1"/>
      <c r="F162" s="1"/>
    </row>
    <row r="163" spans="1:6">
      <c r="A163" s="1"/>
      <c r="B163" s="1"/>
      <c r="C163" s="1"/>
      <c r="D163" s="1"/>
      <c r="E163" s="1"/>
      <c r="F163" s="1"/>
    </row>
    <row r="164" spans="1:6">
      <c r="A164" s="1"/>
      <c r="B164" s="1"/>
      <c r="C164" s="1"/>
      <c r="D164" s="1"/>
      <c r="E164" s="1"/>
      <c r="F164" s="1"/>
    </row>
    <row r="165" spans="1:6">
      <c r="A165" s="1"/>
      <c r="B165" s="1"/>
      <c r="C165" s="1"/>
      <c r="D165" s="1"/>
      <c r="E165" s="1"/>
      <c r="F165" s="1"/>
    </row>
    <row r="166" spans="1:6">
      <c r="A166" s="1"/>
      <c r="B166" s="1"/>
      <c r="C166" s="1"/>
      <c r="D166" s="1"/>
      <c r="E166" s="1"/>
      <c r="F166" s="1"/>
    </row>
    <row r="167" spans="1:6">
      <c r="A167" s="1"/>
      <c r="B167" s="1"/>
      <c r="C167" s="1"/>
      <c r="D167" s="1"/>
      <c r="E167" s="1"/>
      <c r="F167" s="1"/>
    </row>
    <row r="168" spans="1:6">
      <c r="A168" s="1"/>
      <c r="B168" s="1"/>
      <c r="C168" s="1"/>
      <c r="D168" s="1"/>
      <c r="E168" s="1"/>
      <c r="F168" s="1"/>
    </row>
    <row r="169" spans="1:6">
      <c r="A169" s="1"/>
      <c r="B169" s="1"/>
      <c r="C169" s="1"/>
      <c r="D169" s="1"/>
      <c r="E169" s="1"/>
      <c r="F169" s="1"/>
    </row>
    <row r="170" spans="1:6">
      <c r="A170" s="1"/>
      <c r="B170" s="1"/>
      <c r="C170" s="1"/>
      <c r="D170" s="1"/>
      <c r="E170" s="1"/>
      <c r="F170" s="1"/>
    </row>
    <row r="171" spans="1:6">
      <c r="A171" s="1"/>
      <c r="B171" s="1"/>
      <c r="C171" s="1"/>
      <c r="D171" s="1"/>
      <c r="E171" s="1"/>
      <c r="F171" s="1"/>
    </row>
    <row r="172" spans="1:6">
      <c r="A172" s="1"/>
      <c r="B172" s="1"/>
      <c r="C172" s="1"/>
      <c r="D172" s="1"/>
      <c r="E172" s="1"/>
      <c r="F172" s="1"/>
    </row>
    <row r="173" spans="1:6">
      <c r="A173" s="1"/>
      <c r="B173" s="1"/>
      <c r="C173" s="1"/>
      <c r="D173" s="1"/>
      <c r="E173" s="1"/>
      <c r="F173" s="1"/>
    </row>
    <row r="174" spans="1:6">
      <c r="A174" s="1"/>
      <c r="B174" s="1"/>
      <c r="C174" s="1"/>
      <c r="D174" s="1"/>
      <c r="E174" s="1"/>
      <c r="F174" s="1"/>
    </row>
    <row r="175" spans="1:6">
      <c r="A175" s="1"/>
      <c r="B175" s="1"/>
      <c r="C175" s="1"/>
      <c r="D175" s="1"/>
      <c r="E175" s="1"/>
      <c r="F175" s="1"/>
    </row>
    <row r="176" spans="1:6">
      <c r="A176" s="1"/>
      <c r="B176" s="1"/>
      <c r="C176" s="1"/>
      <c r="D176" s="1"/>
      <c r="E176" s="1"/>
      <c r="F176" s="1"/>
    </row>
    <row r="177" spans="1:6">
      <c r="A177" s="1"/>
      <c r="B177" s="1"/>
      <c r="C177" s="1"/>
      <c r="D177" s="1"/>
      <c r="E177" s="1"/>
      <c r="F177" s="1"/>
    </row>
    <row r="178" spans="1:6">
      <c r="A178" s="1"/>
      <c r="B178" s="1"/>
      <c r="C178" s="1"/>
      <c r="D178" s="1"/>
      <c r="E178" s="1"/>
      <c r="F178" s="1"/>
    </row>
    <row r="179" spans="1:6">
      <c r="A179" s="1"/>
      <c r="B179" s="1"/>
      <c r="C179" s="1"/>
      <c r="D179" s="1"/>
      <c r="E179" s="1"/>
      <c r="F179" s="1"/>
    </row>
    <row r="180" spans="1:6">
      <c r="A180" s="1"/>
      <c r="B180" s="1"/>
      <c r="C180" s="1"/>
      <c r="D180" s="1"/>
      <c r="E180" s="1"/>
      <c r="F180" s="1"/>
    </row>
    <row r="181" spans="1:6">
      <c r="A181" s="1"/>
      <c r="B181" s="1"/>
      <c r="C181" s="1"/>
      <c r="D181" s="1"/>
      <c r="E181" s="1"/>
      <c r="F181" s="1"/>
    </row>
    <row r="182" spans="1:6">
      <c r="A182" s="1"/>
      <c r="B182" s="1"/>
      <c r="C182" s="1"/>
      <c r="D182" s="1"/>
      <c r="E182" s="1"/>
      <c r="F182" s="1"/>
    </row>
    <row r="183" spans="1:6">
      <c r="A183" s="1"/>
      <c r="B183" s="1"/>
      <c r="C183" s="1"/>
      <c r="D183" s="1"/>
      <c r="E183" s="1"/>
      <c r="F183" s="1"/>
    </row>
    <row r="184" spans="1:6">
      <c r="A184" s="1"/>
      <c r="B184" s="1"/>
      <c r="C184" s="1"/>
      <c r="D184" s="1"/>
      <c r="E184" s="1"/>
      <c r="F184" s="1"/>
    </row>
    <row r="185" spans="1:6">
      <c r="A185" s="1"/>
      <c r="B185" s="1"/>
      <c r="C185" s="1"/>
      <c r="D185" s="1"/>
      <c r="E185" s="1"/>
      <c r="F185" s="1"/>
    </row>
    <row r="186" spans="1:6">
      <c r="A186" s="1"/>
      <c r="B186" s="1"/>
      <c r="C186" s="1"/>
      <c r="D186" s="1"/>
      <c r="E186" s="1"/>
      <c r="F186" s="1"/>
    </row>
    <row r="187" spans="1:6">
      <c r="A187" s="1"/>
      <c r="B187" s="1"/>
      <c r="C187" s="1"/>
      <c r="D187" s="1"/>
      <c r="E187" s="1"/>
      <c r="F187" s="1"/>
    </row>
    <row r="188" spans="1:6">
      <c r="A188" s="1"/>
      <c r="B188" s="1"/>
      <c r="C188" s="1"/>
      <c r="D188" s="1"/>
      <c r="E188" s="1"/>
      <c r="F188" s="1"/>
    </row>
    <row r="189" spans="1:6">
      <c r="A189" s="1"/>
      <c r="B189" s="1"/>
      <c r="C189" s="1"/>
      <c r="D189" s="1"/>
      <c r="E189" s="1"/>
      <c r="F189" s="1"/>
    </row>
    <row r="190" spans="1:6">
      <c r="A190" s="1"/>
      <c r="B190" s="1"/>
      <c r="C190" s="1"/>
      <c r="D190" s="1"/>
      <c r="E190" s="1"/>
      <c r="F190" s="1"/>
    </row>
    <row r="191" spans="1:6">
      <c r="A191" s="1"/>
      <c r="B191" s="1"/>
      <c r="C191" s="1"/>
      <c r="D191" s="1"/>
      <c r="E191" s="1"/>
      <c r="F191" s="1"/>
    </row>
    <row r="192" spans="1:6">
      <c r="A192" s="1"/>
      <c r="B192" s="1"/>
      <c r="C192" s="1"/>
      <c r="D192" s="1"/>
      <c r="E192" s="1"/>
      <c r="F192" s="1"/>
    </row>
    <row r="193" spans="1:6">
      <c r="A193" s="1"/>
      <c r="B193" s="1"/>
      <c r="C193" s="1"/>
      <c r="D193" s="1"/>
      <c r="E193" s="1"/>
      <c r="F193" s="1"/>
    </row>
    <row r="194" spans="1:6">
      <c r="A194" s="1"/>
      <c r="B194" s="1"/>
      <c r="C194" s="1"/>
      <c r="D194" s="1"/>
      <c r="E194" s="1"/>
      <c r="F194" s="1"/>
    </row>
    <row r="195" spans="1:6">
      <c r="A195" s="1"/>
      <c r="B195" s="1"/>
      <c r="C195" s="1"/>
      <c r="D195" s="1"/>
      <c r="E195" s="1"/>
      <c r="F195" s="1"/>
    </row>
    <row r="196" spans="1:6">
      <c r="A196" s="1"/>
      <c r="B196" s="1"/>
      <c r="C196" s="1"/>
      <c r="D196" s="1"/>
      <c r="E196" s="1"/>
      <c r="F196" s="1"/>
    </row>
    <row r="197" spans="1:6">
      <c r="A197" s="1"/>
      <c r="B197" s="1"/>
      <c r="C197" s="1"/>
      <c r="D197" s="1"/>
      <c r="E197" s="1"/>
      <c r="F197" s="1"/>
    </row>
    <row r="198" spans="1:6">
      <c r="A198" s="1"/>
      <c r="B198" s="1"/>
      <c r="C198" s="1"/>
      <c r="D198" s="1"/>
      <c r="E198" s="1"/>
      <c r="F198" s="1"/>
    </row>
    <row r="199" spans="1:6">
      <c r="A199" s="1"/>
      <c r="B199" s="1"/>
      <c r="C199" s="1"/>
      <c r="D199" s="1"/>
      <c r="E199" s="1"/>
      <c r="F199" s="1"/>
    </row>
    <row r="200" spans="1:6">
      <c r="A200" s="1"/>
      <c r="B200" s="1"/>
      <c r="C200" s="1"/>
      <c r="D200" s="1"/>
      <c r="E200" s="1"/>
      <c r="F200" s="1"/>
    </row>
    <row r="201" spans="1:6">
      <c r="A201" s="1"/>
      <c r="B201" s="1"/>
      <c r="C201" s="1"/>
      <c r="D201" s="1"/>
      <c r="E201" s="1"/>
      <c r="F201" s="1"/>
    </row>
    <row r="202" spans="1:6">
      <c r="A202" s="1"/>
      <c r="B202" s="1"/>
      <c r="C202" s="1"/>
      <c r="D202" s="1"/>
      <c r="E202" s="1"/>
      <c r="F202" s="1"/>
    </row>
    <row r="203" spans="1:6">
      <c r="A203" s="1"/>
      <c r="B203" s="1"/>
      <c r="C203" s="1"/>
      <c r="D203" s="1"/>
      <c r="E203" s="1"/>
      <c r="F203" s="1"/>
    </row>
    <row r="204" spans="1:6">
      <c r="A204" s="1"/>
      <c r="B204" s="1"/>
      <c r="C204" s="1"/>
      <c r="D204" s="1"/>
      <c r="E204" s="1"/>
      <c r="F204" s="1"/>
    </row>
    <row r="205" spans="1:6">
      <c r="A205" s="1"/>
      <c r="B205" s="1"/>
      <c r="C205" s="1"/>
      <c r="D205" s="1"/>
      <c r="E205" s="1"/>
      <c r="F205" s="1"/>
    </row>
    <row r="206" spans="1:6">
      <c r="A206" s="1"/>
      <c r="B206" s="1"/>
      <c r="C206" s="1"/>
      <c r="D206" s="1"/>
      <c r="E206" s="1"/>
      <c r="F206" s="1"/>
    </row>
    <row r="207" spans="1:6">
      <c r="A207" s="1"/>
      <c r="B207" s="1"/>
      <c r="C207" s="1"/>
      <c r="D207" s="1"/>
      <c r="E207" s="1"/>
      <c r="F207" s="1"/>
    </row>
    <row r="208" spans="1:6">
      <c r="A208" s="1"/>
      <c r="B208" s="1"/>
      <c r="C208" s="1"/>
      <c r="D208" s="1"/>
      <c r="E208" s="1"/>
      <c r="F208" s="1"/>
    </row>
    <row r="209" spans="1:6">
      <c r="A209" s="1"/>
      <c r="B209" s="1"/>
      <c r="C209" s="1"/>
      <c r="D209" s="1"/>
      <c r="E209" s="1"/>
      <c r="F209" s="1"/>
    </row>
    <row r="210" spans="1:6">
      <c r="A210" s="1"/>
      <c r="B210" s="1"/>
      <c r="C210" s="1"/>
      <c r="D210" s="1"/>
      <c r="E210" s="1"/>
      <c r="F210" s="1"/>
    </row>
    <row r="211" spans="1:6">
      <c r="A211" s="1"/>
      <c r="B211" s="1"/>
      <c r="C211" s="1"/>
      <c r="D211" s="1"/>
      <c r="E211" s="1"/>
      <c r="F211" s="1"/>
    </row>
    <row r="212" spans="1:6">
      <c r="A212" s="1"/>
      <c r="B212" s="1"/>
      <c r="C212" s="1"/>
      <c r="D212" s="1"/>
      <c r="E212" s="1"/>
      <c r="F212" s="1"/>
    </row>
    <row r="213" spans="1:6">
      <c r="A213" s="1"/>
      <c r="B213" s="1"/>
      <c r="C213" s="1"/>
      <c r="D213" s="1"/>
      <c r="E213" s="1"/>
      <c r="F213" s="1"/>
    </row>
    <row r="214" spans="1:6">
      <c r="A214" s="1"/>
      <c r="B214" s="1"/>
      <c r="C214" s="1"/>
      <c r="D214" s="1"/>
      <c r="E214" s="1"/>
      <c r="F214" s="1"/>
    </row>
    <row r="215" spans="1:6">
      <c r="A215" s="1"/>
      <c r="B215" s="1"/>
      <c r="C215" s="1"/>
      <c r="D215" s="1"/>
      <c r="E215" s="1"/>
      <c r="F215" s="1"/>
    </row>
    <row r="216" spans="1:6">
      <c r="A216" s="1"/>
      <c r="B216" s="1"/>
      <c r="C216" s="1"/>
      <c r="D216" s="1"/>
      <c r="E216" s="1"/>
      <c r="F216" s="1"/>
    </row>
    <row r="217" spans="1:6">
      <c r="A217" s="1"/>
      <c r="B217" s="1"/>
      <c r="C217" s="1"/>
      <c r="D217" s="1"/>
      <c r="E217" s="1"/>
      <c r="F217" s="1"/>
    </row>
    <row r="218" spans="1:6">
      <c r="A218" s="1"/>
      <c r="B218" s="1"/>
      <c r="C218" s="1"/>
      <c r="D218" s="1"/>
      <c r="E218" s="1"/>
      <c r="F218" s="1"/>
    </row>
    <row r="219" spans="1:6">
      <c r="A219" s="1"/>
      <c r="B219" s="1"/>
      <c r="C219" s="1"/>
      <c r="D219" s="1"/>
      <c r="E219" s="1"/>
      <c r="F219" s="1"/>
    </row>
    <row r="220" spans="1:6">
      <c r="A220" s="1"/>
      <c r="B220" s="1"/>
      <c r="C220" s="1"/>
      <c r="D220" s="1"/>
      <c r="E220" s="1"/>
      <c r="F220" s="1"/>
    </row>
    <row r="221" spans="1:6">
      <c r="A221" s="1"/>
      <c r="B221" s="1"/>
      <c r="C221" s="1"/>
      <c r="D221" s="1"/>
      <c r="E221" s="1"/>
      <c r="F221" s="1"/>
    </row>
    <row r="222" spans="1:6">
      <c r="A222" s="1"/>
      <c r="B222" s="1"/>
      <c r="C222" s="1"/>
      <c r="D222" s="1"/>
      <c r="E222" s="1"/>
      <c r="F222" s="1"/>
    </row>
    <row r="223" spans="1:6">
      <c r="A223" s="1"/>
      <c r="B223" s="1"/>
      <c r="C223" s="1"/>
      <c r="D223" s="1"/>
      <c r="E223" s="1"/>
      <c r="F223" s="1"/>
    </row>
    <row r="224" spans="1:6">
      <c r="A224" s="1"/>
      <c r="B224" s="1"/>
      <c r="C224" s="1"/>
      <c r="D224" s="1"/>
      <c r="E224" s="1"/>
      <c r="F224" s="1"/>
    </row>
    <row r="225" spans="1:6">
      <c r="A225" s="1"/>
      <c r="B225" s="1"/>
      <c r="C225" s="1"/>
      <c r="D225" s="1"/>
      <c r="E225" s="1"/>
      <c r="F225" s="1"/>
    </row>
    <row r="226" spans="1:6">
      <c r="A226" s="1"/>
      <c r="B226" s="1"/>
      <c r="C226" s="1"/>
      <c r="D226" s="1"/>
      <c r="E226" s="1"/>
      <c r="F226" s="1"/>
    </row>
    <row r="227" spans="1:6">
      <c r="A227" s="1"/>
      <c r="B227" s="1"/>
      <c r="C227" s="1"/>
      <c r="D227" s="1"/>
      <c r="E227" s="1"/>
      <c r="F227" s="1"/>
    </row>
    <row r="228" spans="1:6">
      <c r="A228" s="1"/>
      <c r="B228" s="1"/>
      <c r="C228" s="1"/>
      <c r="D228" s="1"/>
      <c r="E228" s="1"/>
      <c r="F228" s="1"/>
    </row>
    <row r="229" spans="1:6">
      <c r="A229" s="1"/>
      <c r="B229" s="1"/>
      <c r="C229" s="1"/>
      <c r="D229" s="1"/>
      <c r="E229" s="1"/>
      <c r="F229" s="1"/>
    </row>
    <row r="230" spans="1:6">
      <c r="A230" s="1"/>
      <c r="B230" s="1"/>
      <c r="C230" s="1"/>
      <c r="D230" s="1"/>
      <c r="E230" s="1"/>
      <c r="F230" s="1"/>
    </row>
    <row r="231" spans="1:6">
      <c r="A231" s="1"/>
      <c r="B231" s="1"/>
      <c r="C231" s="1"/>
      <c r="D231" s="1"/>
      <c r="E231" s="1"/>
      <c r="F231" s="1"/>
    </row>
    <row r="232" spans="1:6">
      <c r="A232" s="1"/>
      <c r="B232" s="1"/>
      <c r="C232" s="1"/>
      <c r="D232" s="1"/>
      <c r="E232" s="1"/>
      <c r="F232" s="1"/>
    </row>
    <row r="233" spans="1:6">
      <c r="A233" s="1"/>
      <c r="B233" s="1"/>
      <c r="C233" s="1"/>
      <c r="D233" s="1"/>
      <c r="E233" s="1"/>
      <c r="F233" s="1"/>
    </row>
    <row r="234" spans="1:6">
      <c r="A234" s="1"/>
      <c r="B234" s="1"/>
      <c r="C234" s="1"/>
      <c r="D234" s="1"/>
      <c r="E234" s="1"/>
      <c r="F234" s="1"/>
    </row>
    <row r="235" spans="1:6">
      <c r="A235" s="1"/>
      <c r="B235" s="1"/>
      <c r="C235" s="1"/>
      <c r="D235" s="1"/>
      <c r="E235" s="1"/>
      <c r="F235" s="1"/>
    </row>
    <row r="236" spans="1:6">
      <c r="A236" s="1"/>
      <c r="B236" s="1"/>
      <c r="C236" s="1"/>
      <c r="D236" s="1"/>
      <c r="E236" s="1"/>
      <c r="F236" s="1"/>
    </row>
    <row r="237" spans="1:6">
      <c r="A237" s="1"/>
      <c r="B237" s="1"/>
      <c r="C237" s="1"/>
      <c r="D237" s="1"/>
      <c r="E237" s="1"/>
      <c r="F237" s="1"/>
    </row>
    <row r="238" spans="1:6">
      <c r="A238" s="1"/>
      <c r="B238" s="1"/>
      <c r="C238" s="1"/>
      <c r="D238" s="1"/>
      <c r="E238" s="1"/>
      <c r="F238" s="1"/>
    </row>
    <row r="239" spans="1:6">
      <c r="A239" s="1"/>
      <c r="B239" s="1"/>
      <c r="C239" s="1"/>
      <c r="D239" s="1"/>
      <c r="E239" s="1"/>
      <c r="F239" s="1"/>
    </row>
    <row r="240" spans="1:6">
      <c r="A240" s="1"/>
      <c r="B240" s="1"/>
      <c r="C240" s="1"/>
      <c r="D240" s="1"/>
      <c r="E240" s="1"/>
      <c r="F240" s="1"/>
    </row>
    <row r="241" spans="1:6">
      <c r="A241" s="1"/>
      <c r="B241" s="1"/>
      <c r="C241" s="1"/>
      <c r="D241" s="1"/>
      <c r="E241" s="1"/>
      <c r="F241" s="1"/>
    </row>
    <row r="242" spans="1:6">
      <c r="A242" s="1"/>
      <c r="B242" s="1"/>
      <c r="C242" s="1"/>
      <c r="D242" s="1"/>
      <c r="E242" s="1"/>
      <c r="F242" s="1"/>
    </row>
    <row r="243" spans="1:6">
      <c r="A243" s="1"/>
      <c r="B243" s="1"/>
      <c r="C243" s="1"/>
      <c r="D243" s="1"/>
      <c r="E243" s="1"/>
      <c r="F243" s="1"/>
    </row>
    <row r="244" spans="1:6">
      <c r="A244" s="1"/>
      <c r="B244" s="1"/>
      <c r="C244" s="1"/>
      <c r="D244" s="1"/>
      <c r="E244" s="1"/>
      <c r="F244" s="1"/>
    </row>
    <row r="245" spans="1:6">
      <c r="A245" s="1"/>
      <c r="B245" s="1"/>
      <c r="C245" s="1"/>
      <c r="D245" s="1"/>
      <c r="E245" s="1"/>
      <c r="F245" s="1"/>
    </row>
    <row r="246" spans="1:6">
      <c r="A246" s="1"/>
      <c r="B246" s="1"/>
      <c r="C246" s="1"/>
      <c r="D246" s="1"/>
      <c r="E246" s="1"/>
      <c r="F246" s="1"/>
    </row>
    <row r="247" spans="1:6">
      <c r="A247" s="1"/>
      <c r="B247" s="1"/>
      <c r="C247" s="1"/>
      <c r="D247" s="1"/>
      <c r="E247" s="1"/>
      <c r="F247" s="1"/>
    </row>
    <row r="248" spans="1:6">
      <c r="A248" s="1"/>
      <c r="B248" s="1"/>
      <c r="C248" s="1"/>
      <c r="D248" s="1"/>
      <c r="E248" s="1"/>
      <c r="F248" s="1"/>
    </row>
    <row r="249" spans="1:6">
      <c r="A249" s="1"/>
      <c r="B249" s="1"/>
      <c r="C249" s="1"/>
      <c r="D249" s="1"/>
      <c r="E249" s="1"/>
      <c r="F249" s="1"/>
    </row>
    <row r="250" spans="1:6">
      <c r="A250" s="1"/>
      <c r="B250" s="1"/>
      <c r="C250" s="1"/>
      <c r="D250" s="1"/>
      <c r="E250" s="1"/>
      <c r="F250" s="1"/>
    </row>
    <row r="251" spans="1:6">
      <c r="A251" s="1"/>
      <c r="B251" s="1"/>
      <c r="C251" s="1"/>
      <c r="D251" s="1"/>
      <c r="E251" s="1"/>
      <c r="F251" s="1"/>
    </row>
    <row r="252" spans="1:6">
      <c r="A252" s="1"/>
      <c r="B252" s="1"/>
      <c r="C252" s="1"/>
      <c r="D252" s="1"/>
      <c r="E252" s="1"/>
      <c r="F252" s="1"/>
    </row>
    <row r="253" spans="1:6">
      <c r="A253" s="1"/>
      <c r="B253" s="1"/>
      <c r="C253" s="1"/>
      <c r="D253" s="1"/>
      <c r="E253" s="1"/>
      <c r="F253" s="1"/>
    </row>
    <row r="254" spans="1:6">
      <c r="A254" s="1"/>
      <c r="B254" s="1"/>
      <c r="C254" s="1"/>
      <c r="D254" s="1"/>
      <c r="E254" s="1"/>
      <c r="F254" s="1"/>
    </row>
    <row r="255" spans="1:6">
      <c r="A255" s="1"/>
      <c r="B255" s="1"/>
      <c r="C255" s="1"/>
      <c r="D255" s="1"/>
      <c r="E255" s="1"/>
      <c r="F255" s="1"/>
    </row>
    <row r="256" spans="1:6">
      <c r="A256" s="1"/>
      <c r="B256" s="1"/>
      <c r="C256" s="1"/>
      <c r="D256" s="1"/>
      <c r="E256" s="1"/>
      <c r="F256" s="1"/>
    </row>
    <row r="257" spans="1:6">
      <c r="A257" s="1"/>
      <c r="B257" s="1"/>
      <c r="C257" s="1"/>
      <c r="D257" s="1"/>
      <c r="E257" s="1"/>
      <c r="F257" s="1"/>
    </row>
    <row r="258" spans="1:6">
      <c r="A258" s="1"/>
      <c r="B258" s="1"/>
      <c r="C258" s="1"/>
      <c r="D258" s="1"/>
      <c r="E258" s="1"/>
      <c r="F258" s="1"/>
    </row>
    <row r="259" spans="1:6">
      <c r="A259" s="1"/>
      <c r="B259" s="1"/>
      <c r="C259" s="1"/>
      <c r="D259" s="1"/>
      <c r="E259" s="1"/>
      <c r="F259" s="1"/>
    </row>
    <row r="260" spans="1:6">
      <c r="A260" s="1"/>
      <c r="B260" s="1"/>
      <c r="C260" s="1"/>
      <c r="D260" s="1"/>
      <c r="E260" s="1"/>
      <c r="F260" s="1"/>
    </row>
    <row r="261" spans="1:6">
      <c r="A261" s="1"/>
      <c r="B261" s="1"/>
      <c r="C261" s="1"/>
      <c r="D261" s="1"/>
      <c r="E261" s="1"/>
      <c r="F261" s="1"/>
    </row>
    <row r="262" spans="1:6">
      <c r="A262" s="1"/>
      <c r="B262" s="1"/>
      <c r="C262" s="1"/>
      <c r="D262" s="1"/>
      <c r="E262" s="1"/>
      <c r="F262" s="1"/>
    </row>
    <row r="263" spans="1:6">
      <c r="A263" s="1"/>
      <c r="B263" s="1"/>
      <c r="C263" s="1"/>
      <c r="D263" s="1"/>
      <c r="E263" s="1"/>
      <c r="F263" s="1"/>
    </row>
    <row r="264" spans="1:6">
      <c r="A264" s="1"/>
      <c r="B264" s="1"/>
      <c r="C264" s="1"/>
      <c r="D264" s="1"/>
      <c r="E264" s="1"/>
      <c r="F264" s="1"/>
    </row>
    <row r="265" spans="1:6">
      <c r="A265" s="1"/>
      <c r="B265" s="1"/>
      <c r="C265" s="1"/>
      <c r="D265" s="1"/>
      <c r="E265" s="1"/>
      <c r="F265" s="1"/>
    </row>
    <row r="266" spans="1:6">
      <c r="A266" s="1"/>
      <c r="B266" s="1"/>
      <c r="C266" s="1"/>
      <c r="D266" s="1"/>
      <c r="E266" s="1"/>
      <c r="F266" s="1"/>
    </row>
    <row r="267" spans="1:6">
      <c r="A267" s="1"/>
      <c r="B267" s="1"/>
      <c r="C267" s="1"/>
      <c r="D267" s="1"/>
      <c r="E267" s="1"/>
      <c r="F267" s="1"/>
    </row>
    <row r="268" spans="1:6">
      <c r="A268" s="1"/>
      <c r="B268" s="1"/>
      <c r="C268" s="1"/>
      <c r="D268" s="1"/>
      <c r="E268" s="1"/>
      <c r="F268" s="1"/>
    </row>
    <row r="269" spans="1:6">
      <c r="A269" s="1"/>
      <c r="B269" s="1"/>
      <c r="C269" s="1"/>
      <c r="D269" s="1"/>
      <c r="E269" s="1"/>
      <c r="F269" s="1"/>
    </row>
    <row r="270" spans="1:6">
      <c r="A270" s="1"/>
      <c r="B270" s="1"/>
      <c r="C270" s="1"/>
      <c r="D270" s="1"/>
      <c r="E270" s="1"/>
      <c r="F270" s="1"/>
    </row>
    <row r="271" spans="1:6">
      <c r="A271" s="1"/>
      <c r="B271" s="1"/>
      <c r="C271" s="1"/>
      <c r="D271" s="1"/>
      <c r="E271" s="1"/>
      <c r="F271" s="1"/>
    </row>
    <row r="272" spans="1:6">
      <c r="A272" s="1"/>
      <c r="B272" s="1"/>
      <c r="C272" s="1"/>
      <c r="D272" s="1"/>
      <c r="E272" s="1"/>
      <c r="F272" s="1"/>
    </row>
    <row r="273" spans="1:6">
      <c r="A273" s="1"/>
      <c r="B273" s="1"/>
      <c r="C273" s="1"/>
      <c r="D273" s="1"/>
      <c r="E273" s="1"/>
      <c r="F273" s="1"/>
    </row>
    <row r="274" spans="1:6">
      <c r="A274" s="1"/>
      <c r="B274" s="1"/>
      <c r="C274" s="1"/>
      <c r="D274" s="1"/>
      <c r="E274" s="1"/>
      <c r="F274" s="1"/>
    </row>
    <row r="275" spans="1:6">
      <c r="A275" s="1"/>
      <c r="B275" s="1"/>
      <c r="C275" s="1"/>
      <c r="D275" s="1"/>
      <c r="E275" s="1"/>
      <c r="F275" s="1"/>
    </row>
    <row r="276" spans="1:6">
      <c r="A276" s="1"/>
      <c r="B276" s="1"/>
      <c r="C276" s="1"/>
      <c r="D276" s="1"/>
      <c r="E276" s="1"/>
      <c r="F276" s="1"/>
    </row>
    <row r="277" spans="1:6">
      <c r="A277" s="1"/>
      <c r="B277" s="1"/>
      <c r="C277" s="1"/>
      <c r="D277" s="1"/>
      <c r="E277" s="1"/>
      <c r="F277" s="1"/>
    </row>
    <row r="278" spans="1:6">
      <c r="A278" s="1"/>
      <c r="B278" s="1"/>
      <c r="C278" s="1"/>
      <c r="D278" s="1"/>
      <c r="E278" s="1"/>
      <c r="F278" s="1"/>
    </row>
    <row r="279" spans="1:6">
      <c r="A279" s="1"/>
      <c r="B279" s="1"/>
      <c r="C279" s="1"/>
      <c r="D279" s="1"/>
      <c r="E279" s="1"/>
      <c r="F279" s="1"/>
    </row>
    <row r="280" spans="1:6">
      <c r="A280" s="1"/>
      <c r="B280" s="1"/>
      <c r="C280" s="1"/>
      <c r="D280" s="1"/>
      <c r="E280" s="1"/>
      <c r="F280" s="1"/>
    </row>
    <row r="281" spans="1:6">
      <c r="A281" s="1"/>
      <c r="B281" s="1"/>
      <c r="C281" s="1"/>
      <c r="D281" s="1"/>
      <c r="E281" s="1"/>
      <c r="F281" s="1"/>
    </row>
    <row r="282" spans="1:6">
      <c r="A282" s="1"/>
      <c r="B282" s="1"/>
      <c r="C282" s="1"/>
      <c r="D282" s="1"/>
      <c r="E282" s="1"/>
      <c r="F282" s="1"/>
    </row>
    <row r="283" spans="1:6">
      <c r="A283" s="1"/>
      <c r="B283" s="1"/>
      <c r="C283" s="1"/>
      <c r="D283" s="1"/>
      <c r="E283" s="1"/>
      <c r="F283" s="1"/>
    </row>
    <row r="284" spans="1:6">
      <c r="A284" s="1"/>
      <c r="B284" s="1"/>
      <c r="C284" s="1"/>
      <c r="D284" s="1"/>
      <c r="E284" s="1"/>
      <c r="F284" s="1"/>
    </row>
    <row r="285" spans="1:6">
      <c r="A285" s="1"/>
      <c r="B285" s="1"/>
      <c r="C285" s="1"/>
      <c r="D285" s="1"/>
      <c r="E285" s="1"/>
      <c r="F285" s="1"/>
    </row>
    <row r="286" spans="1:6">
      <c r="A286" s="1"/>
      <c r="B286" s="1"/>
      <c r="C286" s="1"/>
      <c r="D286" s="1"/>
      <c r="E286" s="1"/>
      <c r="F286" s="1"/>
    </row>
    <row r="287" spans="1:6">
      <c r="A287" s="1"/>
      <c r="B287" s="1"/>
      <c r="C287" s="1"/>
      <c r="D287" s="1"/>
      <c r="E287" s="1"/>
      <c r="F287" s="1"/>
    </row>
    <row r="288" spans="1:6">
      <c r="A288" s="1"/>
      <c r="B288" s="1"/>
      <c r="C288" s="1"/>
      <c r="D288" s="1"/>
      <c r="E288" s="1"/>
      <c r="F288" s="1"/>
    </row>
    <row r="289" spans="1:6">
      <c r="A289" s="1"/>
      <c r="B289" s="1"/>
      <c r="C289" s="1"/>
      <c r="D289" s="1"/>
      <c r="E289" s="1"/>
      <c r="F289" s="1"/>
    </row>
    <row r="290" spans="1:6">
      <c r="A290" s="1"/>
      <c r="B290" s="1"/>
      <c r="C290" s="1"/>
      <c r="D290" s="1"/>
      <c r="E290" s="1"/>
      <c r="F290" s="1"/>
    </row>
    <row r="291" spans="1:6">
      <c r="A291" s="1"/>
      <c r="B291" s="1"/>
      <c r="C291" s="1"/>
      <c r="D291" s="1"/>
      <c r="E291" s="1"/>
      <c r="F291" s="1"/>
    </row>
    <row r="292" spans="1:6">
      <c r="A292" s="1"/>
      <c r="B292" s="1"/>
      <c r="C292" s="1"/>
      <c r="D292" s="1"/>
      <c r="E292" s="1"/>
      <c r="F292" s="1"/>
    </row>
    <row r="293" spans="1:6">
      <c r="A293" s="1"/>
      <c r="B293" s="1"/>
      <c r="C293" s="1"/>
      <c r="D293" s="1"/>
      <c r="E293" s="1"/>
      <c r="F293" s="1"/>
    </row>
    <row r="294" spans="1:6">
      <c r="A294" s="1"/>
      <c r="B294" s="1"/>
      <c r="C294" s="1"/>
      <c r="D294" s="1"/>
      <c r="E294" s="1"/>
      <c r="F294" s="1"/>
    </row>
    <row r="295" spans="1:6">
      <c r="A295" s="1"/>
      <c r="B295" s="1"/>
      <c r="C295" s="1"/>
      <c r="D295" s="1"/>
      <c r="E295" s="1"/>
      <c r="F295" s="1"/>
    </row>
    <row r="296" spans="1:6">
      <c r="A296" s="1"/>
      <c r="B296" s="1"/>
      <c r="C296" s="1"/>
      <c r="D296" s="1"/>
      <c r="E296" s="1"/>
      <c r="F296" s="1"/>
    </row>
    <row r="297" spans="1:6">
      <c r="A297" s="1"/>
      <c r="B297" s="1"/>
      <c r="C297" s="1"/>
      <c r="D297" s="1"/>
      <c r="E297" s="1"/>
      <c r="F297" s="1"/>
    </row>
    <row r="298" spans="1:6">
      <c r="A298" s="1"/>
      <c r="B298" s="1"/>
      <c r="C298" s="1"/>
      <c r="D298" s="1"/>
      <c r="E298" s="1"/>
      <c r="F298" s="1"/>
    </row>
    <row r="299" spans="1:6">
      <c r="A299" s="1"/>
      <c r="B299" s="1"/>
      <c r="C299" s="1"/>
      <c r="D299" s="1"/>
      <c r="E299" s="1"/>
      <c r="F299" s="1"/>
    </row>
    <row r="300" spans="1:6">
      <c r="A300" s="1"/>
      <c r="B300" s="1"/>
      <c r="C300" s="1"/>
      <c r="D300" s="1"/>
      <c r="E300" s="1"/>
      <c r="F300" s="1"/>
    </row>
    <row r="301" spans="1:6">
      <c r="A301" s="1"/>
      <c r="B301" s="1"/>
      <c r="C301" s="1"/>
      <c r="D301" s="1"/>
      <c r="E301" s="1"/>
      <c r="F301" s="1"/>
    </row>
    <row r="302" spans="1:6">
      <c r="A302" s="1"/>
      <c r="B302" s="1"/>
      <c r="C302" s="1"/>
      <c r="D302" s="1"/>
      <c r="E302" s="1"/>
      <c r="F302" s="1"/>
    </row>
    <row r="303" spans="1:6">
      <c r="A303" s="1"/>
      <c r="B303" s="1"/>
      <c r="C303" s="1"/>
      <c r="D303" s="1"/>
      <c r="E303" s="1"/>
      <c r="F303" s="1"/>
    </row>
    <row r="304" spans="1:6">
      <c r="A304" s="1"/>
      <c r="B304" s="1"/>
      <c r="C304" s="1"/>
      <c r="D304" s="1"/>
      <c r="E304" s="1"/>
      <c r="F304" s="1"/>
    </row>
    <row r="305" spans="1:6">
      <c r="A305" s="1"/>
      <c r="B305" s="1"/>
      <c r="C305" s="1"/>
      <c r="D305" s="1"/>
      <c r="E305" s="1"/>
      <c r="F305" s="1"/>
    </row>
    <row r="306" spans="1:6">
      <c r="A306" s="1"/>
      <c r="B306" s="1"/>
      <c r="C306" s="1"/>
      <c r="D306" s="1"/>
      <c r="E306" s="1"/>
      <c r="F306" s="1"/>
    </row>
    <row r="307" spans="1:6">
      <c r="A307" s="1"/>
      <c r="B307" s="1"/>
      <c r="C307" s="1"/>
      <c r="D307" s="1"/>
      <c r="E307" s="1"/>
      <c r="F307" s="1"/>
    </row>
    <row r="308" spans="1:6">
      <c r="A308" s="1"/>
      <c r="B308" s="1"/>
      <c r="C308" s="1"/>
      <c r="D308" s="1"/>
      <c r="E308" s="1"/>
      <c r="F308" s="1"/>
    </row>
    <row r="309" spans="1:6">
      <c r="A309" s="1"/>
      <c r="B309" s="1"/>
      <c r="C309" s="1"/>
      <c r="D309" s="1"/>
      <c r="E309" s="1"/>
      <c r="F309" s="1"/>
    </row>
    <row r="310" spans="1:6">
      <c r="A310" s="1"/>
      <c r="B310" s="1"/>
      <c r="C310" s="1"/>
      <c r="D310" s="1"/>
      <c r="E310" s="1"/>
      <c r="F310" s="1"/>
    </row>
    <row r="311" spans="1:6">
      <c r="A311" s="1"/>
      <c r="B311" s="1"/>
      <c r="C311" s="1"/>
      <c r="D311" s="1"/>
      <c r="E311" s="1"/>
      <c r="F311" s="1"/>
    </row>
    <row r="312" spans="1:6">
      <c r="A312" s="1"/>
      <c r="B312" s="1"/>
      <c r="C312" s="1"/>
      <c r="D312" s="1"/>
      <c r="E312" s="1"/>
      <c r="F312" s="1"/>
    </row>
    <row r="313" spans="1:6">
      <c r="A313" s="1"/>
      <c r="B313" s="1"/>
      <c r="C313" s="1"/>
      <c r="D313" s="1"/>
      <c r="E313" s="1"/>
      <c r="F313" s="1"/>
    </row>
    <row r="314" spans="1:6">
      <c r="A314" s="1"/>
      <c r="B314" s="1"/>
      <c r="C314" s="1"/>
      <c r="D314" s="1"/>
      <c r="E314" s="1"/>
      <c r="F314" s="1"/>
    </row>
    <row r="315" spans="1:6">
      <c r="A315" s="1"/>
      <c r="B315" s="1"/>
      <c r="C315" s="1"/>
      <c r="D315" s="1"/>
      <c r="E315" s="1"/>
      <c r="F315" s="1"/>
    </row>
    <row r="316" spans="1:6">
      <c r="A316" s="1"/>
      <c r="B316" s="1"/>
      <c r="C316" s="1"/>
      <c r="D316" s="1"/>
      <c r="E316" s="1"/>
      <c r="F316" s="1"/>
    </row>
    <row r="317" spans="1:6">
      <c r="A317" s="1"/>
      <c r="B317" s="1"/>
      <c r="C317" s="1"/>
      <c r="D317" s="1"/>
      <c r="E317" s="1"/>
      <c r="F317" s="1"/>
    </row>
    <row r="318" spans="1:6">
      <c r="A318" s="1"/>
      <c r="B318" s="1"/>
      <c r="C318" s="1"/>
      <c r="D318" s="1"/>
      <c r="E318" s="1"/>
      <c r="F318" s="1"/>
    </row>
    <row r="319" spans="1:6">
      <c r="A319" s="1"/>
      <c r="B319" s="1"/>
      <c r="C319" s="1"/>
      <c r="D319" s="1"/>
      <c r="E319" s="1"/>
      <c r="F319" s="1"/>
    </row>
    <row r="320" spans="1:6">
      <c r="A320" s="1"/>
      <c r="B320" s="1"/>
      <c r="C320" s="1"/>
      <c r="D320" s="1"/>
      <c r="E320" s="1"/>
      <c r="F320" s="1"/>
    </row>
    <row r="321" spans="1:6">
      <c r="A321" s="1"/>
      <c r="B321" s="1"/>
      <c r="C321" s="1"/>
      <c r="D321" s="1"/>
      <c r="E321" s="1"/>
      <c r="F321" s="1"/>
    </row>
    <row r="322" spans="1:6">
      <c r="A322" s="1"/>
      <c r="B322" s="1"/>
      <c r="C322" s="1"/>
      <c r="D322" s="1"/>
      <c r="E322" s="1"/>
      <c r="F322" s="1"/>
    </row>
    <row r="323" spans="1:6">
      <c r="A323" s="1"/>
      <c r="B323" s="1"/>
      <c r="C323" s="1"/>
      <c r="D323" s="1"/>
      <c r="E323" s="1"/>
      <c r="F323" s="1"/>
    </row>
    <row r="324" spans="1:6">
      <c r="A324" s="1"/>
      <c r="B324" s="1"/>
      <c r="C324" s="1"/>
      <c r="D324" s="1"/>
      <c r="E324" s="1"/>
      <c r="F324" s="1"/>
    </row>
    <row r="325" spans="1:6">
      <c r="A325" s="1"/>
      <c r="B325" s="1"/>
      <c r="C325" s="1"/>
      <c r="D325" s="1"/>
      <c r="E325" s="1"/>
      <c r="F325" s="1"/>
    </row>
    <row r="326" spans="1:6">
      <c r="A326" s="1"/>
      <c r="B326" s="1"/>
      <c r="C326" s="1"/>
      <c r="D326" s="1"/>
      <c r="E326" s="1"/>
      <c r="F326" s="1"/>
    </row>
    <row r="327" spans="1:6">
      <c r="A327" s="1"/>
      <c r="B327" s="1"/>
      <c r="C327" s="1"/>
      <c r="D327" s="1"/>
      <c r="E327" s="1"/>
      <c r="F327" s="1"/>
    </row>
    <row r="328" spans="1:6">
      <c r="A328" s="1"/>
      <c r="B328" s="1"/>
      <c r="C328" s="1"/>
      <c r="D328" s="1"/>
      <c r="E328" s="1"/>
      <c r="F328" s="1"/>
    </row>
    <row r="329" spans="1:6">
      <c r="A329" s="1"/>
      <c r="B329" s="1"/>
      <c r="C329" s="1"/>
      <c r="D329" s="1"/>
      <c r="E329" s="1"/>
      <c r="F329" s="1"/>
    </row>
    <row r="330" spans="1:6">
      <c r="A330" s="1"/>
      <c r="B330" s="1"/>
      <c r="C330" s="1"/>
      <c r="D330" s="1"/>
      <c r="E330" s="1"/>
      <c r="F330" s="1"/>
    </row>
    <row r="331" spans="1:6">
      <c r="A331" s="1"/>
      <c r="B331" s="1"/>
      <c r="C331" s="1"/>
      <c r="D331" s="1"/>
      <c r="E331" s="1"/>
      <c r="F331" s="1"/>
    </row>
    <row r="332" spans="1:6">
      <c r="A332" s="1"/>
      <c r="B332" s="1"/>
      <c r="C332" s="1"/>
      <c r="D332" s="1"/>
      <c r="E332" s="1"/>
      <c r="F332" s="1"/>
    </row>
    <row r="333" spans="1:6">
      <c r="A333" s="1"/>
      <c r="B333" s="1"/>
      <c r="C333" s="1"/>
      <c r="D333" s="1"/>
      <c r="E333" s="1"/>
      <c r="F333" s="1"/>
    </row>
    <row r="334" spans="1:6">
      <c r="A334" s="1"/>
      <c r="B334" s="1"/>
      <c r="C334" s="1"/>
      <c r="D334" s="1"/>
      <c r="E334" s="1"/>
      <c r="F334" s="1"/>
    </row>
    <row r="335" spans="1:6">
      <c r="A335" s="1"/>
      <c r="B335" s="1"/>
      <c r="C335" s="1"/>
      <c r="D335" s="1"/>
      <c r="E335" s="1"/>
      <c r="F335" s="1"/>
    </row>
    <row r="336" spans="1:6">
      <c r="A336" s="1"/>
      <c r="B336" s="1"/>
      <c r="C336" s="1"/>
      <c r="D336" s="1"/>
      <c r="E336" s="1"/>
      <c r="F336" s="1"/>
    </row>
    <row r="337" spans="1:6">
      <c r="A337" s="1"/>
      <c r="B337" s="1"/>
      <c r="C337" s="1"/>
      <c r="D337" s="1"/>
      <c r="E337" s="1"/>
      <c r="F337" s="1"/>
    </row>
    <row r="338" spans="1:6">
      <c r="A338" s="1"/>
      <c r="B338" s="1"/>
      <c r="C338" s="1"/>
      <c r="D338" s="1"/>
      <c r="E338" s="1"/>
      <c r="F338" s="1"/>
    </row>
    <row r="339" spans="1:6">
      <c r="A339" s="1"/>
      <c r="B339" s="1"/>
      <c r="C339" s="1"/>
      <c r="D339" s="1"/>
      <c r="E339" s="1"/>
      <c r="F339" s="1"/>
    </row>
    <row r="340" spans="1:6">
      <c r="A340" s="1"/>
      <c r="B340" s="1"/>
      <c r="C340" s="1"/>
      <c r="D340" s="1"/>
      <c r="E340" s="1"/>
      <c r="F340" s="1"/>
    </row>
    <row r="341" spans="1:6">
      <c r="A341" s="1"/>
      <c r="B341" s="1"/>
      <c r="C341" s="1"/>
      <c r="D341" s="1"/>
      <c r="E341" s="1"/>
      <c r="F341" s="1"/>
    </row>
    <row r="342" spans="1:6">
      <c r="A342" s="1"/>
      <c r="B342" s="1"/>
      <c r="C342" s="1"/>
      <c r="D342" s="1"/>
      <c r="E342" s="1"/>
      <c r="F342" s="1"/>
    </row>
    <row r="343" spans="1:6">
      <c r="A343" s="1"/>
      <c r="B343" s="1"/>
      <c r="C343" s="1"/>
      <c r="D343" s="1"/>
      <c r="E343" s="1"/>
      <c r="F343" s="1"/>
    </row>
    <row r="344" spans="1:6">
      <c r="A344" s="1"/>
      <c r="B344" s="1"/>
      <c r="C344" s="1"/>
      <c r="D344" s="1"/>
      <c r="E344" s="1"/>
      <c r="F344" s="1"/>
    </row>
    <row r="345" spans="1:6">
      <c r="A345" s="1"/>
      <c r="B345" s="1"/>
      <c r="C345" s="1"/>
      <c r="D345" s="1"/>
      <c r="E345" s="1"/>
      <c r="F345" s="1"/>
    </row>
    <row r="346" spans="1:6">
      <c r="A346" s="1"/>
      <c r="B346" s="1"/>
      <c r="C346" s="1"/>
      <c r="D346" s="1"/>
      <c r="E346" s="1"/>
      <c r="F346" s="1"/>
    </row>
    <row r="347" spans="1:6">
      <c r="A347" s="1"/>
      <c r="B347" s="1"/>
      <c r="C347" s="1"/>
      <c r="D347" s="1"/>
      <c r="E347" s="1"/>
      <c r="F347" s="1"/>
    </row>
    <row r="348" spans="1:6">
      <c r="A348" s="1"/>
      <c r="B348" s="1"/>
      <c r="C348" s="1"/>
      <c r="D348" s="1"/>
      <c r="E348" s="1"/>
      <c r="F348" s="1"/>
    </row>
    <row r="349" spans="1:6">
      <c r="A349" s="1"/>
      <c r="B349" s="1"/>
      <c r="C349" s="1"/>
      <c r="D349" s="1"/>
      <c r="E349" s="1"/>
      <c r="F349" s="1"/>
    </row>
    <row r="350" spans="1:6">
      <c r="A350" s="1"/>
      <c r="B350" s="1"/>
      <c r="C350" s="1"/>
      <c r="D350" s="1"/>
      <c r="E350" s="1"/>
      <c r="F350" s="1"/>
    </row>
    <row r="351" spans="1:6">
      <c r="A351" s="1"/>
      <c r="B351" s="1"/>
      <c r="C351" s="1"/>
      <c r="D351" s="1"/>
      <c r="E351" s="1"/>
      <c r="F351" s="1"/>
    </row>
    <row r="352" spans="1:6">
      <c r="A352" s="1"/>
      <c r="B352" s="1"/>
      <c r="C352" s="1"/>
      <c r="D352" s="1"/>
      <c r="E352" s="1"/>
      <c r="F352" s="1"/>
    </row>
    <row r="353" spans="1:6">
      <c r="A353" s="1"/>
      <c r="B353" s="1"/>
      <c r="C353" s="1"/>
      <c r="D353" s="1"/>
      <c r="E353" s="1"/>
      <c r="F353" s="1"/>
    </row>
    <row r="354" spans="1:6">
      <c r="A354" s="1"/>
      <c r="B354" s="1"/>
      <c r="C354" s="1"/>
      <c r="D354" s="1"/>
      <c r="E354" s="1"/>
      <c r="F354" s="1"/>
    </row>
    <row r="355" spans="1:6">
      <c r="A355" s="1"/>
      <c r="B355" s="1"/>
      <c r="C355" s="1"/>
      <c r="D355" s="1"/>
      <c r="E355" s="1"/>
      <c r="F355" s="1"/>
    </row>
    <row r="356" spans="1:6">
      <c r="A356" s="1"/>
      <c r="B356" s="1"/>
      <c r="C356" s="1"/>
      <c r="D356" s="1"/>
      <c r="E356" s="1"/>
      <c r="F356" s="1"/>
    </row>
    <row r="357" spans="1:6">
      <c r="A357" s="1"/>
      <c r="B357" s="1"/>
      <c r="C357" s="1"/>
      <c r="D357" s="1"/>
      <c r="E357" s="1"/>
      <c r="F357" s="1"/>
    </row>
    <row r="358" spans="1:6">
      <c r="A358" s="1"/>
      <c r="B358" s="1"/>
      <c r="C358" s="1"/>
      <c r="D358" s="1"/>
      <c r="E358" s="1"/>
      <c r="F358" s="1"/>
    </row>
    <row r="359" spans="1:6">
      <c r="A359" s="1"/>
      <c r="B359" s="1"/>
      <c r="C359" s="1"/>
      <c r="D359" s="1"/>
      <c r="E359" s="1"/>
      <c r="F359" s="1"/>
    </row>
    <row r="360" spans="1:6">
      <c r="A360" s="1"/>
      <c r="B360" s="1"/>
      <c r="C360" s="1"/>
      <c r="D360" s="1"/>
      <c r="E360" s="1"/>
      <c r="F360" s="1"/>
    </row>
    <row r="361" spans="1:6">
      <c r="A361" s="1"/>
      <c r="B361" s="1"/>
      <c r="C361" s="1"/>
      <c r="D361" s="1"/>
      <c r="E361" s="1"/>
      <c r="F361" s="1"/>
    </row>
    <row r="362" spans="1:6">
      <c r="A362" s="1"/>
      <c r="B362" s="1"/>
      <c r="C362" s="1"/>
      <c r="D362" s="1"/>
      <c r="E362" s="1"/>
      <c r="F362" s="1"/>
    </row>
    <row r="363" spans="1:6">
      <c r="A363" s="1"/>
      <c r="B363" s="1"/>
      <c r="C363" s="1"/>
      <c r="D363" s="1"/>
      <c r="E363" s="1"/>
      <c r="F363" s="1"/>
    </row>
    <row r="364" spans="1:6">
      <c r="A364" s="1"/>
      <c r="B364" s="1"/>
      <c r="C364" s="1"/>
      <c r="D364" s="1"/>
      <c r="E364" s="1"/>
      <c r="F364" s="1"/>
    </row>
    <row r="365" spans="1:6">
      <c r="A365" s="1"/>
      <c r="B365" s="1"/>
      <c r="C365" s="1"/>
      <c r="D365" s="1"/>
      <c r="E365" s="1"/>
      <c r="F365" s="1"/>
    </row>
    <row r="366" spans="1:6">
      <c r="A366" s="1"/>
      <c r="B366" s="1"/>
      <c r="C366" s="1"/>
      <c r="D366" s="1"/>
      <c r="E366" s="1"/>
      <c r="F366" s="1"/>
    </row>
    <row r="367" spans="1:6">
      <c r="A367" s="1"/>
      <c r="B367" s="1"/>
      <c r="C367" s="1"/>
      <c r="D367" s="1"/>
      <c r="E367" s="1"/>
      <c r="F367" s="1"/>
    </row>
    <row r="368" spans="1:6">
      <c r="A368" s="1"/>
      <c r="B368" s="1"/>
      <c r="C368" s="1"/>
      <c r="D368" s="1"/>
      <c r="E368" s="1"/>
      <c r="F368" s="1"/>
    </row>
    <row r="369" spans="1:6">
      <c r="A369" s="1"/>
      <c r="B369" s="1"/>
      <c r="C369" s="1"/>
      <c r="D369" s="1"/>
      <c r="E369" s="1"/>
      <c r="F369" s="1"/>
    </row>
    <row r="370" spans="1:6">
      <c r="A370" s="1"/>
      <c r="B370" s="1"/>
      <c r="C370" s="1"/>
      <c r="D370" s="1"/>
      <c r="E370" s="1"/>
      <c r="F370" s="1"/>
    </row>
    <row r="371" spans="1:6">
      <c r="A371" s="1"/>
      <c r="B371" s="1"/>
      <c r="C371" s="1"/>
      <c r="D371" s="1"/>
      <c r="E371" s="1"/>
      <c r="F371" s="1"/>
    </row>
    <row r="372" spans="1:6">
      <c r="A372" s="1"/>
      <c r="B372" s="1"/>
      <c r="C372" s="1"/>
      <c r="D372" s="1"/>
      <c r="E372" s="1"/>
      <c r="F372" s="1"/>
    </row>
    <row r="373" spans="1:6">
      <c r="A373" s="1"/>
      <c r="B373" s="1"/>
      <c r="C373" s="1"/>
      <c r="D373" s="1"/>
      <c r="E373" s="1"/>
      <c r="F373" s="1"/>
    </row>
    <row r="374" spans="1:6">
      <c r="A374" s="1"/>
      <c r="B374" s="1"/>
      <c r="C374" s="1"/>
      <c r="D374" s="1"/>
      <c r="E374" s="1"/>
      <c r="F374" s="1"/>
    </row>
    <row r="375" spans="1:6">
      <c r="A375" s="1"/>
      <c r="B375" s="1"/>
      <c r="C375" s="1"/>
      <c r="D375" s="1"/>
      <c r="E375" s="1"/>
      <c r="F375" s="1"/>
    </row>
    <row r="376" spans="1:6">
      <c r="A376" s="1"/>
      <c r="B376" s="1"/>
      <c r="C376" s="1"/>
      <c r="D376" s="1"/>
      <c r="E376" s="1"/>
      <c r="F376" s="1"/>
    </row>
    <row r="377" spans="1:6">
      <c r="A377" s="1"/>
      <c r="B377" s="1"/>
      <c r="C377" s="1"/>
      <c r="D377" s="1"/>
      <c r="E377" s="1"/>
      <c r="F377" s="1"/>
    </row>
    <row r="378" spans="1:6">
      <c r="A378" s="1"/>
      <c r="B378" s="1"/>
      <c r="C378" s="1"/>
      <c r="D378" s="1"/>
      <c r="E378" s="1"/>
      <c r="F378" s="1"/>
    </row>
    <row r="379" spans="1:6">
      <c r="A379" s="1"/>
      <c r="B379" s="1"/>
      <c r="C379" s="1"/>
      <c r="D379" s="1"/>
      <c r="E379" s="1"/>
      <c r="F379" s="1"/>
    </row>
    <row r="380" spans="1:6">
      <c r="A380" s="1"/>
      <c r="B380" s="1"/>
      <c r="C380" s="1"/>
      <c r="D380" s="1"/>
      <c r="E380" s="1"/>
      <c r="F380" s="1"/>
    </row>
    <row r="381" spans="1:6">
      <c r="A381" s="1"/>
      <c r="B381" s="1"/>
      <c r="C381" s="1"/>
      <c r="D381" s="1"/>
      <c r="E381" s="1"/>
      <c r="F381" s="1"/>
    </row>
    <row r="382" spans="1:6">
      <c r="A382" s="1"/>
      <c r="B382" s="1"/>
      <c r="C382" s="1"/>
      <c r="D382" s="1"/>
      <c r="E382" s="1"/>
      <c r="F382" s="1"/>
    </row>
    <row r="383" spans="1:6">
      <c r="A383" s="1"/>
      <c r="B383" s="1"/>
      <c r="C383" s="1"/>
      <c r="D383" s="1"/>
      <c r="E383" s="1"/>
      <c r="F383" s="1"/>
    </row>
    <row r="384" spans="1:6">
      <c r="A384" s="1"/>
      <c r="B384" s="1"/>
      <c r="C384" s="1"/>
      <c r="D384" s="1"/>
      <c r="E384" s="1"/>
      <c r="F384" s="1"/>
    </row>
    <row r="385" spans="1:6">
      <c r="A385" s="1"/>
      <c r="B385" s="1"/>
      <c r="C385" s="1"/>
      <c r="D385" s="1"/>
      <c r="E385" s="1"/>
      <c r="F385" s="1"/>
    </row>
    <row r="386" spans="1:6">
      <c r="A386" s="1"/>
      <c r="B386" s="1"/>
      <c r="C386" s="1"/>
      <c r="D386" s="1"/>
      <c r="E386" s="1"/>
      <c r="F386" s="1"/>
    </row>
    <row r="387" spans="1:6">
      <c r="A387" s="1"/>
      <c r="B387" s="1"/>
      <c r="C387" s="1"/>
      <c r="D387" s="1"/>
      <c r="E387" s="1"/>
      <c r="F387" s="1"/>
    </row>
    <row r="388" spans="1:6">
      <c r="A388" s="1"/>
      <c r="B388" s="1"/>
      <c r="C388" s="1"/>
      <c r="D388" s="1"/>
      <c r="E388" s="1"/>
      <c r="F388" s="1"/>
    </row>
    <row r="389" spans="1:6">
      <c r="A389" s="1"/>
      <c r="B389" s="1"/>
      <c r="C389" s="1"/>
      <c r="D389" s="1"/>
      <c r="E389" s="1"/>
      <c r="F389" s="1"/>
    </row>
    <row r="390" spans="1:6">
      <c r="A390" s="1"/>
      <c r="B390" s="1"/>
      <c r="C390" s="1"/>
      <c r="D390" s="1"/>
      <c r="E390" s="1"/>
      <c r="F390" s="1"/>
    </row>
    <row r="391" spans="1:6">
      <c r="A391" s="1"/>
      <c r="B391" s="1"/>
      <c r="C391" s="1"/>
      <c r="D391" s="1"/>
      <c r="E391" s="1"/>
      <c r="F391" s="1"/>
    </row>
    <row r="392" spans="1:6">
      <c r="A392" s="1"/>
      <c r="B392" s="1"/>
      <c r="C392" s="1"/>
      <c r="D392" s="1"/>
      <c r="E392" s="1"/>
      <c r="F392" s="1"/>
    </row>
    <row r="393" spans="1:6">
      <c r="A393" s="1"/>
      <c r="B393" s="1"/>
      <c r="C393" s="1"/>
      <c r="D393" s="1"/>
      <c r="E393" s="1"/>
      <c r="F393" s="1"/>
    </row>
    <row r="394" spans="1:6">
      <c r="A394" s="1"/>
      <c r="B394" s="1"/>
      <c r="C394" s="1"/>
      <c r="D394" s="1"/>
      <c r="E394" s="1"/>
      <c r="F394" s="1"/>
    </row>
    <row r="395" spans="1:6">
      <c r="A395" s="1"/>
      <c r="B395" s="1"/>
      <c r="C395" s="1"/>
      <c r="D395" s="1"/>
      <c r="E395" s="1"/>
      <c r="F395" s="1"/>
    </row>
    <row r="396" spans="1:6">
      <c r="A396" s="1"/>
      <c r="B396" s="1"/>
      <c r="C396" s="1"/>
      <c r="D396" s="1"/>
      <c r="E396" s="1"/>
      <c r="F396" s="1"/>
    </row>
    <row r="397" spans="1:6">
      <c r="A397" s="1"/>
      <c r="B397" s="1"/>
      <c r="C397" s="1"/>
      <c r="D397" s="1"/>
      <c r="E397" s="1"/>
      <c r="F397" s="1"/>
    </row>
    <row r="398" spans="1:6">
      <c r="A398" s="1"/>
      <c r="B398" s="1"/>
      <c r="C398" s="1"/>
      <c r="D398" s="1"/>
      <c r="E398" s="1"/>
      <c r="F398" s="1"/>
    </row>
    <row r="399" spans="1:6">
      <c r="A399" s="1"/>
      <c r="B399" s="1"/>
      <c r="C399" s="1"/>
      <c r="D399" s="1"/>
      <c r="E399" s="1"/>
      <c r="F399" s="1"/>
    </row>
    <row r="400" spans="1:6">
      <c r="A400" s="1"/>
      <c r="B400" s="1"/>
      <c r="C400" s="1"/>
      <c r="D400" s="1"/>
      <c r="E400" s="1"/>
      <c r="F400" s="1"/>
    </row>
    <row r="401" spans="1:6">
      <c r="A401" s="1"/>
      <c r="B401" s="1"/>
      <c r="C401" s="1"/>
      <c r="D401" s="1"/>
      <c r="E401" s="1"/>
      <c r="F401" s="1"/>
    </row>
    <row r="402" spans="1:6">
      <c r="A402" s="1"/>
      <c r="B402" s="1"/>
      <c r="C402" s="1"/>
      <c r="D402" s="1"/>
      <c r="E402" s="1"/>
      <c r="F402" s="1"/>
    </row>
    <row r="403" spans="1:6">
      <c r="A403" s="1"/>
      <c r="B403" s="1"/>
      <c r="C403" s="1"/>
      <c r="D403" s="1"/>
      <c r="E403" s="1"/>
      <c r="F403" s="1"/>
    </row>
    <row r="404" spans="1:6">
      <c r="A404" s="1"/>
      <c r="B404" s="1"/>
      <c r="C404" s="1"/>
      <c r="D404" s="1"/>
      <c r="E404" s="1"/>
      <c r="F404" s="1"/>
    </row>
    <row r="405" spans="1:6">
      <c r="A405" s="1"/>
      <c r="B405" s="1"/>
      <c r="C405" s="1"/>
      <c r="D405" s="1"/>
      <c r="E405" s="1"/>
      <c r="F405" s="1"/>
    </row>
    <row r="406" spans="1:6">
      <c r="A406" s="1"/>
      <c r="B406" s="1"/>
      <c r="C406" s="1"/>
      <c r="D406" s="1"/>
      <c r="E406" s="1"/>
      <c r="F406" s="1"/>
    </row>
    <row r="407" spans="1:6">
      <c r="A407" s="1"/>
      <c r="B407" s="1"/>
      <c r="C407" s="1"/>
      <c r="D407" s="1"/>
      <c r="E407" s="1"/>
      <c r="F407" s="1"/>
    </row>
    <row r="408" spans="1:6">
      <c r="A408" s="1"/>
      <c r="B408" s="1"/>
      <c r="C408" s="1"/>
      <c r="D408" s="1"/>
      <c r="E408" s="1"/>
      <c r="F408" s="1"/>
    </row>
    <row r="409" spans="1:6">
      <c r="A409" s="1"/>
      <c r="B409" s="1"/>
      <c r="C409" s="1"/>
      <c r="D409" s="1"/>
      <c r="E409" s="1"/>
      <c r="F409" s="1"/>
    </row>
    <row r="410" spans="1:6">
      <c r="A410" s="1"/>
      <c r="B410" s="1"/>
      <c r="C410" s="1"/>
      <c r="D410" s="1"/>
      <c r="E410" s="1"/>
      <c r="F410" s="1"/>
    </row>
    <row r="411" spans="1:6">
      <c r="A411" s="1"/>
      <c r="B411" s="1"/>
      <c r="C411" s="1"/>
      <c r="D411" s="1"/>
      <c r="E411" s="1"/>
      <c r="F411" s="1"/>
    </row>
    <row r="412" spans="1:6">
      <c r="A412" s="1"/>
      <c r="B412" s="1"/>
      <c r="C412" s="1"/>
      <c r="D412" s="1"/>
      <c r="E412" s="1"/>
      <c r="F412" s="1"/>
    </row>
    <row r="413" spans="1:6">
      <c r="A413" s="1"/>
      <c r="B413" s="1"/>
      <c r="C413" s="1"/>
      <c r="D413" s="1"/>
      <c r="E413" s="1"/>
      <c r="F413" s="1"/>
    </row>
    <row r="414" spans="1:6">
      <c r="A414" s="1"/>
      <c r="B414" s="1"/>
      <c r="C414" s="1"/>
      <c r="D414" s="1"/>
      <c r="E414" s="1"/>
      <c r="F414" s="1"/>
    </row>
    <row r="415" spans="1:6">
      <c r="A415" s="1"/>
      <c r="B415" s="1"/>
      <c r="C415" s="1"/>
      <c r="D415" s="1"/>
      <c r="E415" s="1"/>
      <c r="F415" s="1"/>
    </row>
    <row r="416" spans="1:6">
      <c r="A416" s="1"/>
      <c r="B416" s="1"/>
      <c r="C416" s="1"/>
      <c r="D416" s="1"/>
      <c r="E416" s="1"/>
      <c r="F416" s="1"/>
    </row>
    <row r="417" spans="1:6">
      <c r="A417" s="1"/>
      <c r="B417" s="1"/>
      <c r="C417" s="1"/>
      <c r="D417" s="1"/>
      <c r="E417" s="1"/>
      <c r="F417" s="1"/>
    </row>
    <row r="418" spans="1:6">
      <c r="A418" s="1"/>
      <c r="B418" s="1"/>
      <c r="C418" s="1"/>
      <c r="D418" s="1"/>
      <c r="E418" s="1"/>
      <c r="F418" s="1"/>
    </row>
    <row r="419" spans="1:6">
      <c r="A419" s="1"/>
      <c r="B419" s="1"/>
      <c r="C419" s="1"/>
      <c r="D419" s="1"/>
      <c r="E419" s="1"/>
      <c r="F419" s="1"/>
    </row>
    <row r="420" spans="1:6">
      <c r="A420" s="1"/>
      <c r="B420" s="1"/>
      <c r="C420" s="1"/>
      <c r="D420" s="1"/>
      <c r="E420" s="1"/>
      <c r="F420" s="1"/>
    </row>
    <row r="421" spans="1:6">
      <c r="A421" s="1"/>
      <c r="B421" s="1"/>
      <c r="C421" s="1"/>
      <c r="D421" s="1"/>
      <c r="E421" s="1"/>
      <c r="F421" s="1"/>
    </row>
    <row r="422" spans="1:6">
      <c r="A422" s="1"/>
      <c r="B422" s="1"/>
      <c r="C422" s="1"/>
      <c r="D422" s="1"/>
      <c r="E422" s="1"/>
      <c r="F422" s="1"/>
    </row>
    <row r="423" spans="1:6">
      <c r="A423" s="1"/>
      <c r="B423" s="1"/>
      <c r="C423" s="1"/>
      <c r="D423" s="1"/>
      <c r="E423" s="1"/>
      <c r="F423" s="1"/>
    </row>
    <row r="424" spans="1:6">
      <c r="A424" s="1"/>
      <c r="B424" s="1"/>
      <c r="C424" s="1"/>
      <c r="D424" s="1"/>
      <c r="E424" s="1"/>
      <c r="F424" s="1"/>
    </row>
    <row r="425" spans="1:6">
      <c r="A425" s="1"/>
      <c r="B425" s="1"/>
      <c r="C425" s="1"/>
      <c r="D425" s="1"/>
      <c r="E425" s="1"/>
      <c r="F425" s="1"/>
    </row>
    <row r="426" spans="1:6">
      <c r="A426" s="1"/>
      <c r="B426" s="1"/>
      <c r="C426" s="1"/>
      <c r="D426" s="1"/>
      <c r="E426" s="1"/>
      <c r="F426" s="1"/>
    </row>
    <row r="427" spans="1:6">
      <c r="A427" s="1"/>
      <c r="B427" s="1"/>
      <c r="C427" s="1"/>
      <c r="D427" s="1"/>
      <c r="E427" s="1"/>
      <c r="F427" s="1"/>
    </row>
    <row r="428" spans="1:6">
      <c r="A428" s="1"/>
      <c r="B428" s="1"/>
      <c r="C428" s="1"/>
      <c r="D428" s="1"/>
      <c r="E428" s="1"/>
      <c r="F428" s="1"/>
    </row>
    <row r="429" spans="1:6">
      <c r="A429" s="1"/>
      <c r="B429" s="1"/>
      <c r="C429" s="1"/>
      <c r="D429" s="1"/>
      <c r="E429" s="1"/>
      <c r="F429" s="1"/>
    </row>
    <row r="430" spans="1:6">
      <c r="A430" s="1"/>
      <c r="B430" s="1"/>
      <c r="C430" s="1"/>
      <c r="D430" s="1"/>
      <c r="E430" s="1"/>
      <c r="F430" s="1"/>
    </row>
    <row r="431" spans="1:6">
      <c r="A431" s="1"/>
      <c r="B431" s="1"/>
      <c r="C431" s="1"/>
      <c r="D431" s="1"/>
      <c r="E431" s="1"/>
      <c r="F431" s="1"/>
    </row>
    <row r="432" spans="1:6">
      <c r="A432" s="1"/>
      <c r="B432" s="1"/>
      <c r="C432" s="1"/>
      <c r="D432" s="1"/>
      <c r="E432" s="1"/>
      <c r="F432" s="1"/>
    </row>
    <row r="433" spans="1:6">
      <c r="A433" s="1"/>
      <c r="B433" s="1"/>
      <c r="C433" s="1"/>
      <c r="D433" s="1"/>
      <c r="E433" s="1"/>
      <c r="F433" s="1"/>
    </row>
    <row r="434" spans="1:6">
      <c r="A434" s="1"/>
      <c r="B434" s="1"/>
      <c r="C434" s="1"/>
      <c r="D434" s="1"/>
      <c r="E434" s="1"/>
      <c r="F434" s="1"/>
    </row>
    <row r="435" spans="1:6">
      <c r="A435" s="1"/>
      <c r="B435" s="1"/>
      <c r="C435" s="1"/>
      <c r="D435" s="1"/>
      <c r="E435" s="1"/>
      <c r="F435" s="1"/>
    </row>
    <row r="436" spans="1:6">
      <c r="A436" s="1"/>
      <c r="B436" s="1"/>
      <c r="C436" s="1"/>
      <c r="D436" s="1"/>
      <c r="E436" s="1"/>
      <c r="F436" s="1"/>
    </row>
    <row r="437" spans="1:6">
      <c r="A437" s="1"/>
      <c r="B437" s="1"/>
      <c r="C437" s="1"/>
      <c r="D437" s="1"/>
      <c r="E437" s="1"/>
      <c r="F437" s="1"/>
    </row>
    <row r="438" spans="1:6">
      <c r="A438" s="1"/>
      <c r="B438" s="1"/>
      <c r="C438" s="1"/>
      <c r="D438" s="1"/>
      <c r="E438" s="1"/>
      <c r="F438" s="1"/>
    </row>
    <row r="439" spans="1:6">
      <c r="A439" s="1"/>
      <c r="B439" s="1"/>
      <c r="C439" s="1"/>
      <c r="D439" s="1"/>
      <c r="E439" s="1"/>
      <c r="F439" s="1"/>
    </row>
    <row r="440" spans="1:6">
      <c r="A440" s="1"/>
      <c r="B440" s="1"/>
      <c r="C440" s="1"/>
      <c r="D440" s="1"/>
      <c r="E440" s="1"/>
      <c r="F440" s="1"/>
    </row>
    <row r="441" spans="1:6">
      <c r="A441" s="1"/>
      <c r="B441" s="1"/>
      <c r="C441" s="1"/>
      <c r="D441" s="1"/>
      <c r="E441" s="1"/>
      <c r="F441" s="1"/>
    </row>
    <row r="442" spans="1:6">
      <c r="A442" s="1"/>
      <c r="B442" s="1"/>
      <c r="C442" s="1"/>
      <c r="D442" s="1"/>
      <c r="E442" s="1"/>
      <c r="F442" s="1"/>
    </row>
    <row r="443" spans="1:6">
      <c r="A443" s="1"/>
      <c r="B443" s="1"/>
      <c r="C443" s="1"/>
      <c r="D443" s="1"/>
      <c r="E443" s="1"/>
      <c r="F443" s="1"/>
    </row>
    <row r="444" spans="1:6">
      <c r="A444" s="1"/>
      <c r="B444" s="1"/>
      <c r="C444" s="1"/>
      <c r="D444" s="1"/>
      <c r="E444" s="1"/>
      <c r="F444" s="1"/>
    </row>
    <row r="445" spans="1:6">
      <c r="A445" s="1"/>
      <c r="B445" s="1"/>
      <c r="C445" s="1"/>
      <c r="D445" s="1"/>
      <c r="E445" s="1"/>
      <c r="F445" s="1"/>
    </row>
    <row r="446" spans="1:6">
      <c r="A446" s="1"/>
      <c r="B446" s="1"/>
      <c r="C446" s="1"/>
      <c r="D446" s="1"/>
      <c r="E446" s="1"/>
      <c r="F446" s="1"/>
    </row>
    <row r="447" spans="1:6">
      <c r="A447" s="1"/>
      <c r="B447" s="1"/>
      <c r="C447" s="1"/>
      <c r="D447" s="1"/>
      <c r="E447" s="1"/>
      <c r="F447" s="1"/>
    </row>
    <row r="448" spans="1:6">
      <c r="A448" s="1"/>
      <c r="B448" s="1"/>
      <c r="C448" s="1"/>
      <c r="D448" s="1"/>
      <c r="E448" s="1"/>
      <c r="F448" s="1"/>
    </row>
    <row r="449" spans="1:6">
      <c r="A449" s="1"/>
      <c r="B449" s="1"/>
      <c r="C449" s="1"/>
      <c r="D449" s="1"/>
      <c r="E449" s="1"/>
      <c r="F449" s="1"/>
    </row>
    <row r="450" spans="1:6">
      <c r="A450" s="1"/>
      <c r="B450" s="1"/>
      <c r="C450" s="1"/>
      <c r="D450" s="1"/>
      <c r="E450" s="1"/>
      <c r="F450" s="1"/>
    </row>
    <row r="451" spans="1:6">
      <c r="A451" s="1"/>
      <c r="B451" s="1"/>
      <c r="C451" s="1"/>
      <c r="D451" s="1"/>
      <c r="E451" s="1"/>
      <c r="F451" s="1"/>
    </row>
    <row r="452" spans="1:6">
      <c r="A452" s="1"/>
      <c r="B452" s="1"/>
      <c r="C452" s="1"/>
      <c r="D452" s="1"/>
      <c r="E452" s="1"/>
      <c r="F452" s="1"/>
    </row>
    <row r="453" spans="1:6">
      <c r="A453" s="1"/>
      <c r="B453" s="1"/>
      <c r="C453" s="1"/>
      <c r="D453" s="1"/>
      <c r="E453" s="1"/>
      <c r="F453" s="1"/>
    </row>
    <row r="454" spans="1:6">
      <c r="A454" s="1"/>
      <c r="B454" s="1"/>
      <c r="C454" s="1"/>
      <c r="D454" s="1"/>
      <c r="E454" s="1"/>
      <c r="F454" s="1"/>
    </row>
    <row r="455" spans="1:6">
      <c r="A455" s="1"/>
      <c r="B455" s="1"/>
      <c r="C455" s="1"/>
      <c r="D455" s="1"/>
      <c r="E455" s="1"/>
      <c r="F455" s="1"/>
    </row>
    <row r="456" spans="1:6">
      <c r="A456" s="1"/>
      <c r="B456" s="1"/>
      <c r="C456" s="1"/>
      <c r="D456" s="1"/>
      <c r="E456" s="1"/>
      <c r="F456" s="1"/>
    </row>
    <row r="457" spans="1:6">
      <c r="A457" s="1"/>
      <c r="B457" s="1"/>
      <c r="C457" s="1"/>
      <c r="D457" s="1"/>
      <c r="E457" s="1"/>
      <c r="F457" s="1"/>
    </row>
    <row r="458" spans="1:6">
      <c r="A458" s="1"/>
      <c r="B458" s="1"/>
      <c r="C458" s="1"/>
      <c r="D458" s="1"/>
      <c r="E458" s="1"/>
      <c r="F458" s="1"/>
    </row>
    <row r="459" spans="1:6">
      <c r="A459" s="1"/>
      <c r="B459" s="1"/>
      <c r="C459" s="1"/>
      <c r="D459" s="1"/>
      <c r="E459" s="1"/>
      <c r="F459" s="1"/>
    </row>
    <row r="460" spans="1:6">
      <c r="A460" s="1"/>
      <c r="B460" s="1"/>
      <c r="C460" s="1"/>
      <c r="D460" s="1"/>
      <c r="E460" s="1"/>
      <c r="F460" s="1"/>
    </row>
    <row r="461" spans="1:6">
      <c r="A461" s="1"/>
      <c r="B461" s="1"/>
      <c r="C461" s="1"/>
      <c r="D461" s="1"/>
      <c r="E461" s="1"/>
      <c r="F461" s="1"/>
    </row>
    <row r="462" spans="1:6">
      <c r="A462" s="1"/>
      <c r="B462" s="1"/>
      <c r="C462" s="1"/>
      <c r="D462" s="1"/>
      <c r="E462" s="1"/>
      <c r="F462" s="1"/>
    </row>
    <row r="463" spans="1:6">
      <c r="A463" s="1"/>
      <c r="B463" s="1"/>
      <c r="C463" s="1"/>
      <c r="D463" s="1"/>
      <c r="E463" s="1"/>
      <c r="F463" s="1"/>
    </row>
    <row r="464" spans="1:6">
      <c r="A464" s="1"/>
      <c r="B464" s="1"/>
      <c r="C464" s="1"/>
      <c r="D464" s="1"/>
      <c r="E464" s="1"/>
      <c r="F464" s="1"/>
    </row>
    <row r="465" spans="1:6">
      <c r="A465" s="1"/>
      <c r="B465" s="1"/>
      <c r="C465" s="1"/>
      <c r="D465" s="1"/>
      <c r="E465" s="1"/>
      <c r="F465" s="1"/>
    </row>
    <row r="466" spans="1:6">
      <c r="A466" s="1"/>
      <c r="B466" s="1"/>
      <c r="C466" s="1"/>
      <c r="D466" s="1"/>
      <c r="E466" s="1"/>
      <c r="F466" s="1"/>
    </row>
    <row r="467" spans="1:6">
      <c r="A467" s="1"/>
      <c r="B467" s="1"/>
      <c r="C467" s="1"/>
      <c r="D467" s="1"/>
      <c r="E467" s="1"/>
      <c r="F467" s="1"/>
    </row>
    <row r="468" spans="1:6">
      <c r="A468" s="1"/>
      <c r="B468" s="1"/>
      <c r="C468" s="1"/>
      <c r="D468" s="1"/>
      <c r="E468" s="1"/>
      <c r="F468" s="1"/>
    </row>
    <row r="469" spans="1:6">
      <c r="A469" s="1"/>
      <c r="B469" s="1"/>
      <c r="C469" s="1"/>
      <c r="D469" s="1"/>
      <c r="E469" s="1"/>
      <c r="F469" s="1"/>
    </row>
    <row r="470" spans="1:6">
      <c r="A470" s="1"/>
      <c r="B470" s="1"/>
      <c r="C470" s="1"/>
      <c r="D470" s="1"/>
      <c r="E470" s="1"/>
      <c r="F470" s="1"/>
    </row>
    <row r="471" spans="1:6">
      <c r="A471" s="1"/>
      <c r="B471" s="1"/>
      <c r="C471" s="1"/>
      <c r="D471" s="1"/>
      <c r="E471" s="1"/>
      <c r="F471" s="1"/>
    </row>
    <row r="472" spans="1:6">
      <c r="A472" s="1"/>
      <c r="B472" s="1"/>
      <c r="C472" s="1"/>
      <c r="D472" s="1"/>
      <c r="E472" s="1"/>
      <c r="F472" s="1"/>
    </row>
    <row r="473" spans="1:6">
      <c r="A473" s="1"/>
      <c r="B473" s="1"/>
      <c r="C473" s="1"/>
      <c r="D473" s="1"/>
      <c r="E473" s="1"/>
      <c r="F473" s="1"/>
    </row>
    <row r="474" spans="1:6">
      <c r="A474" s="1"/>
      <c r="B474" s="1"/>
      <c r="C474" s="1"/>
      <c r="D474" s="1"/>
      <c r="E474" s="1"/>
      <c r="F474" s="1"/>
    </row>
    <row r="475" spans="1:6">
      <c r="A475" s="1"/>
      <c r="B475" s="1"/>
      <c r="C475" s="1"/>
      <c r="D475" s="1"/>
      <c r="E475" s="1"/>
      <c r="F475" s="1"/>
    </row>
    <row r="476" spans="1:6">
      <c r="A476" s="1"/>
      <c r="B476" s="1"/>
      <c r="C476" s="1"/>
      <c r="D476" s="1"/>
      <c r="E476" s="1"/>
      <c r="F476" s="1"/>
    </row>
    <row r="477" spans="1:6">
      <c r="A477" s="1"/>
      <c r="B477" s="1"/>
      <c r="C477" s="1"/>
      <c r="D477" s="1"/>
      <c r="E477" s="1"/>
      <c r="F477" s="1"/>
    </row>
    <row r="478" spans="1:6">
      <c r="A478" s="1"/>
      <c r="B478" s="1"/>
      <c r="C478" s="1"/>
      <c r="D478" s="1"/>
      <c r="E478" s="1"/>
      <c r="F478" s="1"/>
    </row>
    <row r="479" spans="1:6">
      <c r="A479" s="1"/>
      <c r="B479" s="1"/>
      <c r="C479" s="1"/>
      <c r="D479" s="1"/>
      <c r="E479" s="1"/>
      <c r="F479" s="1"/>
    </row>
    <row r="480" spans="1:6">
      <c r="A480" s="1"/>
      <c r="B480" s="1"/>
      <c r="C480" s="1"/>
      <c r="D480" s="1"/>
      <c r="E480" s="1"/>
      <c r="F480" s="1"/>
    </row>
    <row r="481" spans="1:6">
      <c r="A481" s="1"/>
      <c r="B481" s="1"/>
      <c r="C481" s="1"/>
      <c r="D481" s="1"/>
      <c r="E481" s="1"/>
      <c r="F481" s="1"/>
    </row>
    <row r="482" spans="1:6">
      <c r="A482" s="1"/>
      <c r="B482" s="1"/>
      <c r="C482" s="1"/>
      <c r="D482" s="1"/>
      <c r="E482" s="1"/>
      <c r="F482" s="1"/>
    </row>
    <row r="483" spans="1:6">
      <c r="A483" s="1"/>
      <c r="B483" s="1"/>
      <c r="C483" s="1"/>
      <c r="D483" s="1"/>
      <c r="E483" s="1"/>
      <c r="F483" s="1"/>
    </row>
    <row r="484" spans="1:6">
      <c r="A484" s="1"/>
      <c r="B484" s="1"/>
      <c r="C484" s="1"/>
      <c r="D484" s="1"/>
      <c r="E484" s="1"/>
      <c r="F484" s="1"/>
    </row>
    <row r="485" spans="1:6">
      <c r="A485" s="1"/>
      <c r="B485" s="1"/>
      <c r="C485" s="1"/>
      <c r="D485" s="1"/>
      <c r="E485" s="1"/>
      <c r="F485" s="1"/>
    </row>
    <row r="486" spans="1:6">
      <c r="A486" s="1"/>
      <c r="B486" s="1"/>
      <c r="C486" s="1"/>
      <c r="D486" s="1"/>
      <c r="E486" s="1"/>
      <c r="F486" s="1"/>
    </row>
    <row r="487" spans="1:6">
      <c r="A487" s="1"/>
      <c r="B487" s="1"/>
      <c r="C487" s="1"/>
      <c r="D487" s="1"/>
      <c r="E487" s="1"/>
      <c r="F487" s="1"/>
    </row>
    <row r="488" spans="1:6">
      <c r="A488" s="1"/>
      <c r="B488" s="1"/>
      <c r="C488" s="1"/>
      <c r="D488" s="1"/>
      <c r="E488" s="1"/>
      <c r="F488" s="1"/>
    </row>
    <row r="489" spans="1:6">
      <c r="A489" s="1"/>
      <c r="B489" s="1"/>
      <c r="C489" s="1"/>
      <c r="D489" s="1"/>
      <c r="E489" s="1"/>
      <c r="F489" s="1"/>
    </row>
    <row r="490" spans="1:6">
      <c r="A490" s="1"/>
      <c r="B490" s="1"/>
      <c r="C490" s="1"/>
      <c r="D490" s="1"/>
      <c r="E490" s="1"/>
      <c r="F490" s="1"/>
    </row>
    <row r="491" spans="1:6">
      <c r="A491" s="1"/>
      <c r="B491" s="1"/>
      <c r="C491" s="1"/>
      <c r="D491" s="1"/>
      <c r="E491" s="1"/>
      <c r="F491" s="1"/>
    </row>
    <row r="492" spans="1:6">
      <c r="A492" s="1"/>
      <c r="B492" s="1"/>
      <c r="C492" s="1"/>
      <c r="D492" s="1"/>
      <c r="E492" s="1"/>
      <c r="F492" s="1"/>
    </row>
    <row r="493" spans="1:6">
      <c r="A493" s="1"/>
      <c r="B493" s="1"/>
      <c r="C493" s="1"/>
      <c r="D493" s="1"/>
      <c r="E493" s="1"/>
      <c r="F493" s="1"/>
    </row>
    <row r="494" spans="1:6">
      <c r="A494" s="1"/>
      <c r="B494" s="1"/>
      <c r="C494" s="1"/>
      <c r="D494" s="1"/>
      <c r="E494" s="1"/>
      <c r="F494" s="1"/>
    </row>
    <row r="495" spans="1:6">
      <c r="A495" s="1"/>
      <c r="B495" s="1"/>
      <c r="C495" s="1"/>
      <c r="D495" s="1"/>
      <c r="E495" s="1"/>
      <c r="F495" s="1"/>
    </row>
    <row r="496" spans="1:6">
      <c r="A496" s="1"/>
      <c r="B496" s="1"/>
      <c r="C496" s="1"/>
      <c r="D496" s="1"/>
      <c r="E496" s="1"/>
      <c r="F496" s="1"/>
    </row>
    <row r="497" spans="1:6">
      <c r="A497" s="1"/>
      <c r="B497" s="1"/>
      <c r="C497" s="1"/>
      <c r="D497" s="1"/>
      <c r="E497" s="1"/>
      <c r="F497" s="1"/>
    </row>
    <row r="498" spans="1:6">
      <c r="A498" s="1"/>
      <c r="B498" s="1"/>
      <c r="C498" s="1"/>
      <c r="D498" s="1"/>
      <c r="E498" s="1"/>
      <c r="F498" s="1"/>
    </row>
    <row r="499" spans="1:6">
      <c r="A499" s="1"/>
      <c r="B499" s="1"/>
      <c r="C499" s="1"/>
      <c r="D499" s="1"/>
      <c r="E499" s="1"/>
      <c r="F499" s="1"/>
    </row>
    <row r="500" spans="1:6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73"/>
  <sheetViews>
    <sheetView workbookViewId="0">
      <pane ySplit="8" topLeftCell="A62" activePane="bottomLeft" state="frozen"/>
      <selection pane="bottomLeft" activeCell="A74" sqref="A74"/>
    </sheetView>
  </sheetViews>
  <sheetFormatPr defaultColWidth="0" defaultRowHeight="15"/>
  <cols>
    <col min="1" max="1" width="4.7109375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>
      <c r="A1" s="12"/>
      <c r="B1" s="171" t="s">
        <v>21</v>
      </c>
      <c r="C1" s="169"/>
      <c r="D1" s="169"/>
      <c r="E1" s="169"/>
      <c r="F1" s="169"/>
      <c r="G1" s="169"/>
      <c r="H1" s="170"/>
      <c r="I1" s="172" t="s">
        <v>87</v>
      </c>
      <c r="J1" s="12"/>
      <c r="K1" s="3"/>
      <c r="L1" s="3"/>
      <c r="M1" s="3"/>
      <c r="N1" s="3"/>
      <c r="O1" s="3"/>
      <c r="P1" s="5" t="s">
        <v>88</v>
      </c>
      <c r="Q1" s="1"/>
      <c r="R1" s="1"/>
      <c r="S1" s="3"/>
      <c r="V1" s="3"/>
      <c r="W1">
        <v>30.126000000000001</v>
      </c>
    </row>
    <row r="2" spans="1:26" ht="20.100000000000001" customHeight="1">
      <c r="A2" s="12"/>
      <c r="B2" s="171" t="s">
        <v>22</v>
      </c>
      <c r="C2" s="169"/>
      <c r="D2" s="169"/>
      <c r="E2" s="169"/>
      <c r="F2" s="169"/>
      <c r="G2" s="169"/>
      <c r="H2" s="170"/>
      <c r="I2" s="172" t="s">
        <v>16</v>
      </c>
      <c r="J2" s="12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>
      <c r="A3" s="12"/>
      <c r="B3" s="171" t="s">
        <v>23</v>
      </c>
      <c r="C3" s="169"/>
      <c r="D3" s="169"/>
      <c r="E3" s="169"/>
      <c r="F3" s="169"/>
      <c r="G3" s="169"/>
      <c r="H3" s="170"/>
      <c r="I3" s="172" t="s">
        <v>89</v>
      </c>
      <c r="J3" s="12"/>
      <c r="K3" s="3"/>
      <c r="L3" s="3"/>
      <c r="M3" s="3"/>
      <c r="N3" s="3"/>
      <c r="O3" s="3"/>
      <c r="P3" s="5" t="s">
        <v>20</v>
      </c>
      <c r="Q3" s="1"/>
      <c r="R3" s="1"/>
      <c r="S3" s="3"/>
      <c r="V3" s="3"/>
    </row>
    <row r="4" spans="1:26">
      <c r="A4" s="3"/>
      <c r="B4" s="5" t="s">
        <v>90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>
      <c r="A5" s="3"/>
      <c r="B5" s="173" t="s">
        <v>15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>
      <c r="A7" s="14"/>
      <c r="B7" s="15" t="s">
        <v>65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"/>
      <c r="R7" s="1"/>
      <c r="S7" s="14"/>
      <c r="V7" s="14"/>
    </row>
    <row r="8" spans="1:26" ht="15.75">
      <c r="A8" s="175" t="s">
        <v>77</v>
      </c>
      <c r="B8" s="175" t="s">
        <v>78</v>
      </c>
      <c r="C8" s="175" t="s">
        <v>79</v>
      </c>
      <c r="D8" s="175" t="s">
        <v>80</v>
      </c>
      <c r="E8" s="175" t="s">
        <v>81</v>
      </c>
      <c r="F8" s="175" t="s">
        <v>82</v>
      </c>
      <c r="G8" s="175" t="s">
        <v>55</v>
      </c>
      <c r="H8" s="175" t="s">
        <v>56</v>
      </c>
      <c r="I8" s="175" t="s">
        <v>83</v>
      </c>
      <c r="J8" s="175"/>
      <c r="K8" s="175"/>
      <c r="L8" s="175"/>
      <c r="M8" s="175"/>
      <c r="N8" s="175"/>
      <c r="O8" s="175"/>
      <c r="P8" s="175" t="s">
        <v>84</v>
      </c>
      <c r="Q8" s="167"/>
      <c r="R8" s="167"/>
      <c r="S8" s="175" t="s">
        <v>85</v>
      </c>
      <c r="T8" s="168"/>
      <c r="U8" s="168"/>
      <c r="V8" s="175" t="s">
        <v>86</v>
      </c>
      <c r="W8" s="166"/>
      <c r="X8" s="166"/>
      <c r="Y8" s="166"/>
      <c r="Z8" s="166"/>
    </row>
    <row r="9" spans="1:26">
      <c r="A9" s="155"/>
      <c r="B9" s="155"/>
      <c r="C9" s="176"/>
      <c r="D9" s="159" t="s">
        <v>66</v>
      </c>
      <c r="E9" s="155"/>
      <c r="F9" s="177"/>
      <c r="G9" s="156"/>
      <c r="H9" s="156"/>
      <c r="I9" s="156"/>
      <c r="J9" s="155"/>
      <c r="K9" s="155"/>
      <c r="L9" s="155"/>
      <c r="M9" s="155"/>
      <c r="N9" s="155"/>
      <c r="O9" s="155"/>
      <c r="P9" s="155"/>
      <c r="Q9" s="161"/>
      <c r="R9" s="161"/>
      <c r="S9" s="155"/>
      <c r="T9" s="158"/>
      <c r="U9" s="158"/>
      <c r="V9" s="155"/>
      <c r="W9" s="158"/>
      <c r="X9" s="158"/>
      <c r="Y9" s="158"/>
      <c r="Z9" s="158"/>
    </row>
    <row r="10" spans="1:26">
      <c r="A10" s="161"/>
      <c r="B10" s="161"/>
      <c r="C10" s="179">
        <v>6</v>
      </c>
      <c r="D10" s="179" t="s">
        <v>67</v>
      </c>
      <c r="E10" s="161"/>
      <c r="F10" s="178"/>
      <c r="G10" s="162"/>
      <c r="H10" s="162"/>
      <c r="I10" s="162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58"/>
      <c r="U10" s="158"/>
      <c r="V10" s="161"/>
      <c r="W10" s="158"/>
      <c r="X10" s="158"/>
      <c r="Y10" s="158"/>
      <c r="Z10" s="158"/>
    </row>
    <row r="11" spans="1:26" ht="24.95" customHeight="1">
      <c r="A11" s="185">
        <v>1</v>
      </c>
      <c r="B11" s="180" t="s">
        <v>91</v>
      </c>
      <c r="C11" s="186" t="s">
        <v>92</v>
      </c>
      <c r="D11" s="180" t="s">
        <v>93</v>
      </c>
      <c r="E11" s="180" t="s">
        <v>94</v>
      </c>
      <c r="F11" s="181">
        <v>290.5</v>
      </c>
      <c r="G11" s="182">
        <v>0</v>
      </c>
      <c r="H11" s="182">
        <v>0</v>
      </c>
      <c r="I11" s="182">
        <f>ROUND(F11*(G11+H11),2)</f>
        <v>0</v>
      </c>
      <c r="J11" s="180">
        <f>ROUND(F11*(N11),2)</f>
        <v>0</v>
      </c>
      <c r="K11" s="183">
        <f>ROUND(F11*(O11),2)</f>
        <v>0</v>
      </c>
      <c r="L11" s="183">
        <f>ROUND(F11*(G11),2)</f>
        <v>0</v>
      </c>
      <c r="M11" s="183">
        <f>ROUND(F11*(H11),2)</f>
        <v>0</v>
      </c>
      <c r="N11" s="183">
        <v>0</v>
      </c>
      <c r="O11" s="183"/>
      <c r="P11" s="187"/>
      <c r="Q11" s="187"/>
      <c r="R11" s="187"/>
      <c r="S11" s="188">
        <f>ROUND(F11*(P11),3)</f>
        <v>0</v>
      </c>
      <c r="T11" s="184"/>
      <c r="U11" s="184"/>
      <c r="V11" s="189"/>
      <c r="Z11">
        <v>0</v>
      </c>
    </row>
    <row r="12" spans="1:26">
      <c r="A12" s="161"/>
      <c r="B12" s="161"/>
      <c r="C12" s="179">
        <v>6</v>
      </c>
      <c r="D12" s="179" t="s">
        <v>67</v>
      </c>
      <c r="E12" s="161"/>
      <c r="F12" s="178"/>
      <c r="G12" s="164">
        <f>ROUND((SUM(L10:L11))/1,2)</f>
        <v>0</v>
      </c>
      <c r="H12" s="164">
        <f>ROUND((SUM(M10:M11))/1,2)</f>
        <v>0</v>
      </c>
      <c r="I12" s="164">
        <f>ROUND((SUM(I10:I11))/1,2)</f>
        <v>0</v>
      </c>
      <c r="J12" s="161"/>
      <c r="K12" s="161"/>
      <c r="L12" s="161">
        <f>ROUND((SUM(L10:L11))/1,2)</f>
        <v>0</v>
      </c>
      <c r="M12" s="161">
        <f>ROUND((SUM(M10:M11))/1,2)</f>
        <v>0</v>
      </c>
      <c r="N12" s="161"/>
      <c r="O12" s="161"/>
      <c r="P12" s="190"/>
      <c r="Q12" s="161"/>
      <c r="R12" s="161"/>
      <c r="S12" s="190">
        <f>ROUND((SUM(S10:S11))/1,2)</f>
        <v>0</v>
      </c>
      <c r="T12" s="158"/>
      <c r="U12" s="158"/>
      <c r="V12" s="2">
        <f>ROUND((SUM(V10:V11))/1,2)</f>
        <v>0</v>
      </c>
      <c r="W12" s="158"/>
      <c r="X12" s="158"/>
      <c r="Y12" s="158"/>
      <c r="Z12" s="158"/>
    </row>
    <row r="13" spans="1:26">
      <c r="A13" s="1"/>
      <c r="B13" s="1"/>
      <c r="C13" s="1"/>
      <c r="D13" s="1"/>
      <c r="E13" s="1"/>
      <c r="F13" s="174"/>
      <c r="G13" s="154"/>
      <c r="H13" s="154"/>
      <c r="I13" s="154"/>
      <c r="J13" s="1"/>
      <c r="K13" s="1"/>
      <c r="L13" s="1"/>
      <c r="M13" s="1"/>
      <c r="N13" s="1"/>
      <c r="O13" s="1"/>
      <c r="P13" s="1"/>
      <c r="Q13" s="1"/>
      <c r="R13" s="1"/>
      <c r="S13" s="1"/>
      <c r="V13" s="1"/>
    </row>
    <row r="14" spans="1:26">
      <c r="A14" s="161"/>
      <c r="B14" s="161"/>
      <c r="C14" s="179">
        <v>9</v>
      </c>
      <c r="D14" s="179" t="s">
        <v>68</v>
      </c>
      <c r="E14" s="161"/>
      <c r="F14" s="178"/>
      <c r="G14" s="162"/>
      <c r="H14" s="162"/>
      <c r="I14" s="162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58"/>
      <c r="U14" s="158"/>
      <c r="V14" s="161"/>
      <c r="W14" s="158"/>
      <c r="X14" s="158"/>
      <c r="Y14" s="158"/>
      <c r="Z14" s="158"/>
    </row>
    <row r="15" spans="1:26" ht="24.95" customHeight="1">
      <c r="A15" s="185">
        <v>2</v>
      </c>
      <c r="B15" s="180" t="s">
        <v>91</v>
      </c>
      <c r="C15" s="186" t="s">
        <v>95</v>
      </c>
      <c r="D15" s="180" t="s">
        <v>96</v>
      </c>
      <c r="E15" s="180" t="s">
        <v>97</v>
      </c>
      <c r="F15" s="181">
        <v>380.14</v>
      </c>
      <c r="G15" s="182">
        <v>0</v>
      </c>
      <c r="H15" s="182">
        <v>0</v>
      </c>
      <c r="I15" s="182">
        <f>ROUND(F15*(G15+H15),2)</f>
        <v>0</v>
      </c>
      <c r="J15" s="180">
        <f>ROUND(F15*(N15),2)</f>
        <v>0</v>
      </c>
      <c r="K15" s="183">
        <f>ROUND(F15*(O15),2)</f>
        <v>0</v>
      </c>
      <c r="L15" s="183">
        <f>ROUND(F15*(G15),2)</f>
        <v>0</v>
      </c>
      <c r="M15" s="183">
        <f>ROUND(F15*(H15),2)</f>
        <v>0</v>
      </c>
      <c r="N15" s="183">
        <v>0</v>
      </c>
      <c r="O15" s="183"/>
      <c r="P15" s="187"/>
      <c r="Q15" s="187"/>
      <c r="R15" s="187"/>
      <c r="S15" s="188">
        <f>ROUND(F15*(P15),3)</f>
        <v>0</v>
      </c>
      <c r="T15" s="184"/>
      <c r="U15" s="184"/>
      <c r="V15" s="189"/>
      <c r="Z15">
        <v>0</v>
      </c>
    </row>
    <row r="16" spans="1:26" ht="24.95" customHeight="1">
      <c r="A16" s="185">
        <v>3</v>
      </c>
      <c r="B16" s="180" t="s">
        <v>91</v>
      </c>
      <c r="C16" s="186" t="s">
        <v>98</v>
      </c>
      <c r="D16" s="180" t="s">
        <v>99</v>
      </c>
      <c r="E16" s="180" t="s">
        <v>100</v>
      </c>
      <c r="F16" s="181">
        <v>221.92</v>
      </c>
      <c r="G16" s="182">
        <v>0</v>
      </c>
      <c r="H16" s="182">
        <v>0</v>
      </c>
      <c r="I16" s="182">
        <f>ROUND(F16*(G16+H16),2)</f>
        <v>0</v>
      </c>
      <c r="J16" s="180">
        <f>ROUND(F16*(N16),2)</f>
        <v>0</v>
      </c>
      <c r="K16" s="183">
        <f>ROUND(F16*(O16),2)</f>
        <v>0</v>
      </c>
      <c r="L16" s="183">
        <f>ROUND(F16*(G16),2)</f>
        <v>0</v>
      </c>
      <c r="M16" s="183">
        <f>ROUND(F16*(H16),2)</f>
        <v>0</v>
      </c>
      <c r="N16" s="183">
        <v>0</v>
      </c>
      <c r="O16" s="183"/>
      <c r="P16" s="187"/>
      <c r="Q16" s="187"/>
      <c r="R16" s="187"/>
      <c r="S16" s="188">
        <f>ROUND(F16*(P16),3)</f>
        <v>0</v>
      </c>
      <c r="T16" s="184"/>
      <c r="U16" s="184"/>
      <c r="V16" s="189"/>
      <c r="Z16">
        <v>0</v>
      </c>
    </row>
    <row r="17" spans="1:26" ht="24.95" customHeight="1">
      <c r="A17" s="185">
        <v>4</v>
      </c>
      <c r="B17" s="180" t="s">
        <v>101</v>
      </c>
      <c r="C17" s="186" t="s">
        <v>102</v>
      </c>
      <c r="D17" s="180" t="s">
        <v>103</v>
      </c>
      <c r="E17" s="180" t="s">
        <v>104</v>
      </c>
      <c r="F17" s="181">
        <v>2.6739999999999999</v>
      </c>
      <c r="G17" s="182">
        <v>0</v>
      </c>
      <c r="H17" s="182">
        <v>0</v>
      </c>
      <c r="I17" s="182">
        <f>ROUND(F17*(G17+H17),2)</f>
        <v>0</v>
      </c>
      <c r="J17" s="180">
        <f>ROUND(F17*(N17),2)</f>
        <v>0</v>
      </c>
      <c r="K17" s="183">
        <f>ROUND(F17*(O17),2)</f>
        <v>0</v>
      </c>
      <c r="L17" s="183">
        <f>ROUND(F17*(G17),2)</f>
        <v>0</v>
      </c>
      <c r="M17" s="183">
        <f>ROUND(F17*(H17),2)</f>
        <v>0</v>
      </c>
      <c r="N17" s="183">
        <v>0</v>
      </c>
      <c r="O17" s="183"/>
      <c r="P17" s="187"/>
      <c r="Q17" s="187"/>
      <c r="R17" s="187"/>
      <c r="S17" s="188">
        <f>ROUND(F17*(P17),3)</f>
        <v>0</v>
      </c>
      <c r="T17" s="184"/>
      <c r="U17" s="184"/>
      <c r="V17" s="189"/>
      <c r="Z17">
        <v>0</v>
      </c>
    </row>
    <row r="18" spans="1:26" ht="24.95" customHeight="1">
      <c r="A18" s="185">
        <v>5</v>
      </c>
      <c r="B18" s="180" t="s">
        <v>101</v>
      </c>
      <c r="C18" s="186" t="s">
        <v>105</v>
      </c>
      <c r="D18" s="180" t="s">
        <v>106</v>
      </c>
      <c r="E18" s="180" t="s">
        <v>104</v>
      </c>
      <c r="F18" s="181">
        <v>21.391999999999999</v>
      </c>
      <c r="G18" s="182">
        <v>0</v>
      </c>
      <c r="H18" s="182">
        <v>0</v>
      </c>
      <c r="I18" s="182">
        <f>ROUND(F18*(G18+H18),2)</f>
        <v>0</v>
      </c>
      <c r="J18" s="180">
        <f>ROUND(F18*(N18),2)</f>
        <v>0</v>
      </c>
      <c r="K18" s="183">
        <f>ROUND(F18*(O18),2)</f>
        <v>0</v>
      </c>
      <c r="L18" s="183">
        <f>ROUND(F18*(G18),2)</f>
        <v>0</v>
      </c>
      <c r="M18" s="183">
        <f>ROUND(F18*(H18),2)</f>
        <v>0</v>
      </c>
      <c r="N18" s="183">
        <v>0</v>
      </c>
      <c r="O18" s="183"/>
      <c r="P18" s="187"/>
      <c r="Q18" s="187"/>
      <c r="R18" s="187"/>
      <c r="S18" s="188">
        <f>ROUND(F18*(P18),3)</f>
        <v>0</v>
      </c>
      <c r="T18" s="184"/>
      <c r="U18" s="184"/>
      <c r="V18" s="189"/>
      <c r="Z18">
        <v>0</v>
      </c>
    </row>
    <row r="19" spans="1:26" ht="24.95" customHeight="1">
      <c r="A19" s="185">
        <v>6</v>
      </c>
      <c r="B19" s="180" t="s">
        <v>101</v>
      </c>
      <c r="C19" s="186" t="s">
        <v>107</v>
      </c>
      <c r="D19" s="180" t="s">
        <v>108</v>
      </c>
      <c r="E19" s="180" t="s">
        <v>104</v>
      </c>
      <c r="F19" s="181">
        <v>2.6739999999999999</v>
      </c>
      <c r="G19" s="182">
        <v>0</v>
      </c>
      <c r="H19" s="182">
        <v>0</v>
      </c>
      <c r="I19" s="182">
        <f>ROUND(F19*(G19+H19),2)</f>
        <v>0</v>
      </c>
      <c r="J19" s="180">
        <f>ROUND(F19*(N19),2)</f>
        <v>0</v>
      </c>
      <c r="K19" s="183">
        <f>ROUND(F19*(O19),2)</f>
        <v>0</v>
      </c>
      <c r="L19" s="183">
        <f>ROUND(F19*(G19),2)</f>
        <v>0</v>
      </c>
      <c r="M19" s="183">
        <f>ROUND(F19*(H19),2)</f>
        <v>0</v>
      </c>
      <c r="N19" s="183">
        <v>0</v>
      </c>
      <c r="O19" s="183"/>
      <c r="P19" s="187"/>
      <c r="Q19" s="187"/>
      <c r="R19" s="187"/>
      <c r="S19" s="188">
        <f>ROUND(F19*(P19),3)</f>
        <v>0</v>
      </c>
      <c r="T19" s="184"/>
      <c r="U19" s="184"/>
      <c r="V19" s="189"/>
      <c r="Z19">
        <v>0</v>
      </c>
    </row>
    <row r="20" spans="1:26" ht="24.95" customHeight="1">
      <c r="A20" s="185">
        <v>7</v>
      </c>
      <c r="B20" s="180" t="s">
        <v>101</v>
      </c>
      <c r="C20" s="186" t="s">
        <v>109</v>
      </c>
      <c r="D20" s="180" t="s">
        <v>110</v>
      </c>
      <c r="E20" s="180" t="s">
        <v>104</v>
      </c>
      <c r="F20" s="181">
        <v>2.6739999999999999</v>
      </c>
      <c r="G20" s="182">
        <v>0</v>
      </c>
      <c r="H20" s="182">
        <v>0</v>
      </c>
      <c r="I20" s="182">
        <f>ROUND(F20*(G20+H20),2)</f>
        <v>0</v>
      </c>
      <c r="J20" s="180">
        <f>ROUND(F20*(N20),2)</f>
        <v>0</v>
      </c>
      <c r="K20" s="183">
        <f>ROUND(F20*(O20),2)</f>
        <v>0</v>
      </c>
      <c r="L20" s="183">
        <f>ROUND(F20*(G20),2)</f>
        <v>0</v>
      </c>
      <c r="M20" s="183">
        <f>ROUND(F20*(H20),2)</f>
        <v>0</v>
      </c>
      <c r="N20" s="183">
        <v>0</v>
      </c>
      <c r="O20" s="183"/>
      <c r="P20" s="187"/>
      <c r="Q20" s="187"/>
      <c r="R20" s="187"/>
      <c r="S20" s="188">
        <f>ROUND(F20*(P20),3)</f>
        <v>0</v>
      </c>
      <c r="T20" s="184"/>
      <c r="U20" s="184"/>
      <c r="V20" s="189"/>
      <c r="Z20">
        <v>0</v>
      </c>
    </row>
    <row r="21" spans="1:26" ht="24.95" customHeight="1">
      <c r="A21" s="185">
        <v>8</v>
      </c>
      <c r="B21" s="180" t="s">
        <v>101</v>
      </c>
      <c r="C21" s="186" t="s">
        <v>111</v>
      </c>
      <c r="D21" s="180" t="s">
        <v>112</v>
      </c>
      <c r="E21" s="180" t="s">
        <v>104</v>
      </c>
      <c r="F21" s="181">
        <v>2.6739999999999999</v>
      </c>
      <c r="G21" s="182">
        <v>0</v>
      </c>
      <c r="H21" s="182">
        <v>0</v>
      </c>
      <c r="I21" s="182">
        <f>ROUND(F21*(G21+H21),2)</f>
        <v>0</v>
      </c>
      <c r="J21" s="180">
        <f>ROUND(F21*(N21),2)</f>
        <v>0</v>
      </c>
      <c r="K21" s="183">
        <f>ROUND(F21*(O21),2)</f>
        <v>0</v>
      </c>
      <c r="L21" s="183">
        <f>ROUND(F21*(G21),2)</f>
        <v>0</v>
      </c>
      <c r="M21" s="183">
        <f>ROUND(F21*(H21),2)</f>
        <v>0</v>
      </c>
      <c r="N21" s="183">
        <v>0</v>
      </c>
      <c r="O21" s="183"/>
      <c r="P21" s="187"/>
      <c r="Q21" s="187"/>
      <c r="R21" s="187"/>
      <c r="S21" s="188">
        <f>ROUND(F21*(P21),3)</f>
        <v>0</v>
      </c>
      <c r="T21" s="184"/>
      <c r="U21" s="184"/>
      <c r="V21" s="189"/>
      <c r="Z21">
        <v>0</v>
      </c>
    </row>
    <row r="22" spans="1:26" ht="35.1" customHeight="1">
      <c r="A22" s="185">
        <v>9</v>
      </c>
      <c r="B22" s="180" t="s">
        <v>101</v>
      </c>
      <c r="C22" s="186" t="s">
        <v>113</v>
      </c>
      <c r="D22" s="180" t="s">
        <v>114</v>
      </c>
      <c r="E22" s="180" t="s">
        <v>104</v>
      </c>
      <c r="F22" s="181">
        <v>2.6739999999999999</v>
      </c>
      <c r="G22" s="182">
        <v>0</v>
      </c>
      <c r="H22" s="182">
        <v>0</v>
      </c>
      <c r="I22" s="182">
        <f>ROUND(F22*(G22+H22),2)</f>
        <v>0</v>
      </c>
      <c r="J22" s="180">
        <f>ROUND(F22*(N22),2)</f>
        <v>0</v>
      </c>
      <c r="K22" s="183">
        <f>ROUND(F22*(O22),2)</f>
        <v>0</v>
      </c>
      <c r="L22" s="183">
        <f>ROUND(F22*(G22),2)</f>
        <v>0</v>
      </c>
      <c r="M22" s="183">
        <f>ROUND(F22*(H22),2)</f>
        <v>0</v>
      </c>
      <c r="N22" s="183">
        <v>0</v>
      </c>
      <c r="O22" s="183"/>
      <c r="P22" s="187"/>
      <c r="Q22" s="187"/>
      <c r="R22" s="187"/>
      <c r="S22" s="188">
        <f>ROUND(F22*(P22),3)</f>
        <v>0</v>
      </c>
      <c r="T22" s="184"/>
      <c r="U22" s="184"/>
      <c r="V22" s="189"/>
      <c r="Z22">
        <v>0</v>
      </c>
    </row>
    <row r="23" spans="1:26">
      <c r="A23" s="161"/>
      <c r="B23" s="161"/>
      <c r="C23" s="179">
        <v>9</v>
      </c>
      <c r="D23" s="179" t="s">
        <v>68</v>
      </c>
      <c r="E23" s="161"/>
      <c r="F23" s="178"/>
      <c r="G23" s="164">
        <f>ROUND((SUM(L14:L22))/1,2)</f>
        <v>0</v>
      </c>
      <c r="H23" s="164">
        <f>ROUND((SUM(M14:M22))/1,2)</f>
        <v>0</v>
      </c>
      <c r="I23" s="164">
        <f>ROUND((SUM(I14:I22))/1,2)</f>
        <v>0</v>
      </c>
      <c r="J23" s="161"/>
      <c r="K23" s="161"/>
      <c r="L23" s="161">
        <f>ROUND((SUM(L14:L22))/1,2)</f>
        <v>0</v>
      </c>
      <c r="M23" s="161">
        <f>ROUND((SUM(M14:M22))/1,2)</f>
        <v>0</v>
      </c>
      <c r="N23" s="161"/>
      <c r="O23" s="161"/>
      <c r="P23" s="190"/>
      <c r="Q23" s="161"/>
      <c r="R23" s="161"/>
      <c r="S23" s="190">
        <f>ROUND((SUM(S14:S22))/1,2)</f>
        <v>0</v>
      </c>
      <c r="T23" s="158"/>
      <c r="U23" s="158"/>
      <c r="V23" s="2">
        <f>ROUND((SUM(V14:V22))/1,2)</f>
        <v>0</v>
      </c>
      <c r="W23" s="158"/>
      <c r="X23" s="158"/>
      <c r="Y23" s="158"/>
      <c r="Z23" s="158"/>
    </row>
    <row r="24" spans="1:26">
      <c r="A24" s="1"/>
      <c r="B24" s="1"/>
      <c r="C24" s="1"/>
      <c r="D24" s="1"/>
      <c r="E24" s="1"/>
      <c r="F24" s="174"/>
      <c r="G24" s="154"/>
      <c r="H24" s="154"/>
      <c r="I24" s="154"/>
      <c r="J24" s="1"/>
      <c r="K24" s="1"/>
      <c r="L24" s="1"/>
      <c r="M24" s="1"/>
      <c r="N24" s="1"/>
      <c r="O24" s="1"/>
      <c r="P24" s="1"/>
      <c r="Q24" s="1"/>
      <c r="R24" s="1"/>
      <c r="S24" s="1"/>
      <c r="V24" s="1"/>
    </row>
    <row r="25" spans="1:26">
      <c r="A25" s="161"/>
      <c r="B25" s="161"/>
      <c r="C25" s="179">
        <v>99</v>
      </c>
      <c r="D25" s="179" t="s">
        <v>69</v>
      </c>
      <c r="E25" s="161"/>
      <c r="F25" s="178"/>
      <c r="G25" s="162"/>
      <c r="H25" s="162"/>
      <c r="I25" s="162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58"/>
      <c r="U25" s="158"/>
      <c r="V25" s="161"/>
      <c r="W25" s="158"/>
      <c r="X25" s="158"/>
      <c r="Y25" s="158"/>
      <c r="Z25" s="158"/>
    </row>
    <row r="26" spans="1:26" ht="24.95" customHeight="1">
      <c r="A26" s="185">
        <v>10</v>
      </c>
      <c r="B26" s="180" t="s">
        <v>115</v>
      </c>
      <c r="C26" s="186" t="s">
        <v>116</v>
      </c>
      <c r="D26" s="180" t="s">
        <v>117</v>
      </c>
      <c r="E26" s="180" t="s">
        <v>104</v>
      </c>
      <c r="F26" s="181">
        <v>5.4509999999999996</v>
      </c>
      <c r="G26" s="182">
        <v>0</v>
      </c>
      <c r="H26" s="182">
        <v>0</v>
      </c>
      <c r="I26" s="182">
        <f>ROUND(F26*(G26+H26),2)</f>
        <v>0</v>
      </c>
      <c r="J26" s="180">
        <f>ROUND(F26*(N26),2)</f>
        <v>0</v>
      </c>
      <c r="K26" s="183">
        <f>ROUND(F26*(O26),2)</f>
        <v>0</v>
      </c>
      <c r="L26" s="183">
        <f>ROUND(F26*(G26),2)</f>
        <v>0</v>
      </c>
      <c r="M26" s="183">
        <f>ROUND(F26*(H26),2)</f>
        <v>0</v>
      </c>
      <c r="N26" s="183">
        <v>0</v>
      </c>
      <c r="O26" s="183"/>
      <c r="P26" s="187"/>
      <c r="Q26" s="187"/>
      <c r="R26" s="187"/>
      <c r="S26" s="188">
        <f>ROUND(F26*(P26),3)</f>
        <v>0</v>
      </c>
      <c r="T26" s="184"/>
      <c r="U26" s="184"/>
      <c r="V26" s="189"/>
      <c r="Z26">
        <v>0</v>
      </c>
    </row>
    <row r="27" spans="1:26">
      <c r="A27" s="161"/>
      <c r="B27" s="161"/>
      <c r="C27" s="179">
        <v>99</v>
      </c>
      <c r="D27" s="179" t="s">
        <v>69</v>
      </c>
      <c r="E27" s="161"/>
      <c r="F27" s="178"/>
      <c r="G27" s="164">
        <f>ROUND((SUM(L25:L26))/1,2)</f>
        <v>0</v>
      </c>
      <c r="H27" s="164">
        <f>ROUND((SUM(M25:M26))/1,2)</f>
        <v>0</v>
      </c>
      <c r="I27" s="164">
        <f>ROUND((SUM(I25:I26))/1,2)</f>
        <v>0</v>
      </c>
      <c r="J27" s="161"/>
      <c r="K27" s="161"/>
      <c r="L27" s="161">
        <f>ROUND((SUM(L25:L26))/1,2)</f>
        <v>0</v>
      </c>
      <c r="M27" s="161">
        <f>ROUND((SUM(M25:M26))/1,2)</f>
        <v>0</v>
      </c>
      <c r="N27" s="161"/>
      <c r="O27" s="161"/>
      <c r="P27" s="190"/>
      <c r="Q27" s="161"/>
      <c r="R27" s="161"/>
      <c r="S27" s="190">
        <f>ROUND((SUM(S25:S26))/1,2)</f>
        <v>0</v>
      </c>
      <c r="T27" s="158"/>
      <c r="U27" s="158"/>
      <c r="V27" s="2">
        <f>ROUND((SUM(V25:V26))/1,2)</f>
        <v>0</v>
      </c>
      <c r="W27" s="158"/>
      <c r="X27" s="158"/>
      <c r="Y27" s="158"/>
      <c r="Z27" s="158"/>
    </row>
    <row r="28" spans="1:26">
      <c r="A28" s="1"/>
      <c r="B28" s="1"/>
      <c r="C28" s="1"/>
      <c r="D28" s="1"/>
      <c r="E28" s="1"/>
      <c r="F28" s="174"/>
      <c r="G28" s="154"/>
      <c r="H28" s="154"/>
      <c r="I28" s="154"/>
      <c r="J28" s="1"/>
      <c r="K28" s="1"/>
      <c r="L28" s="1"/>
      <c r="M28" s="1"/>
      <c r="N28" s="1"/>
      <c r="O28" s="1"/>
      <c r="P28" s="1"/>
      <c r="Q28" s="1"/>
      <c r="R28" s="1"/>
      <c r="S28" s="1"/>
      <c r="V28" s="1"/>
    </row>
    <row r="29" spans="1:26">
      <c r="A29" s="161"/>
      <c r="B29" s="161"/>
      <c r="C29" s="161"/>
      <c r="D29" s="2" t="s">
        <v>66</v>
      </c>
      <c r="E29" s="161"/>
      <c r="F29" s="178"/>
      <c r="G29" s="164">
        <f>ROUND((SUM(L9:L28))/2,2)</f>
        <v>0</v>
      </c>
      <c r="H29" s="164">
        <f>ROUND((SUM(M9:M28))/2,2)</f>
        <v>0</v>
      </c>
      <c r="I29" s="164">
        <f>ROUND((SUM(I9:I28))/2,2)</f>
        <v>0</v>
      </c>
      <c r="J29" s="162"/>
      <c r="K29" s="161"/>
      <c r="L29" s="162">
        <f>ROUND((SUM(L9:L28))/2,2)</f>
        <v>0</v>
      </c>
      <c r="M29" s="162">
        <f>ROUND((SUM(M9:M28))/2,2)</f>
        <v>0</v>
      </c>
      <c r="N29" s="161"/>
      <c r="O29" s="161"/>
      <c r="P29" s="190"/>
      <c r="Q29" s="161"/>
      <c r="R29" s="161"/>
      <c r="S29" s="190">
        <f>ROUND((SUM(S9:S28))/2,2)</f>
        <v>0</v>
      </c>
      <c r="T29" s="158"/>
      <c r="U29" s="158"/>
      <c r="V29" s="2">
        <f>ROUND((SUM(V9:V28))/2,2)</f>
        <v>0</v>
      </c>
    </row>
    <row r="30" spans="1:26">
      <c r="A30" s="1"/>
      <c r="B30" s="1"/>
      <c r="C30" s="1"/>
      <c r="D30" s="1"/>
      <c r="E30" s="1"/>
      <c r="F30" s="174"/>
      <c r="G30" s="154"/>
      <c r="H30" s="154"/>
      <c r="I30" s="154"/>
      <c r="J30" s="1"/>
      <c r="K30" s="1"/>
      <c r="L30" s="1"/>
      <c r="M30" s="1"/>
      <c r="N30" s="1"/>
      <c r="O30" s="1"/>
      <c r="P30" s="1"/>
      <c r="Q30" s="1"/>
      <c r="R30" s="1"/>
      <c r="S30" s="1"/>
      <c r="V30" s="1"/>
    </row>
    <row r="31" spans="1:26">
      <c r="A31" s="161"/>
      <c r="B31" s="161"/>
      <c r="C31" s="161"/>
      <c r="D31" s="2" t="s">
        <v>70</v>
      </c>
      <c r="E31" s="161"/>
      <c r="F31" s="178"/>
      <c r="G31" s="162"/>
      <c r="H31" s="162"/>
      <c r="I31" s="162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58"/>
      <c r="U31" s="158"/>
      <c r="V31" s="161"/>
      <c r="W31" s="158"/>
      <c r="X31" s="158"/>
      <c r="Y31" s="158"/>
      <c r="Z31" s="158"/>
    </row>
    <row r="32" spans="1:26">
      <c r="A32" s="161"/>
      <c r="B32" s="161"/>
      <c r="C32" s="179">
        <v>712</v>
      </c>
      <c r="D32" s="179" t="s">
        <v>71</v>
      </c>
      <c r="E32" s="161"/>
      <c r="F32" s="178"/>
      <c r="G32" s="162"/>
      <c r="H32" s="162"/>
      <c r="I32" s="162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58"/>
      <c r="U32" s="158"/>
      <c r="V32" s="161"/>
      <c r="W32" s="158"/>
      <c r="X32" s="158"/>
      <c r="Y32" s="158"/>
      <c r="Z32" s="158"/>
    </row>
    <row r="33" spans="1:26" ht="24.95" customHeight="1">
      <c r="A33" s="185">
        <v>11</v>
      </c>
      <c r="B33" s="180" t="s">
        <v>91</v>
      </c>
      <c r="C33" s="186" t="s">
        <v>118</v>
      </c>
      <c r="D33" s="180" t="s">
        <v>119</v>
      </c>
      <c r="E33" s="180" t="s">
        <v>120</v>
      </c>
      <c r="F33" s="181">
        <v>100.2</v>
      </c>
      <c r="G33" s="182">
        <v>0</v>
      </c>
      <c r="H33" s="182">
        <v>0</v>
      </c>
      <c r="I33" s="182">
        <f>ROUND(F33*(G33+H33),2)</f>
        <v>0</v>
      </c>
      <c r="J33" s="180">
        <f>ROUND(F33*(N33),2)</f>
        <v>0</v>
      </c>
      <c r="K33" s="183">
        <f>ROUND(F33*(O33),2)</f>
        <v>0</v>
      </c>
      <c r="L33" s="183">
        <f>ROUND(F33*(G33),2)</f>
        <v>0</v>
      </c>
      <c r="M33" s="183">
        <f>ROUND(F33*(H33),2)</f>
        <v>0</v>
      </c>
      <c r="N33" s="183">
        <v>0</v>
      </c>
      <c r="O33" s="183"/>
      <c r="P33" s="187"/>
      <c r="Q33" s="187"/>
      <c r="R33" s="187"/>
      <c r="S33" s="188">
        <f>ROUND(F33*(P33),3)</f>
        <v>0</v>
      </c>
      <c r="T33" s="184"/>
      <c r="U33" s="184"/>
      <c r="V33" s="189"/>
      <c r="Z33">
        <v>0</v>
      </c>
    </row>
    <row r="34" spans="1:26" ht="35.1" customHeight="1">
      <c r="A34" s="185">
        <v>12</v>
      </c>
      <c r="B34" s="180" t="s">
        <v>91</v>
      </c>
      <c r="C34" s="186" t="s">
        <v>121</v>
      </c>
      <c r="D34" s="180" t="s">
        <v>122</v>
      </c>
      <c r="E34" s="180" t="s">
        <v>123</v>
      </c>
      <c r="F34" s="181">
        <v>200</v>
      </c>
      <c r="G34" s="182">
        <v>0</v>
      </c>
      <c r="H34" s="182">
        <v>0</v>
      </c>
      <c r="I34" s="182">
        <f>ROUND(F34*(G34+H34),2)</f>
        <v>0</v>
      </c>
      <c r="J34" s="180">
        <f>ROUND(F34*(N34),2)</f>
        <v>0</v>
      </c>
      <c r="K34" s="183">
        <f>ROUND(F34*(O34),2)</f>
        <v>0</v>
      </c>
      <c r="L34" s="183">
        <f>ROUND(F34*(G34),2)</f>
        <v>0</v>
      </c>
      <c r="M34" s="183">
        <f>ROUND(F34*(H34),2)</f>
        <v>0</v>
      </c>
      <c r="N34" s="183">
        <v>0</v>
      </c>
      <c r="O34" s="183"/>
      <c r="P34" s="187"/>
      <c r="Q34" s="187"/>
      <c r="R34" s="187"/>
      <c r="S34" s="188">
        <f>ROUND(F34*(P34),3)</f>
        <v>0</v>
      </c>
      <c r="T34" s="184"/>
      <c r="U34" s="184"/>
      <c r="V34" s="189"/>
      <c r="Z34">
        <v>0</v>
      </c>
    </row>
    <row r="35" spans="1:26" ht="24.95" customHeight="1">
      <c r="A35" s="185">
        <v>13</v>
      </c>
      <c r="B35" s="180" t="s">
        <v>91</v>
      </c>
      <c r="C35" s="186" t="s">
        <v>124</v>
      </c>
      <c r="D35" s="180" t="s">
        <v>125</v>
      </c>
      <c r="E35" s="180" t="s">
        <v>126</v>
      </c>
      <c r="F35" s="181">
        <v>1</v>
      </c>
      <c r="G35" s="182">
        <v>0</v>
      </c>
      <c r="H35" s="182">
        <v>0</v>
      </c>
      <c r="I35" s="182">
        <f>ROUND(F35*(G35+H35),2)</f>
        <v>0</v>
      </c>
      <c r="J35" s="180">
        <f>ROUND(F35*(N35),2)</f>
        <v>0</v>
      </c>
      <c r="K35" s="183">
        <f>ROUND(F35*(O35),2)</f>
        <v>0</v>
      </c>
      <c r="L35" s="183">
        <f>ROUND(F35*(G35),2)</f>
        <v>0</v>
      </c>
      <c r="M35" s="183">
        <f>ROUND(F35*(H35),2)</f>
        <v>0</v>
      </c>
      <c r="N35" s="183">
        <v>0</v>
      </c>
      <c r="O35" s="183"/>
      <c r="P35" s="187"/>
      <c r="Q35" s="187"/>
      <c r="R35" s="187"/>
      <c r="S35" s="188">
        <f>ROUND(F35*(P35),3)</f>
        <v>0</v>
      </c>
      <c r="T35" s="184"/>
      <c r="U35" s="184"/>
      <c r="V35" s="189"/>
      <c r="Z35">
        <v>0</v>
      </c>
    </row>
    <row r="36" spans="1:26" ht="35.1" customHeight="1">
      <c r="A36" s="185">
        <v>14</v>
      </c>
      <c r="B36" s="180" t="s">
        <v>127</v>
      </c>
      <c r="C36" s="186" t="s">
        <v>128</v>
      </c>
      <c r="D36" s="180" t="s">
        <v>129</v>
      </c>
      <c r="E36" s="180" t="s">
        <v>100</v>
      </c>
      <c r="F36" s="181">
        <v>380.14</v>
      </c>
      <c r="G36" s="182">
        <v>0</v>
      </c>
      <c r="H36" s="182">
        <v>0</v>
      </c>
      <c r="I36" s="182">
        <f>ROUND(F36*(G36+H36),2)</f>
        <v>0</v>
      </c>
      <c r="J36" s="180">
        <f>ROUND(F36*(N36),2)</f>
        <v>0</v>
      </c>
      <c r="K36" s="183">
        <f>ROUND(F36*(O36),2)</f>
        <v>0</v>
      </c>
      <c r="L36" s="183">
        <f>ROUND(F36*(G36),2)</f>
        <v>0</v>
      </c>
      <c r="M36" s="183">
        <f>ROUND(F36*(H36),2)</f>
        <v>0</v>
      </c>
      <c r="N36" s="183">
        <v>0</v>
      </c>
      <c r="O36" s="183"/>
      <c r="P36" s="189">
        <v>9.0000000000000006E-5</v>
      </c>
      <c r="Q36" s="187"/>
      <c r="R36" s="187">
        <v>9.0000000000000006E-5</v>
      </c>
      <c r="S36" s="188">
        <f>ROUND(F36*(P36),3)</f>
        <v>3.4000000000000002E-2</v>
      </c>
      <c r="T36" s="184"/>
      <c r="U36" s="184"/>
      <c r="V36" s="189"/>
      <c r="Z36">
        <v>0</v>
      </c>
    </row>
    <row r="37" spans="1:26" ht="24.95" customHeight="1">
      <c r="A37" s="185">
        <v>15</v>
      </c>
      <c r="B37" s="191" t="s">
        <v>130</v>
      </c>
      <c r="C37" s="196" t="s">
        <v>131</v>
      </c>
      <c r="D37" s="191" t="s">
        <v>132</v>
      </c>
      <c r="E37" s="191" t="s">
        <v>133</v>
      </c>
      <c r="F37" s="192">
        <v>513.19000000000005</v>
      </c>
      <c r="G37" s="193">
        <v>0</v>
      </c>
      <c r="H37" s="193">
        <v>0</v>
      </c>
      <c r="I37" s="193">
        <f>ROUND(F37*(G37+H37),2)</f>
        <v>0</v>
      </c>
      <c r="J37" s="191">
        <f>ROUND(F37*(N37),2)</f>
        <v>0</v>
      </c>
      <c r="K37" s="194">
        <f>ROUND(F37*(O37),2)</f>
        <v>0</v>
      </c>
      <c r="L37" s="194">
        <f>ROUND(F37*(G37),2)</f>
        <v>0</v>
      </c>
      <c r="M37" s="194">
        <f>ROUND(F37*(H37),2)</f>
        <v>0</v>
      </c>
      <c r="N37" s="194">
        <v>0</v>
      </c>
      <c r="O37" s="194"/>
      <c r="P37" s="197"/>
      <c r="Q37" s="197"/>
      <c r="R37" s="197"/>
      <c r="S37" s="198">
        <f>ROUND(F37*(P37),3)</f>
        <v>0</v>
      </c>
      <c r="T37" s="195"/>
      <c r="U37" s="195"/>
      <c r="V37" s="199"/>
      <c r="Z37">
        <v>0</v>
      </c>
    </row>
    <row r="38" spans="1:26" ht="24.95" customHeight="1">
      <c r="A38" s="185">
        <v>16</v>
      </c>
      <c r="B38" s="180" t="s">
        <v>127</v>
      </c>
      <c r="C38" s="186" t="s">
        <v>134</v>
      </c>
      <c r="D38" s="180" t="s">
        <v>135</v>
      </c>
      <c r="E38" s="180" t="s">
        <v>123</v>
      </c>
      <c r="F38" s="181">
        <v>1906</v>
      </c>
      <c r="G38" s="182">
        <v>0</v>
      </c>
      <c r="H38" s="182">
        <v>0</v>
      </c>
      <c r="I38" s="182">
        <f>ROUND(F38*(G38+H38),2)</f>
        <v>0</v>
      </c>
      <c r="J38" s="180">
        <f>ROUND(F38*(N38),2)</f>
        <v>0</v>
      </c>
      <c r="K38" s="183">
        <f>ROUND(F38*(O38),2)</f>
        <v>0</v>
      </c>
      <c r="L38" s="183">
        <f>ROUND(F38*(G38),2)</f>
        <v>0</v>
      </c>
      <c r="M38" s="183">
        <f>ROUND(F38*(H38),2)</f>
        <v>0</v>
      </c>
      <c r="N38" s="183">
        <v>0</v>
      </c>
      <c r="O38" s="183"/>
      <c r="P38" s="187"/>
      <c r="Q38" s="187"/>
      <c r="R38" s="187"/>
      <c r="S38" s="188">
        <f>ROUND(F38*(P38),3)</f>
        <v>0</v>
      </c>
      <c r="T38" s="184"/>
      <c r="U38" s="184"/>
      <c r="V38" s="189"/>
      <c r="Z38">
        <v>0</v>
      </c>
    </row>
    <row r="39" spans="1:26" ht="24.95" customHeight="1">
      <c r="A39" s="185">
        <v>17</v>
      </c>
      <c r="B39" s="191" t="s">
        <v>136</v>
      </c>
      <c r="C39" s="196" t="s">
        <v>137</v>
      </c>
      <c r="D39" s="191" t="s">
        <v>138</v>
      </c>
      <c r="E39" s="191" t="s">
        <v>123</v>
      </c>
      <c r="F39" s="192">
        <v>1906</v>
      </c>
      <c r="G39" s="193">
        <v>0</v>
      </c>
      <c r="H39" s="193">
        <v>0</v>
      </c>
      <c r="I39" s="193">
        <f>ROUND(F39*(G39+H39),2)</f>
        <v>0</v>
      </c>
      <c r="J39" s="191">
        <f>ROUND(F39*(N39),2)</f>
        <v>0</v>
      </c>
      <c r="K39" s="194">
        <f>ROUND(F39*(O39),2)</f>
        <v>0</v>
      </c>
      <c r="L39" s="194">
        <f>ROUND(F39*(G39),2)</f>
        <v>0</v>
      </c>
      <c r="M39" s="194">
        <f>ROUND(F39*(H39),2)</f>
        <v>0</v>
      </c>
      <c r="N39" s="194">
        <v>0</v>
      </c>
      <c r="O39" s="194"/>
      <c r="P39" s="199">
        <v>2.5999999999999998E-4</v>
      </c>
      <c r="Q39" s="197"/>
      <c r="R39" s="197">
        <v>2.5999999999999998E-4</v>
      </c>
      <c r="S39" s="198">
        <f>ROUND(F39*(P39),3)</f>
        <v>0.496</v>
      </c>
      <c r="T39" s="195"/>
      <c r="U39" s="195"/>
      <c r="V39" s="199"/>
      <c r="Z39">
        <v>0</v>
      </c>
    </row>
    <row r="40" spans="1:26" ht="24.95" customHeight="1">
      <c r="A40" s="185">
        <v>18</v>
      </c>
      <c r="B40" s="180" t="s">
        <v>127</v>
      </c>
      <c r="C40" s="186" t="s">
        <v>139</v>
      </c>
      <c r="D40" s="180" t="s">
        <v>140</v>
      </c>
      <c r="E40" s="180" t="s">
        <v>100</v>
      </c>
      <c r="F40" s="181">
        <v>380.14</v>
      </c>
      <c r="G40" s="182">
        <v>0</v>
      </c>
      <c r="H40" s="182">
        <v>0</v>
      </c>
      <c r="I40" s="182">
        <f>ROUND(F40*(G40+H40),2)</f>
        <v>0</v>
      </c>
      <c r="J40" s="180">
        <f>ROUND(F40*(N40),2)</f>
        <v>0</v>
      </c>
      <c r="K40" s="183">
        <f>ROUND(F40*(O40),2)</f>
        <v>0</v>
      </c>
      <c r="L40" s="183">
        <f>ROUND(F40*(G40),2)</f>
        <v>0</v>
      </c>
      <c r="M40" s="183">
        <f>ROUND(F40*(H40),2)</f>
        <v>0</v>
      </c>
      <c r="N40" s="183">
        <v>0</v>
      </c>
      <c r="O40" s="183"/>
      <c r="P40" s="187"/>
      <c r="Q40" s="187"/>
      <c r="R40" s="187"/>
      <c r="S40" s="188">
        <f>ROUND(F40*(P40),3)</f>
        <v>0</v>
      </c>
      <c r="T40" s="184"/>
      <c r="U40" s="184"/>
      <c r="V40" s="189"/>
      <c r="Z40">
        <v>0</v>
      </c>
    </row>
    <row r="41" spans="1:26" ht="24.95" customHeight="1">
      <c r="A41" s="185">
        <v>19</v>
      </c>
      <c r="B41" s="191" t="s">
        <v>130</v>
      </c>
      <c r="C41" s="196" t="s">
        <v>141</v>
      </c>
      <c r="D41" s="191" t="s">
        <v>142</v>
      </c>
      <c r="E41" s="191" t="s">
        <v>100</v>
      </c>
      <c r="F41" s="192">
        <v>513.19000000000005</v>
      </c>
      <c r="G41" s="193">
        <v>0</v>
      </c>
      <c r="H41" s="193">
        <v>0</v>
      </c>
      <c r="I41" s="193">
        <f>ROUND(F41*(G41+H41),2)</f>
        <v>0</v>
      </c>
      <c r="J41" s="191">
        <f>ROUND(F41*(N41),2)</f>
        <v>0</v>
      </c>
      <c r="K41" s="194">
        <f>ROUND(F41*(O41),2)</f>
        <v>0</v>
      </c>
      <c r="L41" s="194">
        <f>ROUND(F41*(G41),2)</f>
        <v>0</v>
      </c>
      <c r="M41" s="194">
        <f>ROUND(F41*(H41),2)</f>
        <v>0</v>
      </c>
      <c r="N41" s="194">
        <v>0</v>
      </c>
      <c r="O41" s="194"/>
      <c r="P41" s="197"/>
      <c r="Q41" s="197"/>
      <c r="R41" s="197"/>
      <c r="S41" s="198">
        <f>ROUND(F41*(P41),3)</f>
        <v>0</v>
      </c>
      <c r="T41" s="195"/>
      <c r="U41" s="195"/>
      <c r="V41" s="199"/>
      <c r="Z41">
        <v>0</v>
      </c>
    </row>
    <row r="42" spans="1:26" ht="23.25">
      <c r="A42" s="185">
        <v>20</v>
      </c>
      <c r="B42" s="180" t="s">
        <v>127</v>
      </c>
      <c r="C42" s="186" t="s">
        <v>143</v>
      </c>
      <c r="D42" s="180" t="s">
        <v>144</v>
      </c>
      <c r="E42" s="180" t="s">
        <v>120</v>
      </c>
      <c r="F42" s="181">
        <v>210.5</v>
      </c>
      <c r="G42" s="182">
        <v>0</v>
      </c>
      <c r="H42" s="182">
        <v>0</v>
      </c>
      <c r="I42" s="182">
        <f>ROUND(F42*(G42+H42),2)</f>
        <v>0</v>
      </c>
      <c r="J42" s="180">
        <f>ROUND(F42*(N42),2)</f>
        <v>0</v>
      </c>
      <c r="K42" s="183">
        <f>ROUND(F42*(O42),2)</f>
        <v>0</v>
      </c>
      <c r="L42" s="183">
        <f>ROUND(F42*(G42),2)</f>
        <v>0</v>
      </c>
      <c r="M42" s="183">
        <f>ROUND(F42*(H42),2)</f>
        <v>0</v>
      </c>
      <c r="N42" s="183">
        <v>0</v>
      </c>
      <c r="O42" s="183"/>
      <c r="P42" s="189">
        <v>2.0000000000000002E-5</v>
      </c>
      <c r="Q42" s="187"/>
      <c r="R42" s="187">
        <v>2.0000000000000002E-5</v>
      </c>
      <c r="S42" s="188">
        <f>ROUND(F42*(P42),3)</f>
        <v>4.0000000000000001E-3</v>
      </c>
      <c r="T42" s="184"/>
      <c r="U42" s="184"/>
      <c r="V42" s="189"/>
      <c r="Z42">
        <v>0</v>
      </c>
    </row>
    <row r="43" spans="1:26" ht="35.1" customHeight="1">
      <c r="A43" s="185">
        <v>21</v>
      </c>
      <c r="B43" s="180" t="s">
        <v>91</v>
      </c>
      <c r="C43" s="186" t="s">
        <v>145</v>
      </c>
      <c r="D43" s="180" t="s">
        <v>146</v>
      </c>
      <c r="E43" s="180" t="s">
        <v>120</v>
      </c>
      <c r="F43" s="181">
        <v>8.1999999999999993</v>
      </c>
      <c r="G43" s="182">
        <v>0</v>
      </c>
      <c r="H43" s="182">
        <v>0</v>
      </c>
      <c r="I43" s="182">
        <f>ROUND(F43*(G43+H43),2)</f>
        <v>0</v>
      </c>
      <c r="J43" s="180">
        <f>ROUND(F43*(N43),2)</f>
        <v>0</v>
      </c>
      <c r="K43" s="183">
        <f>ROUND(F43*(O43),2)</f>
        <v>0</v>
      </c>
      <c r="L43" s="183">
        <f>ROUND(F43*(G43),2)</f>
        <v>0</v>
      </c>
      <c r="M43" s="183">
        <f>ROUND(F43*(H43),2)</f>
        <v>0</v>
      </c>
      <c r="N43" s="183">
        <v>0</v>
      </c>
      <c r="O43" s="183"/>
      <c r="P43" s="187"/>
      <c r="Q43" s="187"/>
      <c r="R43" s="187"/>
      <c r="S43" s="188">
        <f>ROUND(F43*(P43),3)</f>
        <v>0</v>
      </c>
      <c r="T43" s="184"/>
      <c r="U43" s="184"/>
      <c r="V43" s="189"/>
      <c r="Z43">
        <v>0</v>
      </c>
    </row>
    <row r="44" spans="1:26" ht="24.95" customHeight="1">
      <c r="A44" s="185">
        <v>22</v>
      </c>
      <c r="B44" s="180" t="s">
        <v>91</v>
      </c>
      <c r="C44" s="186" t="s">
        <v>147</v>
      </c>
      <c r="D44" s="180" t="s">
        <v>148</v>
      </c>
      <c r="E44" s="180" t="s">
        <v>94</v>
      </c>
      <c r="F44" s="181">
        <v>100.2</v>
      </c>
      <c r="G44" s="182">
        <v>0</v>
      </c>
      <c r="H44" s="182">
        <v>0</v>
      </c>
      <c r="I44" s="182">
        <f>ROUND(F44*(G44+H44),2)</f>
        <v>0</v>
      </c>
      <c r="J44" s="180">
        <f>ROUND(F44*(N44),2)</f>
        <v>0</v>
      </c>
      <c r="K44" s="183">
        <f>ROUND(F44*(O44),2)</f>
        <v>0</v>
      </c>
      <c r="L44" s="183">
        <f>ROUND(F44*(G44),2)</f>
        <v>0</v>
      </c>
      <c r="M44" s="183">
        <f>ROUND(F44*(H44),2)</f>
        <v>0</v>
      </c>
      <c r="N44" s="183">
        <v>0</v>
      </c>
      <c r="O44" s="183"/>
      <c r="P44" s="187"/>
      <c r="Q44" s="187"/>
      <c r="R44" s="187"/>
      <c r="S44" s="188">
        <f>ROUND(F44*(P44),3)</f>
        <v>0</v>
      </c>
      <c r="T44" s="184"/>
      <c r="U44" s="184"/>
      <c r="V44" s="189"/>
      <c r="Z44">
        <v>0</v>
      </c>
    </row>
    <row r="45" spans="1:26" ht="24.95" customHeight="1">
      <c r="A45" s="185">
        <v>23</v>
      </c>
      <c r="B45" s="191" t="s">
        <v>149</v>
      </c>
      <c r="C45" s="196" t="s">
        <v>150</v>
      </c>
      <c r="D45" s="191" t="s">
        <v>151</v>
      </c>
      <c r="E45" s="191" t="s">
        <v>133</v>
      </c>
      <c r="F45" s="192">
        <v>57.32</v>
      </c>
      <c r="G45" s="193">
        <v>0</v>
      </c>
      <c r="H45" s="193">
        <v>0</v>
      </c>
      <c r="I45" s="193">
        <f>ROUND(F45*(G45+H45),2)</f>
        <v>0</v>
      </c>
      <c r="J45" s="191">
        <f>ROUND(F45*(N45),2)</f>
        <v>0</v>
      </c>
      <c r="K45" s="194">
        <f>ROUND(F45*(O45),2)</f>
        <v>0</v>
      </c>
      <c r="L45" s="194">
        <f>ROUND(F45*(G45),2)</f>
        <v>0</v>
      </c>
      <c r="M45" s="194">
        <f>ROUND(F45*(H45),2)</f>
        <v>0</v>
      </c>
      <c r="N45" s="194">
        <v>0</v>
      </c>
      <c r="O45" s="194"/>
      <c r="P45" s="197"/>
      <c r="Q45" s="197"/>
      <c r="R45" s="197"/>
      <c r="S45" s="198">
        <f>ROUND(F45*(P45),3)</f>
        <v>0</v>
      </c>
      <c r="T45" s="195"/>
      <c r="U45" s="195"/>
      <c r="V45" s="199"/>
      <c r="Z45">
        <v>0</v>
      </c>
    </row>
    <row r="46" spans="1:26" ht="24.95" customHeight="1">
      <c r="A46" s="185">
        <v>24</v>
      </c>
      <c r="B46" s="180" t="s">
        <v>127</v>
      </c>
      <c r="C46" s="186" t="s">
        <v>152</v>
      </c>
      <c r="D46" s="180" t="s">
        <v>153</v>
      </c>
      <c r="E46" s="180" t="s">
        <v>154</v>
      </c>
      <c r="F46" s="181">
        <v>14</v>
      </c>
      <c r="G46" s="182">
        <v>0</v>
      </c>
      <c r="H46" s="182">
        <v>0</v>
      </c>
      <c r="I46" s="182">
        <f>ROUND(F46*(G46+H46),2)</f>
        <v>0</v>
      </c>
      <c r="J46" s="180">
        <f>ROUND(F46*(N46),2)</f>
        <v>0</v>
      </c>
      <c r="K46" s="183">
        <f>ROUND(F46*(O46),2)</f>
        <v>0</v>
      </c>
      <c r="L46" s="183">
        <f>ROUND(F46*(G46),2)</f>
        <v>0</v>
      </c>
      <c r="M46" s="183">
        <f>ROUND(F46*(H46),2)</f>
        <v>0</v>
      </c>
      <c r="N46" s="183">
        <v>0</v>
      </c>
      <c r="O46" s="183"/>
      <c r="P46" s="189">
        <v>2.4000000000000001E-4</v>
      </c>
      <c r="Q46" s="187"/>
      <c r="R46" s="187">
        <v>2.4000000000000001E-4</v>
      </c>
      <c r="S46" s="188">
        <f>ROUND(F46*(P46),3)</f>
        <v>3.0000000000000001E-3</v>
      </c>
      <c r="T46" s="184"/>
      <c r="U46" s="184"/>
      <c r="V46" s="189"/>
      <c r="Z46">
        <v>0</v>
      </c>
    </row>
    <row r="47" spans="1:26" ht="24.95" customHeight="1">
      <c r="A47" s="185">
        <v>25</v>
      </c>
      <c r="B47" s="180" t="s">
        <v>127</v>
      </c>
      <c r="C47" s="186" t="s">
        <v>155</v>
      </c>
      <c r="D47" s="180" t="s">
        <v>156</v>
      </c>
      <c r="E47" s="180" t="s">
        <v>157</v>
      </c>
      <c r="F47" s="181">
        <v>3.1</v>
      </c>
      <c r="G47" s="182">
        <v>0</v>
      </c>
      <c r="H47" s="182">
        <v>0</v>
      </c>
      <c r="I47" s="182">
        <f>ROUND(F47*(G47+H47),2)</f>
        <v>0</v>
      </c>
      <c r="J47" s="180">
        <f>ROUND(F47*(N47),2)</f>
        <v>0</v>
      </c>
      <c r="K47" s="183">
        <f>ROUND(F47*(O47),2)</f>
        <v>0</v>
      </c>
      <c r="L47" s="183">
        <f>ROUND(F47*(G47),2)</f>
        <v>0</v>
      </c>
      <c r="M47" s="183">
        <f>ROUND(F47*(H47),2)</f>
        <v>0</v>
      </c>
      <c r="N47" s="183">
        <v>0</v>
      </c>
      <c r="O47" s="183"/>
      <c r="P47" s="187"/>
      <c r="Q47" s="187"/>
      <c r="R47" s="187"/>
      <c r="S47" s="188">
        <f>ROUND(F47*(P47),3)</f>
        <v>0</v>
      </c>
      <c r="T47" s="184"/>
      <c r="U47" s="184"/>
      <c r="V47" s="189"/>
      <c r="Z47">
        <v>0</v>
      </c>
    </row>
    <row r="48" spans="1:26" ht="24.95" customHeight="1">
      <c r="A48" s="185">
        <v>26</v>
      </c>
      <c r="B48" s="180" t="s">
        <v>158</v>
      </c>
      <c r="C48" s="186" t="s">
        <v>159</v>
      </c>
      <c r="D48" s="180" t="s">
        <v>160</v>
      </c>
      <c r="E48" s="180" t="s">
        <v>100</v>
      </c>
      <c r="F48" s="181">
        <v>380.14</v>
      </c>
      <c r="G48" s="182">
        <v>0</v>
      </c>
      <c r="H48" s="182">
        <v>0</v>
      </c>
      <c r="I48" s="182">
        <f>ROUND(F48*(G48+H48),2)</f>
        <v>0</v>
      </c>
      <c r="J48" s="180">
        <f>ROUND(F48*(N48),2)</f>
        <v>0</v>
      </c>
      <c r="K48" s="183">
        <f>ROUND(F48*(O48),2)</f>
        <v>0</v>
      </c>
      <c r="L48" s="183">
        <f>ROUND(F48*(G48),2)</f>
        <v>0</v>
      </c>
      <c r="M48" s="183">
        <f>ROUND(F48*(H48),2)</f>
        <v>0</v>
      </c>
      <c r="N48" s="183">
        <v>0</v>
      </c>
      <c r="O48" s="183"/>
      <c r="P48" s="187"/>
      <c r="Q48" s="187"/>
      <c r="R48" s="187"/>
      <c r="S48" s="188">
        <f>ROUND(F48*(P48),3)</f>
        <v>0</v>
      </c>
      <c r="T48" s="184"/>
      <c r="U48" s="184"/>
      <c r="V48" s="189"/>
      <c r="Z48">
        <v>0</v>
      </c>
    </row>
    <row r="49" spans="1:26">
      <c r="A49" s="161"/>
      <c r="B49" s="161"/>
      <c r="C49" s="179">
        <v>712</v>
      </c>
      <c r="D49" s="179" t="s">
        <v>71</v>
      </c>
      <c r="E49" s="161"/>
      <c r="F49" s="178"/>
      <c r="G49" s="164">
        <f>ROUND((SUM(L32:L48))/1,2)</f>
        <v>0</v>
      </c>
      <c r="H49" s="164">
        <f>ROUND((SUM(M32:M48))/1,2)</f>
        <v>0</v>
      </c>
      <c r="I49" s="164">
        <f>ROUND((SUM(I32:I48))/1,2)</f>
        <v>0</v>
      </c>
      <c r="J49" s="161"/>
      <c r="K49" s="161"/>
      <c r="L49" s="161">
        <f>ROUND((SUM(L32:L48))/1,2)</f>
        <v>0</v>
      </c>
      <c r="M49" s="161">
        <f>ROUND((SUM(M32:M48))/1,2)</f>
        <v>0</v>
      </c>
      <c r="N49" s="161"/>
      <c r="O49" s="161"/>
      <c r="P49" s="190"/>
      <c r="Q49" s="161"/>
      <c r="R49" s="161"/>
      <c r="S49" s="190">
        <f>ROUND((SUM(S32:S48))/1,2)</f>
        <v>0.54</v>
      </c>
      <c r="T49" s="158"/>
      <c r="U49" s="158"/>
      <c r="V49" s="2">
        <f>ROUND((SUM(V32:V48))/1,2)</f>
        <v>0</v>
      </c>
      <c r="W49" s="158"/>
      <c r="X49" s="158"/>
      <c r="Y49" s="158"/>
      <c r="Z49" s="158"/>
    </row>
    <row r="50" spans="1:26">
      <c r="A50" s="1"/>
      <c r="B50" s="1"/>
      <c r="C50" s="1"/>
      <c r="D50" s="1"/>
      <c r="E50" s="1"/>
      <c r="F50" s="174"/>
      <c r="G50" s="154"/>
      <c r="H50" s="154"/>
      <c r="I50" s="154"/>
      <c r="J50" s="1"/>
      <c r="K50" s="1"/>
      <c r="L50" s="1"/>
      <c r="M50" s="1"/>
      <c r="N50" s="1"/>
      <c r="O50" s="1"/>
      <c r="P50" s="1"/>
      <c r="Q50" s="1"/>
      <c r="R50" s="1"/>
      <c r="S50" s="1"/>
      <c r="V50" s="1"/>
    </row>
    <row r="51" spans="1:26">
      <c r="A51" s="161"/>
      <c r="B51" s="161"/>
      <c r="C51" s="179">
        <v>721</v>
      </c>
      <c r="D51" s="179" t="s">
        <v>72</v>
      </c>
      <c r="E51" s="161"/>
      <c r="F51" s="178"/>
      <c r="G51" s="162"/>
      <c r="H51" s="162"/>
      <c r="I51" s="162"/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58"/>
      <c r="U51" s="158"/>
      <c r="V51" s="161"/>
      <c r="W51" s="158"/>
      <c r="X51" s="158"/>
      <c r="Y51" s="158"/>
      <c r="Z51" s="158"/>
    </row>
    <row r="52" spans="1:26" ht="24.95" customHeight="1">
      <c r="A52" s="185">
        <v>27</v>
      </c>
      <c r="B52" s="180" t="s">
        <v>161</v>
      </c>
      <c r="C52" s="186" t="s">
        <v>162</v>
      </c>
      <c r="D52" s="180" t="s">
        <v>163</v>
      </c>
      <c r="E52" s="180" t="s">
        <v>164</v>
      </c>
      <c r="F52" s="181">
        <v>3</v>
      </c>
      <c r="G52" s="182">
        <v>0</v>
      </c>
      <c r="H52" s="182">
        <v>0</v>
      </c>
      <c r="I52" s="182">
        <f>ROUND(F52*(G52+H52),2)</f>
        <v>0</v>
      </c>
      <c r="J52" s="180">
        <f>ROUND(F52*(N52),2)</f>
        <v>0</v>
      </c>
      <c r="K52" s="183">
        <f>ROUND(F52*(O52),2)</f>
        <v>0</v>
      </c>
      <c r="L52" s="183">
        <f>ROUND(F52*(G52),2)</f>
        <v>0</v>
      </c>
      <c r="M52" s="183">
        <f>ROUND(F52*(H52),2)</f>
        <v>0</v>
      </c>
      <c r="N52" s="183">
        <v>0</v>
      </c>
      <c r="O52" s="183"/>
      <c r="P52" s="187"/>
      <c r="Q52" s="187"/>
      <c r="R52" s="187"/>
      <c r="S52" s="188">
        <f>ROUND(F52*(P52),3)</f>
        <v>0</v>
      </c>
      <c r="T52" s="184"/>
      <c r="U52" s="184"/>
      <c r="V52" s="189"/>
      <c r="Z52">
        <v>0</v>
      </c>
    </row>
    <row r="53" spans="1:26">
      <c r="A53" s="161"/>
      <c r="B53" s="161"/>
      <c r="C53" s="179">
        <v>721</v>
      </c>
      <c r="D53" s="179" t="s">
        <v>72</v>
      </c>
      <c r="E53" s="161"/>
      <c r="F53" s="178"/>
      <c r="G53" s="164">
        <f>ROUND((SUM(L51:L52))/1,2)</f>
        <v>0</v>
      </c>
      <c r="H53" s="164">
        <f>ROUND((SUM(M51:M52))/1,2)</f>
        <v>0</v>
      </c>
      <c r="I53" s="164">
        <f>ROUND((SUM(I51:I52))/1,2)</f>
        <v>0</v>
      </c>
      <c r="J53" s="161"/>
      <c r="K53" s="161"/>
      <c r="L53" s="161">
        <f>ROUND((SUM(L51:L52))/1,2)</f>
        <v>0</v>
      </c>
      <c r="M53" s="161">
        <f>ROUND((SUM(M51:M52))/1,2)</f>
        <v>0</v>
      </c>
      <c r="N53" s="161"/>
      <c r="O53" s="161"/>
      <c r="P53" s="190"/>
      <c r="Q53" s="161"/>
      <c r="R53" s="161"/>
      <c r="S53" s="190">
        <f>ROUND((SUM(S51:S52))/1,2)</f>
        <v>0</v>
      </c>
      <c r="T53" s="158"/>
      <c r="U53" s="158"/>
      <c r="V53" s="2">
        <f>ROUND((SUM(V51:V52))/1,2)</f>
        <v>0</v>
      </c>
      <c r="W53" s="158"/>
      <c r="X53" s="158"/>
      <c r="Y53" s="158"/>
      <c r="Z53" s="158"/>
    </row>
    <row r="54" spans="1:26">
      <c r="A54" s="1"/>
      <c r="B54" s="1"/>
      <c r="C54" s="1"/>
      <c r="D54" s="1"/>
      <c r="E54" s="1"/>
      <c r="F54" s="174"/>
      <c r="G54" s="154"/>
      <c r="H54" s="154"/>
      <c r="I54" s="154"/>
      <c r="J54" s="1"/>
      <c r="K54" s="1"/>
      <c r="L54" s="1"/>
      <c r="M54" s="1"/>
      <c r="N54" s="1"/>
      <c r="O54" s="1"/>
      <c r="P54" s="1"/>
      <c r="Q54" s="1"/>
      <c r="R54" s="1"/>
      <c r="S54" s="1"/>
      <c r="V54" s="1"/>
    </row>
    <row r="55" spans="1:26">
      <c r="A55" s="161"/>
      <c r="B55" s="161"/>
      <c r="C55" s="179">
        <v>722</v>
      </c>
      <c r="D55" s="179" t="s">
        <v>73</v>
      </c>
      <c r="E55" s="161"/>
      <c r="F55" s="178"/>
      <c r="G55" s="162"/>
      <c r="H55" s="162"/>
      <c r="I55" s="162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58"/>
      <c r="U55" s="158"/>
      <c r="V55" s="161"/>
      <c r="W55" s="158"/>
      <c r="X55" s="158"/>
      <c r="Y55" s="158"/>
      <c r="Z55" s="158"/>
    </row>
    <row r="56" spans="1:26" ht="24.95" customHeight="1">
      <c r="A56" s="185">
        <v>28</v>
      </c>
      <c r="B56" s="180" t="s">
        <v>161</v>
      </c>
      <c r="C56" s="186" t="s">
        <v>165</v>
      </c>
      <c r="D56" s="180" t="s">
        <v>166</v>
      </c>
      <c r="E56" s="180" t="s">
        <v>164</v>
      </c>
      <c r="F56" s="181">
        <v>3</v>
      </c>
      <c r="G56" s="182">
        <v>0</v>
      </c>
      <c r="H56" s="182">
        <v>0</v>
      </c>
      <c r="I56" s="182">
        <f>ROUND(F56*(G56+H56),2)</f>
        <v>0</v>
      </c>
      <c r="J56" s="180">
        <f>ROUND(F56*(N56),2)</f>
        <v>0</v>
      </c>
      <c r="K56" s="183">
        <f>ROUND(F56*(O56),2)</f>
        <v>0</v>
      </c>
      <c r="L56" s="183">
        <f>ROUND(F56*(G56),2)</f>
        <v>0</v>
      </c>
      <c r="M56" s="183">
        <f>ROUND(F56*(H56),2)</f>
        <v>0</v>
      </c>
      <c r="N56" s="183">
        <v>0</v>
      </c>
      <c r="O56" s="183"/>
      <c r="P56" s="187"/>
      <c r="Q56" s="187"/>
      <c r="R56" s="187"/>
      <c r="S56" s="188">
        <f>ROUND(F56*(P56),3)</f>
        <v>0</v>
      </c>
      <c r="T56" s="184"/>
      <c r="U56" s="184"/>
      <c r="V56" s="189"/>
      <c r="Z56">
        <v>0</v>
      </c>
    </row>
    <row r="57" spans="1:26" ht="35.1" customHeight="1">
      <c r="A57" s="185">
        <v>29</v>
      </c>
      <c r="B57" s="180" t="s">
        <v>91</v>
      </c>
      <c r="C57" s="186" t="s">
        <v>167</v>
      </c>
      <c r="D57" s="180" t="s">
        <v>168</v>
      </c>
      <c r="E57" s="180" t="s">
        <v>164</v>
      </c>
      <c r="F57" s="181">
        <v>11</v>
      </c>
      <c r="G57" s="182">
        <v>0</v>
      </c>
      <c r="H57" s="182">
        <v>0</v>
      </c>
      <c r="I57" s="182">
        <f>ROUND(F57*(G57+H57),2)</f>
        <v>0</v>
      </c>
      <c r="J57" s="180">
        <f>ROUND(F57*(N57),2)</f>
        <v>0</v>
      </c>
      <c r="K57" s="183">
        <f>ROUND(F57*(O57),2)</f>
        <v>0</v>
      </c>
      <c r="L57" s="183">
        <f>ROUND(F57*(G57),2)</f>
        <v>0</v>
      </c>
      <c r="M57" s="183">
        <f>ROUND(F57*(H57),2)</f>
        <v>0</v>
      </c>
      <c r="N57" s="183">
        <v>0</v>
      </c>
      <c r="O57" s="183"/>
      <c r="P57" s="187"/>
      <c r="Q57" s="187"/>
      <c r="R57" s="187"/>
      <c r="S57" s="188">
        <f>ROUND(F57*(P57),3)</f>
        <v>0</v>
      </c>
      <c r="T57" s="184"/>
      <c r="U57" s="184"/>
      <c r="V57" s="189"/>
      <c r="Z57">
        <v>0</v>
      </c>
    </row>
    <row r="58" spans="1:26">
      <c r="A58" s="161"/>
      <c r="B58" s="161"/>
      <c r="C58" s="179">
        <v>722</v>
      </c>
      <c r="D58" s="179" t="s">
        <v>73</v>
      </c>
      <c r="E58" s="161"/>
      <c r="F58" s="178"/>
      <c r="G58" s="164">
        <f>ROUND((SUM(L55:L57))/1,2)</f>
        <v>0</v>
      </c>
      <c r="H58" s="164">
        <f>ROUND((SUM(M55:M57))/1,2)</f>
        <v>0</v>
      </c>
      <c r="I58" s="164">
        <f>ROUND((SUM(I55:I57))/1,2)</f>
        <v>0</v>
      </c>
      <c r="J58" s="161"/>
      <c r="K58" s="161"/>
      <c r="L58" s="161">
        <f>ROUND((SUM(L55:L57))/1,2)</f>
        <v>0</v>
      </c>
      <c r="M58" s="161">
        <f>ROUND((SUM(M55:M57))/1,2)</f>
        <v>0</v>
      </c>
      <c r="N58" s="161"/>
      <c r="O58" s="161"/>
      <c r="P58" s="190"/>
      <c r="Q58" s="161"/>
      <c r="R58" s="161"/>
      <c r="S58" s="190">
        <f>ROUND((SUM(S55:S57))/1,2)</f>
        <v>0</v>
      </c>
      <c r="T58" s="158"/>
      <c r="U58" s="158"/>
      <c r="V58" s="2">
        <f>ROUND((SUM(V55:V57))/1,2)</f>
        <v>0</v>
      </c>
      <c r="W58" s="158"/>
      <c r="X58" s="158"/>
      <c r="Y58" s="158"/>
      <c r="Z58" s="158"/>
    </row>
    <row r="59" spans="1:26">
      <c r="A59" s="1"/>
      <c r="B59" s="1"/>
      <c r="C59" s="1"/>
      <c r="D59" s="1"/>
      <c r="E59" s="1"/>
      <c r="F59" s="174"/>
      <c r="G59" s="154"/>
      <c r="H59" s="154"/>
      <c r="I59" s="154"/>
      <c r="J59" s="1"/>
      <c r="K59" s="1"/>
      <c r="L59" s="1"/>
      <c r="M59" s="1"/>
      <c r="N59" s="1"/>
      <c r="O59" s="1"/>
      <c r="P59" s="1"/>
      <c r="Q59" s="1"/>
      <c r="R59" s="1"/>
      <c r="S59" s="1"/>
      <c r="V59" s="1"/>
    </row>
    <row r="60" spans="1:26">
      <c r="A60" s="161"/>
      <c r="B60" s="161"/>
      <c r="C60" s="179">
        <v>764</v>
      </c>
      <c r="D60" s="179" t="s">
        <v>74</v>
      </c>
      <c r="E60" s="161"/>
      <c r="F60" s="178"/>
      <c r="G60" s="162"/>
      <c r="H60" s="162"/>
      <c r="I60" s="162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58"/>
      <c r="U60" s="158"/>
      <c r="V60" s="161"/>
      <c r="W60" s="158"/>
      <c r="X60" s="158"/>
      <c r="Y60" s="158"/>
      <c r="Z60" s="158"/>
    </row>
    <row r="61" spans="1:26" ht="24.95" customHeight="1">
      <c r="A61" s="185">
        <v>30</v>
      </c>
      <c r="B61" s="180" t="s">
        <v>91</v>
      </c>
      <c r="C61" s="186" t="s">
        <v>169</v>
      </c>
      <c r="D61" s="180" t="s">
        <v>170</v>
      </c>
      <c r="E61" s="180" t="s">
        <v>94</v>
      </c>
      <c r="F61" s="181">
        <v>100.2</v>
      </c>
      <c r="G61" s="182">
        <v>0</v>
      </c>
      <c r="H61" s="182">
        <v>0</v>
      </c>
      <c r="I61" s="182">
        <f>ROUND(F61*(G61+H61),2)</f>
        <v>0</v>
      </c>
      <c r="J61" s="180">
        <f>ROUND(F61*(N61),2)</f>
        <v>0</v>
      </c>
      <c r="K61" s="183">
        <f>ROUND(F61*(O61),2)</f>
        <v>0</v>
      </c>
      <c r="L61" s="183">
        <f>ROUND(F61*(G61),2)</f>
        <v>0</v>
      </c>
      <c r="M61" s="183">
        <f>ROUND(F61*(H61),2)</f>
        <v>0</v>
      </c>
      <c r="N61" s="183">
        <v>0</v>
      </c>
      <c r="O61" s="183"/>
      <c r="P61" s="187"/>
      <c r="Q61" s="187"/>
      <c r="R61" s="187"/>
      <c r="S61" s="188">
        <f>ROUND(F61*(P61),3)</f>
        <v>0</v>
      </c>
      <c r="T61" s="184"/>
      <c r="U61" s="184"/>
      <c r="V61" s="189"/>
      <c r="Z61">
        <v>0</v>
      </c>
    </row>
    <row r="62" spans="1:26">
      <c r="A62" s="161"/>
      <c r="B62" s="161"/>
      <c r="C62" s="179">
        <v>764</v>
      </c>
      <c r="D62" s="179" t="s">
        <v>74</v>
      </c>
      <c r="E62" s="161"/>
      <c r="F62" s="178"/>
      <c r="G62" s="164">
        <f>ROUND((SUM(L60:L61))/1,2)</f>
        <v>0</v>
      </c>
      <c r="H62" s="164">
        <f>ROUND((SUM(M60:M61))/1,2)</f>
        <v>0</v>
      </c>
      <c r="I62" s="164">
        <f>ROUND((SUM(I60:I61))/1,2)</f>
        <v>0</v>
      </c>
      <c r="J62" s="161"/>
      <c r="K62" s="161"/>
      <c r="L62" s="161">
        <f>ROUND((SUM(L60:L61))/1,2)</f>
        <v>0</v>
      </c>
      <c r="M62" s="161">
        <f>ROUND((SUM(M60:M61))/1,2)</f>
        <v>0</v>
      </c>
      <c r="N62" s="161"/>
      <c r="O62" s="161"/>
      <c r="P62" s="190"/>
      <c r="Q62" s="161"/>
      <c r="R62" s="161"/>
      <c r="S62" s="190">
        <f>ROUND((SUM(S60:S61))/1,2)</f>
        <v>0</v>
      </c>
      <c r="T62" s="158"/>
      <c r="U62" s="158"/>
      <c r="V62" s="2">
        <f>ROUND((SUM(V60:V61))/1,2)</f>
        <v>0</v>
      </c>
      <c r="W62" s="158"/>
      <c r="X62" s="158"/>
      <c r="Y62" s="158"/>
      <c r="Z62" s="158"/>
    </row>
    <row r="63" spans="1:26">
      <c r="A63" s="1"/>
      <c r="B63" s="1"/>
      <c r="C63" s="1"/>
      <c r="D63" s="1"/>
      <c r="E63" s="1"/>
      <c r="F63" s="174"/>
      <c r="G63" s="154"/>
      <c r="H63" s="154"/>
      <c r="I63" s="154"/>
      <c r="J63" s="1"/>
      <c r="K63" s="1"/>
      <c r="L63" s="1"/>
      <c r="M63" s="1"/>
      <c r="N63" s="1"/>
      <c r="O63" s="1"/>
      <c r="P63" s="1"/>
      <c r="Q63" s="1"/>
      <c r="R63" s="1"/>
      <c r="S63" s="1"/>
      <c r="V63" s="1"/>
    </row>
    <row r="64" spans="1:26">
      <c r="A64" s="161"/>
      <c r="B64" s="161"/>
      <c r="C64" s="161"/>
      <c r="D64" s="2" t="s">
        <v>70</v>
      </c>
      <c r="E64" s="161"/>
      <c r="F64" s="178"/>
      <c r="G64" s="164">
        <f>ROUND((SUM(L31:L63))/2,2)</f>
        <v>0</v>
      </c>
      <c r="H64" s="164">
        <f>ROUND((SUM(M31:M63))/2,2)</f>
        <v>0</v>
      </c>
      <c r="I64" s="164">
        <f>ROUND((SUM(I31:I63))/2,2)</f>
        <v>0</v>
      </c>
      <c r="J64" s="162"/>
      <c r="K64" s="161"/>
      <c r="L64" s="162">
        <f>ROUND((SUM(L31:L63))/2,2)</f>
        <v>0</v>
      </c>
      <c r="M64" s="162">
        <f>ROUND((SUM(M31:M63))/2,2)</f>
        <v>0</v>
      </c>
      <c r="N64" s="161"/>
      <c r="O64" s="161"/>
      <c r="P64" s="190"/>
      <c r="Q64" s="161"/>
      <c r="R64" s="161"/>
      <c r="S64" s="190">
        <f>ROUND((SUM(S31:S63))/2,2)</f>
        <v>0.54</v>
      </c>
      <c r="T64" s="158"/>
      <c r="U64" s="158"/>
      <c r="V64" s="2">
        <f>ROUND((SUM(V31:V63))/2,2)</f>
        <v>0</v>
      </c>
    </row>
    <row r="65" spans="1:26">
      <c r="A65" s="1"/>
      <c r="B65" s="1"/>
      <c r="C65" s="1"/>
      <c r="D65" s="1"/>
      <c r="E65" s="1"/>
      <c r="F65" s="174"/>
      <c r="G65" s="154"/>
      <c r="H65" s="154"/>
      <c r="I65" s="154"/>
      <c r="J65" s="1"/>
      <c r="K65" s="1"/>
      <c r="L65" s="1"/>
      <c r="M65" s="1"/>
      <c r="N65" s="1"/>
      <c r="O65" s="1"/>
      <c r="P65" s="1"/>
      <c r="Q65" s="1"/>
      <c r="R65" s="1"/>
      <c r="S65" s="1"/>
      <c r="V65" s="1"/>
    </row>
    <row r="66" spans="1:26">
      <c r="A66" s="161"/>
      <c r="B66" s="161"/>
      <c r="C66" s="161"/>
      <c r="D66" s="2" t="s">
        <v>8</v>
      </c>
      <c r="E66" s="161"/>
      <c r="F66" s="178"/>
      <c r="G66" s="162"/>
      <c r="H66" s="162"/>
      <c r="I66" s="162"/>
      <c r="J66" s="161"/>
      <c r="K66" s="161"/>
      <c r="L66" s="161"/>
      <c r="M66" s="161"/>
      <c r="N66" s="161"/>
      <c r="O66" s="161"/>
      <c r="P66" s="161"/>
      <c r="Q66" s="161"/>
      <c r="R66" s="161"/>
      <c r="S66" s="161"/>
      <c r="T66" s="158"/>
      <c r="U66" s="158"/>
      <c r="V66" s="161"/>
      <c r="W66" s="158"/>
      <c r="X66" s="158"/>
      <c r="Y66" s="158"/>
      <c r="Z66" s="158"/>
    </row>
    <row r="67" spans="1:26">
      <c r="A67" s="161"/>
      <c r="B67" s="161"/>
      <c r="C67" s="179">
        <v>0</v>
      </c>
      <c r="D67" s="179" t="s">
        <v>75</v>
      </c>
      <c r="E67" s="161"/>
      <c r="F67" s="178"/>
      <c r="G67" s="162"/>
      <c r="H67" s="162"/>
      <c r="I67" s="162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58"/>
      <c r="U67" s="158"/>
      <c r="V67" s="161"/>
      <c r="W67" s="158"/>
      <c r="X67" s="158"/>
      <c r="Y67" s="158"/>
      <c r="Z67" s="158"/>
    </row>
    <row r="68" spans="1:26" ht="35.1" customHeight="1">
      <c r="A68" s="185">
        <v>31</v>
      </c>
      <c r="B68" s="180" t="s">
        <v>171</v>
      </c>
      <c r="C68" s="186" t="s">
        <v>172</v>
      </c>
      <c r="D68" s="180" t="s">
        <v>173</v>
      </c>
      <c r="E68" s="180" t="s">
        <v>174</v>
      </c>
      <c r="F68" s="181">
        <v>78</v>
      </c>
      <c r="G68" s="182">
        <v>0</v>
      </c>
      <c r="H68" s="182">
        <v>0</v>
      </c>
      <c r="I68" s="182">
        <f>ROUND(F68*(G68+H68),2)</f>
        <v>0</v>
      </c>
      <c r="J68" s="180">
        <f>ROUND(F68*(N68),2)</f>
        <v>0</v>
      </c>
      <c r="K68" s="183">
        <f>ROUND(F68*(O68),2)</f>
        <v>0</v>
      </c>
      <c r="L68" s="183">
        <f>ROUND(F68*(G68),2)</f>
        <v>0</v>
      </c>
      <c r="M68" s="183">
        <f>ROUND(F68*(H68),2)</f>
        <v>0</v>
      </c>
      <c r="N68" s="183">
        <v>0</v>
      </c>
      <c r="O68" s="183"/>
      <c r="P68" s="187"/>
      <c r="Q68" s="187"/>
      <c r="R68" s="187"/>
      <c r="S68" s="188">
        <f>ROUND(F68*(P68),3)</f>
        <v>0</v>
      </c>
      <c r="T68" s="184"/>
      <c r="U68" s="184"/>
      <c r="V68" s="189"/>
      <c r="Z68">
        <v>0</v>
      </c>
    </row>
    <row r="69" spans="1:26" ht="24.95" customHeight="1">
      <c r="A69" s="185">
        <v>32</v>
      </c>
      <c r="B69" s="180" t="s">
        <v>171</v>
      </c>
      <c r="C69" s="186" t="s">
        <v>175</v>
      </c>
      <c r="D69" s="180" t="s">
        <v>176</v>
      </c>
      <c r="E69" s="180" t="s">
        <v>174</v>
      </c>
      <c r="F69" s="181">
        <v>10</v>
      </c>
      <c r="G69" s="182">
        <v>0</v>
      </c>
      <c r="H69" s="182">
        <v>0</v>
      </c>
      <c r="I69" s="182">
        <f>ROUND(F69*(G69+H69),2)</f>
        <v>0</v>
      </c>
      <c r="J69" s="180">
        <f>ROUND(F69*(N69),2)</f>
        <v>0</v>
      </c>
      <c r="K69" s="183">
        <f>ROUND(F69*(O69),2)</f>
        <v>0</v>
      </c>
      <c r="L69" s="183">
        <f>ROUND(F69*(G69),2)</f>
        <v>0</v>
      </c>
      <c r="M69" s="183">
        <f>ROUND(F69*(H69),2)</f>
        <v>0</v>
      </c>
      <c r="N69" s="183">
        <v>0</v>
      </c>
      <c r="O69" s="183"/>
      <c r="P69" s="187"/>
      <c r="Q69" s="187"/>
      <c r="R69" s="187"/>
      <c r="S69" s="188">
        <f>ROUND(F69*(P69),3)</f>
        <v>0</v>
      </c>
      <c r="T69" s="184"/>
      <c r="U69" s="184"/>
      <c r="V69" s="189"/>
      <c r="Z69">
        <v>0</v>
      </c>
    </row>
    <row r="70" spans="1:26">
      <c r="A70" s="161"/>
      <c r="B70" s="161"/>
      <c r="C70" s="179">
        <v>0</v>
      </c>
      <c r="D70" s="179" t="s">
        <v>75</v>
      </c>
      <c r="E70" s="161"/>
      <c r="F70" s="178"/>
      <c r="G70" s="164">
        <f>ROUND((SUM(L67:L69))/1,2)</f>
        <v>0</v>
      </c>
      <c r="H70" s="164">
        <f>ROUND((SUM(M67:M69))/1,2)</f>
        <v>0</v>
      </c>
      <c r="I70" s="164">
        <f>ROUND((SUM(I67:I69))/1,2)</f>
        <v>0</v>
      </c>
      <c r="J70" s="161"/>
      <c r="K70" s="161"/>
      <c r="L70" s="161">
        <f>ROUND((SUM(L67:L69))/1,2)</f>
        <v>0</v>
      </c>
      <c r="M70" s="161">
        <f>ROUND((SUM(M67:M69))/1,2)</f>
        <v>0</v>
      </c>
      <c r="N70" s="161"/>
      <c r="O70" s="161"/>
      <c r="P70" s="190"/>
      <c r="Q70" s="1"/>
      <c r="R70" s="1"/>
      <c r="S70" s="190">
        <f>ROUND((SUM(S67:S69))/1,2)</f>
        <v>0</v>
      </c>
      <c r="T70" s="200"/>
      <c r="U70" s="200"/>
      <c r="V70" s="2">
        <f>ROUND((SUM(V67:V69))/1,2)</f>
        <v>0</v>
      </c>
    </row>
    <row r="71" spans="1:26">
      <c r="A71" s="1"/>
      <c r="B71" s="1"/>
      <c r="C71" s="1"/>
      <c r="D71" s="1"/>
      <c r="E71" s="1"/>
      <c r="F71" s="174"/>
      <c r="G71" s="154"/>
      <c r="H71" s="154"/>
      <c r="I71" s="154"/>
      <c r="J71" s="1"/>
      <c r="K71" s="1"/>
      <c r="L71" s="1"/>
      <c r="M71" s="1"/>
      <c r="N71" s="1"/>
      <c r="O71" s="1"/>
      <c r="P71" s="1"/>
      <c r="Q71" s="1"/>
      <c r="R71" s="1"/>
      <c r="S71" s="1"/>
      <c r="V71" s="1"/>
    </row>
    <row r="72" spans="1:26">
      <c r="A72" s="161"/>
      <c r="B72" s="161"/>
      <c r="C72" s="161"/>
      <c r="D72" s="2" t="s">
        <v>8</v>
      </c>
      <c r="E72" s="161"/>
      <c r="F72" s="161"/>
      <c r="G72" s="164">
        <f>ROUND((SUM(L66:L71))/2,2)</f>
        <v>0</v>
      </c>
      <c r="H72" s="164">
        <f>ROUND((SUM(M66:M71))/2,2)</f>
        <v>0</v>
      </c>
      <c r="I72" s="164">
        <f>ROUND((SUM(I66:I71))/2,2)</f>
        <v>0</v>
      </c>
      <c r="J72" s="161"/>
      <c r="K72" s="161"/>
      <c r="L72" s="161">
        <f>ROUND((SUM(L66:L71))/2,2)</f>
        <v>0</v>
      </c>
      <c r="M72" s="161">
        <f>ROUND((SUM(M66:M71))/2,2)</f>
        <v>0</v>
      </c>
      <c r="N72" s="161"/>
      <c r="O72" s="161"/>
      <c r="P72" s="190"/>
      <c r="Q72" s="1"/>
      <c r="R72" s="1"/>
      <c r="S72" s="190">
        <f>ROUND((SUM(S66:S71))/2,2)</f>
        <v>0</v>
      </c>
      <c r="V72" s="2">
        <f>ROUND((SUM(V66:V71))/2,2)</f>
        <v>0</v>
      </c>
    </row>
    <row r="73" spans="1:26">
      <c r="A73" s="201"/>
      <c r="B73" s="201"/>
      <c r="C73" s="201"/>
      <c r="D73" s="201" t="s">
        <v>76</v>
      </c>
      <c r="E73" s="201"/>
      <c r="F73" s="201"/>
      <c r="G73" s="202">
        <f>ROUND((SUM(L9:L72))/3,2)</f>
        <v>0</v>
      </c>
      <c r="H73" s="202">
        <f>ROUND((SUM(M9:M72))/3,2)</f>
        <v>0</v>
      </c>
      <c r="I73" s="202">
        <f>ROUND((SUM(I9:I72))/3,2)</f>
        <v>0</v>
      </c>
      <c r="J73" s="201"/>
      <c r="K73" s="201">
        <f>ROUND((SUM(K9:K72))/3,2)</f>
        <v>0</v>
      </c>
      <c r="L73" s="201">
        <f>ROUND((SUM(L9:L72))/3,2)</f>
        <v>0</v>
      </c>
      <c r="M73" s="201">
        <f>ROUND((SUM(M9:M72))/3,2)</f>
        <v>0</v>
      </c>
      <c r="N73" s="201"/>
      <c r="O73" s="201"/>
      <c r="P73" s="203"/>
      <c r="Q73" s="201"/>
      <c r="R73" s="201"/>
      <c r="S73" s="203">
        <f>ROUND((SUM(S9:S72))/3,2)</f>
        <v>0.54</v>
      </c>
      <c r="T73" s="204"/>
      <c r="U73" s="204"/>
      <c r="V73" s="201">
        <f>ROUND((SUM(V9:V72))/3,2)</f>
        <v>0</v>
      </c>
      <c r="Z73">
        <f>(SUM(Z9:Z72))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scale="90" orientation="landscape" r:id="rId1"/>
  <headerFooter>
    <oddHeader>&amp;C&amp;B&amp; Rozpočet Oprava strešného plášťa pavilónu B v MŠ Dénešova 53, Košice / Pavilón B</oddHeader>
    <oddFooter>&amp;RStrana &amp;P z &amp;N    &amp;L&amp;7Spracované systémom Systematic® Kalkulus, tel.: 051 77 10 585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5</vt:i4>
      </vt:variant>
      <vt:variant>
        <vt:lpstr>Pomenované rozsahy</vt:lpstr>
      </vt:variant>
      <vt:variant>
        <vt:i4>2</vt:i4>
      </vt:variant>
    </vt:vector>
  </HeadingPairs>
  <TitlesOfParts>
    <vt:vector size="7" baseType="lpstr">
      <vt:lpstr>Rekapitulácia</vt:lpstr>
      <vt:lpstr>Krycí list stavby</vt:lpstr>
      <vt:lpstr>Kryci_list 6782</vt:lpstr>
      <vt:lpstr>Rekap 6782</vt:lpstr>
      <vt:lpstr>SO 6782</vt:lpstr>
      <vt:lpstr>'Rekap 6782'!Názvy_tlače</vt:lpstr>
      <vt:lpstr>'SO 6782'!Názvy_tlače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Stefany</dc:creator>
  <cp:lastModifiedBy>Stefany</cp:lastModifiedBy>
  <dcterms:created xsi:type="dcterms:W3CDTF">2020-10-20T20:40:16Z</dcterms:created>
  <dcterms:modified xsi:type="dcterms:W3CDTF">2020-10-20T20:47:40Z</dcterms:modified>
</cp:coreProperties>
</file>